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5"/>
  </bookViews>
  <sheets>
    <sheet name="CKPN" sheetId="5" r:id="rId1"/>
    <sheet name="PD Migration" sheetId="4" r:id="rId2"/>
    <sheet name="LGD Expected Recoveries" sheetId="6" r:id="rId3"/>
    <sheet name="EXP_RECOVERY" sheetId="8" r:id="rId4"/>
    <sheet name="LGD Collateral Shortfall" sheetId="7" r:id="rId5"/>
    <sheet name="DETAILED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1" localSheetId="0">#REF!</definedName>
    <definedName name="__1">#REF!</definedName>
    <definedName name="__123Graph_A">[1]A!#REF!</definedName>
    <definedName name="__123Graph_APL">[1]A!#REF!</definedName>
    <definedName name="__123Graph_B">[1]A!#REF!</definedName>
    <definedName name="__123Graph_BPL">[1]A!#REF!</definedName>
    <definedName name="__123Graph_C">[1]A!#REF!</definedName>
    <definedName name="__123Graph_CPL">[1]A!#REF!</definedName>
    <definedName name="__123Graph_D">[1]A!#REF!</definedName>
    <definedName name="__123Graph_DPL">[1]A!#REF!</definedName>
    <definedName name="__123Graph_E">[1]A!#REF!</definedName>
    <definedName name="__123Graph_EPL">[1]A!#REF!</definedName>
    <definedName name="__123Graph_F">[1]A!#REF!</definedName>
    <definedName name="__123Graph_FPL">[1]A!#REF!</definedName>
    <definedName name="__123Graph_X">[1]A!#REF!</definedName>
    <definedName name="__123Graph_XPL">[1]A!#REF!</definedName>
    <definedName name="__2" localSheetId="0">#REF!</definedName>
    <definedName name="__2">#REF!</definedName>
    <definedName name="__3" localSheetId="0">#REF!</definedName>
    <definedName name="__3">#REF!</definedName>
    <definedName name="__4" localSheetId="0">#REF!</definedName>
    <definedName name="__4">#REF!</definedName>
    <definedName name="_0140817_recons" localSheetId="0">#REF!</definedName>
    <definedName name="_0140817_recons">#REF!</definedName>
    <definedName name="_1" localSheetId="0">#REF!</definedName>
    <definedName name="_1">#REF!</definedName>
    <definedName name="_10" localSheetId="0">#REF!</definedName>
    <definedName name="_10">#REF!</definedName>
    <definedName name="_2" localSheetId="0">#REF!</definedName>
    <definedName name="_2">#REF!</definedName>
    <definedName name="_3" localSheetId="0">#REF!</definedName>
    <definedName name="_3">#REF!</definedName>
    <definedName name="_4" localSheetId="0">#REF!</definedName>
    <definedName name="_4">#REF!</definedName>
    <definedName name="_5" localSheetId="0">#REF!</definedName>
    <definedName name="_5">#REF!</definedName>
    <definedName name="_6" localSheetId="0">#REF!</definedName>
    <definedName name="_6">#REF!</definedName>
    <definedName name="_7" localSheetId="0">#REF!</definedName>
    <definedName name="_7">#REF!</definedName>
    <definedName name="_8" localSheetId="0">#REF!</definedName>
    <definedName name="_8">#REF!</definedName>
    <definedName name="_9" localSheetId="0">#REF!</definedName>
    <definedName name="_9">#REF!</definedName>
    <definedName name="_Fill" localSheetId="0">#REF!</definedName>
    <definedName name="_Fill">#REF!</definedName>
    <definedName name="_xlnm._FilterDatabase" localSheetId="5" hidden="1">DETAILED!$B$2:$J$2302</definedName>
    <definedName name="_gtr3" localSheetId="0">#REF!</definedName>
    <definedName name="_gtr3">#REF!</definedName>
    <definedName name="_MAR02">'[2]BSHO Report'!$D$1:$K$248,'[2]BSHO Report'!$P$1,'[2]BSHO Report'!$P$1:$AY$248</definedName>
    <definedName name="_mar08" localSheetId="0">#REF!</definedName>
    <definedName name="_mar08">#REF!</definedName>
    <definedName name="_MAY02">'[2]BSHO Report'!$D$1:$S$248,'[2]BSHO Report'!$X$1:$AY$248</definedName>
    <definedName name="_Order1">255</definedName>
    <definedName name="_Parse_In" localSheetId="0">#REF!</definedName>
    <definedName name="_Parse_In">#REF!</definedName>
    <definedName name="_Parse_Out" localSheetId="0">#REF!</definedName>
    <definedName name="_Parse_Out">#REF!</definedName>
    <definedName name="_poc01" localSheetId="0">#REF!</definedName>
    <definedName name="_poc01">#REF!</definedName>
    <definedName name="_poc02" localSheetId="0">#REF!</definedName>
    <definedName name="_poc02">#REF!</definedName>
    <definedName name="_poc04" localSheetId="0">#REF!</definedName>
    <definedName name="_poc04">#REF!</definedName>
    <definedName name="_poc05" localSheetId="0">#REF!</definedName>
    <definedName name="_poc05">#REF!</definedName>
    <definedName name="_R" localSheetId="0">#REF!</definedName>
    <definedName name="_R">#REF!</definedName>
    <definedName name="_SEP02">'[2]BSHO Report'!$D$1:$AI$248,'[2]BSHO Report'!$AN$1:$AY$248</definedName>
    <definedName name="_vib01" localSheetId="0">#REF!</definedName>
    <definedName name="_vib01">#REF!</definedName>
    <definedName name="_vib02" localSheetId="0">#REF!</definedName>
    <definedName name="_vib02">#REF!</definedName>
    <definedName name="_vib03" localSheetId="0">#REF!</definedName>
    <definedName name="_vib03">#REF!</definedName>
    <definedName name="_vib04" localSheetId="0">#REF!</definedName>
    <definedName name="_vib04">#REF!</definedName>
    <definedName name="_vib05" localSheetId="0">#REF!</definedName>
    <definedName name="_vib05">#REF!</definedName>
    <definedName name="_vib06" localSheetId="0">#REF!</definedName>
    <definedName name="_vib06">#REF!</definedName>
    <definedName name="_vib07" localSheetId="0">#REF!</definedName>
    <definedName name="_vib07">#REF!</definedName>
    <definedName name="A" localSheetId="0">#REF!</definedName>
    <definedName name="A">#REF!</definedName>
    <definedName name="A_3DB" localSheetId="0">#REF!</definedName>
    <definedName name="A_3DB">#REF!</definedName>
    <definedName name="AA" localSheetId="0">#REF!</definedName>
    <definedName name="AA">#REF!</definedName>
    <definedName name="aaaa" localSheetId="0">{#N/A,#N/A,FALSE,"Aging Summary";#N/A,#N/A,FALSE,"Ratio Analysis";#N/A,#N/A,FALSE,"Test 120 Day Accts";#N/A,#N/A,FALSE,"Tickmarks"}</definedName>
    <definedName name="aaaa" localSheetId="4">{#N/A,#N/A,FALSE,"Aging Summary";#N/A,#N/A,FALSE,"Ratio Analysis";#N/A,#N/A,FALSE,"Test 120 Day Accts";#N/A,#N/A,FALSE,"Tickmarks"}</definedName>
    <definedName name="aaaa" localSheetId="1">{#N/A,#N/A,FALSE,"Aging Summary";#N/A,#N/A,FALSE,"Ratio Analysis";#N/A,#N/A,FALSE,"Test 120 Day Accts";#N/A,#N/A,FALSE,"Tickmarks"}</definedName>
    <definedName name="aaaa">{#N/A,#N/A,FALSE,"Aging Summary";#N/A,#N/A,FALSE,"Ratio Analysis";#N/A,#N/A,FALSE,"Test 120 Day Accts";#N/A,#N/A,FALSE,"Tickmarks"}</definedName>
    <definedName name="aaaaa" localSheetId="0">{#N/A,#N/A,FALSE,"Aging Summary";#N/A,#N/A,FALSE,"Ratio Analysis";#N/A,#N/A,FALSE,"Test 120 Day Accts";#N/A,#N/A,FALSE,"Tickmarks"}</definedName>
    <definedName name="aaaaa" localSheetId="4">{#N/A,#N/A,FALSE,"Aging Summary";#N/A,#N/A,FALSE,"Ratio Analysis";#N/A,#N/A,FALSE,"Test 120 Day Accts";#N/A,#N/A,FALSE,"Tickmarks"}</definedName>
    <definedName name="aaaaa" localSheetId="1">{#N/A,#N/A,FALSE,"Aging Summary";#N/A,#N/A,FALSE,"Ratio Analysis";#N/A,#N/A,FALSE,"Test 120 Day Accts";#N/A,#N/A,FALSE,"Tickmarks"}</definedName>
    <definedName name="aaaaa">{#N/A,#N/A,FALSE,"Aging Summary";#N/A,#N/A,FALSE,"Ratio Analysis";#N/A,#N/A,FALSE,"Test 120 Day Accts";#N/A,#N/A,FALSE,"Tickmarks"}</definedName>
    <definedName name="aaaaaaaa" localSheetId="0">{#N/A,#N/A,FALSE,"Aging Summary";#N/A,#N/A,FALSE,"Ratio Analysis";#N/A,#N/A,FALSE,"Test 120 Day Accts";#N/A,#N/A,FALSE,"Tickmarks"}</definedName>
    <definedName name="aaaaaaaa" localSheetId="4">{#N/A,#N/A,FALSE,"Aging Summary";#N/A,#N/A,FALSE,"Ratio Analysis";#N/A,#N/A,FALSE,"Test 120 Day Accts";#N/A,#N/A,FALSE,"Tickmarks"}</definedName>
    <definedName name="aaaaaaaa" localSheetId="1">{#N/A,#N/A,FALSE,"Aging Summary";#N/A,#N/A,FALSE,"Ratio Analysis";#N/A,#N/A,FALSE,"Test 120 Day Accts";#N/A,#N/A,FALSE,"Tickmarks"}</definedName>
    <definedName name="aaaaaaaa">{#N/A,#N/A,FALSE,"Aging Summary";#N/A,#N/A,FALSE,"Ratio Analysis";#N/A,#N/A,FALSE,"Test 120 Day Accts";#N/A,#N/A,FALSE,"Tickmarks"}</definedName>
    <definedName name="aba_r">[3]UPL!$H$46</definedName>
    <definedName name="aba_v">[3]UPL!$I$46</definedName>
    <definedName name="abc" localSheetId="0">#REF!</definedName>
    <definedName name="abc">#REF!</definedName>
    <definedName name="abp_r">[3]UPL!$H$74</definedName>
    <definedName name="abp_v">[3]UPL!$I$74</definedName>
    <definedName name="accrual" localSheetId="0">#REF!</definedName>
    <definedName name="accrual">#REF!</definedName>
    <definedName name="AD" localSheetId="0">#REF!</definedName>
    <definedName name="AD">#REF!</definedName>
    <definedName name="address01" localSheetId="0">#REF!</definedName>
    <definedName name="address01">#REF!</definedName>
    <definedName name="address02" localSheetId="0">#REF!</definedName>
    <definedName name="address02">#REF!</definedName>
    <definedName name="address03" localSheetId="0">#REF!</definedName>
    <definedName name="address03">#REF!</definedName>
    <definedName name="age" localSheetId="0">{#N/A,#N/A,FALSE,"Aging Summary";#N/A,#N/A,FALSE,"Ratio Analysis";#N/A,#N/A,FALSE,"Test 120 Day Accts";#N/A,#N/A,FALSE,"Tickmarks"}</definedName>
    <definedName name="age" localSheetId="4">{#N/A,#N/A,FALSE,"Aging Summary";#N/A,#N/A,FALSE,"Ratio Analysis";#N/A,#N/A,FALSE,"Test 120 Day Accts";#N/A,#N/A,FALSE,"Tickmarks"}</definedName>
    <definedName name="age" localSheetId="1">{#N/A,#N/A,FALSE,"Aging Summary";#N/A,#N/A,FALSE,"Ratio Analysis";#N/A,#N/A,FALSE,"Test 120 Day Accts";#N/A,#N/A,FALSE,"Tickmarks"}</definedName>
    <definedName name="age">{#N/A,#N/A,FALSE,"Aging Summary";#N/A,#N/A,FALSE,"Ratio Analysis";#N/A,#N/A,FALSE,"Test 120 Day Accts";#N/A,#N/A,FALSE,"Tickmarks"}</definedName>
    <definedName name="Aktiva" localSheetId="0">#REF!</definedName>
    <definedName name="Aktiva">#REF!</definedName>
    <definedName name="Amount" localSheetId="0">#REF!</definedName>
    <definedName name="Amount">#REF!</definedName>
    <definedName name="aon" localSheetId="0">{#N/A,#N/A,FALSE,"Aging Summary";#N/A,#N/A,FALSE,"Ratio Analysis";#N/A,#N/A,FALSE,"Test 120 Day Accts";#N/A,#N/A,FALSE,"Tickmarks"}</definedName>
    <definedName name="aon" localSheetId="4">{#N/A,#N/A,FALSE,"Aging Summary";#N/A,#N/A,FALSE,"Ratio Analysis";#N/A,#N/A,FALSE,"Test 120 Day Accts";#N/A,#N/A,FALSE,"Tickmarks"}</definedName>
    <definedName name="aon" localSheetId="1">{#N/A,#N/A,FALSE,"Aging Summary";#N/A,#N/A,FALSE,"Ratio Analysis";#N/A,#N/A,FALSE,"Test 120 Day Accts";#N/A,#N/A,FALSE,"Tickmarks"}</definedName>
    <definedName name="aon">{#N/A,#N/A,FALSE,"Aging Summary";#N/A,#N/A,FALSE,"Ratio Analysis";#N/A,#N/A,FALSE,"Test 120 Day Accts";#N/A,#N/A,FALSE,"Tickmarks"}</definedName>
    <definedName name="APR">'[2]BSHO Report'!$D$1:$O$248,'[2]BSHO Report'!$T$1:$AY$248</definedName>
    <definedName name="apt" localSheetId="0">[4]APT!#REF!</definedName>
    <definedName name="apt">[4]APT!#REF!</definedName>
    <definedName name="AS2DocOpenMode">"AS2DocumentEdit"</definedName>
    <definedName name="asd">[5]Parameter!$C$2:$C$149</definedName>
    <definedName name="ATMR" localSheetId="0">#REF!</definedName>
    <definedName name="ATMR">#REF!</definedName>
    <definedName name="AUG">'[2]BSHO Report'!$D$1:$AE$248,'[2]BSHO Report'!$AJ$1:$AY$248</definedName>
    <definedName name="average" localSheetId="0">#REF!</definedName>
    <definedName name="average">#REF!</definedName>
    <definedName name="B" localSheetId="0">#REF!</definedName>
    <definedName name="B">#REF!</definedName>
    <definedName name="BADDEBT" localSheetId="0">[6]Marshal!#REF!</definedName>
    <definedName name="BADDEBT">[6]Marshal!#REF!</definedName>
    <definedName name="balancesheets" localSheetId="0">#REF!</definedName>
    <definedName name="balancesheets">#REF!</definedName>
    <definedName name="bank" localSheetId="0">#REF!</definedName>
    <definedName name="bank">#REF!</definedName>
    <definedName name="BasedOn" localSheetId="0">#REF!</definedName>
    <definedName name="BasedOn">#REF!</definedName>
    <definedName name="BasedOnOther" localSheetId="0">#REF!</definedName>
    <definedName name="BasedOnOther">#REF!</definedName>
    <definedName name="BB" localSheetId="0">#REF!</definedName>
    <definedName name="BB">#REF!</definedName>
    <definedName name="BIG" localSheetId="0">#REF!</definedName>
    <definedName name="BIG">#REF!</definedName>
    <definedName name="BIK" localSheetId="0">#REF!</definedName>
    <definedName name="BIK">#REF!</definedName>
    <definedName name="bikexpenses" localSheetId="4">[7]Marshal!#REF!</definedName>
    <definedName name="bikexpenses">[8]Marshal!#REF!</definedName>
    <definedName name="bl" localSheetId="0">#REF!</definedName>
    <definedName name="bl" localSheetId="4">#REF!</definedName>
    <definedName name="bl">#REF!</definedName>
    <definedName name="Bond_Prod_Mapping">'[9]Mapping-Base'!$B$4:$F$65535</definedName>
    <definedName name="BondList">'[9]Bond-List'!$B$10:$BW$1172</definedName>
    <definedName name="bookyear" localSheetId="0">#REF!</definedName>
    <definedName name="bookyear" localSheetId="4">#REF!</definedName>
    <definedName name="bookyear">#REF!</definedName>
    <definedName name="brac">[5]Parameter!$A$2:$A$17</definedName>
    <definedName name="Branch">[10]Parameter!$A$2:$A$18</definedName>
    <definedName name="Branch_11">"'file:///Z:/daily balance update/MANULIFE/Daily Report Bancass/Europe Reports/MLP Report.xls'#$Parameter.$#REF!$#REF!:$#REF!$#REF!"</definedName>
    <definedName name="Branch_7">"'file:///Z:/daily balance update/MANULIFE/Daily Report Bancass/Bancassurance Product Reports.xls'#$Parameter.$#REF!$#REF!:$#REF!$#REF!"</definedName>
    <definedName name="BS">'[11]SUMMARY '!$A$6:$L$468</definedName>
    <definedName name="BSBIPRINENG" localSheetId="0">#REF!</definedName>
    <definedName name="BSBIPRINENG" localSheetId="4">#REF!</definedName>
    <definedName name="BSBIPRINENG">#REF!</definedName>
    <definedName name="BSBIPRINTENG" localSheetId="0">#REF!</definedName>
    <definedName name="BSBIPRINTENG" localSheetId="4">#REF!</definedName>
    <definedName name="BSBIPRINTENG">#REF!</definedName>
    <definedName name="BSBIPRINTIND" localSheetId="0">#REF!</definedName>
    <definedName name="BSBIPRINTIND" localSheetId="4">#REF!</definedName>
    <definedName name="BSBIPRINTIND">#REF!</definedName>
    <definedName name="BSHOPRINTENG" localSheetId="0">#REF!</definedName>
    <definedName name="BSHOPRINTENG">#REF!</definedName>
    <definedName name="BSHOPRINTIND" localSheetId="0">#REF!</definedName>
    <definedName name="BSHOPRINTIND">#REF!</definedName>
    <definedName name="bt" localSheetId="0">#REF!</definedName>
    <definedName name="bt">#REF!</definedName>
    <definedName name="BUGET91V" localSheetId="0">#REF!</definedName>
    <definedName name="BUGET91V">#REF!</definedName>
    <definedName name="businesstype" localSheetId="0">#REF!</definedName>
    <definedName name="businesstype">#REF!</definedName>
    <definedName name="by" localSheetId="0">#REF!</definedName>
    <definedName name="by">#REF!</definedName>
    <definedName name="C_" localSheetId="0">#REF!</definedName>
    <definedName name="C_">#REF!</definedName>
    <definedName name="caforward" localSheetId="0">#REF!</definedName>
    <definedName name="caforward">#REF!</definedName>
    <definedName name="calendar" localSheetId="0">#REF!</definedName>
    <definedName name="calendar">#REF!</definedName>
    <definedName name="CAPGAINS" localSheetId="0">'[12]Marshal -1'!#REF!</definedName>
    <definedName name="CAPGAINS">'[12]Marshal -1'!#REF!</definedName>
    <definedName name="CAPLOSS" localSheetId="0">#REF!</definedName>
    <definedName name="CAPLOSS" localSheetId="4">#REF!</definedName>
    <definedName name="CAPLOSS">#REF!</definedName>
    <definedName name="cash" localSheetId="0">#REF!</definedName>
    <definedName name="cash" localSheetId="4">#REF!</definedName>
    <definedName name="cash">#REF!</definedName>
    <definedName name="CB" localSheetId="0">#REF!</definedName>
    <definedName name="CB" localSheetId="4">#REF!</definedName>
    <definedName name="CB">#REF!</definedName>
    <definedName name="CC" localSheetId="0">#REF!</definedName>
    <definedName name="CC">#REF!</definedName>
    <definedName name="CCY_Mapping">'[9]Mapping-Base'!$H$4:$I$65532</definedName>
    <definedName name="ce" localSheetId="0">#REF!</definedName>
    <definedName name="ce" localSheetId="4">#REF!</definedName>
    <definedName name="ce">#REF!</definedName>
    <definedName name="CHECK" localSheetId="0">#REF!</definedName>
    <definedName name="CHECK" localSheetId="4">#REF!</definedName>
    <definedName name="CHECK">#REF!</definedName>
    <definedName name="Child" localSheetId="0">#REF!</definedName>
    <definedName name="Child" localSheetId="4">#REF!</definedName>
    <definedName name="Child">#REF!</definedName>
    <definedName name="club" localSheetId="0">#REF!</definedName>
    <definedName name="club">#REF!</definedName>
    <definedName name="cm" localSheetId="0">#REF!</definedName>
    <definedName name="cm">#REF!</definedName>
    <definedName name="COGS" localSheetId="0">[8]Marshal!#REF!</definedName>
    <definedName name="COGS" localSheetId="4">[7]Marshal!#REF!</definedName>
    <definedName name="COGS">[8]Marshal!#REF!</definedName>
    <definedName name="companyofficer" localSheetId="0">#REF!</definedName>
    <definedName name="companyofficer" localSheetId="4">#REF!</definedName>
    <definedName name="companyofficer">#REF!</definedName>
    <definedName name="computer" localSheetId="0">#REF!</definedName>
    <definedName name="computer" localSheetId="4">#REF!</definedName>
    <definedName name="computer">#REF!</definedName>
    <definedName name="cooperation" localSheetId="0">#REF!</definedName>
    <definedName name="cooperation" localSheetId="4">#REF!</definedName>
    <definedName name="cooperation">#REF!</definedName>
    <definedName name="cp" localSheetId="0">#REF!</definedName>
    <definedName name="cp">#REF!</definedName>
    <definedName name="CR" localSheetId="0">#REF!</definedName>
    <definedName name="CR">#REF!</definedName>
    <definedName name="CURRDATE" localSheetId="0">#REF!</definedName>
    <definedName name="CURRDATE">#REF!</definedName>
    <definedName name="cus_r">[3]UPL!$H$59</definedName>
    <definedName name="cus_v">[3]UPL!$I$59</definedName>
    <definedName name="cusp_r">[3]UPL!$H$87</definedName>
    <definedName name="cusp_v">[3]UPL!$I$87</definedName>
    <definedName name="D" localSheetId="0">#REF!</definedName>
    <definedName name="D">#REF!</definedName>
    <definedName name="dafjda" localSheetId="0">#REF!</definedName>
    <definedName name="dafjda">#REF!</definedName>
    <definedName name="Data" localSheetId="0">#REF!</definedName>
    <definedName name="Data">#REF!</definedName>
    <definedName name="DATE">'[2]Check Sheet'!$A$2</definedName>
    <definedName name="dbm" localSheetId="0">#REF!</definedName>
    <definedName name="dbm" localSheetId="4">#REF!</definedName>
    <definedName name="dbm">#REF!</definedName>
    <definedName name="DCUNEARNED1" localSheetId="0">#REF!</definedName>
    <definedName name="DCUNEARNED1" localSheetId="4">#REF!</definedName>
    <definedName name="DCUNEARNED1">#REF!</definedName>
    <definedName name="DCUNEARNED2" localSheetId="0">#REF!</definedName>
    <definedName name="DCUNEARNED2" localSheetId="4">#REF!</definedName>
    <definedName name="DCUNEARNED2">#REF!</definedName>
    <definedName name="DD" localSheetId="0">#REF!</definedName>
    <definedName name="DD">#REF!</definedName>
    <definedName name="DEMAND_DEPOSIT">[13]NIOF!#REF!</definedName>
    <definedName name="DEMAND_DEPOSITS">[14]NIOF!#REF!</definedName>
    <definedName name="DEPO" localSheetId="0">#REF!</definedName>
    <definedName name="DEPO" localSheetId="4">#REF!</definedName>
    <definedName name="DEPO">#REF!</definedName>
    <definedName name="depreciation" localSheetId="4">[7]Marshal!#REF!</definedName>
    <definedName name="depreciation">[8]Marshal!#REF!</definedName>
    <definedName name="DEPRECIATION0" localSheetId="0">#REF!</definedName>
    <definedName name="DEPRECIATION0" localSheetId="4">#REF!</definedName>
    <definedName name="DEPRECIATION0">#REF!</definedName>
    <definedName name="depreciationcalculation" localSheetId="0">#REF!</definedName>
    <definedName name="depreciationcalculation" localSheetId="4">#REF!</definedName>
    <definedName name="depreciationcalculation">#REF!</definedName>
    <definedName name="Depreop" localSheetId="0">#REF!</definedName>
    <definedName name="Depreop" localSheetId="4">#REF!</definedName>
    <definedName name="Depreop">#REF!</definedName>
    <definedName name="Deprepro" localSheetId="0">#REF!</definedName>
    <definedName name="Deprepro">#REF!</definedName>
    <definedName name="df">[15]NIOF!#REF!</definedName>
    <definedName name="DF_BRS_DEMAND">[14]NIOF!#REF!</definedName>
    <definedName name="DFUNEARNED1" localSheetId="0">#REF!</definedName>
    <definedName name="DFUNEARNED1" localSheetId="4">#REF!</definedName>
    <definedName name="DFUNEARNED1">#REF!</definedName>
    <definedName name="DFUNEARNED2" localSheetId="0">#REF!</definedName>
    <definedName name="DFUNEARNED2" localSheetId="4">#REF!</definedName>
    <definedName name="DFUNEARNED2">#REF!</definedName>
    <definedName name="dividend" localSheetId="4">[7]Marshal!#REF!</definedName>
    <definedName name="dividend">[8]Marshal!#REF!</definedName>
    <definedName name="DM" localSheetId="4">[1]A!#REF!</definedName>
    <definedName name="DM">[1]A!#REF!</definedName>
    <definedName name="dsdsd" localSheetId="0">#REF!</definedName>
    <definedName name="dsdsd" localSheetId="4">#REF!</definedName>
    <definedName name="dsdsd">#REF!</definedName>
    <definedName name="dt" localSheetId="4">[15]NIOF!#REF!</definedName>
    <definedName name="dt">[15]NIOF!#REF!</definedName>
    <definedName name="DT_BRS_DEMAND" localSheetId="4">[14]NIOF!#REF!</definedName>
    <definedName name="DT_BRS_DEMAND">[14]NIOF!#REF!</definedName>
    <definedName name="EBT" localSheetId="0">#REF!</definedName>
    <definedName name="EBT" localSheetId="4">#REF!</definedName>
    <definedName name="EBT">#REF!</definedName>
    <definedName name="ELIMINASI" localSheetId="4">[16]TB!#REF!</definedName>
    <definedName name="ELIMINASI">[16]TB!#REF!</definedName>
    <definedName name="endyear" localSheetId="0">#REF!</definedName>
    <definedName name="endyear" localSheetId="4">#REF!</definedName>
    <definedName name="endyear">#REF!</definedName>
    <definedName name="english" localSheetId="0">#REF!</definedName>
    <definedName name="english" localSheetId="4">#REF!</definedName>
    <definedName name="english">#REF!</definedName>
    <definedName name="ENTRY" localSheetId="4">[1]A!#REF!</definedName>
    <definedName name="ENTRY">[1]A!#REF!</definedName>
    <definedName name="eq" localSheetId="0">#REF!</definedName>
    <definedName name="eq" localSheetId="4">#REF!</definedName>
    <definedName name="eq">#REF!</definedName>
    <definedName name="ergvfrewg" localSheetId="0">#REF!</definedName>
    <definedName name="ergvfrewg" localSheetId="4">#REF!</definedName>
    <definedName name="ergvfrewg">#REF!</definedName>
    <definedName name="erwgf2r3gr" localSheetId="0">#REF!</definedName>
    <definedName name="erwgf2r3gr">#REF!</definedName>
    <definedName name="erww" localSheetId="0">#REF!</definedName>
    <definedName name="erww">#REF!</definedName>
    <definedName name="EUR">[17]Sheet1!$B$9</definedName>
    <definedName name="Excel_BuiltIn_Print_Area_2">"$'Secure Income'.$#REF!$#REF!:$#REF!$#REF!"</definedName>
    <definedName name="exittaxtotal">[18]GeneralInfo!$T$76</definedName>
    <definedName name="Expat" localSheetId="0">#REF!</definedName>
    <definedName name="Expat" localSheetId="4">#REF!</definedName>
    <definedName name="Expat">#REF!</definedName>
    <definedName name="EXPUNIT" localSheetId="0">#REF!</definedName>
    <definedName name="EXPUNIT" localSheetId="4">#REF!</definedName>
    <definedName name="EXPUNIT">#REF!</definedName>
    <definedName name="EXPVALUE" localSheetId="0">#REF!</definedName>
    <definedName name="EXPVALUE" localSheetId="4">#REF!</definedName>
    <definedName name="EXPVALUE">#REF!</definedName>
    <definedName name="F" localSheetId="0">#REF!</definedName>
    <definedName name="F">#REF!</definedName>
    <definedName name="FA" localSheetId="0">[1]A!#REF!</definedName>
    <definedName name="FA">[1]A!#REF!</definedName>
    <definedName name="FCA" localSheetId="0">#REF!</definedName>
    <definedName name="FCA">#REF!</definedName>
    <definedName name="FCP" localSheetId="0">#REF!</definedName>
    <definedName name="FCP">#REF!</definedName>
    <definedName name="FEB">'[2]BSHO Report'!$D$1:$G$248,'[2]BSHO Report'!$L$2,'[2]BSHO Report'!$L$1:$AY$248</definedName>
    <definedName name="fewgvrewg" localSheetId="0">#REF!</definedName>
    <definedName name="fewgvrewg">#REF!</definedName>
    <definedName name="fgvregv" localSheetId="0">#REF!</definedName>
    <definedName name="fgvregv">#REF!</definedName>
    <definedName name="fifo" localSheetId="0">#REF!</definedName>
    <definedName name="fifo">#REF!</definedName>
    <definedName name="FILE" localSheetId="0">#REF!</definedName>
    <definedName name="FILE">#REF!</definedName>
    <definedName name="fiscalprofits" localSheetId="0">[8]Marshal!#REF!</definedName>
    <definedName name="fiscalprofits" localSheetId="4">[7]Marshal!#REF!</definedName>
    <definedName name="fiscalprofits">[8]Marshal!#REF!</definedName>
    <definedName name="Fiscloss" localSheetId="0">#REF!</definedName>
    <definedName name="Fiscloss" localSheetId="4">#REF!</definedName>
    <definedName name="Fiscloss">#REF!</definedName>
    <definedName name="foundation" localSheetId="0">#REF!</definedName>
    <definedName name="foundation" localSheetId="4">#REF!</definedName>
    <definedName name="foundation">#REF!</definedName>
    <definedName name="furn" localSheetId="0">#REF!</definedName>
    <definedName name="furn" localSheetId="4">#REF!</definedName>
    <definedName name="furn">#REF!</definedName>
    <definedName name="FX_Criteria1" localSheetId="0">#REF!</definedName>
    <definedName name="FX_Criteria1">#REF!</definedName>
    <definedName name="FX_Dbase1" localSheetId="0">#REF!</definedName>
    <definedName name="FX_Dbase1">#REF!</definedName>
    <definedName name="FX_List" localSheetId="0">#REF!</definedName>
    <definedName name="FX_List">#REF!</definedName>
    <definedName name="fxrate">[18]GeneralInfo!$H$23</definedName>
    <definedName name="Gading">[19]Parameter!$C$13:$C$29</definedName>
    <definedName name="gains" localSheetId="0">[8]Marshal!#REF!</definedName>
    <definedName name="gains" localSheetId="4">[7]Marshal!#REF!</definedName>
    <definedName name="gains">[8]Marshal!#REF!</definedName>
    <definedName name="GBP">[17]Sheet1!$B$3</definedName>
    <definedName name="gf4r23gf" localSheetId="0">#REF!</definedName>
    <definedName name="gf4r23gf" localSheetId="4">#REF!</definedName>
    <definedName name="gf4r23gf">#REF!</definedName>
    <definedName name="GLFCY" localSheetId="0">#REF!</definedName>
    <definedName name="GLFCY" localSheetId="4">#REF!</definedName>
    <definedName name="GLFCY">#REF!</definedName>
    <definedName name="GLIDR" localSheetId="0">#REF!</definedName>
    <definedName name="GLIDR" localSheetId="4">#REF!</definedName>
    <definedName name="GLIDR">#REF!</definedName>
    <definedName name="GLMAST_AKHIR_BULAN_2" localSheetId="0">#REF!</definedName>
    <definedName name="GLMAST_AKHIR_BULAN_2">#REF!</definedName>
    <definedName name="GLSource" localSheetId="0">#REF!</definedName>
    <definedName name="GLSource">#REF!</definedName>
    <definedName name="GLTable">[20]AccountChart!$A$1:$B$2145</definedName>
    <definedName name="GR" localSheetId="0">#REF!</definedName>
    <definedName name="GR" localSheetId="4">#REF!</definedName>
    <definedName name="GR">#REF!</definedName>
    <definedName name="gtfv" localSheetId="0">#REF!</definedName>
    <definedName name="gtfv" localSheetId="4">#REF!</definedName>
    <definedName name="gtfv">#REF!</definedName>
    <definedName name="hardware" localSheetId="0">#REF!</definedName>
    <definedName name="hardware" localSheetId="4">#REF!</definedName>
    <definedName name="hardware">#REF!</definedName>
    <definedName name="hideaon1" localSheetId="0">'[21]Form B'!#REF!</definedName>
    <definedName name="hideaon1" localSheetId="4">'[21]Form B'!#REF!</definedName>
    <definedName name="hideaon1">'[21]Form B'!#REF!</definedName>
    <definedName name="HIDEDATE" localSheetId="0">#REF!</definedName>
    <definedName name="HIDEDATE" localSheetId="4">#REF!</definedName>
    <definedName name="HIDEDATE">#REF!</definedName>
    <definedName name="HIDEENG" localSheetId="0">#REF!</definedName>
    <definedName name="HIDEENG" localSheetId="4">#REF!</definedName>
    <definedName name="HIDEENG">#REF!</definedName>
    <definedName name="HIDEIND" localSheetId="0">#REF!</definedName>
    <definedName name="HIDEIND" localSheetId="4">#REF!</definedName>
    <definedName name="HIDEIND">#REF!</definedName>
    <definedName name="HOME" localSheetId="0">[2]Front!#REF!</definedName>
    <definedName name="HOME" localSheetId="4">[2]Front!#REF!</definedName>
    <definedName name="HOME">[2]Front!#REF!</definedName>
    <definedName name="homeaddress" localSheetId="0">#REF!</definedName>
    <definedName name="homeaddress" localSheetId="4">#REF!</definedName>
    <definedName name="homeaddress">#REF!</definedName>
    <definedName name="homephone" localSheetId="0">#REF!</definedName>
    <definedName name="homephone" localSheetId="4">#REF!</definedName>
    <definedName name="homephone">#REF!</definedName>
    <definedName name="HOSPITAL___PT_BII" localSheetId="0">#REF!</definedName>
    <definedName name="HOSPITAL___PT_BII" localSheetId="4">#REF!</definedName>
    <definedName name="HOSPITAL___PT_BII">#REF!</definedName>
    <definedName name="i" localSheetId="0">#REF!</definedName>
    <definedName name="i">#REF!</definedName>
    <definedName name="id_brc">[3]RAT!$A$23:$B$33</definedName>
    <definedName name="IDENTIFIKASI_BMIS_DOUBLE" localSheetId="0">#REF!</definedName>
    <definedName name="IDENTIFIKASI_BMIS_DOUBLE" localSheetId="4">#REF!</definedName>
    <definedName name="IDENTIFIKASI_BMIS_DOUBLE">#REF!</definedName>
    <definedName name="IDR">'[11]SUMMARY '!$A$6:$E$209</definedName>
    <definedName name="IDRAPR">'[2]Check Sheet'!$E$7</definedName>
    <definedName name="IDRAUG">'[2]Check Sheet'!$I$7</definedName>
    <definedName name="IDRDEC">'[2]Check Sheet'!$M$7</definedName>
    <definedName name="IDRFEB">'[2]Check Sheet'!$C$7</definedName>
    <definedName name="IDRJAN">'[2]Check Sheet'!$B$7</definedName>
    <definedName name="IDRJUL">'[2]Check Sheet'!$H$7</definedName>
    <definedName name="IDRJUN">'[2]Check Sheet'!$G$7</definedName>
    <definedName name="IDRMAR">'[2]Check Sheet'!$D$7</definedName>
    <definedName name="IDRMAY">'[2]Check Sheet'!$F$7</definedName>
    <definedName name="IDRNOV">'[2]Check Sheet'!$L$7</definedName>
    <definedName name="IDROCT">'[2]Check Sheet'!$K$7</definedName>
    <definedName name="IDRSEP">'[2]Check Sheet'!$J$7</definedName>
    <definedName name="iktisarcabang" localSheetId="0">#REF!</definedName>
    <definedName name="iktisarcabang" localSheetId="4">#REF!</definedName>
    <definedName name="iktisarcabang">#REF!</definedName>
    <definedName name="iktisarpemegangsaham" localSheetId="0">#REF!</definedName>
    <definedName name="iktisarpemegangsaham" localSheetId="4">#REF!</definedName>
    <definedName name="iktisarpemegangsaham">#REF!</definedName>
    <definedName name="iktisarpenerima" localSheetId="0">#REF!</definedName>
    <definedName name="iktisarpenerima" localSheetId="4">#REF!</definedName>
    <definedName name="iktisarpenerima">#REF!</definedName>
    <definedName name="iktisarpengurus" localSheetId="0">#REF!</definedName>
    <definedName name="iktisarpengurus">#REF!</definedName>
    <definedName name="iktisarpph22" localSheetId="0">#REF!</definedName>
    <definedName name="iktisarpph22">#REF!</definedName>
    <definedName name="iktisarpph23" localSheetId="0">#REF!</definedName>
    <definedName name="iktisarpph23">#REF!</definedName>
    <definedName name="iktisarpph24" localSheetId="0">#REF!</definedName>
    <definedName name="iktisarpph24">#REF!</definedName>
    <definedName name="iktisarpph25" localSheetId="0">#REF!</definedName>
    <definedName name="iktisarpph25">#REF!</definedName>
    <definedName name="iktisarpphgvb" localSheetId="0">#REF!</definedName>
    <definedName name="iktisarpphgvb">#REF!</definedName>
    <definedName name="inboundincomes" localSheetId="0">#REF!</definedName>
    <definedName name="inboundincomes">#REF!</definedName>
    <definedName name="indonesian" localSheetId="0">#REF!</definedName>
    <definedName name="indonesian">#REF!</definedName>
    <definedName name="industry" localSheetId="0">#REF!</definedName>
    <definedName name="industry">#REF!</definedName>
    <definedName name="InputBasis" localSheetId="0">#REF!</definedName>
    <definedName name="InputBasis">#REF!</definedName>
    <definedName name="installment" localSheetId="0">#REF!</definedName>
    <definedName name="installment">#REF!</definedName>
    <definedName name="interest" localSheetId="0">[8]Marshal!#REF!</definedName>
    <definedName name="interest" localSheetId="4">[7]Marshal!#REF!</definedName>
    <definedName name="interest">[8]Marshal!#REF!</definedName>
    <definedName name="Inv_Int">'[9]Mapping-Base'!$L$4:$M$6</definedName>
    <definedName name="investmentfund" localSheetId="0">#REF!</definedName>
    <definedName name="investmentfund" localSheetId="4">#REF!</definedName>
    <definedName name="investmentfund">#REF!</definedName>
    <definedName name="irrc" localSheetId="0">[8]Marshal!#REF!</definedName>
    <definedName name="irrc" localSheetId="4">[7]Marshal!#REF!</definedName>
    <definedName name="irrc">[8]Marshal!#REF!</definedName>
    <definedName name="IRRSC" localSheetId="0">#REF!</definedName>
    <definedName name="IRRSC" localSheetId="4">#REF!</definedName>
    <definedName name="IRRSC">#REF!</definedName>
    <definedName name="istft" localSheetId="0">#REF!</definedName>
    <definedName name="istft" localSheetId="4">#REF!</definedName>
    <definedName name="istft">#REF!</definedName>
    <definedName name="IWB" localSheetId="0">#REF!</definedName>
    <definedName name="IWB" localSheetId="4">#REF!</definedName>
    <definedName name="IWB">#REF!</definedName>
    <definedName name="JKGYUHVGHJ" localSheetId="0">[22]NIOF!#REF!</definedName>
    <definedName name="JKGYUHVGHJ" localSheetId="4">[22]NIOF!#REF!</definedName>
    <definedName name="JKGYUHVGHJ">[22]NIOF!#REF!</definedName>
    <definedName name="JKT" localSheetId="0">#REF!</definedName>
    <definedName name="JKT" localSheetId="4">#REF!</definedName>
    <definedName name="JKT">#REF!</definedName>
    <definedName name="JKT_AMT" localSheetId="0">#REF!</definedName>
    <definedName name="JKT_AMT" localSheetId="4">#REF!</definedName>
    <definedName name="JKT_AMT">#REF!</definedName>
    <definedName name="JKT_AMT_NR" localSheetId="0">#REF!</definedName>
    <definedName name="JKT_AMT_NR" localSheetId="4">#REF!</definedName>
    <definedName name="JKT_AMT_NR">#REF!</definedName>
    <definedName name="JKT_AMT_R" localSheetId="0">#REF!</definedName>
    <definedName name="JKT_AMT_R">#REF!</definedName>
    <definedName name="JKT_BAL" localSheetId="0">#REF!</definedName>
    <definedName name="JKT_BAL">#REF!</definedName>
    <definedName name="JKT_LN_Reg_Cust_30sep04" localSheetId="0">#REF!</definedName>
    <definedName name="JKT_LN_Reg_Cust_30sep04">#REF!</definedName>
    <definedName name="JPY">[17]Sheet1!$B$5</definedName>
    <definedName name="JUL">'[2]BSHO Report'!$D$1:$AA$248,'[2]BSHO Report'!$AF$1:$AY$248</definedName>
    <definedName name="JUN">'[2]BSHO Report'!$D$1:$W$248,'[2]BSHO Report'!$AB$1:$AY$248</definedName>
    <definedName name="L" localSheetId="0">#REF!</definedName>
    <definedName name="L">#REF!</definedName>
    <definedName name="LBU" localSheetId="0">#REF!</definedName>
    <definedName name="LBU">#REF!</definedName>
    <definedName name="lease" localSheetId="0">#REF!</definedName>
    <definedName name="lease">#REF!</definedName>
    <definedName name="list" localSheetId="0">#REF!</definedName>
    <definedName name="list">#REF!</definedName>
    <definedName name="lll" localSheetId="0">{#N/A,#N/A,FALSE,"Aging Summary";#N/A,#N/A,FALSE,"Ratio Analysis";#N/A,#N/A,FALSE,"Test 120 Day Accts";#N/A,#N/A,FALSE,"Tickmarks"}</definedName>
    <definedName name="lll" localSheetId="4">{#N/A,#N/A,FALSE,"Aging Summary";#N/A,#N/A,FALSE,"Ratio Analysis";#N/A,#N/A,FALSE,"Test 120 Day Accts";#N/A,#N/A,FALSE,"Tickmarks"}</definedName>
    <definedName name="lll" localSheetId="1">{#N/A,#N/A,FALSE,"Aging Summary";#N/A,#N/A,FALSE,"Ratio Analysis";#N/A,#N/A,FALSE,"Test 120 Day Accts";#N/A,#N/A,FALSE,"Tickmarks"}</definedName>
    <definedName name="lll">{#N/A,#N/A,FALSE,"Aging Summary";#N/A,#N/A,FALSE,"Ratio Analysis";#N/A,#N/A,FALSE,"Test 120 Day Accts";#N/A,#N/A,FALSE,"Tickmarks"}</definedName>
    <definedName name="LOSS">[1]A!#REF!</definedName>
    <definedName name="lossonfadisposal" localSheetId="4">[7]Marshal!#REF!</definedName>
    <definedName name="lossonfadisposal">[8]Marshal!#REF!</definedName>
    <definedName name="MACROS" localSheetId="0">#REF!</definedName>
    <definedName name="MACROS" localSheetId="4">#REF!</definedName>
    <definedName name="MACROS">#REF!</definedName>
    <definedName name="manual" localSheetId="0">#REF!</definedName>
    <definedName name="manual" localSheetId="4">#REF!</definedName>
    <definedName name="manual">#REF!</definedName>
    <definedName name="map">'[3]MAP-PSGL'!$B$1:$H$65536</definedName>
    <definedName name="MAR">'[2]BSHO Report'!$D$1:$K$248,'[2]BSHO Report'!$P$1,'[2]BSHO Report'!$P$1:$AY$248</definedName>
    <definedName name="mar08cost" localSheetId="0">#REF!</definedName>
    <definedName name="mar08cost">#REF!</definedName>
    <definedName name="MAY">'[2]BSHO Report'!$D$1:$S$248,'[2]BSHO Report'!$X$1:$AY$248</definedName>
    <definedName name="Medan">[19]Parameter!$C$33:$C$41</definedName>
    <definedName name="Medic" localSheetId="0">#REF!</definedName>
    <definedName name="Medic" localSheetId="4">#REF!</definedName>
    <definedName name="Medic">#REF!</definedName>
    <definedName name="Memo" localSheetId="0">#REF!</definedName>
    <definedName name="Memo" localSheetId="4">#REF!</definedName>
    <definedName name="Memo">#REF!</definedName>
    <definedName name="Month_Default" localSheetId="0">#REF!</definedName>
    <definedName name="Month_Default" localSheetId="4">#REF!</definedName>
    <definedName name="Month_Default">#REF!</definedName>
    <definedName name="Monthly_Change" localSheetId="0">#REF!</definedName>
    <definedName name="Monthly_Change">#REF!</definedName>
    <definedName name="monthly25">[23]Marshal!$H$195</definedName>
    <definedName name="monthlypph25" localSheetId="0">[8]Marshal!#REF!</definedName>
    <definedName name="monthlypph25" localSheetId="4">[7]Marshal!#REF!</definedName>
    <definedName name="monthlypph25">[8]Marshal!#REF!</definedName>
    <definedName name="Motor" localSheetId="0">#REF!</definedName>
    <definedName name="Motor" localSheetId="4">#REF!</definedName>
    <definedName name="Motor">#REF!</definedName>
    <definedName name="Mth_Default" localSheetId="0">[24]SUMMARY!#REF!</definedName>
    <definedName name="Mth_Default" localSheetId="4">[24]SUMMARY!#REF!</definedName>
    <definedName name="Mth_Default">[24]SUMMARY!#REF!</definedName>
    <definedName name="Muara_Karang">[19]Parameter!$C$47:$C$58</definedName>
    <definedName name="N" localSheetId="0">#REF!</definedName>
    <definedName name="N" localSheetId="4">#REF!</definedName>
    <definedName name="N">#REF!</definedName>
    <definedName name="nai" localSheetId="0">#REF!</definedName>
    <definedName name="nai" localSheetId="4">#REF!</definedName>
    <definedName name="nai">#REF!</definedName>
    <definedName name="name" localSheetId="4">[7]GeneralInfo!$I$5</definedName>
    <definedName name="name">[8]GeneralInfo!$I$5</definedName>
    <definedName name="names">[25]GeneralInfo!$I$5</definedName>
    <definedName name="Nconsol" localSheetId="0">#REF!</definedName>
    <definedName name="Nconsol" localSheetId="4">#REF!</definedName>
    <definedName name="Nconsol">#REF!</definedName>
    <definedName name="netincome" localSheetId="0">#REF!</definedName>
    <definedName name="netincome" localSheetId="4">#REF!</definedName>
    <definedName name="netincome">#REF!</definedName>
    <definedName name="NEWAC">'[26]new IFS format'!$A$1:$A$65536</definedName>
    <definedName name="NominalAmount" localSheetId="0">#REF!</definedName>
    <definedName name="NominalAmount" localSheetId="4">#REF!</definedName>
    <definedName name="NominalAmount">#REF!</definedName>
    <definedName name="NOV">'[2]BSHO Report'!$D$1:$AQ$248,'[2]BSHO Report'!$AV$1:$AY$248</definedName>
    <definedName name="NPWP" localSheetId="0">#REF!</definedName>
    <definedName name="NPWP">#REF!</definedName>
    <definedName name="NPWPALL">'[27]Permanent info'!$W$5</definedName>
    <definedName name="NZD" localSheetId="0">#REF!</definedName>
    <definedName name="NZD" localSheetId="4">#REF!</definedName>
    <definedName name="NZD">#REF!</definedName>
    <definedName name="OCT">'[2]BSHO Report'!$D$1:$AM$248,'[2]BSHO Report'!$AR$1:$AY$248</definedName>
    <definedName name="off" localSheetId="0">#REF!</definedName>
    <definedName name="off">#REF!</definedName>
    <definedName name="officephone" localSheetId="0">#REF!</definedName>
    <definedName name="officephone">#REF!</definedName>
    <definedName name="offset" localSheetId="0">#REF!</definedName>
    <definedName name="offset">#REF!</definedName>
    <definedName name="OTHER" localSheetId="0">[6]Marshal!#REF!</definedName>
    <definedName name="OTHER">[6]Marshal!#REF!</definedName>
    <definedName name="OtherBasis" localSheetId="0">#REF!</definedName>
    <definedName name="OtherBasis">#REF!</definedName>
    <definedName name="OTHEREXP" localSheetId="0">#REF!</definedName>
    <definedName name="OTHEREXP">#REF!</definedName>
    <definedName name="otherexpenses" localSheetId="4">[7]Marshal!#REF!</definedName>
    <definedName name="otherexpenses">[8]Marshal!#REF!</definedName>
    <definedName name="OTHERINCOME" localSheetId="4">'[12]Marshal -1'!#REF!</definedName>
    <definedName name="OTHERINCOME">'[12]Marshal -1'!#REF!</definedName>
    <definedName name="otherincomes" localSheetId="4">[7]Marshal!#REF!</definedName>
    <definedName name="otherincomes">[8]Marshal!#REF!</definedName>
    <definedName name="others" localSheetId="0">#REF!</definedName>
    <definedName name="others" localSheetId="4">#REF!</definedName>
    <definedName name="others">#REF!</definedName>
    <definedName name="othertype" localSheetId="0">#REF!</definedName>
    <definedName name="othertype" localSheetId="4">#REF!</definedName>
    <definedName name="othertype">#REF!</definedName>
    <definedName name="out" localSheetId="0">#REF!</definedName>
    <definedName name="out" localSheetId="4">#REF!</definedName>
    <definedName name="out">#REF!</definedName>
    <definedName name="outboundincomes" localSheetId="0">#REF!</definedName>
    <definedName name="outboundincomes">#REF!</definedName>
    <definedName name="OUTPUT" localSheetId="0">#REF!</definedName>
    <definedName name="OUTPUT">#REF!</definedName>
    <definedName name="OUTS_BMIS_Query" localSheetId="0">#REF!</definedName>
    <definedName name="OUTS_BMIS_Query">#REF!</definedName>
    <definedName name="overpaidtax" localSheetId="0">#REF!</definedName>
    <definedName name="overpaidtax">#REF!</definedName>
    <definedName name="PART">[1]A!#REF!</definedName>
    <definedName name="pasiva">'[28]Sandi laba rugi'!#REF!</definedName>
    <definedName name="paymentdatepph29" localSheetId="0">#REF!</definedName>
    <definedName name="paymentdatepph29" localSheetId="4">#REF!</definedName>
    <definedName name="paymentdatepph29">#REF!</definedName>
    <definedName name="pensionfund" localSheetId="0">#REF!</definedName>
    <definedName name="pensionfund" localSheetId="4">#REF!</definedName>
    <definedName name="pensionfund">#REF!</definedName>
    <definedName name="PERSONELCOST" localSheetId="0">#REF!</definedName>
    <definedName name="PERSONELCOST" localSheetId="4">#REF!</definedName>
    <definedName name="PERSONELCOST">#REF!</definedName>
    <definedName name="personnelcost" localSheetId="4">[7]Marshal!#REF!</definedName>
    <definedName name="personnelcost">[8]Marshal!#REF!</definedName>
    <definedName name="pl_jkt" localSheetId="0">#REF!</definedName>
    <definedName name="pl_jkt" localSheetId="4">#REF!</definedName>
    <definedName name="pl_jkt">#REF!</definedName>
    <definedName name="PL_SBY" localSheetId="0">#REF!</definedName>
    <definedName name="PL_SBY" localSheetId="4">#REF!</definedName>
    <definedName name="PL_SBY">#REF!</definedName>
    <definedName name="PLAN92" localSheetId="0">#REF!</definedName>
    <definedName name="PLAN92" localSheetId="4">#REF!</definedName>
    <definedName name="PLAN92">#REF!</definedName>
    <definedName name="PLAN92VA" localSheetId="0">#REF!</definedName>
    <definedName name="PLAN92VA">#REF!</definedName>
    <definedName name="PlanningAmount" localSheetId="0">#REF!</definedName>
    <definedName name="PlanningAmount">#REF!</definedName>
    <definedName name="PLAPR">'[2]PLHO Report'!$D$1:$I$282,'[2]PLHO Report'!$L$1:$AA$282</definedName>
    <definedName name="PLAUG">'[2]PLHO Report'!$D$1:$Q$282,'[2]PLHO Report'!$T$1:$AA$282</definedName>
    <definedName name="PLBIPRINTENG" localSheetId="0">#REF!</definedName>
    <definedName name="PLBIPRINTENG" localSheetId="4">#REF!</definedName>
    <definedName name="PLBIPRINTENG">#REF!</definedName>
    <definedName name="PLBIPRINTIND" localSheetId="0">#REF!</definedName>
    <definedName name="PLBIPRINTIND" localSheetId="4">#REF!</definedName>
    <definedName name="PLBIPRINTIND">#REF!</definedName>
    <definedName name="PLFEB">'[2]PLHO Report'!$D$1:$E$282,'[2]PLHO Report'!$H$1:$AA$282</definedName>
    <definedName name="PLHOENG1">[2]PLHOENG!$A$1:$F$65536</definedName>
    <definedName name="PLHOPRINTENG" localSheetId="0">#REF!</definedName>
    <definedName name="PLHOPRINTENG" localSheetId="4">#REF!</definedName>
    <definedName name="PLHOPRINTENG">#REF!</definedName>
    <definedName name="PLHOPRINTIND" localSheetId="0">#REF!</definedName>
    <definedName name="PLHOPRINTIND" localSheetId="4">#REF!</definedName>
    <definedName name="PLHOPRINTIND">#REF!</definedName>
    <definedName name="PLJUL">'[2]PLHO Report'!$D$1:$O$282,'[2]PLHO Report'!$R$1:$AA$282</definedName>
    <definedName name="PLJUN">'[2]PLHO Report'!$D$1:$M$282,'[2]PLHO Report'!$P$1:$AA$282</definedName>
    <definedName name="PLMAR">'[2]PLHO Report'!$D$1:$G$282,'[2]PLHO Report'!$J$1:$AA$282</definedName>
    <definedName name="PLMAY">'[2]PLHO Report'!$D$1:$K$282,'[2]PLHO Report'!$N$1:$AA$282</definedName>
    <definedName name="PLNOV">'[2]PLHO Report'!$D$1:$W$282,'[2]PLHO Report'!$Z$1:$AA$282</definedName>
    <definedName name="PLOCT">'[2]PLHO Report'!$D$1:$U$282,'[2]PLHO Report'!$X$1:$AA$282</definedName>
    <definedName name="PLSEP">'[2]PLHO Report'!$D$1:$S$282,'[2]PLHO Report'!$V$1:$AA$282</definedName>
    <definedName name="PLUSD">[2]PLHOENG!$H$1:$H$65536</definedName>
    <definedName name="PPAP" localSheetId="0">#REF!</definedName>
    <definedName name="PPAP" localSheetId="4">#REF!</definedName>
    <definedName name="PPAP">#REF!</definedName>
    <definedName name="PPh22total" localSheetId="0">#REF!</definedName>
    <definedName name="PPh22total" localSheetId="4">#REF!</definedName>
    <definedName name="PPh22total">#REF!</definedName>
    <definedName name="PPh23total">[18]GeneralInfo!$T$79</definedName>
    <definedName name="pph24refund" localSheetId="0">#REF!</definedName>
    <definedName name="pph24refund" localSheetId="4">#REF!</definedName>
    <definedName name="pph24refund">#REF!</definedName>
    <definedName name="PPh24total" localSheetId="0">#REF!</definedName>
    <definedName name="PPh24total" localSheetId="4">#REF!</definedName>
    <definedName name="PPh24total">#REF!</definedName>
    <definedName name="pph25calculation" localSheetId="0">#REF!</definedName>
    <definedName name="pph25calculation" localSheetId="4">#REF!</definedName>
    <definedName name="pph25calculation">#REF!</definedName>
    <definedName name="pph25calculation01" localSheetId="0">#REF!</definedName>
    <definedName name="pph25calculation01">#REF!</definedName>
    <definedName name="pph25calculation02" localSheetId="0">#REF!</definedName>
    <definedName name="pph25calculation02">#REF!</definedName>
    <definedName name="pph25calculation02amt" localSheetId="0">#REF!</definedName>
    <definedName name="pph25calculation02amt">#REF!</definedName>
    <definedName name="pph25exstp">[18]GeneralInfo!$T$75</definedName>
    <definedName name="pph25total">[18]GeneralInfo!$T$74</definedName>
    <definedName name="PPhGvBtotal" localSheetId="0">#REF!</definedName>
    <definedName name="PPhGvBtotal" localSheetId="4">#REF!</definedName>
    <definedName name="PPhGvBtotal">#REF!</definedName>
    <definedName name="pphlnbtotal" localSheetId="0">#REF!</definedName>
    <definedName name="pphlnbtotal" localSheetId="4">#REF!</definedName>
    <definedName name="pphlnbtotal">#REF!</definedName>
    <definedName name="PPT" localSheetId="0">#REF!</definedName>
    <definedName name="PPT" localSheetId="4">#REF!</definedName>
    <definedName name="PPT">#REF!</definedName>
    <definedName name="Print">[29]A!$A$12:$R$31</definedName>
    <definedName name="PRINT_AREA_MI" localSheetId="0">#REF!</definedName>
    <definedName name="PRINT_AREA_MI" localSheetId="4">#REF!</definedName>
    <definedName name="PRINT_AREA_MI">#REF!</definedName>
    <definedName name="PRINT_TITLES_MI" localSheetId="0">#REF!</definedName>
    <definedName name="PRINT_TITLES_MI">#REF!</definedName>
    <definedName name="PRINTENGALL" localSheetId="0">#REF!</definedName>
    <definedName name="PRINTENGALL">#REF!</definedName>
    <definedName name="PRINTINDALL" localSheetId="0">#REF!</definedName>
    <definedName name="PRINTINDALL">#REF!</definedName>
    <definedName name="prof" localSheetId="0">#REF!</definedName>
    <definedName name="prof">#REF!</definedName>
    <definedName name="PROVISION" localSheetId="0">[6]Marshal!#REF!</definedName>
    <definedName name="PROVISION">[6]Marshal!#REF!</definedName>
    <definedName name="provisions" localSheetId="0">[8]Marshal!#REF!</definedName>
    <definedName name="provisions" localSheetId="4">[7]Marshal!#REF!</definedName>
    <definedName name="provisions">[8]Marshal!#REF!</definedName>
    <definedName name="proxy" localSheetId="0">#REF!</definedName>
    <definedName name="proxy" localSheetId="4">#REF!</definedName>
    <definedName name="proxy">#REF!</definedName>
    <definedName name="PRV3UNIT" localSheetId="0">#REF!</definedName>
    <definedName name="PRV3UNIT" localSheetId="4">#REF!</definedName>
    <definedName name="PRV3UNIT">#REF!</definedName>
    <definedName name="PRV4UNIT" localSheetId="0">#REF!</definedName>
    <definedName name="PRV4UNIT" localSheetId="4">#REF!</definedName>
    <definedName name="PRV4UNIT">#REF!</definedName>
    <definedName name="pt" localSheetId="0">#REF!</definedName>
    <definedName name="pt">#REF!</definedName>
    <definedName name="qq">[30]Parameter!$B$2:$B$157</definedName>
    <definedName name="qqqqqqq">[31]Data!$B$2:$L$24236</definedName>
    <definedName name="R_" localSheetId="0">#REF!</definedName>
    <definedName name="R_" localSheetId="4">#REF!</definedName>
    <definedName name="R_">#REF!</definedName>
    <definedName name="RangeHigher" localSheetId="0">#REF!</definedName>
    <definedName name="RangeHigher" localSheetId="4">#REF!</definedName>
    <definedName name="RangeHigher">#REF!</definedName>
    <definedName name="RangeLower" localSheetId="0">#REF!</definedName>
    <definedName name="RangeLower" localSheetId="4">#REF!</definedName>
    <definedName name="RangeLower">#REF!</definedName>
    <definedName name="rat" localSheetId="0">[32]Trial!#REF!</definedName>
    <definedName name="rat" localSheetId="4">[32]Trial!#REF!</definedName>
    <definedName name="rat">[32]Trial!#REF!</definedName>
    <definedName name="rate">[9]Rate!$A$12:$B$21</definedName>
    <definedName name="Rates">[33]Rates!$B$5:$D$26</definedName>
    <definedName name="Rates2">[34]Rates!$B$5:$D$26</definedName>
    <definedName name="raw" localSheetId="0">#REF!</definedName>
    <definedName name="raw" localSheetId="4">#REF!</definedName>
    <definedName name="raw">#REF!</definedName>
    <definedName name="recons102233082" localSheetId="0">#REF!</definedName>
    <definedName name="recons102233082" localSheetId="4">#REF!</definedName>
    <definedName name="recons102233082">#REF!</definedName>
    <definedName name="refund" localSheetId="0">#REF!</definedName>
    <definedName name="refund" localSheetId="4">#REF!</definedName>
    <definedName name="refund">#REF!</definedName>
    <definedName name="remark1" localSheetId="0">'[21]Form B'!#REF!</definedName>
    <definedName name="remark1" localSheetId="4">'[21]Form B'!#REF!</definedName>
    <definedName name="remark1">'[21]Form B'!#REF!</definedName>
    <definedName name="remark2" localSheetId="0">'[21]Form B'!#REF!</definedName>
    <definedName name="remark2" localSheetId="4">'[21]Form B'!#REF!</definedName>
    <definedName name="remark2">'[21]Form B'!#REF!</definedName>
    <definedName name="remark3" localSheetId="0">'[21]Form B'!#REF!</definedName>
    <definedName name="remark3" localSheetId="4">'[21]Form B'!#REF!</definedName>
    <definedName name="remark3">'[21]Form B'!#REF!</definedName>
    <definedName name="remark4" localSheetId="0">'[21]Form B'!#REF!</definedName>
    <definedName name="remark4" localSheetId="4">'[21]Form B'!#REF!</definedName>
    <definedName name="remark4">'[21]Form B'!#REF!</definedName>
    <definedName name="remark5">'[21]Form B'!#REF!</definedName>
    <definedName name="remark6">'[21]Form B'!#REF!</definedName>
    <definedName name="remark7">'[21]Form B'!#REF!</definedName>
    <definedName name="remark8">'[21]Form B'!#REF!</definedName>
    <definedName name="remark9">'[21]Form B'!#REF!</definedName>
    <definedName name="rent" localSheetId="0">#REF!</definedName>
    <definedName name="rent" localSheetId="4">#REF!</definedName>
    <definedName name="rent">#REF!</definedName>
    <definedName name="rentals" localSheetId="4">[7]Marshal!#REF!</definedName>
    <definedName name="rentals">[8]Marshal!#REF!</definedName>
    <definedName name="rentstaf" localSheetId="0">#REF!</definedName>
    <definedName name="rentstaf" localSheetId="4">#REF!</definedName>
    <definedName name="rentstaf">#REF!</definedName>
    <definedName name="REPORT_REHAB">[35]LTS!#REF!</definedName>
    <definedName name="restruk">DETAILED!$Q$2:$Q$451</definedName>
    <definedName name="Reuters" localSheetId="0">#REF!</definedName>
    <definedName name="Reuters" localSheetId="4">#REF!</definedName>
    <definedName name="Reuters">#REF!</definedName>
    <definedName name="rewgf23rgf" localSheetId="0">#REF!</definedName>
    <definedName name="rewgf23rgf" localSheetId="4">#REF!</definedName>
    <definedName name="rewgf23rgf">#REF!</definedName>
    <definedName name="rgf523rgf" localSheetId="0">#REF!</definedName>
    <definedName name="rgf523rgf" localSheetId="4">#REF!</definedName>
    <definedName name="rgf523rgf">#REF!</definedName>
    <definedName name="rgfr32gf" localSheetId="0">#REF!</definedName>
    <definedName name="rgfr32gf">#REF!</definedName>
    <definedName name="rm" localSheetId="0">#REF!</definedName>
    <definedName name="rm">#REF!</definedName>
    <definedName name="Rm_login" localSheetId="0">#REF!</definedName>
    <definedName name="Rm_login">#REF!</definedName>
    <definedName name="royalties" localSheetId="4">[7]Marshal!#REF!</definedName>
    <definedName name="royalties">[8]Marshal!#REF!</definedName>
    <definedName name="RPP" localSheetId="0">#REF!</definedName>
    <definedName name="RPP" localSheetId="4">#REF!</definedName>
    <definedName name="RPP">#REF!</definedName>
    <definedName name="rupiah" localSheetId="0">#REF!</definedName>
    <definedName name="rupiah" localSheetId="4">#REF!</definedName>
    <definedName name="rupiah">#REF!</definedName>
    <definedName name="Rx_ETHICAL__PT_BII" localSheetId="0">#REF!</definedName>
    <definedName name="Rx_ETHICAL__PT_BII" localSheetId="4">#REF!</definedName>
    <definedName name="Rx_ETHICAL__PT_BII">#REF!</definedName>
    <definedName name="Rx_HOSPITAL___PT_BII" localSheetId="0">#REF!</definedName>
    <definedName name="Rx_HOSPITAL___PT_BII">#REF!</definedName>
    <definedName name="s">'[36]MAP BS'!$B$1:$G$65536</definedName>
    <definedName name="Saldo_a__rekap" localSheetId="0">#REF!</definedName>
    <definedName name="Saldo_a__rekap" localSheetId="4">#REF!</definedName>
    <definedName name="Saldo_a__rekap">#REF!</definedName>
    <definedName name="Sales_Name">[10]Parameter!$B$2:$B$164</definedName>
    <definedName name="SAVE" localSheetId="0">#REF!</definedName>
    <definedName name="SAVE" localSheetId="4">#REF!</definedName>
    <definedName name="SAVE">#REF!</definedName>
    <definedName name="sby" localSheetId="0">#REF!</definedName>
    <definedName name="sby" localSheetId="4">#REF!</definedName>
    <definedName name="sby">#REF!</definedName>
    <definedName name="SBY_AMT" localSheetId="0">#REF!</definedName>
    <definedName name="SBY_AMT">#REF!</definedName>
    <definedName name="SBY_AMT_NR" localSheetId="0">#REF!</definedName>
    <definedName name="SBY_AMT_NR">#REF!</definedName>
    <definedName name="SBY_AMT_R" localSheetId="0">#REF!</definedName>
    <definedName name="SBY_AMT_R">#REF!</definedName>
    <definedName name="sby_bal" localSheetId="0">#REF!</definedName>
    <definedName name="sby_bal">#REF!</definedName>
    <definedName name="sec">'[37]4.1 Placement w.o.b'!$K$6</definedName>
    <definedName name="second">'[21]Form A'!$AU$9</definedName>
    <definedName name="SEK" localSheetId="0">#REF!</definedName>
    <definedName name="SEK" localSheetId="4">#REF!</definedName>
    <definedName name="SEK">#REF!</definedName>
    <definedName name="SELF_MEDICATION___PT_BII" localSheetId="0">#REF!</definedName>
    <definedName name="SELF_MEDICATION___PT_BII" localSheetId="4">#REF!</definedName>
    <definedName name="SELF_MEDICATION___PT_BII">#REF!</definedName>
    <definedName name="Semarang">[19]Parameter!$C$70:$C$74</definedName>
    <definedName name="SEP">'[2]BSHO Report'!$D$1:$AI$248,'[2]BSHO Report'!$AN$1:$AY$248</definedName>
    <definedName name="service" localSheetId="0">#REF!</definedName>
    <definedName name="service">#REF!</definedName>
    <definedName name="SGD" localSheetId="0">#REF!</definedName>
    <definedName name="SGD">#REF!</definedName>
    <definedName name="signdate" localSheetId="0">#REF!</definedName>
    <definedName name="signdate">#REF!</definedName>
    <definedName name="signername" localSheetId="0">#REF!</definedName>
    <definedName name="signername">#REF!</definedName>
    <definedName name="signplace" localSheetId="0">#REF!</definedName>
    <definedName name="signplace">#REF!</definedName>
    <definedName name="slm" localSheetId="0">#REF!</definedName>
    <definedName name="slm">#REF!</definedName>
    <definedName name="SMALL" localSheetId="0">#REF!</definedName>
    <definedName name="SMALL">#REF!</definedName>
    <definedName name="SOFT">[1]A!$D$4:$J$8</definedName>
    <definedName name="software" localSheetId="0">#REF!</definedName>
    <definedName name="software">#REF!</definedName>
    <definedName name="SPT" localSheetId="0">[1]A!#REF!</definedName>
    <definedName name="SPT">[1]A!#REF!</definedName>
    <definedName name="ssppph29" localSheetId="0">#REF!</definedName>
    <definedName name="ssppph29">#REF!</definedName>
    <definedName name="sss">[38]Parameter!$C$2:$C$150</definedName>
    <definedName name="SSU" localSheetId="0">#REF!</definedName>
    <definedName name="SSU" localSheetId="4">#REF!</definedName>
    <definedName name="SSU">#REF!</definedName>
    <definedName name="STANDARD_ROW" localSheetId="0">#REF!</definedName>
    <definedName name="STANDARD_ROW" localSheetId="4">#REF!</definedName>
    <definedName name="STANDARD_ROW">#REF!</definedName>
    <definedName name="startyear" localSheetId="0">#REF!</definedName>
    <definedName name="startyear" localSheetId="4">#REF!</definedName>
    <definedName name="startyear">#REF!</definedName>
    <definedName name="Status">[19]Parameter!$J$2:$J$3</definedName>
    <definedName name="STFTI" localSheetId="0">'[12]Marshal -1'!#REF!</definedName>
    <definedName name="STFTI">'[12]Marshal -1'!#REF!</definedName>
    <definedName name="summary" localSheetId="0">{#N/A,#N/A,FALSE,"Aging Summary";#N/A,#N/A,FALSE,"Ratio Analysis";#N/A,#N/A,FALSE,"Test 120 Day Accts";#N/A,#N/A,FALSE,"Tickmarks"}</definedName>
    <definedName name="summary" localSheetId="4">{#N/A,#N/A,FALSE,"Aging Summary";#N/A,#N/A,FALSE,"Ratio Analysis";#N/A,#N/A,FALSE,"Test 120 Day Accts";#N/A,#N/A,FALSE,"Tickmarks"}</definedName>
    <definedName name="summary" localSheetId="1">{#N/A,#N/A,FALSE,"Aging Summary";#N/A,#N/A,FALSE,"Ratio Analysis";#N/A,#N/A,FALSE,"Test 120 Day Accts";#N/A,#N/A,FALSE,"Tickmarks"}</definedName>
    <definedName name="summary">{#N/A,#N/A,FALSE,"Aging Summary";#N/A,#N/A,FALSE,"Ratio Analysis";#N/A,#N/A,FALSE,"Test 120 Day Accts";#N/A,#N/A,FALSE,"Tickmarks"}</definedName>
    <definedName name="summarybranches" localSheetId="0">#REF!</definedName>
    <definedName name="summarybranches">#REF!</definedName>
    <definedName name="summaryofficers" localSheetId="0">#REF!</definedName>
    <definedName name="summaryofficers">#REF!</definedName>
    <definedName name="summarypph22" localSheetId="0">#REF!</definedName>
    <definedName name="summarypph22">#REF!</definedName>
    <definedName name="summarypph23" localSheetId="0">#REF!</definedName>
    <definedName name="summarypph23">#REF!</definedName>
    <definedName name="summarypph24" localSheetId="0">#REF!</definedName>
    <definedName name="summarypph24">#REF!</definedName>
    <definedName name="summarypph25" localSheetId="0">#REF!</definedName>
    <definedName name="summarypph25">#REF!</definedName>
    <definedName name="summarypphgvb" localSheetId="0">#REF!</definedName>
    <definedName name="summarypphgvb">#REF!</definedName>
    <definedName name="summaryrecipients" localSheetId="0">#REF!</definedName>
    <definedName name="summaryrecipients">#REF!</definedName>
    <definedName name="summaryshareholders" localSheetId="0">#REF!</definedName>
    <definedName name="summaryshareholders">#REF!</definedName>
    <definedName name="Surabaya">[19]Parameter!$C$79:$C$82</definedName>
    <definedName name="susan">"Comment 15"</definedName>
    <definedName name="T" localSheetId="0">#REF!</definedName>
    <definedName name="T">#REF!</definedName>
    <definedName name="TAX" localSheetId="0">#REF!</definedName>
    <definedName name="TAX">#REF!</definedName>
    <definedName name="taxableincome" localSheetId="0">[8]Marshal!#REF!</definedName>
    <definedName name="taxableincome" localSheetId="4">[7]Marshal!#REF!</definedName>
    <definedName name="taxableincome">[8]Marshal!#REF!</definedName>
    <definedName name="taxdue" localSheetId="0">[8]Marshal!#REF!</definedName>
    <definedName name="taxdue" localSheetId="4">[7]Marshal!#REF!</definedName>
    <definedName name="taxdue">[8]Marshal!#REF!</definedName>
    <definedName name="taxdueorpaidabroad" localSheetId="0">#REF!</definedName>
    <definedName name="taxdueorpaidabroad" localSheetId="4">#REF!</definedName>
    <definedName name="taxdueorpaidabroad">#REF!</definedName>
    <definedName name="taxlosstotal">[18]GeneralInfo!$T$73</definedName>
    <definedName name="TBCON_2007Aug31" localSheetId="0">#REF!</definedName>
    <definedName name="TBCON_2007Aug31" localSheetId="4">#REF!</definedName>
    <definedName name="TBCON_2007Aug31">#REF!</definedName>
    <definedName name="TBCON_2007Sep19" localSheetId="0">#REF!</definedName>
    <definedName name="TBCON_2007Sep19" localSheetId="4">#REF!</definedName>
    <definedName name="TBCON_2007Sep19">#REF!</definedName>
    <definedName name="TBCON_2007Sep30" localSheetId="0">#REF!</definedName>
    <definedName name="TBCON_2007Sep30" localSheetId="4">#REF!</definedName>
    <definedName name="TBCON_2007Sep30">#REF!</definedName>
    <definedName name="TBCON_2008Jan03" localSheetId="0">#REF!</definedName>
    <definedName name="TBCON_2008Jan03">#REF!</definedName>
    <definedName name="TBCON17Feb05" localSheetId="0">#REF!</definedName>
    <definedName name="TBCON17Feb05">#REF!</definedName>
    <definedName name="TE_Pct" localSheetId="0">#REF!</definedName>
    <definedName name="TE_Pct">#REF!</definedName>
    <definedName name="TE_TRM">[39]Parameter!$B$2:$B$65536</definedName>
    <definedName name="TE_TRM_7">[40]Parameter!$B$2:$B$65536</definedName>
    <definedName name="TEST" localSheetId="0">#REF!</definedName>
    <definedName name="TEST" localSheetId="4">#REF!</definedName>
    <definedName name="TEST">#REF!</definedName>
    <definedName name="teyhjny4e" localSheetId="0">#REF!</definedName>
    <definedName name="teyhjny4e" localSheetId="4">#REF!</definedName>
    <definedName name="teyhjny4e">#REF!</definedName>
    <definedName name="Thamrin">[19]Parameter!$C$86:$C$98</definedName>
    <definedName name="Tomang">[19]Parameter!$C$102:$C$118</definedName>
    <definedName name="topmanager" localSheetId="0">#REF!</definedName>
    <definedName name="topmanager" localSheetId="4">#REF!</definedName>
    <definedName name="topmanager">#REF!</definedName>
    <definedName name="TOTAL___PT_BII" localSheetId="0">#REF!</definedName>
    <definedName name="TOTAL___PT_BII" localSheetId="4">#REF!</definedName>
    <definedName name="TOTAL___PT_BII">#REF!</definedName>
    <definedName name="TRADING" localSheetId="0">#REF!</definedName>
    <definedName name="TRADING" localSheetId="4">#REF!</definedName>
    <definedName name="TRADING">#REF!</definedName>
    <definedName name="trewgvbt3wfr23" localSheetId="0">#REF!</definedName>
    <definedName name="trewgvbt3wfr23">#REF!</definedName>
    <definedName name="TRM_TE">[41]Parameter!$B$2:$B$65536</definedName>
    <definedName name="TRM_TE_11">[42]Parameter!$B$2:$B$65536</definedName>
    <definedName name="TRM_TE_7">[43]Parameter!$B$2:$B$65536</definedName>
    <definedName name="TTL" localSheetId="0">#REF!</definedName>
    <definedName name="TTL" localSheetId="4">#REF!</definedName>
    <definedName name="TTL">#REF!</definedName>
    <definedName name="turnover" localSheetId="0">[8]Marshal!#REF!</definedName>
    <definedName name="turnover" localSheetId="4">[7]Marshal!#REF!</definedName>
    <definedName name="turnover">[8]Marshal!#REF!</definedName>
    <definedName name="tyehtyeh" localSheetId="0">#REF!</definedName>
    <definedName name="tyehtyeh" localSheetId="4">#REF!</definedName>
    <definedName name="tyehtyeh">#REF!</definedName>
    <definedName name="U">'[44]Interbank detail'!$D$3</definedName>
    <definedName name="uncollectibles" localSheetId="0">[8]Marshal!#REF!</definedName>
    <definedName name="uncollectibles" localSheetId="4">[7]Marshal!#REF!</definedName>
    <definedName name="uncollectibles">[8]Marshal!#REF!</definedName>
    <definedName name="UNHIDE" localSheetId="0">#REF!</definedName>
    <definedName name="UNHIDE" localSheetId="4">#REF!</definedName>
    <definedName name="UNHIDE">#REF!</definedName>
    <definedName name="upl_spot1">[3]UPL!$G$17</definedName>
    <definedName name="upl_spot2">[3]UPL!$G$18</definedName>
    <definedName name="usd" localSheetId="0">#REF!</definedName>
    <definedName name="usd">#REF!</definedName>
    <definedName name="UT_060622" localSheetId="0">#REF!</definedName>
    <definedName name="UT_060622">#REF!</definedName>
    <definedName name="UT_060630" localSheetId="0">#REF!</definedName>
    <definedName name="UT_060630">#REF!</definedName>
    <definedName name="UT_060915" localSheetId="0">#REF!</definedName>
    <definedName name="UT_060915">#REF!</definedName>
    <definedName name="UT_060918" localSheetId="0">#REF!</definedName>
    <definedName name="UT_060918">#REF!</definedName>
    <definedName name="UT_060919" localSheetId="0">#REF!</definedName>
    <definedName name="UT_060919">#REF!</definedName>
    <definedName name="UT_060921" localSheetId="0">#REF!</definedName>
    <definedName name="UT_060921">#REF!</definedName>
    <definedName name="UT_060922" localSheetId="0">#REF!</definedName>
    <definedName name="UT_060922">#REF!</definedName>
    <definedName name="UT_060925" localSheetId="0">#REF!</definedName>
    <definedName name="UT_060925">#REF!</definedName>
    <definedName name="UT_060926" localSheetId="0">#REF!</definedName>
    <definedName name="UT_060926">#REF!</definedName>
    <definedName name="UT_060927" localSheetId="0">#REF!</definedName>
    <definedName name="UT_060927">#REF!</definedName>
    <definedName name="UT_060928" localSheetId="0">#REF!</definedName>
    <definedName name="UT_060928">#REF!</definedName>
    <definedName name="UT_061002" localSheetId="0">#REF!</definedName>
    <definedName name="UT_061002">#REF!</definedName>
    <definedName name="UT_061003" localSheetId="0">#REF!</definedName>
    <definedName name="UT_061003">#REF!</definedName>
    <definedName name="UT_061004" localSheetId="0">#REF!</definedName>
    <definedName name="UT_061004">#REF!</definedName>
    <definedName name="UT_061005" localSheetId="0">#REF!</definedName>
    <definedName name="UT_061005">#REF!</definedName>
    <definedName name="UT_061009" localSheetId="0">#REF!</definedName>
    <definedName name="UT_061009">#REF!</definedName>
    <definedName name="UT_061011" localSheetId="0">#REF!</definedName>
    <definedName name="UT_061011">#REF!</definedName>
    <definedName name="UT_061013" localSheetId="0">#REF!</definedName>
    <definedName name="UT_061013">#REF!</definedName>
    <definedName name="UT_061017" localSheetId="0">#REF!</definedName>
    <definedName name="UT_061017">#REF!</definedName>
    <definedName name="UT_061019" localSheetId="0">#REF!</definedName>
    <definedName name="UT_061019">#REF!</definedName>
    <definedName name="UT_061026" localSheetId="0">#REF!</definedName>
    <definedName name="UT_061026">#REF!</definedName>
    <definedName name="UT_061030" localSheetId="0">#REF!</definedName>
    <definedName name="UT_061030">#REF!</definedName>
    <definedName name="UT_061101" localSheetId="0">#REF!</definedName>
    <definedName name="UT_061101">#REF!</definedName>
    <definedName name="UT_061103" localSheetId="0">#REF!</definedName>
    <definedName name="UT_061103">#REF!</definedName>
    <definedName name="UT_061107" localSheetId="0">#REF!</definedName>
    <definedName name="UT_061107">#REF!</definedName>
    <definedName name="UT_061109" localSheetId="0">#REF!</definedName>
    <definedName name="UT_061109">#REF!</definedName>
    <definedName name="UT_061121" localSheetId="0">#REF!</definedName>
    <definedName name="UT_061121">#REF!</definedName>
    <definedName name="UT_061124" localSheetId="0">#REF!</definedName>
    <definedName name="UT_061124">#REF!</definedName>
    <definedName name="UT_061128" localSheetId="0">#REF!</definedName>
    <definedName name="UT_061128">#REF!</definedName>
    <definedName name="UT_061204" localSheetId="0">#REF!</definedName>
    <definedName name="UT_061204">#REF!</definedName>
    <definedName name="UT_061206" localSheetId="0">#REF!</definedName>
    <definedName name="UT_061206">#REF!</definedName>
    <definedName name="UT_061208" localSheetId="0">#REF!</definedName>
    <definedName name="UT_061208">#REF!</definedName>
    <definedName name="UT_061219" localSheetId="0">#REF!</definedName>
    <definedName name="UT_061219">#REF!</definedName>
    <definedName name="UT_061222" localSheetId="0">#REF!</definedName>
    <definedName name="UT_061222">#REF!</definedName>
    <definedName name="UT_061227" localSheetId="0">#REF!</definedName>
    <definedName name="UT_061227">#REF!</definedName>
    <definedName name="UT_061229" localSheetId="0">#REF!</definedName>
    <definedName name="UT_061229">#REF!</definedName>
    <definedName name="UT_070103" localSheetId="0">#REF!</definedName>
    <definedName name="UT_070103">#REF!</definedName>
    <definedName name="UT_070105" localSheetId="0">#REF!</definedName>
    <definedName name="UT_070105">#REF!</definedName>
    <definedName name="UT_070111" localSheetId="0">#REF!</definedName>
    <definedName name="UT_070111">#REF!</definedName>
    <definedName name="UT_070115" localSheetId="0">#REF!</definedName>
    <definedName name="UT_070115">#REF!</definedName>
    <definedName name="UT_070117" localSheetId="0">#REF!</definedName>
    <definedName name="UT_070117">#REF!</definedName>
    <definedName name="UT_070119" localSheetId="0">#REF!</definedName>
    <definedName name="UT_070119">#REF!</definedName>
    <definedName name="UT_070123" localSheetId="0">#REF!</definedName>
    <definedName name="UT_070123">#REF!</definedName>
    <definedName name="UT_070125" localSheetId="0">#REF!</definedName>
    <definedName name="UT_070125">#REF!</definedName>
    <definedName name="UT_070129" localSheetId="0">#REF!</definedName>
    <definedName name="UT_070129">#REF!</definedName>
    <definedName name="UT_070131" localSheetId="0">#REF!</definedName>
    <definedName name="UT_070131">#REF!</definedName>
    <definedName name="UT_070201" localSheetId="0">#REF!</definedName>
    <definedName name="UT_070201">#REF!</definedName>
    <definedName name="UT_070202" localSheetId="0">#REF!</definedName>
    <definedName name="UT_070202">#REF!</definedName>
    <definedName name="UT_070205" localSheetId="0">#REF!</definedName>
    <definedName name="UT_070205">#REF!</definedName>
    <definedName name="UT_070206" localSheetId="0">#REF!</definedName>
    <definedName name="UT_070206">#REF!</definedName>
    <definedName name="UT_070207" localSheetId="0">#REF!</definedName>
    <definedName name="UT_070207">#REF!</definedName>
    <definedName name="UT_070209" localSheetId="0">#REF!</definedName>
    <definedName name="UT_070209">#REF!</definedName>
    <definedName name="UT_070213" localSheetId="0">#REF!</definedName>
    <definedName name="UT_070213">#REF!</definedName>
    <definedName name="UT_070216" localSheetId="0">#REF!</definedName>
    <definedName name="UT_070216">#REF!</definedName>
    <definedName name="UT_070220" localSheetId="0">#REF!</definedName>
    <definedName name="UT_070220">#REF!</definedName>
    <definedName name="UT_070222" localSheetId="0">#REF!</definedName>
    <definedName name="UT_070222">#REF!</definedName>
    <definedName name="UT_070226" localSheetId="0">#REF!</definedName>
    <definedName name="UT_070226">#REF!</definedName>
    <definedName name="UT_070228" localSheetId="0">#REF!</definedName>
    <definedName name="UT_070228">#REF!</definedName>
    <definedName name="UT_070301" localSheetId="0">#REF!</definedName>
    <definedName name="UT_070301">#REF!</definedName>
    <definedName name="UT_070302" localSheetId="0">#REF!</definedName>
    <definedName name="UT_070302">#REF!</definedName>
    <definedName name="UT_070305" localSheetId="0">#REF!</definedName>
    <definedName name="UT_070305">#REF!</definedName>
    <definedName name="UT_070306" localSheetId="0">#REF!</definedName>
    <definedName name="UT_070306">#REF!</definedName>
    <definedName name="UT_070307" localSheetId="0">#REF!</definedName>
    <definedName name="UT_070307">#REF!</definedName>
    <definedName name="UT_070308" localSheetId="0">#REF!</definedName>
    <definedName name="UT_070308">#REF!</definedName>
    <definedName name="UT_070309" localSheetId="0">#REF!</definedName>
    <definedName name="UT_070309">#REF!</definedName>
    <definedName name="UT_070312" localSheetId="0">#REF!</definedName>
    <definedName name="UT_070312">#REF!</definedName>
    <definedName name="UT_070313" localSheetId="0">#REF!</definedName>
    <definedName name="UT_070313">#REF!</definedName>
    <definedName name="UT_070314" localSheetId="0">#REF!</definedName>
    <definedName name="UT_070314">#REF!</definedName>
    <definedName name="UT_070315" localSheetId="0">#REF!</definedName>
    <definedName name="UT_070315">#REF!</definedName>
    <definedName name="UT_070316" localSheetId="0">#REF!</definedName>
    <definedName name="UT_070316">#REF!</definedName>
    <definedName name="UT_070320" localSheetId="0">#REF!</definedName>
    <definedName name="UT_070320">#REF!</definedName>
    <definedName name="UT_070321" localSheetId="0">#REF!</definedName>
    <definedName name="UT_070321">#REF!</definedName>
    <definedName name="UT_070322" localSheetId="0">#REF!</definedName>
    <definedName name="UT_070322">#REF!</definedName>
    <definedName name="UT_070323" localSheetId="0">#REF!</definedName>
    <definedName name="UT_070323">#REF!</definedName>
    <definedName name="UT_070327" localSheetId="0">#REF!</definedName>
    <definedName name="UT_070327">#REF!</definedName>
    <definedName name="UT_070329" localSheetId="0">#REF!</definedName>
    <definedName name="UT_070329">#REF!</definedName>
    <definedName name="UT_070402" localSheetId="0">#REF!</definedName>
    <definedName name="UT_070402">#REF!</definedName>
    <definedName name="UT_070403" localSheetId="0">#REF!</definedName>
    <definedName name="UT_070403">#REF!</definedName>
    <definedName name="UT_070404" localSheetId="0">#REF!</definedName>
    <definedName name="UT_070404">#REF!</definedName>
    <definedName name="UT_070405" localSheetId="0">#REF!</definedName>
    <definedName name="UT_070405">#REF!</definedName>
    <definedName name="UT_070409" localSheetId="0">#REF!</definedName>
    <definedName name="UT_070409">#REF!</definedName>
    <definedName name="UT_070410" localSheetId="0">#REF!</definedName>
    <definedName name="UT_070410">#REF!</definedName>
    <definedName name="UT_070411" localSheetId="0">#REF!</definedName>
    <definedName name="UT_070411">#REF!</definedName>
    <definedName name="UT_070412" localSheetId="0">#REF!</definedName>
    <definedName name="UT_070412">#REF!</definedName>
    <definedName name="UT_070413" localSheetId="0">#REF!</definedName>
    <definedName name="UT_070413">#REF!</definedName>
    <definedName name="UT_070416" localSheetId="0">#REF!</definedName>
    <definedName name="UT_070416">#REF!</definedName>
    <definedName name="UT_070417" localSheetId="0">#REF!</definedName>
    <definedName name="UT_070417">#REF!</definedName>
    <definedName name="UT_070418" localSheetId="0">#REF!</definedName>
    <definedName name="UT_070418">#REF!</definedName>
    <definedName name="UT_070419" localSheetId="0">#REF!</definedName>
    <definedName name="UT_070419">#REF!</definedName>
    <definedName name="UT_070420" localSheetId="0">#REF!</definedName>
    <definedName name="UT_070420">#REF!</definedName>
    <definedName name="UT_070423" localSheetId="0">#REF!</definedName>
    <definedName name="UT_070423">#REF!</definedName>
    <definedName name="UT_070424" localSheetId="0">#REF!</definedName>
    <definedName name="UT_070424">#REF!</definedName>
    <definedName name="UT_070425" localSheetId="0">#REF!</definedName>
    <definedName name="UT_070425">#REF!</definedName>
    <definedName name="UT_070426" localSheetId="0">#REF!</definedName>
    <definedName name="UT_070426">#REF!</definedName>
    <definedName name="UT_070427" localSheetId="0">#REF!</definedName>
    <definedName name="UT_070427">#REF!</definedName>
    <definedName name="UT_070430" localSheetId="0">#REF!</definedName>
    <definedName name="UT_070430">#REF!</definedName>
    <definedName name="UT_070501" localSheetId="0">#REF!</definedName>
    <definedName name="UT_070501">#REF!</definedName>
    <definedName name="UT_070502" localSheetId="0">#REF!</definedName>
    <definedName name="UT_070502">#REF!</definedName>
    <definedName name="UT_070504" localSheetId="0">#REF!</definedName>
    <definedName name="UT_070504">#REF!</definedName>
    <definedName name="UT_070508" localSheetId="0">#REF!</definedName>
    <definedName name="UT_070508">#REF!</definedName>
    <definedName name="UT_070511" localSheetId="0">#REF!</definedName>
    <definedName name="UT_070511" localSheetId="1">#REF!</definedName>
    <definedName name="UT_070511">#REF!</definedName>
    <definedName name="UT_070514" localSheetId="0">#REF!</definedName>
    <definedName name="UT_070514">#REF!</definedName>
    <definedName name="UT_070515" localSheetId="0">#REF!</definedName>
    <definedName name="UT_070515">#REF!</definedName>
    <definedName name="UT_070516" localSheetId="0">#REF!</definedName>
    <definedName name="UT_070516">#REF!</definedName>
    <definedName name="UT_070531" localSheetId="0">#REF!</definedName>
    <definedName name="UT_070531">#REF!</definedName>
    <definedName name="UT_070621" localSheetId="0">#REF!</definedName>
    <definedName name="UT_070621">#REF!</definedName>
    <definedName name="UT_070622" localSheetId="0">#REF!</definedName>
    <definedName name="UT_070622">#REF!</definedName>
    <definedName name="UT_070626" localSheetId="0">#REF!</definedName>
    <definedName name="UT_070626">#REF!</definedName>
    <definedName name="UT_070627" localSheetId="0">#REF!</definedName>
    <definedName name="UT_070627">#REF!</definedName>
    <definedName name="UT_070629" localSheetId="0">#REF!</definedName>
    <definedName name="UT_070629">#REF!</definedName>
    <definedName name="UT_070814" localSheetId="0">#REF!</definedName>
    <definedName name="UT_070814">#REF!</definedName>
    <definedName name="UT_071026" localSheetId="0">#REF!</definedName>
    <definedName name="UT_071026">#REF!</definedName>
    <definedName name="UT_071029" localSheetId="0">#REF!</definedName>
    <definedName name="UT_071029">#REF!</definedName>
    <definedName name="UT_071116" localSheetId="0">#REF!</definedName>
    <definedName name="UT_071116">#REF!</definedName>
    <definedName name="UT_071206" localSheetId="0">#REF!</definedName>
    <definedName name="UT_071206">#REF!</definedName>
    <definedName name="UT_071221" localSheetId="0">#REF!</definedName>
    <definedName name="UT_071221">#REF!</definedName>
    <definedName name="UT_071224" localSheetId="0">#REF!</definedName>
    <definedName name="UT_071224">#REF!</definedName>
    <definedName name="UT_071226" localSheetId="0">#REF!</definedName>
    <definedName name="UT_071226">#REF!</definedName>
    <definedName name="UT_071227" localSheetId="0">#REF!</definedName>
    <definedName name="UT_071227">#REF!</definedName>
    <definedName name="UT_071228" localSheetId="0">#REF!</definedName>
    <definedName name="UT_071228">#REF!</definedName>
    <definedName name="UT_080104" localSheetId="0">#REF!</definedName>
    <definedName name="UT_080104">#REF!</definedName>
    <definedName name="UT_080107" localSheetId="0">#REF!</definedName>
    <definedName name="UT_080107">#REF!</definedName>
    <definedName name="UT_080121" localSheetId="0">#REF!</definedName>
    <definedName name="UT_080121">#REF!</definedName>
    <definedName name="UT_080122" localSheetId="0">#REF!</definedName>
    <definedName name="UT_080122">#REF!</definedName>
    <definedName name="UT_080123" localSheetId="0">#REF!</definedName>
    <definedName name="UT_080123">#REF!</definedName>
    <definedName name="UT_080124" localSheetId="0">#REF!</definedName>
    <definedName name="UT_080124">#REF!</definedName>
    <definedName name="UT_080125" localSheetId="0">#REF!</definedName>
    <definedName name="UT_080125">#REF!</definedName>
    <definedName name="UT_080128" localSheetId="0">#REF!</definedName>
    <definedName name="UT_080128">#REF!</definedName>
    <definedName name="UT_080129" localSheetId="0">#REF!</definedName>
    <definedName name="UT_080129">#REF!</definedName>
    <definedName name="UT_080130" localSheetId="0">#REF!</definedName>
    <definedName name="UT_080130">#REF!</definedName>
    <definedName name="UT_080131" localSheetId="0">#REF!</definedName>
    <definedName name="UT_080131">#REF!</definedName>
    <definedName name="UT_080201" localSheetId="0">#REF!</definedName>
    <definedName name="UT_080201">#REF!</definedName>
    <definedName name="UT_080204" localSheetId="0">#REF!</definedName>
    <definedName name="UT_080204">#REF!</definedName>
    <definedName name="UT_080205" localSheetId="0">#REF!</definedName>
    <definedName name="UT_080205">#REF!</definedName>
    <definedName name="UT_080206" localSheetId="0">#REF!</definedName>
    <definedName name="UT_080206">#REF!</definedName>
    <definedName name="UT_080208" localSheetId="0">#REF!</definedName>
    <definedName name="UT_080208">#REF!</definedName>
    <definedName name="UT_080211" localSheetId="0">#REF!</definedName>
    <definedName name="UT_080211">#REF!</definedName>
    <definedName name="UT_080212" localSheetId="0">#REF!</definedName>
    <definedName name="UT_080212">#REF!</definedName>
    <definedName name="UT_080213" localSheetId="0">#REF!</definedName>
    <definedName name="UT_080213">#REF!</definedName>
    <definedName name="UT_080214" localSheetId="0">#REF!</definedName>
    <definedName name="UT_080214">#REF!</definedName>
    <definedName name="UT_080215" localSheetId="0">#REF!</definedName>
    <definedName name="UT_080215">#REF!</definedName>
    <definedName name="UT_080218" localSheetId="0">#REF!</definedName>
    <definedName name="UT_080218">#REF!</definedName>
    <definedName name="UT_080219" localSheetId="0">#REF!</definedName>
    <definedName name="UT_080219">#REF!</definedName>
    <definedName name="UT_080303" localSheetId="0">#REF!</definedName>
    <definedName name="UT_080303">#REF!</definedName>
    <definedName name="UT_080304" localSheetId="0">#REF!</definedName>
    <definedName name="UT_080304">#REF!</definedName>
    <definedName name="UT_080305" localSheetId="0">#REF!</definedName>
    <definedName name="UT_080305">#REF!</definedName>
    <definedName name="UT_080312" localSheetId="0">#REF!</definedName>
    <definedName name="UT_080312">#REF!</definedName>
    <definedName name="UT_080313" localSheetId="0">#REF!</definedName>
    <definedName name="UT_080313">#REF!</definedName>
    <definedName name="UT_080314" localSheetId="0">#REF!</definedName>
    <definedName name="UT_080314">#REF!</definedName>
    <definedName name="UT_080317" localSheetId="0">#REF!</definedName>
    <definedName name="UT_080317">#REF!</definedName>
    <definedName name="UT_080318" localSheetId="0">#REF!</definedName>
    <definedName name="UT_080318">#REF!</definedName>
    <definedName name="UT_080319" localSheetId="0">#REF!</definedName>
    <definedName name="UT_080319">#REF!</definedName>
    <definedName name="UT_080324" localSheetId="0">#REF!</definedName>
    <definedName name="UT_080324">#REF!</definedName>
    <definedName name="UT_080325" localSheetId="0">#REF!</definedName>
    <definedName name="UT_080325">#REF!</definedName>
    <definedName name="UT_080326" localSheetId="0">#REF!</definedName>
    <definedName name="UT_080326">#REF!</definedName>
    <definedName name="UT_080327" localSheetId="0">#REF!</definedName>
    <definedName name="UT_080327">#REF!</definedName>
    <definedName name="UT_080328" localSheetId="0">#REF!</definedName>
    <definedName name="UT_080328">#REF!</definedName>
    <definedName name="UT_080331" localSheetId="0">#REF!</definedName>
    <definedName name="UT_080331">#REF!</definedName>
    <definedName name="UT_080401" localSheetId="0">#REF!</definedName>
    <definedName name="UT_080401">#REF!</definedName>
    <definedName name="UT_080402" localSheetId="0">#REF!</definedName>
    <definedName name="UT_080402">#REF!</definedName>
    <definedName name="UT_080403" localSheetId="0">#REF!</definedName>
    <definedName name="UT_080403">#REF!</definedName>
    <definedName name="UT_080404" localSheetId="0">#REF!</definedName>
    <definedName name="UT_080404">#REF!</definedName>
    <definedName name="UT_080407" localSheetId="0">#REF!</definedName>
    <definedName name="UT_080407">#REF!</definedName>
    <definedName name="UT_080408" localSheetId="0">#REF!</definedName>
    <definedName name="UT_080408">#REF!</definedName>
    <definedName name="UT_080409" localSheetId="0">#REF!</definedName>
    <definedName name="UT_080409">#REF!</definedName>
    <definedName name="UT_080410" localSheetId="0">#REF!</definedName>
    <definedName name="UT_080410">#REF!</definedName>
    <definedName name="UT_080411" localSheetId="0">#REF!</definedName>
    <definedName name="UT_080411">#REF!</definedName>
    <definedName name="UT_080414" localSheetId="0">#REF!</definedName>
    <definedName name="UT_080414">#REF!</definedName>
    <definedName name="UT_080415" localSheetId="0">#REF!</definedName>
    <definedName name="UT_080415">#REF!</definedName>
    <definedName name="UT_080416" localSheetId="0">#REF!</definedName>
    <definedName name="UT_080416">#REF!</definedName>
    <definedName name="UT_080417" localSheetId="0">#REF!</definedName>
    <definedName name="UT_080417">#REF!</definedName>
    <definedName name="UT_080418" localSheetId="0">#REF!</definedName>
    <definedName name="UT_080418">#REF!</definedName>
    <definedName name="UT_080421" localSheetId="0">#REF!</definedName>
    <definedName name="UT_080421">#REF!</definedName>
    <definedName name="UT_080422" localSheetId="0">#REF!</definedName>
    <definedName name="UT_080422">#REF!</definedName>
    <definedName name="UT_080423" localSheetId="0">#REF!</definedName>
    <definedName name="UT_080423">#REF!</definedName>
    <definedName name="UT_080424" localSheetId="0">#REF!</definedName>
    <definedName name="UT_080424">#REF!</definedName>
    <definedName name="UT_080425" localSheetId="0">#REF!</definedName>
    <definedName name="UT_080425">#REF!</definedName>
    <definedName name="UT_080428" localSheetId="0">#REF!</definedName>
    <definedName name="UT_080428">#REF!</definedName>
    <definedName name="UT_080429" localSheetId="0">#REF!</definedName>
    <definedName name="UT_080429">#REF!</definedName>
    <definedName name="UT_080430" localSheetId="0">#REF!</definedName>
    <definedName name="UT_080430">#REF!</definedName>
    <definedName name="UT_080502" localSheetId="0">#REF!</definedName>
    <definedName name="UT_080502">#REF!</definedName>
    <definedName name="UT_080505" localSheetId="0">#REF!</definedName>
    <definedName name="UT_080505">#REF!</definedName>
    <definedName name="UT_080506" localSheetId="0">#REF!</definedName>
    <definedName name="UT_080506">#REF!</definedName>
    <definedName name="UT_080507" localSheetId="0">#REF!</definedName>
    <definedName name="UT_080507">#REF!</definedName>
    <definedName name="UT_080508" localSheetId="0">#REF!</definedName>
    <definedName name="UT_080508">#REF!</definedName>
    <definedName name="UT_080509" localSheetId="0">#REF!</definedName>
    <definedName name="UT_080509">#REF!</definedName>
    <definedName name="UT_080512" localSheetId="0">#REF!</definedName>
    <definedName name="UT_080512">#REF!</definedName>
    <definedName name="UT_080513" localSheetId="0">#REF!</definedName>
    <definedName name="UT_080513">#REF!</definedName>
    <definedName name="UT_080514" localSheetId="0">#REF!</definedName>
    <definedName name="UT_080514">#REF!</definedName>
    <definedName name="UT_080515" localSheetId="0">#REF!</definedName>
    <definedName name="UT_080515">#REF!</definedName>
    <definedName name="UT_080516" localSheetId="0">#REF!</definedName>
    <definedName name="UT_080516">#REF!</definedName>
    <definedName name="UT_080519" localSheetId="0">#REF!</definedName>
    <definedName name="UT_080519">#REF!</definedName>
    <definedName name="UT_080521" localSheetId="0">#REF!</definedName>
    <definedName name="UT_080521">#REF!</definedName>
    <definedName name="UT_080522" localSheetId="0">#REF!</definedName>
    <definedName name="UT_080522">#REF!</definedName>
    <definedName name="UT_080523" localSheetId="0">#REF!</definedName>
    <definedName name="UT_080523">#REF!</definedName>
    <definedName name="UT_080526" localSheetId="0">#REF!</definedName>
    <definedName name="UT_080526">#REF!</definedName>
    <definedName name="UT_080527" localSheetId="0">#REF!</definedName>
    <definedName name="UT_080527">#REF!</definedName>
    <definedName name="UT_080528" localSheetId="0">#REF!</definedName>
    <definedName name="UT_080528">#REF!</definedName>
    <definedName name="UT_080529" localSheetId="0">#REF!</definedName>
    <definedName name="UT_080529">#REF!</definedName>
    <definedName name="UT_080530" localSheetId="0">#REF!</definedName>
    <definedName name="UT_080530">#REF!</definedName>
    <definedName name="UT_080602" localSheetId="0">#REF!</definedName>
    <definedName name="UT_080602">#REF!</definedName>
    <definedName name="UT_080603" localSheetId="0">#REF!</definedName>
    <definedName name="UT_080603">#REF!</definedName>
    <definedName name="UT_080604" localSheetId="0">#REF!</definedName>
    <definedName name="UT_080604">#REF!</definedName>
    <definedName name="UT_080605" localSheetId="0">#REF!</definedName>
    <definedName name="UT_080605">#REF!</definedName>
    <definedName name="UT_080606" localSheetId="0">#REF!</definedName>
    <definedName name="UT_080606">#REF!</definedName>
    <definedName name="UT_080609" localSheetId="0">#REF!</definedName>
    <definedName name="UT_080609">#REF!</definedName>
    <definedName name="UT_080610" localSheetId="0">#REF!</definedName>
    <definedName name="UT_080610">#REF!</definedName>
    <definedName name="UT_080611" localSheetId="0">#REF!</definedName>
    <definedName name="UT_080611">#REF!</definedName>
    <definedName name="UT_080612" localSheetId="0">#REF!</definedName>
    <definedName name="UT_080612">#REF!</definedName>
    <definedName name="UT_080613" localSheetId="0">#REF!</definedName>
    <definedName name="UT_080613">#REF!</definedName>
    <definedName name="UT_080616" localSheetId="0">#REF!</definedName>
    <definedName name="UT_080616">#REF!</definedName>
    <definedName name="UT_080617" localSheetId="0">#REF!</definedName>
    <definedName name="UT_080617">#REF!</definedName>
    <definedName name="UT_080618" localSheetId="0">#REF!</definedName>
    <definedName name="UT_080618" localSheetId="1">#REF!</definedName>
    <definedName name="UT_080618">#REF!</definedName>
    <definedName name="UT_080619" localSheetId="0">#REF!</definedName>
    <definedName name="UT_080619">#REF!</definedName>
    <definedName name="UT_080620" localSheetId="0">#REF!</definedName>
    <definedName name="UT_080620">#REF!</definedName>
    <definedName name="UT_080623" localSheetId="0">#REF!</definedName>
    <definedName name="UT_080623">#REF!</definedName>
    <definedName name="UT_080624" localSheetId="0">#REF!</definedName>
    <definedName name="UT_080624">#REF!</definedName>
    <definedName name="UT_080625" localSheetId="0">#REF!</definedName>
    <definedName name="UT_080625">#REF!</definedName>
    <definedName name="UT_080626" localSheetId="0">#REF!</definedName>
    <definedName name="UT_080626">#REF!</definedName>
    <definedName name="UT_080627" localSheetId="0">#REF!</definedName>
    <definedName name="UT_080627">#REF!</definedName>
    <definedName name="UT_080630" localSheetId="0">#REF!</definedName>
    <definedName name="UT_080630">#REF!</definedName>
    <definedName name="UT_080701" localSheetId="0">#REF!</definedName>
    <definedName name="UT_080701">#REF!</definedName>
    <definedName name="UT_080702" localSheetId="0">#REF!</definedName>
    <definedName name="UT_080702">#REF!</definedName>
    <definedName name="UT_080703" localSheetId="0">#REF!</definedName>
    <definedName name="UT_080703">#REF!</definedName>
    <definedName name="UT_080704" localSheetId="0">#REF!</definedName>
    <definedName name="UT_080704">#REF!</definedName>
    <definedName name="UT_080707" localSheetId="0">#REF!</definedName>
    <definedName name="UT_080707">#REF!</definedName>
    <definedName name="UT_080708" localSheetId="0">#REF!</definedName>
    <definedName name="UT_080708">#REF!</definedName>
    <definedName name="UT_080709" localSheetId="0">#REF!</definedName>
    <definedName name="UT_080709">#REF!</definedName>
    <definedName name="UT_080710" localSheetId="0">#REF!</definedName>
    <definedName name="UT_080710">#REF!</definedName>
    <definedName name="UT_080711" localSheetId="0">#REF!</definedName>
    <definedName name="UT_080711">#REF!</definedName>
    <definedName name="UT_080714" localSheetId="0">#REF!</definedName>
    <definedName name="UT_080714">#REF!</definedName>
    <definedName name="UT_080715" localSheetId="0">#REF!</definedName>
    <definedName name="UT_080715">#REF!</definedName>
    <definedName name="UT_080716" localSheetId="0">#REF!</definedName>
    <definedName name="UT_080716">#REF!</definedName>
    <definedName name="UT_080717" localSheetId="0">#REF!</definedName>
    <definedName name="UT_080717">#REF!</definedName>
    <definedName name="UT_080718" localSheetId="0">#REF!</definedName>
    <definedName name="UT_080718">#REF!</definedName>
    <definedName name="UT_080721" localSheetId="0">#REF!</definedName>
    <definedName name="UT_080721">#REF!</definedName>
    <definedName name="UT_080722" localSheetId="0">#REF!</definedName>
    <definedName name="UT_080722">#REF!</definedName>
    <definedName name="UT_080723" localSheetId="0">#REF!</definedName>
    <definedName name="UT_080723">#REF!</definedName>
    <definedName name="UT_080724" localSheetId="0">#REF!</definedName>
    <definedName name="UT_080724">#REF!</definedName>
    <definedName name="UT_080725" localSheetId="0">#REF!</definedName>
    <definedName name="UT_080725">#REF!</definedName>
    <definedName name="UT_080728" localSheetId="0">#REF!</definedName>
    <definedName name="UT_080728">#REF!</definedName>
    <definedName name="UT_080729" localSheetId="0">#REF!</definedName>
    <definedName name="UT_080729">#REF!</definedName>
    <definedName name="UT_080731" localSheetId="0">#REF!</definedName>
    <definedName name="UT_080731">#REF!</definedName>
    <definedName name="UT_080801" localSheetId="0">#REF!</definedName>
    <definedName name="UT_080801">#REF!</definedName>
    <definedName name="UT_080808" localSheetId="0">#REF!</definedName>
    <definedName name="UT_080808">#REF!</definedName>
    <definedName name="UT_080811" localSheetId="0">#REF!</definedName>
    <definedName name="UT_080811">#REF!</definedName>
    <definedName name="UT_080812" localSheetId="0">#REF!</definedName>
    <definedName name="UT_080812">#REF!</definedName>
    <definedName name="UT_080813" localSheetId="0">#REF!</definedName>
    <definedName name="UT_080813">#REF!</definedName>
    <definedName name="UT_080814" localSheetId="0">#REF!</definedName>
    <definedName name="UT_080814">#REF!</definedName>
    <definedName name="UT_080815" localSheetId="0">#REF!</definedName>
    <definedName name="UT_080815" localSheetId="1">#REF!</definedName>
    <definedName name="UT_080815">#REF!</definedName>
    <definedName name="UT_080819" localSheetId="0">#REF!</definedName>
    <definedName name="UT_080819">#REF!</definedName>
    <definedName name="UT_080820" localSheetId="0">#REF!</definedName>
    <definedName name="UT_080820">#REF!</definedName>
    <definedName name="UT_080821" localSheetId="0">#REF!</definedName>
    <definedName name="UT_080821" localSheetId="1">#REF!</definedName>
    <definedName name="UT_080821">#REF!</definedName>
    <definedName name="UT_080822" localSheetId="0">#REF!</definedName>
    <definedName name="UT_080822">#REF!</definedName>
    <definedName name="UT_080825" localSheetId="0">#REF!</definedName>
    <definedName name="UT_080825">#REF!</definedName>
    <definedName name="UT_080826" localSheetId="0">#REF!</definedName>
    <definedName name="UT_080826">#REF!</definedName>
    <definedName name="UT_080828" localSheetId="0">#REF!</definedName>
    <definedName name="UT_080828">#REF!</definedName>
    <definedName name="UT_080829" localSheetId="0">#REF!</definedName>
    <definedName name="UT_080829">#REF!</definedName>
    <definedName name="UT_080901" localSheetId="0">#REF!</definedName>
    <definedName name="UT_080901">#REF!</definedName>
    <definedName name="UT_080902" localSheetId="0">#REF!</definedName>
    <definedName name="UT_080902">#REF!</definedName>
    <definedName name="UT_080903" localSheetId="0">#REF!</definedName>
    <definedName name="UT_080903">#REF!</definedName>
    <definedName name="UT_080904" localSheetId="0">#REF!</definedName>
    <definedName name="UT_080904">#REF!</definedName>
    <definedName name="UT_080905" localSheetId="0">#REF!</definedName>
    <definedName name="UT_080905">#REF!</definedName>
    <definedName name="UT_080908" localSheetId="0">#REF!</definedName>
    <definedName name="UT_080908">#REF!</definedName>
    <definedName name="UT_080909" localSheetId="0">#REF!</definedName>
    <definedName name="UT_080909">#REF!</definedName>
    <definedName name="UT_080910" localSheetId="0">#REF!</definedName>
    <definedName name="UT_080910">#REF!</definedName>
    <definedName name="UT_080911" localSheetId="0">#REF!</definedName>
    <definedName name="UT_080911">#REF!</definedName>
    <definedName name="UT_080912" localSheetId="0">#REF!</definedName>
    <definedName name="UT_080912">#REF!</definedName>
    <definedName name="UT_080915" localSheetId="0">#REF!</definedName>
    <definedName name="UT_080915">#REF!</definedName>
    <definedName name="UT_080916" localSheetId="0">#REF!</definedName>
    <definedName name="UT_080916">#REF!</definedName>
    <definedName name="UT_080917" localSheetId="0">#REF!</definedName>
    <definedName name="UT_080917">#REF!</definedName>
    <definedName name="UT_080918" localSheetId="0">#REF!</definedName>
    <definedName name="UT_080918">#REF!</definedName>
    <definedName name="UT_080919" localSheetId="0">#REF!</definedName>
    <definedName name="UT_080919">#REF!</definedName>
    <definedName name="UT_080922" localSheetId="0">#REF!</definedName>
    <definedName name="UT_080922">#REF!</definedName>
    <definedName name="UT_080923" localSheetId="0">#REF!</definedName>
    <definedName name="UT_080923">#REF!</definedName>
    <definedName name="UT_080924" localSheetId="0">#REF!</definedName>
    <definedName name="UT_080924">#REF!</definedName>
    <definedName name="UT_080925" localSheetId="0">#REF!</definedName>
    <definedName name="UT_080925">#REF!</definedName>
    <definedName name="UT_080926" localSheetId="0">#REF!</definedName>
    <definedName name="UT_080926">#REF!</definedName>
    <definedName name="UT_080929" localSheetId="0">#REF!</definedName>
    <definedName name="UT_080929">#REF!</definedName>
    <definedName name="UT_081006" localSheetId="0">#REF!</definedName>
    <definedName name="UT_081006">#REF!</definedName>
    <definedName name="UT_081007" localSheetId="0">#REF!</definedName>
    <definedName name="UT_081007">#REF!</definedName>
    <definedName name="UT_081010" localSheetId="0">#REF!</definedName>
    <definedName name="UT_081010">#REF!</definedName>
    <definedName name="UT_081013" localSheetId="0">#REF!</definedName>
    <definedName name="UT_081013">#REF!</definedName>
    <definedName name="UT_081014" localSheetId="0">#REF!</definedName>
    <definedName name="UT_081014">#REF!</definedName>
    <definedName name="UT_081015" localSheetId="0">#REF!</definedName>
    <definedName name="UT_081015">#REF!</definedName>
    <definedName name="UT_081016" localSheetId="0">#REF!</definedName>
    <definedName name="UT_081016">#REF!</definedName>
    <definedName name="UT_081017" localSheetId="0">#REF!</definedName>
    <definedName name="UT_081017">#REF!</definedName>
    <definedName name="UT_081020" localSheetId="0">#REF!</definedName>
    <definedName name="UT_081020">#REF!</definedName>
    <definedName name="UT_081021" localSheetId="0">#REF!</definedName>
    <definedName name="UT_081021">#REF!</definedName>
    <definedName name="UT_081022" localSheetId="0">#REF!</definedName>
    <definedName name="UT_081022">#REF!</definedName>
    <definedName name="UT_081023" localSheetId="0">#REF!</definedName>
    <definedName name="UT_081023">#REF!</definedName>
    <definedName name="UT_081024" localSheetId="0">#REF!</definedName>
    <definedName name="UT_081024">#REF!</definedName>
    <definedName name="UT_081027" localSheetId="0">#REF!</definedName>
    <definedName name="UT_081027">#REF!</definedName>
    <definedName name="UT_081028" localSheetId="0">#REF!</definedName>
    <definedName name="UT_081028">#REF!</definedName>
    <definedName name="UT_081029" localSheetId="0">#REF!</definedName>
    <definedName name="UT_081029">#REF!</definedName>
    <definedName name="UT_081030" localSheetId="0">#REF!</definedName>
    <definedName name="UT_081030">#REF!</definedName>
    <definedName name="UT_081031" localSheetId="0">#REF!</definedName>
    <definedName name="UT_081031">#REF!</definedName>
    <definedName name="UT_081103" localSheetId="0">#REF!</definedName>
    <definedName name="UT_081103">#REF!</definedName>
    <definedName name="UT_081104" localSheetId="0">#REF!</definedName>
    <definedName name="UT_081104">#REF!</definedName>
    <definedName name="UT_081105" localSheetId="0">#REF!</definedName>
    <definedName name="UT_081105">#REF!</definedName>
    <definedName name="UT_081106" localSheetId="0">#REF!</definedName>
    <definedName name="UT_081106">#REF!</definedName>
    <definedName name="UT_081107" localSheetId="0">#REF!</definedName>
    <definedName name="UT_081107">#REF!</definedName>
    <definedName name="UT_081110" localSheetId="0">#REF!</definedName>
    <definedName name="UT_081110">#REF!</definedName>
    <definedName name="UT_081111" localSheetId="0">#REF!</definedName>
    <definedName name="UT_081111">#REF!</definedName>
    <definedName name="UT_081112" localSheetId="0">#REF!</definedName>
    <definedName name="UT_081112">#REF!</definedName>
    <definedName name="UT_081113" localSheetId="0">#REF!</definedName>
    <definedName name="UT_081113">#REF!</definedName>
    <definedName name="UT_081114" localSheetId="0">#REF!</definedName>
    <definedName name="UT_081114">#REF!</definedName>
    <definedName name="UT_081117" localSheetId="0">#REF!</definedName>
    <definedName name="UT_081117">#REF!</definedName>
    <definedName name="UT_081118" localSheetId="0">#REF!</definedName>
    <definedName name="UT_081118">#REF!</definedName>
    <definedName name="UT_081119" localSheetId="0">#REF!</definedName>
    <definedName name="UT_081119">#REF!</definedName>
    <definedName name="UT_081120" localSheetId="0">#REF!</definedName>
    <definedName name="UT_081120">#REF!</definedName>
    <definedName name="UT_081121" localSheetId="0">#REF!</definedName>
    <definedName name="UT_081121">#REF!</definedName>
    <definedName name="UT_081124" localSheetId="0">#REF!</definedName>
    <definedName name="UT_081124">#REF!</definedName>
    <definedName name="UT_081125" localSheetId="0">#REF!</definedName>
    <definedName name="UT_081125">#REF!</definedName>
    <definedName name="UT_081126" localSheetId="0">#REF!</definedName>
    <definedName name="UT_081126">#REF!</definedName>
    <definedName name="UT_081127" localSheetId="0">#REF!</definedName>
    <definedName name="UT_081127">#REF!</definedName>
    <definedName name="UT_081128" localSheetId="0">#REF!</definedName>
    <definedName name="UT_081128">#REF!</definedName>
    <definedName name="UT_081201" localSheetId="0">#REF!</definedName>
    <definedName name="UT_081201">#REF!</definedName>
    <definedName name="UT_081202" localSheetId="0">#REF!</definedName>
    <definedName name="UT_081202">#REF!</definedName>
    <definedName name="UT_081203" localSheetId="0">#REF!</definedName>
    <definedName name="UT_081203">#REF!</definedName>
    <definedName name="UT_081204" localSheetId="0">#REF!</definedName>
    <definedName name="UT_081204">#REF!</definedName>
    <definedName name="UT_081205" localSheetId="0">#REF!</definedName>
    <definedName name="UT_081205">#REF!</definedName>
    <definedName name="UT_081209" localSheetId="0">#REF!</definedName>
    <definedName name="UT_081209">#REF!</definedName>
    <definedName name="UT_081210" localSheetId="0">#REF!</definedName>
    <definedName name="UT_081210">#REF!</definedName>
    <definedName name="UT_081211" localSheetId="0">#REF!</definedName>
    <definedName name="UT_081211">#REF!</definedName>
    <definedName name="UT_081212" localSheetId="0">#REF!</definedName>
    <definedName name="UT_081212">#REF!</definedName>
    <definedName name="UT_081215" localSheetId="0">#REF!</definedName>
    <definedName name="UT_081215">#REF!</definedName>
    <definedName name="UT_081216" localSheetId="0">#REF!</definedName>
    <definedName name="UT_081216">#REF!</definedName>
    <definedName name="UT_081217" localSheetId="0">#REF!</definedName>
    <definedName name="UT_081217">#REF!</definedName>
    <definedName name="UT_081218" localSheetId="0">#REF!</definedName>
    <definedName name="UT_081218">#REF!</definedName>
    <definedName name="UT_081219" localSheetId="0">#REF!</definedName>
    <definedName name="UT_081219">#REF!</definedName>
    <definedName name="UT_081222" localSheetId="0">#REF!</definedName>
    <definedName name="UT_081222">#REF!</definedName>
    <definedName name="UT_081223" localSheetId="0">#REF!</definedName>
    <definedName name="UT_081223">#REF!</definedName>
    <definedName name="UT_081224" localSheetId="0">#REF!</definedName>
    <definedName name="UT_081224">#REF!</definedName>
    <definedName name="UT_081226" localSheetId="0">#REF!</definedName>
    <definedName name="UT_081226">#REF!</definedName>
    <definedName name="UT_081230" localSheetId="0">#REF!</definedName>
    <definedName name="UT_081230">#REF!</definedName>
    <definedName name="UT_081231" localSheetId="0">#REF!</definedName>
    <definedName name="UT_081231">#REF!</definedName>
    <definedName name="UT_090105" localSheetId="0">#REF!</definedName>
    <definedName name="UT_090105">#REF!</definedName>
    <definedName name="UT_090106" localSheetId="0">#REF!</definedName>
    <definedName name="UT_090106">#REF!</definedName>
    <definedName name="UT_090107" localSheetId="0">#REF!</definedName>
    <definedName name="UT_090107">#REF!</definedName>
    <definedName name="UT_090108" localSheetId="0">#REF!</definedName>
    <definedName name="UT_090108">#REF!</definedName>
    <definedName name="UT_090109" localSheetId="0">#REF!</definedName>
    <definedName name="UT_090109">#REF!</definedName>
    <definedName name="UT_090112" localSheetId="0">#REF!</definedName>
    <definedName name="UT_090112">#REF!</definedName>
    <definedName name="UT_090113" localSheetId="0">#REF!</definedName>
    <definedName name="UT_090113">#REF!</definedName>
    <definedName name="UT_090114" localSheetId="0">#REF!</definedName>
    <definedName name="UT_090114">#REF!</definedName>
    <definedName name="UT_090115" localSheetId="0">#REF!</definedName>
    <definedName name="UT_090115">#REF!</definedName>
    <definedName name="UT_090116" localSheetId="0">#REF!</definedName>
    <definedName name="UT_090116">#REF!</definedName>
    <definedName name="UT_090119" localSheetId="0">#REF!</definedName>
    <definedName name="UT_090119">#REF!</definedName>
    <definedName name="UT_090120" localSheetId="0">#REF!</definedName>
    <definedName name="UT_090120">#REF!</definedName>
    <definedName name="UT_090121" localSheetId="0">#REF!</definedName>
    <definedName name="UT_090121">#REF!</definedName>
    <definedName name="UT_090122" localSheetId="0">#REF!</definedName>
    <definedName name="UT_090122">#REF!</definedName>
    <definedName name="UT_090123" localSheetId="0">#REF!</definedName>
    <definedName name="UT_090123">#REF!</definedName>
    <definedName name="UT_090127" localSheetId="0">#REF!</definedName>
    <definedName name="UT_090127">#REF!</definedName>
    <definedName name="UT_090128" localSheetId="0">#REF!</definedName>
    <definedName name="UT_090128">#REF!</definedName>
    <definedName name="UT_090129" localSheetId="0">#REF!</definedName>
    <definedName name="UT_090129">#REF!</definedName>
    <definedName name="UT_090130" localSheetId="0">#REF!</definedName>
    <definedName name="UT_090130">#REF!</definedName>
    <definedName name="UT_090202" localSheetId="0">#REF!</definedName>
    <definedName name="UT_090202">#REF!</definedName>
    <definedName name="UT_090203" localSheetId="0">#REF!</definedName>
    <definedName name="UT_090203">#REF!</definedName>
    <definedName name="UT_090204" localSheetId="0">#REF!</definedName>
    <definedName name="UT_090204">#REF!</definedName>
    <definedName name="UT_090205" localSheetId="0">#REF!</definedName>
    <definedName name="UT_090205">#REF!</definedName>
    <definedName name="UT_090206" localSheetId="0">#REF!</definedName>
    <definedName name="UT_090206">#REF!</definedName>
    <definedName name="UT_090209" localSheetId="0">#REF!</definedName>
    <definedName name="UT_090209">#REF!</definedName>
    <definedName name="UT_090210" localSheetId="0">#REF!</definedName>
    <definedName name="UT_090210">#REF!</definedName>
    <definedName name="UT_090211" localSheetId="0">#REF!</definedName>
    <definedName name="UT_090211">#REF!</definedName>
    <definedName name="UT_090212" localSheetId="0">#REF!</definedName>
    <definedName name="UT_090212">#REF!</definedName>
    <definedName name="UT_090213" localSheetId="0">#REF!</definedName>
    <definedName name="UT_090213">#REF!</definedName>
    <definedName name="UT_090216" localSheetId="0">#REF!</definedName>
    <definedName name="UT_090216">#REF!</definedName>
    <definedName name="UT_090217" localSheetId="0">#REF!</definedName>
    <definedName name="UT_090217">#REF!</definedName>
    <definedName name="UT_090218" localSheetId="0">#REF!</definedName>
    <definedName name="UT_090218">#REF!</definedName>
    <definedName name="UT_090219" localSheetId="0">#REF!</definedName>
    <definedName name="UT_090219">#REF!</definedName>
    <definedName name="UT_090220" localSheetId="0">#REF!</definedName>
    <definedName name="UT_090220">#REF!</definedName>
    <definedName name="UT_090223" localSheetId="0">#REF!</definedName>
    <definedName name="UT_090223">#REF!</definedName>
    <definedName name="UT_090224" localSheetId="0">#REF!</definedName>
    <definedName name="UT_090224">#REF!</definedName>
    <definedName name="UT_090225" localSheetId="0">#REF!</definedName>
    <definedName name="UT_090225">#REF!</definedName>
    <definedName name="UT_090226" localSheetId="0">#REF!</definedName>
    <definedName name="UT_090226">#REF!</definedName>
    <definedName name="UT_090227" localSheetId="0">#REF!</definedName>
    <definedName name="UT_090227">#REF!</definedName>
    <definedName name="UT_090302" localSheetId="0">#REF!</definedName>
    <definedName name="UT_090302">#REF!</definedName>
    <definedName name="UT_090303" localSheetId="0">#REF!</definedName>
    <definedName name="UT_090303">#REF!</definedName>
    <definedName name="UT_090304" localSheetId="0">#REF!</definedName>
    <definedName name="UT_090304">#REF!</definedName>
    <definedName name="UT_090305" localSheetId="0">#REF!</definedName>
    <definedName name="UT_090305">#REF!</definedName>
    <definedName name="UT_090306" localSheetId="0">#REF!</definedName>
    <definedName name="UT_090306">#REF!</definedName>
    <definedName name="UT_090310" localSheetId="0">#REF!</definedName>
    <definedName name="UT_090310">#REF!</definedName>
    <definedName name="UT_090311" localSheetId="0">#REF!</definedName>
    <definedName name="UT_090311">#REF!</definedName>
    <definedName name="UT_090312" localSheetId="0">#REF!</definedName>
    <definedName name="UT_090312">#REF!</definedName>
    <definedName name="UT_090313" localSheetId="0">#REF!</definedName>
    <definedName name="UT_090313">#REF!</definedName>
    <definedName name="UT_090316" localSheetId="0">#REF!</definedName>
    <definedName name="UT_090316">#REF!</definedName>
    <definedName name="UT_090317" localSheetId="0">#REF!</definedName>
    <definedName name="UT_090317">#REF!</definedName>
    <definedName name="UT_090318" localSheetId="0">#REF!</definedName>
    <definedName name="UT_090318">#REF!</definedName>
    <definedName name="UT_090319" localSheetId="0">#REF!</definedName>
    <definedName name="UT_090319">#REF!</definedName>
    <definedName name="UT_090320" localSheetId="0">#REF!</definedName>
    <definedName name="UT_090320">#REF!</definedName>
    <definedName name="UT_090323" localSheetId="0">#REF!</definedName>
    <definedName name="UT_090323">#REF!</definedName>
    <definedName name="UT_090324" localSheetId="0">#REF!</definedName>
    <definedName name="UT_090324">#REF!</definedName>
    <definedName name="UT_090325" localSheetId="0">#REF!</definedName>
    <definedName name="UT_090325">#REF!</definedName>
    <definedName name="UT_090327" localSheetId="0">#REF!</definedName>
    <definedName name="UT_090327">#REF!</definedName>
    <definedName name="UT_090330" localSheetId="0">#REF!</definedName>
    <definedName name="UT_090330">#REF!</definedName>
    <definedName name="UT_090331" localSheetId="0">#REF!</definedName>
    <definedName name="UT_090331">#REF!</definedName>
    <definedName name="UT_090401" localSheetId="0">#REF!</definedName>
    <definedName name="UT_090401">#REF!</definedName>
    <definedName name="UT_090402" localSheetId="0">#REF!</definedName>
    <definedName name="UT_090402">#REF!</definedName>
    <definedName name="UT_090403" localSheetId="0">#REF!</definedName>
    <definedName name="UT_090403">#REF!</definedName>
    <definedName name="UT_090406" localSheetId="0">#REF!</definedName>
    <definedName name="UT_090406">#REF!</definedName>
    <definedName name="UT_090407" localSheetId="0">#REF!</definedName>
    <definedName name="UT_090407">#REF!</definedName>
    <definedName name="UT_090408" localSheetId="0">#REF!</definedName>
    <definedName name="UT_090408">#REF!</definedName>
    <definedName name="UT_090413" localSheetId="0">#REF!</definedName>
    <definedName name="UT_090413">#REF!</definedName>
    <definedName name="UT_090414" localSheetId="0">#REF!</definedName>
    <definedName name="UT_090414">#REF!</definedName>
    <definedName name="UT_090415" localSheetId="0">#REF!</definedName>
    <definedName name="UT_090415">#REF!</definedName>
    <definedName name="UT_090416" localSheetId="0">#REF!</definedName>
    <definedName name="UT_090416">#REF!</definedName>
    <definedName name="UT_090417" localSheetId="0">#REF!</definedName>
    <definedName name="UT_090417">#REF!</definedName>
    <definedName name="UT_090420" localSheetId="0">#REF!</definedName>
    <definedName name="UT_090420">#REF!</definedName>
    <definedName name="UT_090421" localSheetId="0">#REF!</definedName>
    <definedName name="UT_090421">#REF!</definedName>
    <definedName name="UT_090422" localSheetId="0">#REF!</definedName>
    <definedName name="UT_090422">#REF!</definedName>
    <definedName name="UT_090423" localSheetId="0">#REF!</definedName>
    <definedName name="UT_090423">#REF!</definedName>
    <definedName name="UT_090424" localSheetId="0">#REF!</definedName>
    <definedName name="UT_090424">#REF!</definedName>
    <definedName name="UT_090427" localSheetId="0">#REF!</definedName>
    <definedName name="UT_090427">#REF!</definedName>
    <definedName name="UT_090428" localSheetId="0">#REF!</definedName>
    <definedName name="UT_090428">#REF!</definedName>
    <definedName name="UT_090429" localSheetId="0">#REF!</definedName>
    <definedName name="UT_090429">#REF!</definedName>
    <definedName name="UT_090430" localSheetId="0">#REF!</definedName>
    <definedName name="UT_090430">#REF!</definedName>
    <definedName name="UT_090501" localSheetId="0">#REF!</definedName>
    <definedName name="UT_090501">#REF!</definedName>
    <definedName name="UT_090504" localSheetId="0">#REF!</definedName>
    <definedName name="UT_090504">#REF!</definedName>
    <definedName name="UT_090505" localSheetId="0">#REF!</definedName>
    <definedName name="UT_090505">#REF!</definedName>
    <definedName name="UT_090506" localSheetId="0">#REF!</definedName>
    <definedName name="UT_090506">#REF!</definedName>
    <definedName name="UT_090507" localSheetId="0">#REF!</definedName>
    <definedName name="UT_090507">#REF!</definedName>
    <definedName name="UT_090508" localSheetId="0">#REF!</definedName>
    <definedName name="UT_090508">#REF!</definedName>
    <definedName name="UT_090511" localSheetId="0">#REF!</definedName>
    <definedName name="UT_090511" localSheetId="1">#REF!</definedName>
    <definedName name="UT_090511">#REF!</definedName>
    <definedName name="UT_090512" localSheetId="0">#REF!</definedName>
    <definedName name="UT_090512">#REF!</definedName>
    <definedName name="UT_090513" localSheetId="0">#REF!</definedName>
    <definedName name="UT_090513">#REF!</definedName>
    <definedName name="UT_090514" localSheetId="0">#REF!</definedName>
    <definedName name="UT_090514">#REF!</definedName>
    <definedName name="UT_090529" localSheetId="0">#REF!</definedName>
    <definedName name="UT_090529">#REF!</definedName>
    <definedName name="UT_090605" localSheetId="0">#REF!</definedName>
    <definedName name="UT_090605">#REF!</definedName>
    <definedName name="UT_090608" localSheetId="0">#REF!</definedName>
    <definedName name="UT_090608">#REF!</definedName>
    <definedName name="UT_090609" localSheetId="0">#REF!</definedName>
    <definedName name="UT_090609">#REF!</definedName>
    <definedName name="UT_090610" localSheetId="0">#REF!</definedName>
    <definedName name="UT_090610">#REF!</definedName>
    <definedName name="UT_090611" localSheetId="0">#REF!</definedName>
    <definedName name="UT_090611">#REF!</definedName>
    <definedName name="UT_090612" localSheetId="0">#REF!</definedName>
    <definedName name="UT_090612">#REF!</definedName>
    <definedName name="UT_090615" localSheetId="0">#REF!</definedName>
    <definedName name="UT_090615">#REF!</definedName>
    <definedName name="UT_090616" localSheetId="0">#REF!</definedName>
    <definedName name="UT_090616">#REF!</definedName>
    <definedName name="UT_090617" localSheetId="0">#REF!</definedName>
    <definedName name="UT_090617" localSheetId="1">#REF!</definedName>
    <definedName name="UT_090617">#REF!</definedName>
    <definedName name="UT_090618" localSheetId="0">#REF!</definedName>
    <definedName name="UT_090618">#REF!</definedName>
    <definedName name="UT_090619" localSheetId="0">#REF!</definedName>
    <definedName name="UT_090619">#REF!</definedName>
    <definedName name="UT_090622" localSheetId="0">#REF!</definedName>
    <definedName name="UT_090622">#REF!</definedName>
    <definedName name="UT_090623" localSheetId="0">#REF!</definedName>
    <definedName name="UT_090623">#REF!</definedName>
    <definedName name="v" localSheetId="0">#REF!</definedName>
    <definedName name="v">#REF!</definedName>
    <definedName name="VALN_DATE">[45]faxsh!$D$26</definedName>
    <definedName name="vc" localSheetId="0">#REF!</definedName>
    <definedName name="vc" localSheetId="4">#REF!</definedName>
    <definedName name="vc">#REF!</definedName>
    <definedName name="vehicles" localSheetId="0">#REF!</definedName>
    <definedName name="vehicles" localSheetId="4">#REF!</definedName>
    <definedName name="vehicles">#REF!</definedName>
    <definedName name="viai01">[18]GeneralInfo!$L$90</definedName>
    <definedName name="viai02" localSheetId="0">#REF!</definedName>
    <definedName name="viai02" localSheetId="4">#REF!</definedName>
    <definedName name="viai02">#REF!</definedName>
    <definedName name="viai03" localSheetId="0">#REF!</definedName>
    <definedName name="viai03" localSheetId="4">#REF!</definedName>
    <definedName name="viai03">#REF!</definedName>
    <definedName name="viai04" localSheetId="0">#REF!</definedName>
    <definedName name="viai04" localSheetId="4">#REF!</definedName>
    <definedName name="viai04">#REF!</definedName>
    <definedName name="viai05" localSheetId="0">#REF!</definedName>
    <definedName name="viai05">#REF!</definedName>
    <definedName name="viai06" localSheetId="0">#REF!</definedName>
    <definedName name="viai06">#REF!</definedName>
    <definedName name="viai07" localSheetId="0">#REF!</definedName>
    <definedName name="viai07">#REF!</definedName>
    <definedName name="viai08" localSheetId="0">#REF!</definedName>
    <definedName name="viai08">#REF!</definedName>
    <definedName name="viai09" localSheetId="0">#REF!</definedName>
    <definedName name="viai09">#REF!</definedName>
    <definedName name="viai10" localSheetId="0">#REF!</definedName>
    <definedName name="viai10">#REF!</definedName>
    <definedName name="viai11" localSheetId="0">#REF!</definedName>
    <definedName name="viai11">#REF!</definedName>
    <definedName name="viai12">[18]GeneralInfo!$L$101</definedName>
    <definedName name="viai13" localSheetId="0">#REF!</definedName>
    <definedName name="viai13" localSheetId="4">#REF!</definedName>
    <definedName name="viai13">#REF!</definedName>
    <definedName name="viai14" localSheetId="0">#REF!</definedName>
    <definedName name="viai14" localSheetId="4">#REF!</definedName>
    <definedName name="viai14">#REF!</definedName>
    <definedName name="viai15" localSheetId="0">#REF!</definedName>
    <definedName name="viai15" localSheetId="4">#REF!</definedName>
    <definedName name="viai15">#REF!</definedName>
    <definedName name="viai16" localSheetId="0">#REF!</definedName>
    <definedName name="viai16">#REF!</definedName>
    <definedName name="viaitotal">[18]GeneralInfo!$L$107</definedName>
    <definedName name="viap11" localSheetId="0">#REF!</definedName>
    <definedName name="viap11" localSheetId="4">#REF!</definedName>
    <definedName name="viap11">#REF!</definedName>
    <definedName name="viap12" localSheetId="0">#REF!</definedName>
    <definedName name="viap12" localSheetId="4">#REF!</definedName>
    <definedName name="viap12">#REF!</definedName>
    <definedName name="viap13" localSheetId="0">#REF!</definedName>
    <definedName name="viap13" localSheetId="4">#REF!</definedName>
    <definedName name="viap13">#REF!</definedName>
    <definedName name="viap14" localSheetId="0">#REF!</definedName>
    <definedName name="viap14">#REF!</definedName>
    <definedName name="viap15" localSheetId="0">#REF!</definedName>
    <definedName name="viap15">#REF!</definedName>
    <definedName name="viap16" localSheetId="0">#REF!</definedName>
    <definedName name="viap16">#REF!</definedName>
    <definedName name="viar01">[18]GeneralInfo!$P$90</definedName>
    <definedName name="viar02" localSheetId="0">#REF!</definedName>
    <definedName name="viar02" localSheetId="4">#REF!</definedName>
    <definedName name="viar02">#REF!</definedName>
    <definedName name="viar03" localSheetId="0">#REF!</definedName>
    <definedName name="viar03" localSheetId="4">#REF!</definedName>
    <definedName name="viar03">#REF!</definedName>
    <definedName name="viar04" localSheetId="0">#REF!</definedName>
    <definedName name="viar04" localSheetId="4">#REF!</definedName>
    <definedName name="viar04">#REF!</definedName>
    <definedName name="viar05" localSheetId="0">#REF!</definedName>
    <definedName name="viar05">#REF!</definedName>
    <definedName name="viar06" localSheetId="0">#REF!</definedName>
    <definedName name="viar06">#REF!</definedName>
    <definedName name="viar07" localSheetId="0">#REF!</definedName>
    <definedName name="viar07">#REF!</definedName>
    <definedName name="viar08" localSheetId="0">#REF!</definedName>
    <definedName name="viar08">#REF!</definedName>
    <definedName name="viar09" localSheetId="0">#REF!</definedName>
    <definedName name="viar09">#REF!</definedName>
    <definedName name="viar10" localSheetId="0">#REF!</definedName>
    <definedName name="viar10">#REF!</definedName>
    <definedName name="viar11" localSheetId="0">#REF!</definedName>
    <definedName name="viar11">#REF!</definedName>
    <definedName name="viar12">[18]GeneralInfo!$P$101</definedName>
    <definedName name="viar13" localSheetId="0">#REF!</definedName>
    <definedName name="viar13" localSheetId="4">#REF!</definedName>
    <definedName name="viar13">#REF!</definedName>
    <definedName name="viar14" localSheetId="0">#REF!</definedName>
    <definedName name="viar14" localSheetId="4">#REF!</definedName>
    <definedName name="viar14">#REF!</definedName>
    <definedName name="viar15" localSheetId="0">#REF!</definedName>
    <definedName name="viar15" localSheetId="4">#REF!</definedName>
    <definedName name="viar15">#REF!</definedName>
    <definedName name="viar16" localSheetId="0">#REF!</definedName>
    <definedName name="viar16">#REF!</definedName>
    <definedName name="viaw01" localSheetId="0">#REF!</definedName>
    <definedName name="viaw01">#REF!</definedName>
    <definedName name="viaw02" localSheetId="0">#REF!</definedName>
    <definedName name="viaw02">#REF!</definedName>
    <definedName name="viaw03" localSheetId="0">#REF!</definedName>
    <definedName name="viaw03">#REF!</definedName>
    <definedName name="viaw04" localSheetId="0">#REF!</definedName>
    <definedName name="viaw04">#REF!</definedName>
    <definedName name="viaw05" localSheetId="0">#REF!</definedName>
    <definedName name="viaw05">#REF!</definedName>
    <definedName name="viaw06" localSheetId="0">#REF!</definedName>
    <definedName name="viaw06">#REF!</definedName>
    <definedName name="viaw07" localSheetId="0">#REF!</definedName>
    <definedName name="viaw07">#REF!</definedName>
    <definedName name="viaw08" localSheetId="0">#REF!</definedName>
    <definedName name="viaw08">#REF!</definedName>
    <definedName name="viaw09" localSheetId="0">#REF!</definedName>
    <definedName name="viaw09">#REF!</definedName>
    <definedName name="viaw10" localSheetId="0">#REF!</definedName>
    <definedName name="viaw10">#REF!</definedName>
    <definedName name="viaw11" localSheetId="0">#REF!</definedName>
    <definedName name="viaw11">#REF!</definedName>
    <definedName name="viaw12" localSheetId="0">#REF!</definedName>
    <definedName name="viaw12">#REF!</definedName>
    <definedName name="viaw13" localSheetId="0">#REF!</definedName>
    <definedName name="viaw13">#REF!</definedName>
    <definedName name="viaw14" localSheetId="0">#REF!</definedName>
    <definedName name="viaw14">#REF!</definedName>
    <definedName name="viaw15" localSheetId="0">#REF!</definedName>
    <definedName name="viaw15">#REF!</definedName>
    <definedName name="viaw16" localSheetId="0">#REF!</definedName>
    <definedName name="viaw16">#REF!</definedName>
    <definedName name="vibtotal">[18]GeneralInfo!$L$119</definedName>
    <definedName name="wrn.Aging._.and._.Trend._.Analysis." localSheetId="0">{#N/A,#N/A,FALSE,"Aging Summary";#N/A,#N/A,FALSE,"Ratio Analysis";#N/A,#N/A,FALSE,"Test 120 Day Accts";#N/A,#N/A,FALSE,"Tickmarks"}</definedName>
    <definedName name="wrn.Aging._.and._.Trend._.Analysis." localSheetId="4">{#N/A,#N/A,FALSE,"Aging Summary";#N/A,#N/A,FALSE,"Ratio Analysis";#N/A,#N/A,FALSE,"Test 120 Day Accts";#N/A,#N/A,FALSE,"Tickmarks"}</definedName>
    <definedName name="wrn.Aging._.and._.Trend._.Analysis." localSheetId="1">{#N/A,#N/A,FALSE,"Aging Summary";#N/A,#N/A,FALSE,"Ratio Analysis";#N/A,#N/A,FALSE,"Test 120 Day Accts";#N/A,#N/A,FALSE,"Tickmarks"}</definedName>
    <definedName name="wrn.Aging._.and._.Trend._.Analysis.">{#N/A,#N/A,FALSE,"Aging Summary";#N/A,#N/A,FALSE,"Ratio Analysis";#N/A,#N/A,FALSE,"Test 120 Day Accts";#N/A,#N/A,FALSE,"Tickmarks"}</definedName>
    <definedName name="X">'[46]PREPAID EXP'!#REF!</definedName>
    <definedName name="xxx">[33]Rates!$B$5:$D$26</definedName>
    <definedName name="yte" localSheetId="0">#REF!</definedName>
    <definedName name="yte" localSheetId="4">#REF!</definedName>
    <definedName name="yte">#REF!</definedName>
    <definedName name="zero1" localSheetId="0">#REF!</definedName>
    <definedName name="zero1" localSheetId="4">#REF!</definedName>
    <definedName name="zero1">#REF!</definedName>
  </definedNames>
  <calcPr calcId="144525"/>
</workbook>
</file>

<file path=xl/calcChain.xml><?xml version="1.0" encoding="utf-8"?>
<calcChain xmlns="http://schemas.openxmlformats.org/spreadsheetml/2006/main">
  <c r="N20" i="9" l="1"/>
  <c r="M20" i="9"/>
  <c r="M12" i="9"/>
  <c r="M19" i="9" s="1"/>
  <c r="N19" i="9"/>
  <c r="J97" i="5"/>
  <c r="E97" i="5"/>
  <c r="N90" i="5" l="1"/>
  <c r="G104" i="5"/>
  <c r="F104" i="5"/>
  <c r="E104" i="5"/>
  <c r="D104" i="5"/>
  <c r="C104" i="5"/>
  <c r="B104" i="5"/>
  <c r="C101" i="5"/>
  <c r="D101" i="5"/>
  <c r="F101" i="5"/>
  <c r="G101" i="5"/>
  <c r="B101" i="5"/>
  <c r="B100" i="5"/>
  <c r="B103" i="5"/>
  <c r="C102" i="5"/>
  <c r="C103" i="5" s="1"/>
  <c r="D102" i="5"/>
  <c r="D103" i="5" s="1"/>
  <c r="E102" i="5"/>
  <c r="F102" i="5"/>
  <c r="F103" i="5" s="1"/>
  <c r="G102" i="5"/>
  <c r="G103" i="5" s="1"/>
  <c r="N104" i="5"/>
  <c r="B102" i="5"/>
  <c r="C99" i="5"/>
  <c r="C100" i="5" s="1"/>
  <c r="D99" i="5"/>
  <c r="D100" i="5" s="1"/>
  <c r="E99" i="5"/>
  <c r="E100" i="5" s="1"/>
  <c r="E101" i="5" s="1"/>
  <c r="F99" i="5"/>
  <c r="F100" i="5" s="1"/>
  <c r="G99" i="5"/>
  <c r="N101" i="5"/>
  <c r="B99" i="5"/>
  <c r="M96" i="5"/>
  <c r="M95" i="5"/>
  <c r="L92" i="5"/>
  <c r="L91" i="5"/>
  <c r="L90" i="5"/>
  <c r="L87" i="5"/>
  <c r="N100" i="5" l="1"/>
  <c r="N99" i="5"/>
  <c r="N102" i="5"/>
  <c r="G100" i="5"/>
  <c r="E103" i="5"/>
  <c r="M103" i="5" s="1"/>
  <c r="N103" i="5" s="1"/>
  <c r="N89" i="5"/>
  <c r="N96" i="5"/>
  <c r="N95" i="5"/>
  <c r="N92" i="5"/>
  <c r="N88" i="5"/>
  <c r="N87" i="5"/>
  <c r="N86" i="5"/>
  <c r="N94" i="5"/>
  <c r="N93" i="5"/>
  <c r="N91" i="5"/>
  <c r="E69" i="5" l="1"/>
  <c r="E70" i="5"/>
  <c r="E67" i="5"/>
  <c r="E68" i="5"/>
  <c r="E71" i="5" l="1"/>
  <c r="D70" i="5"/>
  <c r="F70" i="5" s="1"/>
  <c r="D69" i="5"/>
  <c r="F69" i="5" s="1"/>
  <c r="D68" i="5"/>
  <c r="D67" i="5"/>
  <c r="D57" i="5"/>
  <c r="D58" i="5"/>
  <c r="D59" i="5"/>
  <c r="D56" i="5"/>
  <c r="D55" i="5"/>
  <c r="B249" i="4"/>
  <c r="C249" i="4" s="1"/>
  <c r="B248" i="4"/>
  <c r="H248" i="4" s="1"/>
  <c r="B247" i="4"/>
  <c r="I247" i="4" s="1"/>
  <c r="B246" i="4"/>
  <c r="F246" i="4" s="1"/>
  <c r="I245" i="4"/>
  <c r="H245" i="4"/>
  <c r="B245" i="4"/>
  <c r="B250" i="4" s="1"/>
  <c r="J241" i="4"/>
  <c r="B241" i="4"/>
  <c r="B230" i="4"/>
  <c r="I230" i="4" s="1"/>
  <c r="I229" i="4"/>
  <c r="H229" i="4"/>
  <c r="C229" i="4"/>
  <c r="B229" i="4"/>
  <c r="G229" i="4" s="1"/>
  <c r="B228" i="4"/>
  <c r="F228" i="4" s="1"/>
  <c r="I227" i="4"/>
  <c r="H227" i="4"/>
  <c r="G227" i="4"/>
  <c r="F227" i="4"/>
  <c r="B227" i="4"/>
  <c r="E227" i="4" s="1"/>
  <c r="B226" i="4"/>
  <c r="F226" i="4" s="1"/>
  <c r="J222" i="4"/>
  <c r="B222" i="4"/>
  <c r="B212" i="4"/>
  <c r="I211" i="4"/>
  <c r="H211" i="4"/>
  <c r="B211" i="4"/>
  <c r="G211" i="4" s="1"/>
  <c r="B210" i="4"/>
  <c r="G210" i="4" s="1"/>
  <c r="I209" i="4"/>
  <c r="H209" i="4"/>
  <c r="G209" i="4"/>
  <c r="F209" i="4"/>
  <c r="E209" i="4"/>
  <c r="B209" i="4"/>
  <c r="D209" i="4" s="1"/>
  <c r="B208" i="4"/>
  <c r="G208" i="4" s="1"/>
  <c r="I207" i="4"/>
  <c r="H207" i="4"/>
  <c r="G207" i="4"/>
  <c r="F207" i="4"/>
  <c r="E207" i="4"/>
  <c r="D207" i="4"/>
  <c r="C207" i="4"/>
  <c r="B207" i="4"/>
  <c r="J203" i="4"/>
  <c r="B203" i="4"/>
  <c r="B192" i="4"/>
  <c r="I191" i="4"/>
  <c r="H191" i="4"/>
  <c r="G191" i="4"/>
  <c r="F191" i="4"/>
  <c r="E191" i="4"/>
  <c r="D191" i="4"/>
  <c r="B191" i="4"/>
  <c r="C191" i="4" s="1"/>
  <c r="B190" i="4"/>
  <c r="H190" i="4" s="1"/>
  <c r="I189" i="4"/>
  <c r="H189" i="4"/>
  <c r="G189" i="4"/>
  <c r="F189" i="4"/>
  <c r="E189" i="4"/>
  <c r="D189" i="4"/>
  <c r="C189" i="4"/>
  <c r="B189" i="4"/>
  <c r="B188" i="4"/>
  <c r="B193" i="4" s="1"/>
  <c r="J184" i="4"/>
  <c r="B184" i="4"/>
  <c r="I172" i="4"/>
  <c r="H172" i="4"/>
  <c r="J172" i="4" s="1"/>
  <c r="G172" i="4"/>
  <c r="F172" i="4"/>
  <c r="E172" i="4"/>
  <c r="D172" i="4"/>
  <c r="C172" i="4"/>
  <c r="B172" i="4"/>
  <c r="B171" i="4"/>
  <c r="C171" i="4" s="1"/>
  <c r="B170" i="4"/>
  <c r="H170" i="4" s="1"/>
  <c r="B169" i="4"/>
  <c r="I169" i="4" s="1"/>
  <c r="B168" i="4"/>
  <c r="E168" i="4" s="1"/>
  <c r="J164" i="4"/>
  <c r="B164" i="4"/>
  <c r="B153" i="4"/>
  <c r="I153" i="4" s="1"/>
  <c r="B152" i="4"/>
  <c r="H152" i="4" s="1"/>
  <c r="B151" i="4"/>
  <c r="I151" i="4" s="1"/>
  <c r="B150" i="4"/>
  <c r="I150" i="4" s="1"/>
  <c r="I149" i="4"/>
  <c r="H149" i="4"/>
  <c r="B149" i="4"/>
  <c r="B154" i="4" s="1"/>
  <c r="J145" i="4"/>
  <c r="B145" i="4"/>
  <c r="B134" i="4"/>
  <c r="E134" i="4" s="1"/>
  <c r="I133" i="4"/>
  <c r="H133" i="4"/>
  <c r="C133" i="4"/>
  <c r="B133" i="4"/>
  <c r="G133" i="4" s="1"/>
  <c r="B132" i="4"/>
  <c r="H132" i="4" s="1"/>
  <c r="I131" i="4"/>
  <c r="H131" i="4"/>
  <c r="G131" i="4"/>
  <c r="F131" i="4"/>
  <c r="B131" i="4"/>
  <c r="E131" i="4" s="1"/>
  <c r="B130" i="4"/>
  <c r="G130" i="4" s="1"/>
  <c r="J126" i="4"/>
  <c r="B126" i="4"/>
  <c r="B116" i="4"/>
  <c r="I115" i="4"/>
  <c r="H115" i="4"/>
  <c r="B115" i="4"/>
  <c r="G115" i="4" s="1"/>
  <c r="B114" i="4"/>
  <c r="G114" i="4" s="1"/>
  <c r="I113" i="4"/>
  <c r="H113" i="4"/>
  <c r="G113" i="4"/>
  <c r="F113" i="4"/>
  <c r="E113" i="4"/>
  <c r="D113" i="4"/>
  <c r="C113" i="4"/>
  <c r="B113" i="4"/>
  <c r="B112" i="4"/>
  <c r="F112" i="4" s="1"/>
  <c r="I111" i="4"/>
  <c r="H111" i="4"/>
  <c r="G111" i="4"/>
  <c r="F111" i="4"/>
  <c r="E111" i="4"/>
  <c r="D111" i="4"/>
  <c r="C111" i="4"/>
  <c r="B111" i="4"/>
  <c r="J107" i="4"/>
  <c r="B107" i="4"/>
  <c r="I84" i="4"/>
  <c r="H84" i="4"/>
  <c r="J84" i="4" s="1"/>
  <c r="G84" i="4"/>
  <c r="F84" i="4"/>
  <c r="E84" i="4"/>
  <c r="D84" i="4"/>
  <c r="C84" i="4"/>
  <c r="B84" i="4"/>
  <c r="I83" i="4"/>
  <c r="H83" i="4"/>
  <c r="J83" i="4" s="1"/>
  <c r="G83" i="4"/>
  <c r="F83" i="4"/>
  <c r="E83" i="4"/>
  <c r="D83" i="4"/>
  <c r="C83" i="4"/>
  <c r="B83" i="4"/>
  <c r="I82" i="4"/>
  <c r="H82" i="4"/>
  <c r="G82" i="4"/>
  <c r="F82" i="4"/>
  <c r="E82" i="4"/>
  <c r="D82" i="4"/>
  <c r="C82" i="4"/>
  <c r="B82" i="4"/>
  <c r="I81" i="4"/>
  <c r="H81" i="4"/>
  <c r="G81" i="4"/>
  <c r="F81" i="4"/>
  <c r="E81" i="4"/>
  <c r="D81" i="4"/>
  <c r="C81" i="4"/>
  <c r="B81" i="4"/>
  <c r="I80" i="4"/>
  <c r="H80" i="4"/>
  <c r="G80" i="4"/>
  <c r="F80" i="4"/>
  <c r="E80" i="4"/>
  <c r="D80" i="4"/>
  <c r="C80" i="4"/>
  <c r="B80" i="4"/>
  <c r="B85" i="4" s="1"/>
  <c r="J76" i="4"/>
  <c r="B76" i="4"/>
  <c r="I65" i="4"/>
  <c r="H65" i="4"/>
  <c r="J65" i="4" s="1"/>
  <c r="G65" i="4"/>
  <c r="F65" i="4"/>
  <c r="E65" i="4"/>
  <c r="D65" i="4"/>
  <c r="C65" i="4"/>
  <c r="B65" i="4"/>
  <c r="I64" i="4"/>
  <c r="H64" i="4"/>
  <c r="J64" i="4" s="1"/>
  <c r="G64" i="4"/>
  <c r="F64" i="4"/>
  <c r="E64" i="4"/>
  <c r="D64" i="4"/>
  <c r="C64" i="4"/>
  <c r="B64" i="4"/>
  <c r="I63" i="4"/>
  <c r="H63" i="4"/>
  <c r="G63" i="4"/>
  <c r="F63" i="4"/>
  <c r="E63" i="4"/>
  <c r="D63" i="4"/>
  <c r="C63" i="4"/>
  <c r="B63" i="4"/>
  <c r="I62" i="4"/>
  <c r="H62" i="4"/>
  <c r="G62" i="4"/>
  <c r="F62" i="4"/>
  <c r="E62" i="4"/>
  <c r="D62" i="4"/>
  <c r="C62" i="4"/>
  <c r="B62" i="4"/>
  <c r="I61" i="4"/>
  <c r="H61" i="4"/>
  <c r="G61" i="4"/>
  <c r="F61" i="4"/>
  <c r="E61" i="4"/>
  <c r="D61" i="4"/>
  <c r="C61" i="4"/>
  <c r="B61" i="4"/>
  <c r="B66" i="4" s="1"/>
  <c r="J57" i="4"/>
  <c r="B57" i="4"/>
  <c r="I46" i="4"/>
  <c r="H46" i="4"/>
  <c r="J46" i="4" s="1"/>
  <c r="G46" i="4"/>
  <c r="F46" i="4"/>
  <c r="E46" i="4"/>
  <c r="D46" i="4"/>
  <c r="C46" i="4"/>
  <c r="B46" i="4"/>
  <c r="I45" i="4"/>
  <c r="H45" i="4"/>
  <c r="J45" i="4" s="1"/>
  <c r="G45" i="4"/>
  <c r="F45" i="4"/>
  <c r="E45" i="4"/>
  <c r="D45" i="4"/>
  <c r="C45" i="4"/>
  <c r="B45" i="4"/>
  <c r="I44" i="4"/>
  <c r="H44" i="4"/>
  <c r="G44" i="4"/>
  <c r="F44" i="4"/>
  <c r="E44" i="4"/>
  <c r="D44" i="4"/>
  <c r="C44" i="4"/>
  <c r="B44" i="4"/>
  <c r="I43" i="4"/>
  <c r="H43" i="4"/>
  <c r="G43" i="4"/>
  <c r="F43" i="4"/>
  <c r="E43" i="4"/>
  <c r="D43" i="4"/>
  <c r="C43" i="4"/>
  <c r="B43" i="4"/>
  <c r="I42" i="4"/>
  <c r="H42" i="4"/>
  <c r="G42" i="4"/>
  <c r="F42" i="4"/>
  <c r="E42" i="4"/>
  <c r="D42" i="4"/>
  <c r="C42" i="4"/>
  <c r="B42" i="4"/>
  <c r="B47" i="4" s="1"/>
  <c r="J38" i="4"/>
  <c r="B38" i="4"/>
  <c r="I27" i="4"/>
  <c r="H27" i="4"/>
  <c r="J27" i="4" s="1"/>
  <c r="G27" i="4"/>
  <c r="F27" i="4"/>
  <c r="E27" i="4"/>
  <c r="D27" i="4"/>
  <c r="C27" i="4"/>
  <c r="B27" i="4"/>
  <c r="C96" i="4" s="1"/>
  <c r="I26" i="4"/>
  <c r="H26" i="4"/>
  <c r="G26" i="4"/>
  <c r="F26" i="4"/>
  <c r="E26" i="4"/>
  <c r="D26" i="4"/>
  <c r="C26" i="4"/>
  <c r="B26" i="4"/>
  <c r="B25" i="4"/>
  <c r="I25" i="4" s="1"/>
  <c r="I24" i="4"/>
  <c r="H24" i="4"/>
  <c r="G24" i="4"/>
  <c r="F24" i="4"/>
  <c r="E24" i="4"/>
  <c r="D24" i="4"/>
  <c r="C24" i="4"/>
  <c r="B24" i="4"/>
  <c r="I23" i="4"/>
  <c r="H23" i="4"/>
  <c r="G23" i="4"/>
  <c r="F23" i="4"/>
  <c r="E23" i="4"/>
  <c r="D23" i="4"/>
  <c r="C23" i="4"/>
  <c r="B23" i="4"/>
  <c r="B28" i="4" s="1"/>
  <c r="J19" i="4"/>
  <c r="B19" i="4"/>
  <c r="J94" i="5" l="1"/>
  <c r="J93" i="5"/>
  <c r="J99" i="5" s="1"/>
  <c r="J100" i="5" s="1"/>
  <c r="J101" i="5" s="1"/>
  <c r="J92" i="5"/>
  <c r="J102" i="5" s="1"/>
  <c r="J103" i="5" s="1"/>
  <c r="J104" i="5" s="1"/>
  <c r="J96" i="5"/>
  <c r="J95" i="5"/>
  <c r="D71" i="5"/>
  <c r="D96" i="4"/>
  <c r="J26" i="4"/>
  <c r="J44" i="4"/>
  <c r="J81" i="4"/>
  <c r="J80" i="4" s="1"/>
  <c r="J62" i="4"/>
  <c r="J61" i="4" s="1"/>
  <c r="J209" i="4"/>
  <c r="J113" i="4"/>
  <c r="J63" i="4"/>
  <c r="J211" i="4"/>
  <c r="J115" i="4"/>
  <c r="J82" i="4"/>
  <c r="G248" i="4"/>
  <c r="J248" i="4" s="1"/>
  <c r="C170" i="4"/>
  <c r="D170" i="4"/>
  <c r="D248" i="4"/>
  <c r="F170" i="4"/>
  <c r="F248" i="4"/>
  <c r="C114" i="4"/>
  <c r="E150" i="4"/>
  <c r="D228" i="4"/>
  <c r="F150" i="4"/>
  <c r="E228" i="4"/>
  <c r="E114" i="4"/>
  <c r="H134" i="4"/>
  <c r="E210" i="4"/>
  <c r="G246" i="4"/>
  <c r="E130" i="4"/>
  <c r="H246" i="4"/>
  <c r="H25" i="4"/>
  <c r="E112" i="4"/>
  <c r="D190" i="4"/>
  <c r="H228" i="4"/>
  <c r="B135" i="4"/>
  <c r="I228" i="4"/>
  <c r="G112" i="4"/>
  <c r="I114" i="4"/>
  <c r="H130" i="4"/>
  <c r="C169" i="4"/>
  <c r="E171" i="4"/>
  <c r="D188" i="4"/>
  <c r="F190" i="4"/>
  <c r="H192" i="4"/>
  <c r="J192" i="4" s="1"/>
  <c r="I210" i="4"/>
  <c r="D249" i="4"/>
  <c r="H112" i="4"/>
  <c r="I130" i="4"/>
  <c r="C151" i="4"/>
  <c r="E153" i="4"/>
  <c r="D169" i="4"/>
  <c r="F171" i="4"/>
  <c r="E188" i="4"/>
  <c r="G190" i="4"/>
  <c r="I192" i="4"/>
  <c r="H208" i="4"/>
  <c r="I226" i="4"/>
  <c r="C247" i="4"/>
  <c r="E249" i="4"/>
  <c r="C152" i="4"/>
  <c r="E170" i="4"/>
  <c r="D168" i="4"/>
  <c r="D230" i="4"/>
  <c r="D246" i="4"/>
  <c r="D132" i="4"/>
  <c r="G152" i="4"/>
  <c r="C130" i="4"/>
  <c r="I170" i="4"/>
  <c r="G230" i="4"/>
  <c r="F132" i="4"/>
  <c r="I152" i="4"/>
  <c r="D192" i="4"/>
  <c r="D226" i="4"/>
  <c r="G132" i="4"/>
  <c r="C190" i="4"/>
  <c r="F210" i="4"/>
  <c r="G228" i="4"/>
  <c r="D171" i="4"/>
  <c r="G192" i="4"/>
  <c r="F208" i="4"/>
  <c r="H210" i="4"/>
  <c r="J210" i="4" s="1"/>
  <c r="G226" i="4"/>
  <c r="H226" i="4"/>
  <c r="F153" i="4"/>
  <c r="F188" i="4"/>
  <c r="C149" i="4"/>
  <c r="F169" i="4"/>
  <c r="I190" i="4"/>
  <c r="G249" i="4"/>
  <c r="D115" i="4"/>
  <c r="C131" i="4"/>
  <c r="E133" i="4"/>
  <c r="D149" i="4"/>
  <c r="F151" i="4"/>
  <c r="H153" i="4"/>
  <c r="J153" i="4" s="1"/>
  <c r="G169" i="4"/>
  <c r="I171" i="4"/>
  <c r="H188" i="4"/>
  <c r="D211" i="4"/>
  <c r="C227" i="4"/>
  <c r="E229" i="4"/>
  <c r="D245" i="4"/>
  <c r="F247" i="4"/>
  <c r="H249" i="4"/>
  <c r="J249" i="4" s="1"/>
  <c r="C248" i="4"/>
  <c r="C134" i="4"/>
  <c r="D152" i="4"/>
  <c r="C168" i="4"/>
  <c r="C230" i="4"/>
  <c r="C150" i="4"/>
  <c r="C25" i="4"/>
  <c r="G170" i="4"/>
  <c r="E230" i="4"/>
  <c r="F134" i="4"/>
  <c r="F168" i="4"/>
  <c r="C210" i="4"/>
  <c r="E132" i="4"/>
  <c r="G168" i="4"/>
  <c r="C192" i="4"/>
  <c r="C226" i="4"/>
  <c r="D130" i="4"/>
  <c r="H230" i="4"/>
  <c r="D112" i="4"/>
  <c r="I134" i="4"/>
  <c r="I168" i="4"/>
  <c r="D208" i="4"/>
  <c r="E226" i="4"/>
  <c r="I246" i="4"/>
  <c r="H114" i="4"/>
  <c r="J114" i="4" s="1"/>
  <c r="I132" i="4"/>
  <c r="C153" i="4"/>
  <c r="E190" i="4"/>
  <c r="B231" i="4"/>
  <c r="D153" i="4"/>
  <c r="D151" i="4"/>
  <c r="E169" i="4"/>
  <c r="F249" i="4"/>
  <c r="D133" i="4"/>
  <c r="G153" i="4"/>
  <c r="H171" i="4"/>
  <c r="G188" i="4"/>
  <c r="C211" i="4"/>
  <c r="D229" i="4"/>
  <c r="C245" i="4"/>
  <c r="E115" i="4"/>
  <c r="D131" i="4"/>
  <c r="F133" i="4"/>
  <c r="E149" i="4"/>
  <c r="G151" i="4"/>
  <c r="H169" i="4"/>
  <c r="I188" i="4"/>
  <c r="C209" i="4"/>
  <c r="E211" i="4"/>
  <c r="D227" i="4"/>
  <c r="F229" i="4"/>
  <c r="E245" i="4"/>
  <c r="G247" i="4"/>
  <c r="I249" i="4"/>
  <c r="E152" i="4"/>
  <c r="C246" i="4"/>
  <c r="C132" i="4"/>
  <c r="D150" i="4"/>
  <c r="F152" i="4"/>
  <c r="C228" i="4"/>
  <c r="D25" i="4"/>
  <c r="E246" i="4"/>
  <c r="E25" i="4"/>
  <c r="D114" i="4"/>
  <c r="G134" i="4"/>
  <c r="B173" i="4"/>
  <c r="D210" i="4"/>
  <c r="H168" i="4"/>
  <c r="I248" i="4"/>
  <c r="G25" i="4"/>
  <c r="F114" i="4"/>
  <c r="H150" i="4"/>
  <c r="E192" i="4"/>
  <c r="F130" i="4"/>
  <c r="C188" i="4"/>
  <c r="I112" i="4"/>
  <c r="G171" i="4"/>
  <c r="I208" i="4"/>
  <c r="D247" i="4"/>
  <c r="C115" i="4"/>
  <c r="E151" i="4"/>
  <c r="E247" i="4"/>
  <c r="F115" i="4"/>
  <c r="F149" i="4"/>
  <c r="H151" i="4"/>
  <c r="F211" i="4"/>
  <c r="F245" i="4"/>
  <c r="H247" i="4"/>
  <c r="D134" i="4"/>
  <c r="E248" i="4"/>
  <c r="F230" i="4"/>
  <c r="F25" i="4"/>
  <c r="C112" i="4"/>
  <c r="G150" i="4"/>
  <c r="C208" i="4"/>
  <c r="F192" i="4"/>
  <c r="E208" i="4"/>
  <c r="G149" i="4"/>
  <c r="G245" i="4"/>
  <c r="J170" i="4" l="1"/>
  <c r="J25" i="4"/>
  <c r="D95" i="4"/>
  <c r="C95" i="4"/>
  <c r="J208" i="4"/>
  <c r="J207" i="4" s="1"/>
  <c r="J152" i="4"/>
  <c r="J150" i="4" s="1"/>
  <c r="J151" i="4"/>
  <c r="J134" i="4"/>
  <c r="E96" i="4" s="1"/>
  <c r="I96" i="4" s="1"/>
  <c r="J247" i="4"/>
  <c r="J169" i="4"/>
  <c r="J168" i="4" s="1"/>
  <c r="J112" i="4"/>
  <c r="J171" i="4"/>
  <c r="J43" i="4"/>
  <c r="J42" i="4" s="1"/>
  <c r="J230" i="4"/>
  <c r="G96" i="4"/>
  <c r="J191" i="4"/>
  <c r="J133" i="4" l="1"/>
  <c r="J229" i="4"/>
  <c r="J149" i="4"/>
  <c r="F96" i="4"/>
  <c r="J246" i="4"/>
  <c r="J245" i="4" s="1"/>
  <c r="D94" i="4"/>
  <c r="C94" i="4"/>
  <c r="J24" i="4"/>
  <c r="J190" i="4"/>
  <c r="H96" i="4"/>
  <c r="J111" i="4"/>
  <c r="J228" i="4" l="1"/>
  <c r="H94" i="4" s="1"/>
  <c r="F95" i="4"/>
  <c r="E95" i="4"/>
  <c r="J132" i="4"/>
  <c r="J189" i="4"/>
  <c r="H95" i="4"/>
  <c r="G95" i="4"/>
  <c r="D93" i="4"/>
  <c r="C93" i="4"/>
  <c r="J23" i="4"/>
  <c r="J96" i="4"/>
  <c r="J227" i="4"/>
  <c r="J226" i="4" s="1"/>
  <c r="J131" i="4"/>
  <c r="E94" i="4" l="1"/>
  <c r="F94" i="4"/>
  <c r="J94" i="4" s="1"/>
  <c r="J130" i="4"/>
  <c r="F93" i="4"/>
  <c r="J93" i="4" s="1"/>
  <c r="E93" i="4"/>
  <c r="I93" i="4" s="1"/>
  <c r="H93" i="4"/>
  <c r="G93" i="4"/>
  <c r="I95" i="4"/>
  <c r="J95" i="4"/>
  <c r="G94" i="4"/>
  <c r="D92" i="4"/>
  <c r="C92" i="4"/>
  <c r="J188" i="4"/>
  <c r="G92" i="4" l="1"/>
  <c r="H92" i="4"/>
  <c r="E92" i="4"/>
  <c r="I92" i="4" s="1"/>
  <c r="F92" i="4"/>
  <c r="J92" i="4" s="1"/>
  <c r="I94" i="4"/>
  <c r="D23" i="7" l="1"/>
  <c r="C31" i="7"/>
  <c r="C5" i="8"/>
  <c r="D5" i="8"/>
  <c r="D4" i="8"/>
  <c r="C4" i="8"/>
  <c r="C3" i="8"/>
  <c r="M13" i="9" l="1"/>
  <c r="N13" i="9"/>
  <c r="M14" i="9"/>
  <c r="N14" i="9"/>
  <c r="M15" i="9"/>
  <c r="N15" i="9"/>
  <c r="M16" i="9"/>
  <c r="N16" i="9"/>
  <c r="N12" i="9"/>
  <c r="M4" i="9"/>
  <c r="C56" i="5" s="1"/>
  <c r="N4" i="9"/>
  <c r="F56" i="5" s="1"/>
  <c r="M5" i="9"/>
  <c r="C57" i="5" s="1"/>
  <c r="N5" i="9"/>
  <c r="F57" i="5" s="1"/>
  <c r="M6" i="9"/>
  <c r="C58" i="5" s="1"/>
  <c r="N6" i="9"/>
  <c r="F58" i="5" s="1"/>
  <c r="M7" i="9"/>
  <c r="C59" i="5" s="1"/>
  <c r="N7" i="9"/>
  <c r="F59" i="5" s="1"/>
  <c r="N3" i="9"/>
  <c r="F55" i="5" s="1"/>
  <c r="M3" i="9"/>
  <c r="C55" i="5" s="1"/>
  <c r="F67" i="5"/>
  <c r="J86" i="5" l="1"/>
  <c r="J87" i="5"/>
  <c r="N17" i="9"/>
  <c r="M17" i="9"/>
  <c r="M8" i="9"/>
  <c r="N8" i="9"/>
  <c r="F68" i="5"/>
  <c r="E59" i="5"/>
  <c r="I18" i="7"/>
  <c r="J18" i="7" s="1"/>
  <c r="I17" i="7"/>
  <c r="J17" i="7" s="1"/>
  <c r="I16" i="7"/>
  <c r="J16" i="7" s="1"/>
  <c r="I15" i="7"/>
  <c r="J15" i="7" s="1"/>
  <c r="I14" i="7"/>
  <c r="J14" i="7" s="1"/>
  <c r="J89" i="5" l="1"/>
  <c r="J88" i="5"/>
  <c r="J91" i="5"/>
  <c r="J90" i="5"/>
  <c r="F71" i="5"/>
  <c r="C75" i="5" s="1"/>
  <c r="E58" i="5"/>
  <c r="E55" i="5"/>
  <c r="E57" i="5"/>
  <c r="E56" i="5"/>
  <c r="E38" i="5" l="1"/>
  <c r="E39" i="5"/>
  <c r="E37" i="5"/>
  <c r="D75" i="6"/>
  <c r="K75" i="6" s="1"/>
  <c r="E74" i="6"/>
  <c r="F74" i="6"/>
  <c r="G74" i="6"/>
  <c r="H74" i="6"/>
  <c r="I74" i="6"/>
  <c r="I19" i="7"/>
  <c r="J19" i="7" s="1"/>
  <c r="I20" i="7"/>
  <c r="J20" i="7" s="1"/>
  <c r="H21" i="7"/>
  <c r="C21" i="7"/>
  <c r="D126" i="6"/>
  <c r="K126" i="6" s="1"/>
  <c r="D125" i="6"/>
  <c r="K125" i="6" s="1"/>
  <c r="E124" i="6"/>
  <c r="M124" i="6" s="1"/>
  <c r="E122" i="6"/>
  <c r="M122" i="6" s="1"/>
  <c r="E120" i="6"/>
  <c r="M120" i="6" s="1"/>
  <c r="N120" i="6" s="1"/>
  <c r="E118" i="6"/>
  <c r="D113" i="6"/>
  <c r="K113" i="6" s="1"/>
  <c r="F112" i="6"/>
  <c r="L112" i="6" s="1" a="1"/>
  <c r="L112" i="6" s="1"/>
  <c r="E112" i="6"/>
  <c r="F110" i="6"/>
  <c r="E110" i="6"/>
  <c r="F108" i="6"/>
  <c r="L108" i="6" s="1" a="1"/>
  <c r="L108" i="6" s="1"/>
  <c r="E108" i="6"/>
  <c r="D103" i="6"/>
  <c r="K103" i="6" s="1"/>
  <c r="G102" i="6"/>
  <c r="F102" i="6"/>
  <c r="E102" i="6"/>
  <c r="G100" i="6"/>
  <c r="F100" i="6"/>
  <c r="E100" i="6"/>
  <c r="G98" i="6"/>
  <c r="F98" i="6"/>
  <c r="E98" i="6"/>
  <c r="D92" i="6"/>
  <c r="K92" i="6" s="1"/>
  <c r="H91" i="6"/>
  <c r="G91" i="6"/>
  <c r="F91" i="6"/>
  <c r="E91" i="6"/>
  <c r="H89" i="6"/>
  <c r="G89" i="6"/>
  <c r="F89" i="6"/>
  <c r="E89" i="6"/>
  <c r="H87" i="6"/>
  <c r="G87" i="6"/>
  <c r="F87" i="6"/>
  <c r="E87" i="6"/>
  <c r="H85" i="6"/>
  <c r="G85" i="6"/>
  <c r="F85" i="6"/>
  <c r="E85" i="6"/>
  <c r="H83" i="6"/>
  <c r="G83" i="6"/>
  <c r="F83" i="6"/>
  <c r="E83" i="6"/>
  <c r="H81" i="6"/>
  <c r="G81" i="6"/>
  <c r="F81" i="6"/>
  <c r="E81" i="6"/>
  <c r="I72" i="6"/>
  <c r="H72" i="6"/>
  <c r="G72" i="6"/>
  <c r="F72" i="6"/>
  <c r="E72" i="6"/>
  <c r="I70" i="6"/>
  <c r="H70" i="6"/>
  <c r="G70" i="6"/>
  <c r="F70" i="6"/>
  <c r="E70" i="6"/>
  <c r="I68" i="6"/>
  <c r="H68" i="6"/>
  <c r="G68" i="6"/>
  <c r="F68" i="6"/>
  <c r="E68" i="6"/>
  <c r="I66" i="6"/>
  <c r="H66" i="6"/>
  <c r="G66" i="6"/>
  <c r="F66" i="6"/>
  <c r="E66" i="6"/>
  <c r="I64" i="6"/>
  <c r="H64" i="6"/>
  <c r="G64" i="6"/>
  <c r="F64" i="6"/>
  <c r="L64" i="6" s="1"/>
  <c r="E64" i="6"/>
  <c r="D58" i="6"/>
  <c r="K58" i="6" s="1"/>
  <c r="J57" i="6"/>
  <c r="I57" i="6"/>
  <c r="H57" i="6"/>
  <c r="G57" i="6"/>
  <c r="F57" i="6"/>
  <c r="E57" i="6"/>
  <c r="J55" i="6"/>
  <c r="I55" i="6"/>
  <c r="H55" i="6"/>
  <c r="G55" i="6"/>
  <c r="F55" i="6"/>
  <c r="E55" i="6"/>
  <c r="J53" i="6"/>
  <c r="I53" i="6"/>
  <c r="H53" i="6"/>
  <c r="G53" i="6"/>
  <c r="F53" i="6"/>
  <c r="E53" i="6"/>
  <c r="J51" i="6"/>
  <c r="I51" i="6"/>
  <c r="H51" i="6"/>
  <c r="G51" i="6"/>
  <c r="F51" i="6"/>
  <c r="E51" i="6"/>
  <c r="J49" i="6"/>
  <c r="I49" i="6"/>
  <c r="H49" i="6"/>
  <c r="G49" i="6"/>
  <c r="F49" i="6"/>
  <c r="E49" i="6"/>
  <c r="J47" i="6"/>
  <c r="I47" i="6"/>
  <c r="H47" i="6"/>
  <c r="G47" i="6"/>
  <c r="F47" i="6"/>
  <c r="L47" i="6" s="1"/>
  <c r="E47" i="6"/>
  <c r="J34" i="6"/>
  <c r="I34" i="6"/>
  <c r="H34" i="6"/>
  <c r="G34" i="6"/>
  <c r="F34" i="6"/>
  <c r="E34" i="6"/>
  <c r="D34" i="6"/>
  <c r="C34" i="6"/>
  <c r="B34" i="6"/>
  <c r="J33" i="6"/>
  <c r="I33" i="6"/>
  <c r="H33" i="6"/>
  <c r="G33" i="6"/>
  <c r="F33" i="6"/>
  <c r="E33" i="6"/>
  <c r="D33" i="6"/>
  <c r="C33" i="6"/>
  <c r="B33" i="6"/>
  <c r="J32" i="6"/>
  <c r="I32" i="6"/>
  <c r="H32" i="6"/>
  <c r="G32" i="6"/>
  <c r="F32" i="6"/>
  <c r="E32" i="6"/>
  <c r="D32" i="6"/>
  <c r="C32" i="6"/>
  <c r="B32" i="6"/>
  <c r="J31" i="6"/>
  <c r="I31" i="6"/>
  <c r="H31" i="6"/>
  <c r="G31" i="6"/>
  <c r="F31" i="6"/>
  <c r="E31" i="6"/>
  <c r="D31" i="6"/>
  <c r="C31" i="6"/>
  <c r="B31" i="6"/>
  <c r="J30" i="6"/>
  <c r="I30" i="6"/>
  <c r="H30" i="6"/>
  <c r="G30" i="6"/>
  <c r="F30" i="6"/>
  <c r="E30" i="6"/>
  <c r="D30" i="6"/>
  <c r="C30" i="6"/>
  <c r="B30" i="6"/>
  <c r="J29" i="6"/>
  <c r="I29" i="6"/>
  <c r="H29" i="6"/>
  <c r="G29" i="6"/>
  <c r="F29" i="6"/>
  <c r="E29" i="6"/>
  <c r="D29" i="6"/>
  <c r="C29" i="6"/>
  <c r="B29" i="6"/>
  <c r="L20" i="6"/>
  <c r="M20" i="6" s="1"/>
  <c r="K19" i="6" a="1"/>
  <c r="K19" i="6" s="1"/>
  <c r="L19" i="6" s="1"/>
  <c r="M19" i="6" s="1"/>
  <c r="K18" i="6" a="1"/>
  <c r="K18" i="6" s="1"/>
  <c r="L18" i="6" s="1"/>
  <c r="M18" i="6" s="1"/>
  <c r="K17" i="6" a="1"/>
  <c r="K17" i="6" s="1"/>
  <c r="L17" i="6" s="1"/>
  <c r="M17" i="6" s="1"/>
  <c r="K16" i="6" a="1"/>
  <c r="K16" i="6" s="1"/>
  <c r="L16" i="6" s="1"/>
  <c r="M16" i="6" s="1"/>
  <c r="K15" i="6" a="1"/>
  <c r="K15" i="6" s="1"/>
  <c r="L15" i="6" s="1"/>
  <c r="M15" i="6" s="1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G18" i="5"/>
  <c r="E40" i="5" l="1"/>
  <c r="M118" i="6"/>
  <c r="N118" i="6" s="1"/>
  <c r="H92" i="6"/>
  <c r="G75" i="6"/>
  <c r="F92" i="6"/>
  <c r="E92" i="6"/>
  <c r="G92" i="6"/>
  <c r="E75" i="6"/>
  <c r="F75" i="6"/>
  <c r="I75" i="6"/>
  <c r="L74" i="6" a="1"/>
  <c r="L74" i="6" s="1"/>
  <c r="M74" i="6" s="1"/>
  <c r="N74" i="6" s="1"/>
  <c r="H75" i="6"/>
  <c r="I58" i="6"/>
  <c r="L58" i="6"/>
  <c r="J58" i="6"/>
  <c r="J128" i="6" s="1"/>
  <c r="F58" i="6"/>
  <c r="E58" i="6"/>
  <c r="G58" i="6"/>
  <c r="H58" i="6"/>
  <c r="E37" i="6"/>
  <c r="F103" i="6"/>
  <c r="N124" i="6"/>
  <c r="L91" i="6" a="1"/>
  <c r="L91" i="6" s="1"/>
  <c r="M91" i="6" s="1"/>
  <c r="N91" i="6" s="1"/>
  <c r="I37" i="6"/>
  <c r="L81" i="6" a="1"/>
  <c r="L81" i="6" s="1"/>
  <c r="M81" i="6" s="1"/>
  <c r="N81" i="6" s="1"/>
  <c r="L87" i="6" a="1"/>
  <c r="L87" i="6" s="1"/>
  <c r="M87" i="6" s="1"/>
  <c r="N87" i="6" s="1"/>
  <c r="K30" i="6"/>
  <c r="L30" i="6" s="1"/>
  <c r="M30" i="6" s="1"/>
  <c r="K34" i="6"/>
  <c r="L34" i="6" s="1"/>
  <c r="M34" i="6" s="1"/>
  <c r="E113" i="6"/>
  <c r="N122" i="6"/>
  <c r="F37" i="6"/>
  <c r="E103" i="6"/>
  <c r="G103" i="6"/>
  <c r="C37" i="6"/>
  <c r="J35" i="6" s="1"/>
  <c r="J37" i="6" s="1"/>
  <c r="F113" i="6"/>
  <c r="L113" i="6" s="1" a="1"/>
  <c r="L113" i="6" s="1"/>
  <c r="G37" i="6"/>
  <c r="L68" i="6" a="1"/>
  <c r="L68" i="6" s="1"/>
  <c r="M68" i="6" s="1"/>
  <c r="N68" i="6" s="1"/>
  <c r="L100" i="6" a="1"/>
  <c r="L100" i="6" s="1"/>
  <c r="M100" i="6" s="1"/>
  <c r="N100" i="6" s="1"/>
  <c r="G126" i="6"/>
  <c r="L102" i="6" a="1"/>
  <c r="L102" i="6" s="1"/>
  <c r="M102" i="6" s="1"/>
  <c r="N102" i="6" s="1"/>
  <c r="E126" i="6"/>
  <c r="L57" i="6" a="1"/>
  <c r="L57" i="6" s="1"/>
  <c r="M57" i="6" s="1"/>
  <c r="N57" i="6" s="1"/>
  <c r="L72" i="6" a="1"/>
  <c r="L72" i="6" s="1"/>
  <c r="M72" i="6" s="1"/>
  <c r="N72" i="6" s="1"/>
  <c r="L110" i="6" a="1"/>
  <c r="L110" i="6" s="1"/>
  <c r="M110" i="6" s="1"/>
  <c r="N110" i="6" s="1"/>
  <c r="K32" i="6"/>
  <c r="L32" i="6" s="1"/>
  <c r="M32" i="6" s="1"/>
  <c r="F126" i="6"/>
  <c r="H126" i="6"/>
  <c r="L55" i="6" a="1"/>
  <c r="L55" i="6" s="1"/>
  <c r="M55" i="6" s="1"/>
  <c r="N55" i="6" s="1"/>
  <c r="L83" i="6" a="1"/>
  <c r="L83" i="6" s="1"/>
  <c r="M83" i="6" s="1"/>
  <c r="N83" i="6" s="1"/>
  <c r="D37" i="6"/>
  <c r="K31" i="6"/>
  <c r="L31" i="6" s="1"/>
  <c r="M31" i="6" s="1"/>
  <c r="I126" i="6"/>
  <c r="L51" i="6" a="1"/>
  <c r="L51" i="6" s="1"/>
  <c r="L89" i="6" a="1"/>
  <c r="L89" i="6" s="1"/>
  <c r="M89" i="6" s="1"/>
  <c r="N89" i="6" s="1"/>
  <c r="L85" i="6" a="1"/>
  <c r="L85" i="6" s="1"/>
  <c r="M85" i="6" s="1"/>
  <c r="N85" i="6" s="1"/>
  <c r="H37" i="6"/>
  <c r="L70" i="6" a="1"/>
  <c r="L70" i="6" s="1"/>
  <c r="M70" i="6" s="1"/>
  <c r="N70" i="6" s="1"/>
  <c r="L53" i="6" a="1"/>
  <c r="L53" i="6" s="1"/>
  <c r="M53" i="6" s="1"/>
  <c r="N53" i="6" s="1"/>
  <c r="L66" i="6" a="1"/>
  <c r="L66" i="6" s="1"/>
  <c r="M66" i="6" s="1"/>
  <c r="N66" i="6" s="1"/>
  <c r="L98" i="6" a="1"/>
  <c r="L98" i="6" s="1"/>
  <c r="M98" i="6" s="1"/>
  <c r="N98" i="6" s="1"/>
  <c r="K29" i="6"/>
  <c r="L29" i="6" s="1"/>
  <c r="M29" i="6" s="1"/>
  <c r="K33" i="6"/>
  <c r="L33" i="6" s="1"/>
  <c r="M33" i="6" s="1"/>
  <c r="L49" i="6" a="1"/>
  <c r="L49" i="6" s="1"/>
  <c r="M21" i="6"/>
  <c r="C25" i="6" s="1"/>
  <c r="J21" i="7"/>
  <c r="K128" i="6"/>
  <c r="M112" i="6"/>
  <c r="N112" i="6" s="1"/>
  <c r="J126" i="6"/>
  <c r="E125" i="6"/>
  <c r="M47" i="6"/>
  <c r="N47" i="6" s="1"/>
  <c r="C35" i="6"/>
  <c r="D128" i="6"/>
  <c r="M64" i="6"/>
  <c r="N64" i="6" s="1"/>
  <c r="M108" i="6"/>
  <c r="N108" i="6" s="1"/>
  <c r="N32" i="5"/>
  <c r="U32" i="5"/>
  <c r="G19" i="5"/>
  <c r="G20" i="5"/>
  <c r="M125" i="6" l="1"/>
  <c r="N125" i="6" s="1"/>
  <c r="M58" i="6"/>
  <c r="L103" i="6" a="1"/>
  <c r="L103" i="6" s="1"/>
  <c r="M103" i="6" s="1"/>
  <c r="N103" i="6" s="1"/>
  <c r="M49" i="6"/>
  <c r="N49" i="6" s="1"/>
  <c r="M51" i="6"/>
  <c r="N51" i="6" s="1"/>
  <c r="L75" i="6" a="1"/>
  <c r="L75" i="6" s="1"/>
  <c r="M75" i="6" s="1"/>
  <c r="N75" i="6" s="1"/>
  <c r="M113" i="6"/>
  <c r="N113" i="6" s="1"/>
  <c r="H128" i="6"/>
  <c r="L92" i="6" a="1"/>
  <c r="L92" i="6" s="1"/>
  <c r="M92" i="6" s="1"/>
  <c r="N92" i="6" s="1"/>
  <c r="I128" i="6"/>
  <c r="M35" i="6"/>
  <c r="O123" i="6"/>
  <c r="L126" i="6"/>
  <c r="M126" i="6" s="1"/>
  <c r="N126" i="6" s="1"/>
  <c r="F128" i="6"/>
  <c r="K37" i="6" a="1"/>
  <c r="K37" i="6" s="1"/>
  <c r="L37" i="6" s="1"/>
  <c r="M37" i="6" s="1"/>
  <c r="O57" i="6"/>
  <c r="G128" i="6"/>
  <c r="E128" i="6"/>
  <c r="G21" i="5"/>
  <c r="M128" i="6" l="1"/>
  <c r="N128" i="6" s="1"/>
  <c r="O119" i="6"/>
  <c r="O49" i="6"/>
  <c r="O117" i="6"/>
  <c r="O53" i="6"/>
  <c r="O121" i="6"/>
  <c r="L128" i="6"/>
  <c r="C130" i="6"/>
  <c r="N58" i="6"/>
  <c r="F60" i="5"/>
  <c r="C76" i="5" s="1"/>
  <c r="G22" i="5"/>
  <c r="C77" i="5" l="1"/>
  <c r="G23" i="5"/>
  <c r="G24" i="5" l="1"/>
  <c r="G25" i="5" l="1"/>
  <c r="G26" i="5" l="1"/>
  <c r="G27" i="5" l="1"/>
  <c r="G28" i="5" l="1"/>
  <c r="G29" i="5" l="1"/>
  <c r="G31" i="5" l="1"/>
  <c r="G30" i="5"/>
  <c r="G32" i="5" l="1"/>
  <c r="C46" i="5" l="1"/>
</calcChain>
</file>

<file path=xl/comments1.xml><?xml version="1.0" encoding="utf-8"?>
<comments xmlns="http://schemas.openxmlformats.org/spreadsheetml/2006/main">
  <authors>
    <author/>
  </authors>
  <commentList>
    <comment ref="O49" authorId="0">
      <text>
        <r>
          <rPr>
            <sz val="11"/>
            <color theme="1"/>
            <rFont val="Aptos Narrow"/>
            <family val="2"/>
            <scheme val="minor"/>
          </rPr>
          <t>======
ID#AAABNU4Ovv4
Albidin Linda    (2024-08-12 05:44:11)
recovery rate jika pakai weighted langsung bukan combine</t>
        </r>
      </text>
    </comment>
    <comment ref="O53" authorId="0">
      <text>
        <r>
          <rPr>
            <sz val="11"/>
            <color theme="1"/>
            <rFont val="Aptos Narrow"/>
            <family val="2"/>
            <scheme val="minor"/>
          </rPr>
          <t>======
ID#AAABNU4Ovv8
Albidin Linda    (2024-08-12 05:44:11)
recovery rate jika pakai weighted langsung bukan combine</t>
        </r>
      </text>
    </comment>
    <comment ref="O57" authorId="0">
      <text>
        <r>
          <rPr>
            <sz val="11"/>
            <color theme="1"/>
            <rFont val="Aptos Narrow"/>
            <family val="2"/>
            <scheme val="minor"/>
          </rPr>
          <t>======
ID#AAABNU4Ovvk
Albidin Linda    (2024-08-12 05:44:11)
recovery rate jika pakai weighted langsung bukan combine</t>
        </r>
      </text>
    </comment>
    <comment ref="O117" authorId="0">
      <text>
        <r>
          <rPr>
            <sz val="11"/>
            <color theme="1"/>
            <rFont val="Aptos Narrow"/>
            <family val="2"/>
            <scheme val="minor"/>
          </rPr>
          <t>======
ID#AAABNU4OvvA
Amini Aulia    (2024-08-12 05:44:11)
1. recovery rate jika pakai weighted langsung bukan combine</t>
        </r>
      </text>
    </comment>
    <comment ref="O119" authorId="0">
      <text>
        <r>
          <rPr>
            <sz val="11"/>
            <color theme="1"/>
            <rFont val="Aptos Narrow"/>
            <family val="2"/>
            <scheme val="minor"/>
          </rPr>
          <t>======
ID#AAABNU4OvwA
Amini Aulia    (2024-08-12 05:44:11)
1. recovery rate jika pakai weighted langsung bukan combine</t>
        </r>
      </text>
    </comment>
    <comment ref="O121" authorId="0">
      <text>
        <r>
          <rPr>
            <sz val="11"/>
            <color theme="1"/>
            <rFont val="Aptos Narrow"/>
            <family val="2"/>
            <scheme val="minor"/>
          </rPr>
          <t>======
ID#AAABNU4Ovvg
Amini Aulia    (2024-08-12 05:44:11)
1. recovery rate jika pakai weighted langsung bukan combine</t>
        </r>
      </text>
    </comment>
    <comment ref="O123" authorId="0">
      <text>
        <r>
          <rPr>
            <sz val="11"/>
            <color theme="1"/>
            <rFont val="Aptos Narrow"/>
            <family val="2"/>
            <scheme val="minor"/>
          </rPr>
          <t>======
ID#AAABNU4OvvI
Amini Aulia    (2024-08-12 05:44:11)
1. recovery rate jika pakai weighted langsung bukan combine</t>
        </r>
      </text>
    </comment>
    <comment ref="N126" authorId="0">
      <text>
        <r>
          <rPr>
            <sz val="11"/>
            <color theme="1"/>
            <rFont val="Aptos Narrow"/>
            <family val="2"/>
            <scheme val="minor"/>
          </rPr>
          <t>======
ID#AAABNU4OvvY
Amini Aulia    (2024-08-12 05:44:11)
2. recovery rate dengan combine</t>
        </r>
      </text>
    </comment>
  </commentList>
</comments>
</file>

<file path=xl/sharedStrings.xml><?xml version="1.0" encoding="utf-8"?>
<sst xmlns="http://schemas.openxmlformats.org/spreadsheetml/2006/main" count="11858" uniqueCount="6574">
  <si>
    <t>0 - 7 hari</t>
  </si>
  <si>
    <t>8 - 30 hari</t>
  </si>
  <si>
    <t>31 - 60 hari</t>
  </si>
  <si>
    <t>61 - 90 hari</t>
  </si>
  <si>
    <t>91 -120 hari</t>
  </si>
  <si>
    <t>121 -150 hari</t>
  </si>
  <si>
    <t>151 - 180 hari</t>
  </si>
  <si>
    <t>181-210 hari</t>
  </si>
  <si>
    <t>211-240 hari</t>
  </si>
  <si>
    <t>241-270 hari</t>
  </si>
  <si>
    <t>271-300 hari</t>
  </si>
  <si>
    <t>331-360 hari</t>
  </si>
  <si>
    <t>Bucket</t>
  </si>
  <si>
    <t>PD</t>
  </si>
  <si>
    <t xml:space="preserve">Kualitas </t>
  </si>
  <si>
    <t>TOTAL</t>
  </si>
  <si>
    <t>Hapus Buku</t>
  </si>
  <si>
    <t>Pembayaran</t>
  </si>
  <si>
    <t>Rata-rata PD berdasarkan PD Triwulanan</t>
  </si>
  <si>
    <t>weighted average</t>
  </si>
  <si>
    <t>Average</t>
  </si>
  <si>
    <t>Posisi Juni 2023</t>
  </si>
  <si>
    <t>Posisi September 2023</t>
  </si>
  <si>
    <t xml:space="preserve">Menghitung penurunan nilai untuk keseluruhan </t>
  </si>
  <si>
    <t>Formula yang digunakan:</t>
  </si>
  <si>
    <t>Penurunan Nilai = PD x LGD x EAD</t>
  </si>
  <si>
    <t>Langkah Pengerjaan:</t>
  </si>
  <si>
    <t>1. Dapatkan data EAD posisi penilaian</t>
  </si>
  <si>
    <t>4. Hitung penurunan nilai pada masing-masing bucket</t>
  </si>
  <si>
    <t>5. Hitung penurunan nilai untuk seluruh kredit kategori</t>
  </si>
  <si>
    <t>1. PERHITUNGAN PENURUNAN NILAI BERDASARKAN HARI TUNGGAKAN MENGGUNAKAN METODE NETFLOW</t>
  </si>
  <si>
    <t>Kolektif</t>
  </si>
  <si>
    <t>Hari Tunggakan</t>
  </si>
  <si>
    <t>LGD</t>
  </si>
  <si>
    <t>Penurunan Nilai</t>
  </si>
  <si>
    <t>301 -330 hari</t>
  </si>
  <si>
    <t xml:space="preserve">&gt;360 hari </t>
  </si>
  <si>
    <t>Jumlah cadangan yang harus dibentuk/jumlah penurunan nilai =</t>
  </si>
  <si>
    <t>Individual</t>
  </si>
  <si>
    <t>Nilai Tercatat</t>
  </si>
  <si>
    <t>Individu 1</t>
  </si>
  <si>
    <t>Total CKPN</t>
  </si>
  <si>
    <t>Kategori</t>
  </si>
  <si>
    <t>2. PERHITUNGAN PENURUNAN NILAI BERDASARKAN KUALITAS MENGGUNAKAN METODE MIGRATION</t>
  </si>
  <si>
    <t>Baki Debet posisi Des 2024
 (EAD)</t>
  </si>
  <si>
    <t>MENGGUNAKAN OUTSTANDING KREDIT DESEMBER 2024 YANG DIKELOMPOKKAN BERDASARKAN HARI TUNGGAKAN</t>
  </si>
  <si>
    <t>2. Dapatkan data PD hasil perhitungan pada sheet  PD Net Flow atau PD Migration</t>
  </si>
  <si>
    <t xml:space="preserve">Kelompok kredit A </t>
  </si>
  <si>
    <t xml:space="preserve">Kelompok kredit B </t>
  </si>
  <si>
    <t>Tambahkan Tabel Hijau dibawah sesuai banyaknya kelompok kredit</t>
  </si>
  <si>
    <t>Kelompok kredit xxxx</t>
  </si>
  <si>
    <t xml:space="preserve">PERHITUNGAN PENURUNAN NILAI INDIVIDUAL </t>
  </si>
  <si>
    <t>Jumlah A</t>
  </si>
  <si>
    <t>Jumlah B</t>
  </si>
  <si>
    <t>Jumlah xxxx</t>
  </si>
  <si>
    <t>Jumlahkan seluruh nilai untuk "jumlah cadangan yang harus dibentuk"  yaitu Jumlah A + Jumlah B + Jumlah xxxx (sebanyak kelompok)</t>
  </si>
  <si>
    <t>MENGGUNAKAN OUTSTANDING KREDIT DESEMBER 2024 YANG DIKELOMPOKKAN BERDASARKAN KUALITAS</t>
  </si>
  <si>
    <t xml:space="preserve">Posisi Desember </t>
  </si>
  <si>
    <t>Jumlah Kredit yang dihapusbuku
(dalam juta)</t>
  </si>
  <si>
    <t>Jumlah pembayaran kembali</t>
  </si>
  <si>
    <t>suku bunga efektif posisi awal kredit</t>
  </si>
  <si>
    <t>NPV atas Recovery</t>
  </si>
  <si>
    <t>Jumlah Recovery</t>
  </si>
  <si>
    <t>Recovery rate</t>
  </si>
  <si>
    <t>Langkah 6</t>
  </si>
  <si>
    <t>Secara rata-rata tingkat pengembalian kredit yang dihapusbuku (expected recoveries) sebesar 22,9%</t>
  </si>
  <si>
    <t>LGD =</t>
  </si>
  <si>
    <t>1- recovery</t>
  </si>
  <si>
    <t>Recovery rate (weighted average)</t>
  </si>
  <si>
    <t>year 1</t>
  </si>
  <si>
    <t>year 2</t>
  </si>
  <si>
    <t>year 3</t>
  </si>
  <si>
    <t>year 4</t>
  </si>
  <si>
    <t>year 5</t>
  </si>
  <si>
    <t>year 6</t>
  </si>
  <si>
    <t>combine</t>
  </si>
  <si>
    <t>tahun hapus buku 2016</t>
  </si>
  <si>
    <t>Nama Nasabah</t>
  </si>
  <si>
    <t>suku bunga efektif</t>
  </si>
  <si>
    <t>NPV atas recovery</t>
  </si>
  <si>
    <t>Jumlah recovery</t>
  </si>
  <si>
    <t>Recovery Rate</t>
  </si>
  <si>
    <t>recovery</t>
  </si>
  <si>
    <t>Total combine</t>
  </si>
  <si>
    <t xml:space="preserve">LGD = </t>
  </si>
  <si>
    <t>Nomor Rekening kredit</t>
  </si>
  <si>
    <t>Baki debet/ outstanding kredit yg belum lunas</t>
  </si>
  <si>
    <t>Nilai agunan yang dijaminkan</t>
  </si>
  <si>
    <t>Tahun agunan diserahkan kpd bank/tahun hapus buku</t>
  </si>
  <si>
    <t>Tahun eksekusi</t>
  </si>
  <si>
    <t>Suku bunga efektif pada saat dihapus buku</t>
  </si>
  <si>
    <t>Nilai agunan hasil eksekusi setelah dikurangi biaya-biaya</t>
  </si>
  <si>
    <t>NPV Nilai agunan hasil eksekusi pada kolom H</t>
  </si>
  <si>
    <t>shortfall (kerugian)</t>
  </si>
  <si>
    <t>nilai agunan hasil eksekusi &gt; baki debet, sehingga kerugian sebesar 0 rupiah</t>
  </si>
  <si>
    <t>contoh agunan belum dieksekusi</t>
  </si>
  <si>
    <t>Total</t>
  </si>
  <si>
    <t>NILAI LGD EXPECTED RECOVERIES DI BOBOT DENGAN NILAI LGD COLLATERAL SHORTFALL</t>
  </si>
  <si>
    <t>LGD Kombinasi Expected Recoveries dan LGD Collateral Shortfall</t>
  </si>
  <si>
    <t>dst..</t>
  </si>
  <si>
    <t>A1</t>
  </si>
  <si>
    <t>B2</t>
  </si>
  <si>
    <t>C2</t>
  </si>
  <si>
    <t>D2</t>
  </si>
  <si>
    <t>E2</t>
  </si>
  <si>
    <t>A3</t>
  </si>
  <si>
    <t>B4</t>
  </si>
  <si>
    <t>D5</t>
  </si>
  <si>
    <t>dst…</t>
  </si>
  <si>
    <t>A6</t>
  </si>
  <si>
    <t>C4</t>
  </si>
  <si>
    <t>D7</t>
  </si>
  <si>
    <t>E9</t>
  </si>
  <si>
    <t>A9</t>
  </si>
  <si>
    <t>B8</t>
  </si>
  <si>
    <t>A11</t>
  </si>
  <si>
    <t>B24</t>
  </si>
  <si>
    <t>A20</t>
  </si>
  <si>
    <t>B11</t>
  </si>
  <si>
    <t>C34</t>
  </si>
  <si>
    <t>= (total combine LGD expected recoveries x nilai LGD dari LGD expected recoveries) + (total baki debet LGD collateral shortfall x nilai LGD dari LGD collateral shortfall) / (total combine LGD expected recoveries+ total baki debet LGD collateral shortfall)</t>
  </si>
  <si>
    <t>Individu 2</t>
  </si>
  <si>
    <t>3. Dapatkan data LGD hasil perhitungan pada sheet LGD expected recoveries dan LGD collateral shortfall</t>
  </si>
  <si>
    <t>Total penurunan nilai individual</t>
  </si>
  <si>
    <r>
      <t xml:space="preserve">Perhitungan </t>
    </r>
    <r>
      <rPr>
        <b/>
        <i/>
        <sz val="24"/>
        <color rgb="FF0000FF"/>
        <rFont val="Calibri"/>
        <family val="2"/>
      </rPr>
      <t>Loss Given Default</t>
    </r>
    <r>
      <rPr>
        <b/>
        <sz val="24"/>
        <color rgb="FF0000FF"/>
        <rFont val="Calibri"/>
        <family val="2"/>
      </rPr>
      <t xml:space="preserve"> (LGD) menggunakan metode </t>
    </r>
    <r>
      <rPr>
        <b/>
        <i/>
        <sz val="24"/>
        <color rgb="FF0000FF"/>
        <rFont val="Calibri"/>
        <family val="2"/>
      </rPr>
      <t>Expected Recoveries</t>
    </r>
    <r>
      <rPr>
        <b/>
        <sz val="24"/>
        <color rgb="FF0000FF"/>
        <rFont val="Calibri"/>
        <family val="2"/>
      </rPr>
      <t>:</t>
    </r>
  </si>
  <si>
    <t>Tahun Kredit Macet default atau Kredit Hapus Buku</t>
  </si>
  <si>
    <t>Balance Kredit Macet default atau Kredit Hapus Buku</t>
  </si>
  <si>
    <t>Tahun Kredit Macet default atau Kredit Hapus Buku 2019</t>
  </si>
  <si>
    <t>Tahun Kredit Macet default atau Kredit Hapus Buku 2024</t>
  </si>
  <si>
    <t>Tahun Kredit Macet default atau Kredit Hapus Buku 2023</t>
  </si>
  <si>
    <t>Tahun Kredit Macet default atau Kredit Hapus Buku 2022</t>
  </si>
  <si>
    <t>Tahun Kredit Macet default atau Kredit Hapus Buku 2021</t>
  </si>
  <si>
    <t>Tahun Kredit Macet default atau Kredit Hapus Buku 2020</t>
  </si>
  <si>
    <r>
      <t xml:space="preserve">DATA YANG DIGUNAKAN ADALAH DATA KREDIT MACET YANG TELAH MEMENUHI KRITERIA </t>
    </r>
    <r>
      <rPr>
        <b/>
        <i/>
        <sz val="11"/>
        <color theme="1"/>
        <rFont val="Calibri"/>
        <family val="2"/>
      </rPr>
      <t xml:space="preserve">DEFAULT </t>
    </r>
    <r>
      <rPr>
        <b/>
        <sz val="11"/>
        <color theme="1"/>
        <rFont val="Calibri"/>
        <family val="2"/>
      </rPr>
      <t>ATAU KREDIT HAPUS BUKU DENGAN PEMBAYARAN DARI CASH ATAU PENJUALAN AGUNAN</t>
    </r>
  </si>
  <si>
    <t>Jika debitur telah diperhitungkan sebagai debitur "Kredit Macet Default" maka tidak lagi diperhitungkan sebagai Kredit Hapus Buku</t>
  </si>
  <si>
    <t xml:space="preserve">Nama BPR : </t>
  </si>
  <si>
    <r>
      <t xml:space="preserve">Perhitungan Loss Given Default (LGD) menggunakan metode </t>
    </r>
    <r>
      <rPr>
        <b/>
        <i/>
        <sz val="24"/>
        <color rgb="FF0000FF"/>
        <rFont val="Calibri"/>
        <family val="2"/>
      </rPr>
      <t>Collateral Shortfall</t>
    </r>
    <r>
      <rPr>
        <b/>
        <sz val="24"/>
        <color rgb="FF0000FF"/>
        <rFont val="Calibri"/>
        <family val="2"/>
      </rPr>
      <t>:</t>
    </r>
  </si>
  <si>
    <t>PV dari arus kas</t>
  </si>
  <si>
    <t>Baki Debet Posisi … (EAD)</t>
  </si>
  <si>
    <t>Baki Debet posisi … 2024
 (EAD)</t>
  </si>
  <si>
    <r>
      <t>Perhitungan Probability of</t>
    </r>
    <r>
      <rPr>
        <b/>
        <i/>
        <sz val="24"/>
        <color rgb="FF0000FF"/>
        <rFont val="Aptos Narrow"/>
        <family val="2"/>
      </rPr>
      <t xml:space="preserve"> Default</t>
    </r>
    <r>
      <rPr>
        <b/>
        <sz val="24"/>
        <color rgb="FF0000FF"/>
        <rFont val="Aptos Narrow"/>
        <family val="2"/>
      </rPr>
      <t xml:space="preserve"> (PD) menggunakan metode Migration:</t>
    </r>
  </si>
  <si>
    <t>LOAN_HOLDER</t>
  </si>
  <si>
    <t>EFF_RATE</t>
  </si>
  <si>
    <t>Y1</t>
  </si>
  <si>
    <t>Y2</t>
  </si>
  <si>
    <t>Y3</t>
  </si>
  <si>
    <t>Y4</t>
  </si>
  <si>
    <t>Y5</t>
  </si>
  <si>
    <t>Y6</t>
  </si>
  <si>
    <t>HARIS</t>
  </si>
  <si>
    <t>DADANG HIDAYAT</t>
  </si>
  <si>
    <t>GUNAWAN</t>
  </si>
  <si>
    <t>WARTI</t>
  </si>
  <si>
    <t>SANUDIN</t>
  </si>
  <si>
    <t>WARSIDI</t>
  </si>
  <si>
    <t>ROHADI</t>
  </si>
  <si>
    <t>SODIKIN</t>
  </si>
  <si>
    <t>SUYANTO</t>
  </si>
  <si>
    <t>JAMRONI</t>
  </si>
  <si>
    <t>ABDUL ROHIM</t>
  </si>
  <si>
    <t>NURUDIN</t>
  </si>
  <si>
    <t>UDIN</t>
  </si>
  <si>
    <t>ROBIAH</t>
  </si>
  <si>
    <t>WARTONO</t>
  </si>
  <si>
    <t>DARSONO</t>
  </si>
  <si>
    <t>SUPRIYANTO</t>
  </si>
  <si>
    <t>ABDUL WAHID</t>
  </si>
  <si>
    <t>MAESAROH</t>
  </si>
  <si>
    <t>SURYANI</t>
  </si>
  <si>
    <t>SUWANDI</t>
  </si>
  <si>
    <t>USMAN</t>
  </si>
  <si>
    <t>CARSA</t>
  </si>
  <si>
    <t>HERMAN</t>
  </si>
  <si>
    <t>SULAEMAN</t>
  </si>
  <si>
    <t>KASIH</t>
  </si>
  <si>
    <t>AHMAD</t>
  </si>
  <si>
    <t>SUWADI</t>
  </si>
  <si>
    <t>CAHYONO</t>
  </si>
  <si>
    <t>01000305</t>
  </si>
  <si>
    <t>01000787</t>
  </si>
  <si>
    <t>10309960</t>
  </si>
  <si>
    <t>10109626</t>
  </si>
  <si>
    <t>10308989</t>
  </si>
  <si>
    <t>COMBINATION</t>
  </si>
  <si>
    <t>Posisi November 2023</t>
  </si>
  <si>
    <t>RATNA LISTIANI</t>
  </si>
  <si>
    <t>WAHIDIN</t>
  </si>
  <si>
    <t>KHOLIDAH</t>
  </si>
  <si>
    <t>SURNADI</t>
  </si>
  <si>
    <t>ISMAIL</t>
  </si>
  <si>
    <t>ROJI</t>
  </si>
  <si>
    <t>DUDUNG RUSWANDI</t>
  </si>
  <si>
    <t>RINA DIANTI</t>
  </si>
  <si>
    <t>ATISAH</t>
  </si>
  <si>
    <t>LOAN_NUMBER</t>
  </si>
  <si>
    <t>multiplier</t>
  </si>
  <si>
    <t>TARJA</t>
  </si>
  <si>
    <t>YESSIE PUSPITA AYU</t>
  </si>
  <si>
    <t>YAYAN TARYANA</t>
  </si>
  <si>
    <t>JAYADI</t>
  </si>
  <si>
    <t>IBROHIM</t>
  </si>
  <si>
    <t>HASAN BISRI</t>
  </si>
  <si>
    <t>SETIADI</t>
  </si>
  <si>
    <t>SRI UMI RAHAYU</t>
  </si>
  <si>
    <t>TATI SRI HARTATI</t>
  </si>
  <si>
    <t>RETNO MAWARNI</t>
  </si>
  <si>
    <t>KARIM</t>
  </si>
  <si>
    <t>SUNARYA</t>
  </si>
  <si>
    <t>MOCHAMAD BURHANUDIN</t>
  </si>
  <si>
    <t>ANIRI</t>
  </si>
  <si>
    <t>SUHERNA</t>
  </si>
  <si>
    <t>MABRUR</t>
  </si>
  <si>
    <t>AKHMAD FAJAR</t>
  </si>
  <si>
    <t>HENDRA CIPTA</t>
  </si>
  <si>
    <t>MOCHAMAD ILHAM AL KARIM</t>
  </si>
  <si>
    <t>MAFTHUKHIN</t>
  </si>
  <si>
    <t>SANUKI</t>
  </si>
  <si>
    <t>AHMAD YANI</t>
  </si>
  <si>
    <t>MOHAMMAD SAEFULLAH</t>
  </si>
  <si>
    <t>SUMINTA</t>
  </si>
  <si>
    <t>ISTIQOMAH NUR FITRIYAH</t>
  </si>
  <si>
    <t>RUDI HARTONO</t>
  </si>
  <si>
    <t>PATONI</t>
  </si>
  <si>
    <t>APANG</t>
  </si>
  <si>
    <t>MIMIN AMINAH</t>
  </si>
  <si>
    <t>WEWENG DASWAN</t>
  </si>
  <si>
    <t>LUKMAN</t>
  </si>
  <si>
    <t>PT BUDI SARI MURNI AJI</t>
  </si>
  <si>
    <t>TOMO WIDIANTO</t>
  </si>
  <si>
    <t>AMIN SAIMIN</t>
  </si>
  <si>
    <t>NENG YENI HERAYANA</t>
  </si>
  <si>
    <t>TRISNO HAYANTO</t>
  </si>
  <si>
    <t>LULU WULANDARI HERLAMBANG</t>
  </si>
  <si>
    <t>DIMIN</t>
  </si>
  <si>
    <t>UUNG YUNDIAWAN</t>
  </si>
  <si>
    <t>UMAMAH</t>
  </si>
  <si>
    <t>MULADI</t>
  </si>
  <si>
    <t>HENI YUHAENI</t>
  </si>
  <si>
    <t>RUKIYAH</t>
  </si>
  <si>
    <t>DIDI AHMAD SUHADI</t>
  </si>
  <si>
    <t>HENI HERNAWATI</t>
  </si>
  <si>
    <t>UKASA</t>
  </si>
  <si>
    <t>GUNADI</t>
  </si>
  <si>
    <t>MUDAI</t>
  </si>
  <si>
    <t>HERI ISWANTO</t>
  </si>
  <si>
    <t>YEHESKIEL HINDRAJAYA</t>
  </si>
  <si>
    <t>NUR AZIZAH</t>
  </si>
  <si>
    <t>ABDUL ROSYID</t>
  </si>
  <si>
    <t>TATI KRISTIANTI</t>
  </si>
  <si>
    <t>DADANG S VION</t>
  </si>
  <si>
    <t>DIDI MAEDI</t>
  </si>
  <si>
    <t>WAHYUNINGSIH</t>
  </si>
  <si>
    <t>HADID SATIBI</t>
  </si>
  <si>
    <t>ASZALIA DESKAPUTRI</t>
  </si>
  <si>
    <t>EMAN</t>
  </si>
  <si>
    <t>SITI JULEHA</t>
  </si>
  <si>
    <t>DEDE DARTO</t>
  </si>
  <si>
    <t>ONING SAHRONI</t>
  </si>
  <si>
    <t>MULJADI</t>
  </si>
  <si>
    <t>MASUD</t>
  </si>
  <si>
    <t>ENDI ABDUL HALIM</t>
  </si>
  <si>
    <t>GUGUN SETIAWAN</t>
  </si>
  <si>
    <t>DARKADI</t>
  </si>
  <si>
    <t>WARDIYA</t>
  </si>
  <si>
    <t>ISHAK ZAENI</t>
  </si>
  <si>
    <t>DEDEN NAZMUDDIN</t>
  </si>
  <si>
    <t>NUNUNG NURAENI</t>
  </si>
  <si>
    <t>ABDUL MUTOLIB</t>
  </si>
  <si>
    <t>KONIAH</t>
  </si>
  <si>
    <t>REO KRISTI</t>
  </si>
  <si>
    <t>IHWANTO</t>
  </si>
  <si>
    <t>RIDWAN</t>
  </si>
  <si>
    <t>DIANA OKTAVIA LESTARI</t>
  </si>
  <si>
    <t>NANDA EKAWATI</t>
  </si>
  <si>
    <t>YASMINI</t>
  </si>
  <si>
    <t>EUIS</t>
  </si>
  <si>
    <t>NURASA IMAN</t>
  </si>
  <si>
    <t>ERMA OKTAVIA</t>
  </si>
  <si>
    <t>DESY FUJI ASTUTY</t>
  </si>
  <si>
    <t>NIKI SANTOSO</t>
  </si>
  <si>
    <t>ASEP YAYAN RAHMAYANA</t>
  </si>
  <si>
    <t>FRANS CORNELLIUS SETIABUDI</t>
  </si>
  <si>
    <t>SAEPUDIN</t>
  </si>
  <si>
    <t>DELI</t>
  </si>
  <si>
    <t>CARITA</t>
  </si>
  <si>
    <t>MOHAMMAD SOLEHUDIN YUSUF</t>
  </si>
  <si>
    <t>TANTI SUKRISTIANTI</t>
  </si>
  <si>
    <t>ATIKAH</t>
  </si>
  <si>
    <t>SYARIPUDIN</t>
  </si>
  <si>
    <t>BUNYAMIN KARTIKA</t>
  </si>
  <si>
    <t>JIMMY SANTOSO YONATHAN AUW</t>
  </si>
  <si>
    <t>SUBKHAN</t>
  </si>
  <si>
    <t>DEDI SUPRIADI</t>
  </si>
  <si>
    <t>TANEWI</t>
  </si>
  <si>
    <t>GINAWATI INGGRIANI WIDARGO</t>
  </si>
  <si>
    <t>PT INDOJAYA PANPRATAMA</t>
  </si>
  <si>
    <t>SUPRIYADI</t>
  </si>
  <si>
    <t>MUSTOPA</t>
  </si>
  <si>
    <t>DARUSAH</t>
  </si>
  <si>
    <t>JUPRI SINAGA</t>
  </si>
  <si>
    <t>MUHAMMAD FAWWAZ FIRDAUS</t>
  </si>
  <si>
    <t>REZZA AFRIZAL FACHMI</t>
  </si>
  <si>
    <t>SETIAWAN WIDJAYA</t>
  </si>
  <si>
    <t>YANO HUTOMO ADIDJAJA</t>
  </si>
  <si>
    <t>UMIYATI</t>
  </si>
  <si>
    <t>DONI SYAPUTRA</t>
  </si>
  <si>
    <t>MADNURI</t>
  </si>
  <si>
    <t>RANO</t>
  </si>
  <si>
    <t>PATRA BETARIA MANUPUTTY</t>
  </si>
  <si>
    <t>WARSONO</t>
  </si>
  <si>
    <t>JUNAEDI</t>
  </si>
  <si>
    <t>SISWANTO</t>
  </si>
  <si>
    <t>LUSI FITRIANI</t>
  </si>
  <si>
    <t>NASIDI</t>
  </si>
  <si>
    <t>YANI ANDRIYANI</t>
  </si>
  <si>
    <t>IWAN SUIWAN</t>
  </si>
  <si>
    <t>BUDI SENTOSA WIDJAYA</t>
  </si>
  <si>
    <t>SANY KRISTIANGGARA ANG</t>
  </si>
  <si>
    <t>DIDI HUMAEDI</t>
  </si>
  <si>
    <t>AHMAD ROFII</t>
  </si>
  <si>
    <t>MADARIF</t>
  </si>
  <si>
    <t>ERMANTO</t>
  </si>
  <si>
    <t>TATANG SOMANTRI</t>
  </si>
  <si>
    <t>YAYAN HARDIANTO</t>
  </si>
  <si>
    <t>BUDI BUDIYANTO</t>
  </si>
  <si>
    <t>BUANG</t>
  </si>
  <si>
    <t>ADE SUPARMAN</t>
  </si>
  <si>
    <t>HENDRI KASMAN</t>
  </si>
  <si>
    <t>KURYANTI</t>
  </si>
  <si>
    <t>RUADI</t>
  </si>
  <si>
    <t>SUPRAYITNO</t>
  </si>
  <si>
    <t>USNADI</t>
  </si>
  <si>
    <t>AKSAN ANSORI</t>
  </si>
  <si>
    <t>ARIP TASRIP</t>
  </si>
  <si>
    <t>ANDRI SURYADIYANA</t>
  </si>
  <si>
    <t>JOHAN UDI KIMTO</t>
  </si>
  <si>
    <t>INDRA HALIM</t>
  </si>
  <si>
    <t>CARWAN CAWUK</t>
  </si>
  <si>
    <t>RENDI FERDIANSA</t>
  </si>
  <si>
    <t>RONALD SAHAT MAULI SIMANJUNTAK</t>
  </si>
  <si>
    <t>ASEP SUPRIATNA</t>
  </si>
  <si>
    <t>TARUDIN</t>
  </si>
  <si>
    <t>DEWI HENDRIANI</t>
  </si>
  <si>
    <t>DAIM</t>
  </si>
  <si>
    <t>HALIM SUPEKNO</t>
  </si>
  <si>
    <t>MULYAWAN</t>
  </si>
  <si>
    <t>WAWAN HIDAYATULLAH</t>
  </si>
  <si>
    <t>SITI SUSILAWATI</t>
  </si>
  <si>
    <t>NADRA WATI</t>
  </si>
  <si>
    <t>ERNAWATI</t>
  </si>
  <si>
    <t>KUSWARA</t>
  </si>
  <si>
    <t>TAUFIK HIDAYAT</t>
  </si>
  <si>
    <t>KHOERUL ANAM</t>
  </si>
  <si>
    <t>TOMMY RISJAD GAFUR</t>
  </si>
  <si>
    <t>SOBARI</t>
  </si>
  <si>
    <t>PANI MULYA</t>
  </si>
  <si>
    <t>SUJILI</t>
  </si>
  <si>
    <t>SUMADI</t>
  </si>
  <si>
    <t>AKHIRUDIN</t>
  </si>
  <si>
    <t>INDRA LUNANTA</t>
  </si>
  <si>
    <t>SUGI YANTO</t>
  </si>
  <si>
    <t>IMAN SULAEMAN</t>
  </si>
  <si>
    <t>AENAH</t>
  </si>
  <si>
    <t>NAJI</t>
  </si>
  <si>
    <t>HERI HERMANSAH YUSTISI</t>
  </si>
  <si>
    <t>WANITO</t>
  </si>
  <si>
    <t>SANI WIJAYA</t>
  </si>
  <si>
    <t>CHATERINE NOMALCA OEMAYA</t>
  </si>
  <si>
    <t>HAMZAH NASYAH</t>
  </si>
  <si>
    <t>ISKANDAR</t>
  </si>
  <si>
    <t>RUKINI</t>
  </si>
  <si>
    <t>LENI DARMAYANTI</t>
  </si>
  <si>
    <t>LILIS ANDRAYANI</t>
  </si>
  <si>
    <t>KOKO HANDOKO</t>
  </si>
  <si>
    <t>SURASMAN</t>
  </si>
  <si>
    <t>CASMITA</t>
  </si>
  <si>
    <t>MARDIK</t>
  </si>
  <si>
    <t>TRI SUHARYO SUSANTO</t>
  </si>
  <si>
    <t>SUWARTA</t>
  </si>
  <si>
    <t>RUDIYANA</t>
  </si>
  <si>
    <t>DESI RATNASARI</t>
  </si>
  <si>
    <t>ADANG SUHANDRIA</t>
  </si>
  <si>
    <t>JAMARI</t>
  </si>
  <si>
    <t>RIDWAN ISKANDAR</t>
  </si>
  <si>
    <t>SUSI FUJIANTI</t>
  </si>
  <si>
    <t>FEBY FERNADY MASURA</t>
  </si>
  <si>
    <t>RICKY AGUNG PURNAMA</t>
  </si>
  <si>
    <t>ISIS SAEFULLAH BAKHTIAR</t>
  </si>
  <si>
    <t>NINIK ERTININGSIH</t>
  </si>
  <si>
    <t>DARYA</t>
  </si>
  <si>
    <t>HERMAWAN</t>
  </si>
  <si>
    <t>ENCIM ARSIM</t>
  </si>
  <si>
    <t>VINCENT MARTIN SETIABUDI</t>
  </si>
  <si>
    <t>SUBUR HANDIKA</t>
  </si>
  <si>
    <t>UJANG LUKMAN</t>
  </si>
  <si>
    <t>AED KUSWANTO</t>
  </si>
  <si>
    <t>IWAN</t>
  </si>
  <si>
    <t>AGUS SUGIANTO</t>
  </si>
  <si>
    <t>MUHAMMAD</t>
  </si>
  <si>
    <t>IMAM BAEHAQI FAJRI</t>
  </si>
  <si>
    <t>MOCHAMAD JAKARIA</t>
  </si>
  <si>
    <t>SAMAN</t>
  </si>
  <si>
    <t>MOHAMAD SOLI</t>
  </si>
  <si>
    <t>GATOT</t>
  </si>
  <si>
    <t>YOSEP ARIE WIBOWO</t>
  </si>
  <si>
    <t>ANDRI APRIYANTO</t>
  </si>
  <si>
    <t>SUTIRTO</t>
  </si>
  <si>
    <t>YOYO SUKRIYA</t>
  </si>
  <si>
    <t>MOHAMMAD RIO SAPUTRA</t>
  </si>
  <si>
    <t>TOMMY SUMANTRI</t>
  </si>
  <si>
    <t>HARIPIN</t>
  </si>
  <si>
    <t>YUDI WAHYUDI</t>
  </si>
  <si>
    <t>FEMI NOVITA</t>
  </si>
  <si>
    <t>KUSWENDI</t>
  </si>
  <si>
    <t>MOCHAMMAD SAFRUDDIN</t>
  </si>
  <si>
    <t>SUANDI</t>
  </si>
  <si>
    <t>NANA GUNAWAN</t>
  </si>
  <si>
    <t>HAERUDIN</t>
  </si>
  <si>
    <t>TOTOYO</t>
  </si>
  <si>
    <t>KUSNADI</t>
  </si>
  <si>
    <t>ACHMAD ZUBAYRI</t>
  </si>
  <si>
    <t>YULIANA KAAWOAN</t>
  </si>
  <si>
    <t>JAENUDIN</t>
  </si>
  <si>
    <t>UMAR SALMIN</t>
  </si>
  <si>
    <t>SANDI PRAYOGI</t>
  </si>
  <si>
    <t>ROBISA RAHAYU</t>
  </si>
  <si>
    <t>MOHAMMAD NURZAIN</t>
  </si>
  <si>
    <t>PUADIN</t>
  </si>
  <si>
    <t>CECE MUHAMAD HIDIR</t>
  </si>
  <si>
    <t>NURYATI</t>
  </si>
  <si>
    <t>SETIADI SIDARTA</t>
  </si>
  <si>
    <t>MAMAN PERMANA</t>
  </si>
  <si>
    <t>SULTHONI IDRIS</t>
  </si>
  <si>
    <t>EEN</t>
  </si>
  <si>
    <t>NENG DHIANA</t>
  </si>
  <si>
    <t>RENGGA RIZKI RESTU FAUZI</t>
  </si>
  <si>
    <t>ANING SUMARNI</t>
  </si>
  <si>
    <t>HADI WAHYUDI</t>
  </si>
  <si>
    <t>ROBIDIN BIN RADIMA</t>
  </si>
  <si>
    <t>ERWIN DWI SETIADI HANDIJONO</t>
  </si>
  <si>
    <t>ADE MAULANA</t>
  </si>
  <si>
    <t>SUDJADI HADI REDJA</t>
  </si>
  <si>
    <t>WARSAN</t>
  </si>
  <si>
    <t>DENA LESMANA</t>
  </si>
  <si>
    <t>AZIZ ZUFRI</t>
  </si>
  <si>
    <t>MUHAMAD WANTO</t>
  </si>
  <si>
    <t>ENENG MINARSIH</t>
  </si>
  <si>
    <t>ARI SUBELI</t>
  </si>
  <si>
    <t>BUDI WARDHANA</t>
  </si>
  <si>
    <t>NURUL NOVIYOLA</t>
  </si>
  <si>
    <t>DEDI RUSTANDI</t>
  </si>
  <si>
    <t>ARI ARYANTO</t>
  </si>
  <si>
    <t>KARTINI</t>
  </si>
  <si>
    <t>YEYEN</t>
  </si>
  <si>
    <t>EMPAT PATUROHMAH</t>
  </si>
  <si>
    <t>EVA SAPUTRI</t>
  </si>
  <si>
    <t>LUCIA ASIH SUSANTI</t>
  </si>
  <si>
    <t>SRI NURHAYATI</t>
  </si>
  <si>
    <t>INDAH KUMALASARI</t>
  </si>
  <si>
    <t>OKI AL BANI ROSYID</t>
  </si>
  <si>
    <t>ABDUL BASIT</t>
  </si>
  <si>
    <t>RATIH MUTIARA</t>
  </si>
  <si>
    <t>RUPIYATI</t>
  </si>
  <si>
    <t>SATIBI SUTEDJA</t>
  </si>
  <si>
    <t>SURYADI</t>
  </si>
  <si>
    <t>NASTIRA BIN CATRIA</t>
  </si>
  <si>
    <t>SUDARNO</t>
  </si>
  <si>
    <t>INGGI YANDRI</t>
  </si>
  <si>
    <t>SUZANA MARGARETH CORNELLIS</t>
  </si>
  <si>
    <t>SARTA</t>
  </si>
  <si>
    <t>YALI</t>
  </si>
  <si>
    <t>RODIYAH</t>
  </si>
  <si>
    <t>MUSODIK</t>
  </si>
  <si>
    <t>ULIN INDRIYANI SYAMSUDIN</t>
  </si>
  <si>
    <t>KOMARUDIN</t>
  </si>
  <si>
    <t>NICKY HANDISAPUTRA SUMAWI</t>
  </si>
  <si>
    <t>NILA SANDRA SUDARTO</t>
  </si>
  <si>
    <t>AHMAD LABIB</t>
  </si>
  <si>
    <t>DWI TIARI NINGSIH</t>
  </si>
  <si>
    <t>MULYANA</t>
  </si>
  <si>
    <t>ABDUL MUFTI</t>
  </si>
  <si>
    <t>MASTIRA</t>
  </si>
  <si>
    <t>HENDRIS</t>
  </si>
  <si>
    <t>NARMA</t>
  </si>
  <si>
    <t>NURMIN</t>
  </si>
  <si>
    <t>AHMAD ARIFIN</t>
  </si>
  <si>
    <t>SUDIRMAN</t>
  </si>
  <si>
    <t>IIN SURYANA</t>
  </si>
  <si>
    <t>RIKI ETRIS OKTAVIANUS</t>
  </si>
  <si>
    <t>ANDI SUHANDI</t>
  </si>
  <si>
    <t>AGUS ISWANDI</t>
  </si>
  <si>
    <t>SEPTO NURHADI</t>
  </si>
  <si>
    <t>ROSID</t>
  </si>
  <si>
    <t>RIKO SUGIARTO</t>
  </si>
  <si>
    <t>KASNITI</t>
  </si>
  <si>
    <t>HERNAWAN</t>
  </si>
  <si>
    <t>SRI SUHARTINI</t>
  </si>
  <si>
    <t>WIDIANA</t>
  </si>
  <si>
    <t>BRIAN YOPANDA</t>
  </si>
  <si>
    <t>UNDANG NURJAMAN</t>
  </si>
  <si>
    <t>TEDI HENDRATA</t>
  </si>
  <si>
    <t>KURMADI</t>
  </si>
  <si>
    <t>MUDRIK</t>
  </si>
  <si>
    <t>SOBIRIN</t>
  </si>
  <si>
    <t>IROH SAWIRAH</t>
  </si>
  <si>
    <t>INDRA LAKSAMANA</t>
  </si>
  <si>
    <t>BAYU BRAMMANSYAH</t>
  </si>
  <si>
    <t>KARBA</t>
  </si>
  <si>
    <t>KURNIAWAN</t>
  </si>
  <si>
    <t>SUPARNO</t>
  </si>
  <si>
    <t>BAMBANG SETIADI</t>
  </si>
  <si>
    <t>EDI</t>
  </si>
  <si>
    <t>AGUS SYARIF</t>
  </si>
  <si>
    <t>HERI AHMAD HAERUDIN</t>
  </si>
  <si>
    <t>TITA NURMALA</t>
  </si>
  <si>
    <t>IWAN RASIWAN</t>
  </si>
  <si>
    <t>MASRIAH</t>
  </si>
  <si>
    <t>DARYONO</t>
  </si>
  <si>
    <t>SANITA</t>
  </si>
  <si>
    <t>RUSNA</t>
  </si>
  <si>
    <t>RASWIN</t>
  </si>
  <si>
    <t>ABDUL HOLIK</t>
  </si>
  <si>
    <t>ISWANTI SUDIRGO</t>
  </si>
  <si>
    <t>MUHAMAD ALI WAHYUDI</t>
  </si>
  <si>
    <t>RHENDY AGUS SUSANTO</t>
  </si>
  <si>
    <t>JEJE JAMALUDIN</t>
  </si>
  <si>
    <t>ARIEF RAKHMAN</t>
  </si>
  <si>
    <t>UUN UNTARA</t>
  </si>
  <si>
    <t>TORI</t>
  </si>
  <si>
    <t>DYAN ARIFIN</t>
  </si>
  <si>
    <t>WARMAN</t>
  </si>
  <si>
    <t>MOHAMAD AURI YAHYA</t>
  </si>
  <si>
    <t>ARVON KABULSURJA</t>
  </si>
  <si>
    <t>TATA KUSMANTA</t>
  </si>
  <si>
    <t>ROBERT SINDUNATHA ELIM</t>
  </si>
  <si>
    <t>SOBANI</t>
  </si>
  <si>
    <t>ALIF YOSEP RAHMAN</t>
  </si>
  <si>
    <t>NOVILAH</t>
  </si>
  <si>
    <t>YANI</t>
  </si>
  <si>
    <t>YOPIE</t>
  </si>
  <si>
    <t>DEDAH ROHAYATI</t>
  </si>
  <si>
    <t>HELGA TRIFENA MOCHTAR</t>
  </si>
  <si>
    <t>IWAN GUNAWAN</t>
  </si>
  <si>
    <t>DEDE MUNIAH</t>
  </si>
  <si>
    <t>DADAH JUBAEDAH</t>
  </si>
  <si>
    <t>FERI FRIYANTO</t>
  </si>
  <si>
    <t>MOMON SURAHMAN</t>
  </si>
  <si>
    <t>ABDUL HEDI</t>
  </si>
  <si>
    <t>DEDE IRAWAN</t>
  </si>
  <si>
    <t>DIANA WIJAYA</t>
  </si>
  <si>
    <t>WAWAN SETIAWAN</t>
  </si>
  <si>
    <t>TARYUDI</t>
  </si>
  <si>
    <t>ANTO PANDI SETIA</t>
  </si>
  <si>
    <t>ROBBY SUSILO</t>
  </si>
  <si>
    <t>NARITO</t>
  </si>
  <si>
    <t>MIMIN CASMINAH</t>
  </si>
  <si>
    <t>ACIM</t>
  </si>
  <si>
    <t>SANI</t>
  </si>
  <si>
    <t>BUSANA</t>
  </si>
  <si>
    <t>KASTINI</t>
  </si>
  <si>
    <t>ABDUL SENTOSA</t>
  </si>
  <si>
    <t>AHMAD WAKHID</t>
  </si>
  <si>
    <t>ERWIN SANTOSO</t>
  </si>
  <si>
    <t>SOFAN SOFYAN</t>
  </si>
  <si>
    <t>ABADI</t>
  </si>
  <si>
    <t>SUMARI</t>
  </si>
  <si>
    <t>JUMHARI</t>
  </si>
  <si>
    <t>SITI FATIMAH</t>
  </si>
  <si>
    <t>SILVIA SANJAYA</t>
  </si>
  <si>
    <t>SUBANDI</t>
  </si>
  <si>
    <t>ENA PERMANA</t>
  </si>
  <si>
    <t>SRI SUSILOWATI</t>
  </si>
  <si>
    <t>SUARTIN</t>
  </si>
  <si>
    <t>IDA YULIA NENGSIH</t>
  </si>
  <si>
    <t>SUYATNO</t>
  </si>
  <si>
    <t>CICIH SUHERSIH</t>
  </si>
  <si>
    <t>ADE DARMAWAN</t>
  </si>
  <si>
    <t>MUHAMAD AMSOR</t>
  </si>
  <si>
    <t>THOMAS ERLANGGA</t>
  </si>
  <si>
    <t>YUDI TAKARADA</t>
  </si>
  <si>
    <t>ASEP HENDRIANA</t>
  </si>
  <si>
    <t>DIAN PURNAMA SARI</t>
  </si>
  <si>
    <t>ENTUS TUSTRIANI</t>
  </si>
  <si>
    <t>MARYONO</t>
  </si>
  <si>
    <t>TETI ZALINAR</t>
  </si>
  <si>
    <t>KUSNA</t>
  </si>
  <si>
    <t>RUDI HILDANI</t>
  </si>
  <si>
    <t>NOVITA SARI</t>
  </si>
  <si>
    <t>ANAS</t>
  </si>
  <si>
    <t>RUDI SANJAYA</t>
  </si>
  <si>
    <t>ENCO WARSA MIHARTA</t>
  </si>
  <si>
    <t>BAMBANG SETIAWAN</t>
  </si>
  <si>
    <t>UUS USMAN</t>
  </si>
  <si>
    <t>SUWARMAN</t>
  </si>
  <si>
    <t>NANDAR GUNAWAN</t>
  </si>
  <si>
    <t>IVAN HANSEL PUGAR</t>
  </si>
  <si>
    <t>PERAWATI</t>
  </si>
  <si>
    <t>SANADI ABDULAH</t>
  </si>
  <si>
    <t>PANAL HUTAGALUNG</t>
  </si>
  <si>
    <t>AMANAH</t>
  </si>
  <si>
    <t>MOHAMMAD ABDUH RACHMAN</t>
  </si>
  <si>
    <t>SAKRI SANDJAYA</t>
  </si>
  <si>
    <t>SARNATA</t>
  </si>
  <si>
    <t>ENI LUCIA</t>
  </si>
  <si>
    <t>AMINAH</t>
  </si>
  <si>
    <t>HUSNI SUPRIYATNA</t>
  </si>
  <si>
    <t>SARNO</t>
  </si>
  <si>
    <t>YANA SUPRIATNA</t>
  </si>
  <si>
    <t>SUBUDI</t>
  </si>
  <si>
    <t>JOKO HARYONO</t>
  </si>
  <si>
    <t>KASMADI</t>
  </si>
  <si>
    <t>TUBAGUS</t>
  </si>
  <si>
    <t>RAHAYU</t>
  </si>
  <si>
    <t>MAULANA ISKHAK</t>
  </si>
  <si>
    <t>EVA ZULFAH</t>
  </si>
  <si>
    <t>IDAH ROSIDAH</t>
  </si>
  <si>
    <t>SAMSUDIN</t>
  </si>
  <si>
    <t>SONI SAGITA</t>
  </si>
  <si>
    <t>ANGGI MAULANI</t>
  </si>
  <si>
    <t>BUNJAMIN KARTIKA</t>
  </si>
  <si>
    <t>SANUDI</t>
  </si>
  <si>
    <t>YUSTINUS BAGUS SETIAWAN</t>
  </si>
  <si>
    <t>NANA</t>
  </si>
  <si>
    <t>DADANG HERMAWAN</t>
  </si>
  <si>
    <t>MELLA SELVIANI</t>
  </si>
  <si>
    <t>AHMAD BUDIARTO</t>
  </si>
  <si>
    <t>SAMSURI</t>
  </si>
  <si>
    <t>ADE IRFAN</t>
  </si>
  <si>
    <t>ZENI ZAELANI</t>
  </si>
  <si>
    <t>YAHYA SUTEJA</t>
  </si>
  <si>
    <t>JUSTIKA</t>
  </si>
  <si>
    <t>HJ SUNAENI</t>
  </si>
  <si>
    <t>IWAN SETIAWAN</t>
  </si>
  <si>
    <t>MUHAMAD FAHMI FAUZAN</t>
  </si>
  <si>
    <t>RUDI IRAWAN</t>
  </si>
  <si>
    <t>KUSEN SUGANDA</t>
  </si>
  <si>
    <t>YAYAT AHMAD HIDAYAT</t>
  </si>
  <si>
    <t>DEDI SUHANDAR</t>
  </si>
  <si>
    <t>UCUP SUPRIADI</t>
  </si>
  <si>
    <t>NURYADI</t>
  </si>
  <si>
    <t>SAMSUL ARIPIN</t>
  </si>
  <si>
    <t>ABDUL MUIN</t>
  </si>
  <si>
    <t>NARKIYA</t>
  </si>
  <si>
    <t>AHMAD MUNAWAR</t>
  </si>
  <si>
    <t>SUPRIATMAN</t>
  </si>
  <si>
    <t>UJU JAZULI</t>
  </si>
  <si>
    <t>TITIN ROSIDAH</t>
  </si>
  <si>
    <t>KOSASIH</t>
  </si>
  <si>
    <t>SAEPUL FAHMI</t>
  </si>
  <si>
    <t>ENGKUN KUNAENAH</t>
  </si>
  <si>
    <t>TARMAN</t>
  </si>
  <si>
    <t>FAHMI HARYA SETIADI</t>
  </si>
  <si>
    <t>ADE SUYATNA</t>
  </si>
  <si>
    <t>SONJAYA</t>
  </si>
  <si>
    <t>ABDULLAH</t>
  </si>
  <si>
    <t>MUHAMMAD SULAEMAN</t>
  </si>
  <si>
    <t>IIS ISNAWATI</t>
  </si>
  <si>
    <t>NURHAYATI</t>
  </si>
  <si>
    <t>AAT SAPAATULANAM</t>
  </si>
  <si>
    <t>SUHERMAN</t>
  </si>
  <si>
    <t>INO SUTRISNO</t>
  </si>
  <si>
    <t>MASIROH</t>
  </si>
  <si>
    <t>FREYA SASTRAATMADJA</t>
  </si>
  <si>
    <t>DEDI</t>
  </si>
  <si>
    <t>SURYANA</t>
  </si>
  <si>
    <t>RUDINI</t>
  </si>
  <si>
    <t>UYAT RUHIYAT</t>
  </si>
  <si>
    <t>SUPAMI</t>
  </si>
  <si>
    <t>CICIH SUKAECIH</t>
  </si>
  <si>
    <t>DARITA</t>
  </si>
  <si>
    <t>MULYATI</t>
  </si>
  <si>
    <t>ATTABIK KHUMAENI</t>
  </si>
  <si>
    <t>SUPARI</t>
  </si>
  <si>
    <t>SANADI</t>
  </si>
  <si>
    <t>REZA ANDRIANA</t>
  </si>
  <si>
    <t>RAMLI</t>
  </si>
  <si>
    <t>DEDE JAENUDIN</t>
  </si>
  <si>
    <t>TITIN SUMANTIN</t>
  </si>
  <si>
    <t>HENDRA GUNAWAN</t>
  </si>
  <si>
    <t>AGUS KAMIL</t>
  </si>
  <si>
    <t>TARJONO</t>
  </si>
  <si>
    <t>JEJE KASJA</t>
  </si>
  <si>
    <t>DODI SUHENDAR</t>
  </si>
  <si>
    <t>DJAJA SANTOSO</t>
  </si>
  <si>
    <t>MAKMUR EDYANTO</t>
  </si>
  <si>
    <t>WIKEN WIJAYANTI</t>
  </si>
  <si>
    <t>DARMADI</t>
  </si>
  <si>
    <t>YULIANTI</t>
  </si>
  <si>
    <t>JOICE RIANA SUTEDJA</t>
  </si>
  <si>
    <t>TARYANI</t>
  </si>
  <si>
    <t>PURNOMO</t>
  </si>
  <si>
    <t>MUKSIN</t>
  </si>
  <si>
    <t>TJIA HALIM</t>
  </si>
  <si>
    <t>SUDARSONO</t>
  </si>
  <si>
    <t>SUTIAWAN</t>
  </si>
  <si>
    <t>AHMAD FAUZI MUBAROK</t>
  </si>
  <si>
    <t>ELIS OKTAVIANI</t>
  </si>
  <si>
    <t>MUHAMAD GINANJAR CASWANTO</t>
  </si>
  <si>
    <t>SUGIANTO PRAWIRA</t>
  </si>
  <si>
    <t>TATI ROSYATI</t>
  </si>
  <si>
    <t>TASINI</t>
  </si>
  <si>
    <t>YUDI DARMANTO</t>
  </si>
  <si>
    <t>MUHAMMAD ARID</t>
  </si>
  <si>
    <t>DEDI WIRA SUPRIYATNA</t>
  </si>
  <si>
    <t>RASMIN</t>
  </si>
  <si>
    <t>JASIH</t>
  </si>
  <si>
    <t>TATANG SETIAWAN</t>
  </si>
  <si>
    <t>DODI FITRIADI</t>
  </si>
  <si>
    <t>SUAMAD</t>
  </si>
  <si>
    <t>AZZAH JIEHAN NABILA</t>
  </si>
  <si>
    <t>BUDI SETIAWAN</t>
  </si>
  <si>
    <t>PUPUT RUNINGSI</t>
  </si>
  <si>
    <t>ENDANG SUBAGJA</t>
  </si>
  <si>
    <t>FARHAN SYAHRU RAMDHANI</t>
  </si>
  <si>
    <t>ANDRIANSYAH</t>
  </si>
  <si>
    <t>GINANJAR MARYANTO</t>
  </si>
  <si>
    <t>AKMADI</t>
  </si>
  <si>
    <t>MUKAMAD RISKI</t>
  </si>
  <si>
    <t>ESTER MULYANI SETIO</t>
  </si>
  <si>
    <t>ADE NANDANG SUDRAJAT</t>
  </si>
  <si>
    <t>AMIN</t>
  </si>
  <si>
    <t>CV ARIEFTA LANGGENG LAKSANA</t>
  </si>
  <si>
    <t>WAWAN SUWANDI</t>
  </si>
  <si>
    <t>AGUS ROJALI</t>
  </si>
  <si>
    <t>YENI NURNANINGSIH</t>
  </si>
  <si>
    <t>ROKHMAN</t>
  </si>
  <si>
    <t>LANNY KUSUMAWATI</t>
  </si>
  <si>
    <t>KARNADI</t>
  </si>
  <si>
    <t>LILIS SURYANI</t>
  </si>
  <si>
    <t>SUDIRNO</t>
  </si>
  <si>
    <t>DONI RAMDONI</t>
  </si>
  <si>
    <t>NUROKIM</t>
  </si>
  <si>
    <t>MAMAN SURATMAN</t>
  </si>
  <si>
    <t>MUCHAMMAD NASHICHIN</t>
  </si>
  <si>
    <t>MELISA HANDAYANI</t>
  </si>
  <si>
    <t>MOHAMAD RAIS PROKANIK</t>
  </si>
  <si>
    <t>TETI KUSMIATI</t>
  </si>
  <si>
    <t>UJANG NURJAMAN</t>
  </si>
  <si>
    <t>MBARISIH</t>
  </si>
  <si>
    <t>IIS YANTI</t>
  </si>
  <si>
    <t>ANTIN FAUZIA</t>
  </si>
  <si>
    <t>YADI SUPRIYADI</t>
  </si>
  <si>
    <t>SITI JAOJAH</t>
  </si>
  <si>
    <t>HARYADI</t>
  </si>
  <si>
    <t>SITI SAODAH</t>
  </si>
  <si>
    <t>NANAY HAENDRAYANI</t>
  </si>
  <si>
    <t>FADILAH</t>
  </si>
  <si>
    <t>EUIS SETIAWATI</t>
  </si>
  <si>
    <t>ITA LUPITA DEWI</t>
  </si>
  <si>
    <t>MATSANI</t>
  </si>
  <si>
    <t>DAELI</t>
  </si>
  <si>
    <t>NAKA</t>
  </si>
  <si>
    <t>RIKA OKTAVIANI</t>
  </si>
  <si>
    <t>RIYANTO</t>
  </si>
  <si>
    <t>LUKMAN HARTONO</t>
  </si>
  <si>
    <t>NUR SYIFA DEWI NINGRUM</t>
  </si>
  <si>
    <t>BUDI SRISNO SANTOSO</t>
  </si>
  <si>
    <t>FAISAL ABDUL MAJID</t>
  </si>
  <si>
    <t>SEFTIAN ADHI NUGRAHA</t>
  </si>
  <si>
    <t>MUCHAMAD FAISAL</t>
  </si>
  <si>
    <t>DEDI DAMHUDI</t>
  </si>
  <si>
    <t>MUHAMAD EPENDI</t>
  </si>
  <si>
    <t>EYO SUNARYO</t>
  </si>
  <si>
    <t>SUSY ELAWATI</t>
  </si>
  <si>
    <t>IMAS CARLINA</t>
  </si>
  <si>
    <t>PEGI SETIAWAN</t>
  </si>
  <si>
    <t>WARDI</t>
  </si>
  <si>
    <t>AMIN BUNYAMIN</t>
  </si>
  <si>
    <t>LETI BANYUANI</t>
  </si>
  <si>
    <t>YAYA MULYANA</t>
  </si>
  <si>
    <t>IDAROYANI</t>
  </si>
  <si>
    <t>BUDI HENDRAYANA</t>
  </si>
  <si>
    <t>BUANG PRIADI</t>
  </si>
  <si>
    <t>YOYO SUNARYO</t>
  </si>
  <si>
    <t>NINA FITRIYANI</t>
  </si>
  <si>
    <t>NURDIN</t>
  </si>
  <si>
    <t>AHMAD ZAENI</t>
  </si>
  <si>
    <t>WAHYU</t>
  </si>
  <si>
    <t>HARTOSIN</t>
  </si>
  <si>
    <t>TAUDI</t>
  </si>
  <si>
    <t>ASIH KURNIASIH</t>
  </si>
  <si>
    <t>BUDIMAN</t>
  </si>
  <si>
    <t>KUNI RIPAH</t>
  </si>
  <si>
    <t>MAWARNI MANULLANG</t>
  </si>
  <si>
    <t>TONARI</t>
  </si>
  <si>
    <t>SERI URIP</t>
  </si>
  <si>
    <t>HASANUDIN</t>
  </si>
  <si>
    <t>YAYAT RATNA</t>
  </si>
  <si>
    <t>BAMBANG SAPUTRA</t>
  </si>
  <si>
    <t>ITA YULIA</t>
  </si>
  <si>
    <t>IWIN WININGSIH</t>
  </si>
  <si>
    <t>SUHERNI</t>
  </si>
  <si>
    <t>TRISNA SOMARA</t>
  </si>
  <si>
    <t>WARNA</t>
  </si>
  <si>
    <t>WIDYA DEA ZULIAN</t>
  </si>
  <si>
    <t>ARIN APRIANI</t>
  </si>
  <si>
    <t>EEN CAHENI</t>
  </si>
  <si>
    <t>TRISNO</t>
  </si>
  <si>
    <t>JAKA</t>
  </si>
  <si>
    <t>SRI PANGESTU</t>
  </si>
  <si>
    <t>GALIH ISMAYA</t>
  </si>
  <si>
    <t>DIDI JAEDI</t>
  </si>
  <si>
    <t>SUWARDI</t>
  </si>
  <si>
    <t>KECO SUTARSA</t>
  </si>
  <si>
    <t>DASLIM</t>
  </si>
  <si>
    <t>RITA SILVANA</t>
  </si>
  <si>
    <t>NASIR</t>
  </si>
  <si>
    <t>DENI</t>
  </si>
  <si>
    <t>KARINAH</t>
  </si>
  <si>
    <t>SUNANDAR ALAM</t>
  </si>
  <si>
    <t>LUKI KOMALA</t>
  </si>
  <si>
    <t>MAHPUDIN</t>
  </si>
  <si>
    <t>KARSIH</t>
  </si>
  <si>
    <t>OHATI</t>
  </si>
  <si>
    <t>IRAWATI</t>
  </si>
  <si>
    <t>TANUJI</t>
  </si>
  <si>
    <t>YUNANI</t>
  </si>
  <si>
    <t>MUNAWIR</t>
  </si>
  <si>
    <t>SUTARNO</t>
  </si>
  <si>
    <t>MUSLIM</t>
  </si>
  <si>
    <t>MULYADI WIDIYA SUTIANA</t>
  </si>
  <si>
    <t>DARSITI</t>
  </si>
  <si>
    <t>SUKAESIH</t>
  </si>
  <si>
    <t>BUDI</t>
  </si>
  <si>
    <t>CASMID</t>
  </si>
  <si>
    <t>SUJANA</t>
  </si>
  <si>
    <t>WASTIMAH</t>
  </si>
  <si>
    <t>LAKSANAWATI</t>
  </si>
  <si>
    <t>DARJI</t>
  </si>
  <si>
    <t>ALIMIN SUGIARTO</t>
  </si>
  <si>
    <t>CECEP HIDAYAT</t>
  </si>
  <si>
    <t>RASAM</t>
  </si>
  <si>
    <t>CASMADI</t>
  </si>
  <si>
    <t>DEWI SELVIYANA</t>
  </si>
  <si>
    <t>ABDUL KHAMID</t>
  </si>
  <si>
    <t>SUKRON</t>
  </si>
  <si>
    <t>RUNTASIH</t>
  </si>
  <si>
    <t>SUMIATI</t>
  </si>
  <si>
    <t>RISNANDI</t>
  </si>
  <si>
    <t>SUHEDI</t>
  </si>
  <si>
    <t>HENI SURANTO</t>
  </si>
  <si>
    <t>CASTO</t>
  </si>
  <si>
    <t>WILLIAM WIJAYANTO SANJAYA</t>
  </si>
  <si>
    <t>IWAN PRIYANTO</t>
  </si>
  <si>
    <t>RAKMANI</t>
  </si>
  <si>
    <t>HARIANTO</t>
  </si>
  <si>
    <t>UJANG</t>
  </si>
  <si>
    <t>WIHARDI</t>
  </si>
  <si>
    <t>YAYAT SUDAYAT</t>
  </si>
  <si>
    <t>TEGUH FAHRIZAL</t>
  </si>
  <si>
    <t>RAHARJO</t>
  </si>
  <si>
    <t>TRIYONO</t>
  </si>
  <si>
    <t>NIA KURNIASIH</t>
  </si>
  <si>
    <t>DARTONO</t>
  </si>
  <si>
    <t>MASHUM</t>
  </si>
  <si>
    <t>INDRA JAKA UMBARA</t>
  </si>
  <si>
    <t>HERNAWATI</t>
  </si>
  <si>
    <t>ABDURRAHMAN MAJID</t>
  </si>
  <si>
    <t>FIRHAT FAQIH AR</t>
  </si>
  <si>
    <t>KARWATI</t>
  </si>
  <si>
    <t>DARWATI</t>
  </si>
  <si>
    <t>KARNO</t>
  </si>
  <si>
    <t>IDA ROSIDA</t>
  </si>
  <si>
    <t>IMAM SAFII</t>
  </si>
  <si>
    <t>NURNIDIA SARI</t>
  </si>
  <si>
    <t>EDY SUSANTO</t>
  </si>
  <si>
    <t>ELIYAH</t>
  </si>
  <si>
    <t>RUDIMAN</t>
  </si>
  <si>
    <t>ADE UHADIN</t>
  </si>
  <si>
    <t>NURIDIN</t>
  </si>
  <si>
    <t>MUHAMAD SAEKU</t>
  </si>
  <si>
    <t>HERMANSYAH</t>
  </si>
  <si>
    <t>WIRSO</t>
  </si>
  <si>
    <t>MULYANTO</t>
  </si>
  <si>
    <t>KASESI</t>
  </si>
  <si>
    <t>SUKARTA</t>
  </si>
  <si>
    <t>DENIH RIDWAN</t>
  </si>
  <si>
    <t>PARIKHI</t>
  </si>
  <si>
    <t>SUGANDI</t>
  </si>
  <si>
    <t>HERYANTO</t>
  </si>
  <si>
    <t>MASPUAH</t>
  </si>
  <si>
    <t>WATIAH</t>
  </si>
  <si>
    <t>AHMAD SOLEH</t>
  </si>
  <si>
    <t>LILI DARLI</t>
  </si>
  <si>
    <t>SUTINAH</t>
  </si>
  <si>
    <t>YUSUP MAULANA</t>
  </si>
  <si>
    <t>DEDEH SUYATNI</t>
  </si>
  <si>
    <t>TIWI</t>
  </si>
  <si>
    <t>KOZIN</t>
  </si>
  <si>
    <t>ALI ROJAI</t>
  </si>
  <si>
    <t>MELISA</t>
  </si>
  <si>
    <t>ACIH MARSIH</t>
  </si>
  <si>
    <t>MARATUL FIKRIYAH</t>
  </si>
  <si>
    <t>TETI YULIANTI</t>
  </si>
  <si>
    <t>ROHIMIN</t>
  </si>
  <si>
    <t>TITIN</t>
  </si>
  <si>
    <t>MEGA ENDAH</t>
  </si>
  <si>
    <t>TAMAM</t>
  </si>
  <si>
    <t>SUMARNI</t>
  </si>
  <si>
    <t>DIDIN SARIPUDIN</t>
  </si>
  <si>
    <t>MAULANA ABIDIN</t>
  </si>
  <si>
    <t>NONO SUWARJONO</t>
  </si>
  <si>
    <t>JUHARIAH</t>
  </si>
  <si>
    <t>GESANG GUNAWAN</t>
  </si>
  <si>
    <t>ABDUL WAHAB</t>
  </si>
  <si>
    <t>SRI HAFIPAH</t>
  </si>
  <si>
    <t>JUNAESIH</t>
  </si>
  <si>
    <t>MUHAMAD WARTONI</t>
  </si>
  <si>
    <t>AGUNG BAGUS SETIAWAN</t>
  </si>
  <si>
    <t>AL MUSTAWAN</t>
  </si>
  <si>
    <t>AHMAD SETIAJI</t>
  </si>
  <si>
    <t>HADI KUSUMA</t>
  </si>
  <si>
    <t>CASRODI</t>
  </si>
  <si>
    <t>FIRMANSYAH</t>
  </si>
  <si>
    <t>KASIMAN</t>
  </si>
  <si>
    <t>ABDUL HADI</t>
  </si>
  <si>
    <t>TETI BAROKAH</t>
  </si>
  <si>
    <t>TARSINI</t>
  </si>
  <si>
    <t>ALI AHMAD RIFAI</t>
  </si>
  <si>
    <t>NARKO</t>
  </si>
  <si>
    <t>NINA LISTIANI</t>
  </si>
  <si>
    <t>TARNIKAH</t>
  </si>
  <si>
    <t>YATI WIYATI</t>
  </si>
  <si>
    <t>RADIUS SANTOSO</t>
  </si>
  <si>
    <t>SUSILAWATI</t>
  </si>
  <si>
    <t>INDAH NINGSIH</t>
  </si>
  <si>
    <t>PRIHADI</t>
  </si>
  <si>
    <t>WARCIM</t>
  </si>
  <si>
    <t>JAJA MUJAHIDIN</t>
  </si>
  <si>
    <t>WAHYU SUGIANTO</t>
  </si>
  <si>
    <t>HILDA TRI RAHAYUNI</t>
  </si>
  <si>
    <t>ISTIANAH</t>
  </si>
  <si>
    <t>ROHAYATI</t>
  </si>
  <si>
    <t>MUHAMAD HUSEIN</t>
  </si>
  <si>
    <t>DIAN INDRI APRIYANI</t>
  </si>
  <si>
    <t>PERSIS</t>
  </si>
  <si>
    <t>INDRA SAEFUL ROHMAYANTO</t>
  </si>
  <si>
    <t>AHMAD DIMYATI</t>
  </si>
  <si>
    <t>BAHRO</t>
  </si>
  <si>
    <t>SOLIKHAH</t>
  </si>
  <si>
    <t>NURKHOLIS</t>
  </si>
  <si>
    <t>TITAN ROHKMUTIANA HARDHI</t>
  </si>
  <si>
    <t>YAYA CAHYA</t>
  </si>
  <si>
    <t>ANGGA PERMANA</t>
  </si>
  <si>
    <t>HAYATUN</t>
  </si>
  <si>
    <t>MARHADI</t>
  </si>
  <si>
    <t>EKA SAPUTRA</t>
  </si>
  <si>
    <t>RITA</t>
  </si>
  <si>
    <t>ANAH</t>
  </si>
  <si>
    <t>CAHYUDIN</t>
  </si>
  <si>
    <t>SUGIYANTO</t>
  </si>
  <si>
    <t>TOHAERUN</t>
  </si>
  <si>
    <t>HARIYANTO</t>
  </si>
  <si>
    <t>NANA MULYANA</t>
  </si>
  <si>
    <t>LINA KARLINA</t>
  </si>
  <si>
    <t>SOHIBATUL FITRIA</t>
  </si>
  <si>
    <t>JAJANG JAMALUDIN</t>
  </si>
  <si>
    <t>ERWIN WIRAYUDA</t>
  </si>
  <si>
    <t>RAMDANAH</t>
  </si>
  <si>
    <t>YEYET SUATI</t>
  </si>
  <si>
    <t>HARUN AL ROSYID</t>
  </si>
  <si>
    <t>BADRIATUN ZANAH</t>
  </si>
  <si>
    <t>DIMAS PRATAMA</t>
  </si>
  <si>
    <t>RINAH</t>
  </si>
  <si>
    <t>MAALI</t>
  </si>
  <si>
    <t>MISBAH HULMUNIR</t>
  </si>
  <si>
    <t>PARTO WARMAD</t>
  </si>
  <si>
    <t>ABDUR RASYID</t>
  </si>
  <si>
    <t>ROS DAHLIA</t>
  </si>
  <si>
    <t>CARYIM</t>
  </si>
  <si>
    <t>DIAN NOVITA</t>
  </si>
  <si>
    <t>CHIMYANTO PUTRA PUSAKA NEGARA</t>
  </si>
  <si>
    <t>YUSUP</t>
  </si>
  <si>
    <t>UDIN SAMSUDIN</t>
  </si>
  <si>
    <t>NUR ROCHID</t>
  </si>
  <si>
    <t>AMDAN</t>
  </si>
  <si>
    <t>TUTI UMAYAH</t>
  </si>
  <si>
    <t>DARPIN PRASISTIAWAN</t>
  </si>
  <si>
    <t>SUTRIANINGSIH</t>
  </si>
  <si>
    <t>SUGIHARTO</t>
  </si>
  <si>
    <t>YULI SANTIKA JAYA</t>
  </si>
  <si>
    <t>EDI SUCIPTO</t>
  </si>
  <si>
    <t>YATI SUMIYATI</t>
  </si>
  <si>
    <t>SORAYA</t>
  </si>
  <si>
    <t>MOCHAMAD DIDI HARYADI</t>
  </si>
  <si>
    <t>WASIM</t>
  </si>
  <si>
    <t>DEDE RIANTO</t>
  </si>
  <si>
    <t>WIDA NINGSIH</t>
  </si>
  <si>
    <t>WAENCI</t>
  </si>
  <si>
    <t>CASRUN</t>
  </si>
  <si>
    <t>TATI KURNIATI</t>
  </si>
  <si>
    <t>SITI MARIA ULFAH</t>
  </si>
  <si>
    <t>MILKA PURNAMASARI</t>
  </si>
  <si>
    <t>GANGGA MINA ISMAYA</t>
  </si>
  <si>
    <t>TEDI HARYANTO</t>
  </si>
  <si>
    <t>ASEP BUDIANTO</t>
  </si>
  <si>
    <t>WIRJA</t>
  </si>
  <si>
    <t>SITI KHOLISOH</t>
  </si>
  <si>
    <t>AGUS SANTO PRAMONO</t>
  </si>
  <si>
    <t>URIP SANURIP</t>
  </si>
  <si>
    <t>RUSDIANTO</t>
  </si>
  <si>
    <t>YANA HANACIH</t>
  </si>
  <si>
    <t>RIANA</t>
  </si>
  <si>
    <t>MASIAH</t>
  </si>
  <si>
    <t>IIN INDRAYANI</t>
  </si>
  <si>
    <t>SAEFULLAH</t>
  </si>
  <si>
    <t>KOSIM</t>
  </si>
  <si>
    <t>ASEP TAOPIK KUROHMAN</t>
  </si>
  <si>
    <t>ERVINA OKTAVIANI</t>
  </si>
  <si>
    <t>CASTA</t>
  </si>
  <si>
    <t>HENI NOVIYANTI</t>
  </si>
  <si>
    <t>SUTINIH BT SARYAD</t>
  </si>
  <si>
    <t>MASKANI</t>
  </si>
  <si>
    <t>IMRON ROSADI</t>
  </si>
  <si>
    <t>RUSLAN</t>
  </si>
  <si>
    <t>JUANTO</t>
  </si>
  <si>
    <t>AKHMAD WAJA</t>
  </si>
  <si>
    <t>ROMI SYAHROMI</t>
  </si>
  <si>
    <t>NAJID ABDUL GOFUR</t>
  </si>
  <si>
    <t>AYU PERMATASARI</t>
  </si>
  <si>
    <t>JAELANI</t>
  </si>
  <si>
    <t>MASTOBI</t>
  </si>
  <si>
    <t>NENGSIH</t>
  </si>
  <si>
    <t>UJA</t>
  </si>
  <si>
    <t>NURYOTO</t>
  </si>
  <si>
    <t>ISWANTO</t>
  </si>
  <si>
    <t>RUSDILAH</t>
  </si>
  <si>
    <t>ABDULLOH AMIN</t>
  </si>
  <si>
    <t>MUKHSONI</t>
  </si>
  <si>
    <t>TARWIN</t>
  </si>
  <si>
    <t>TARILAH</t>
  </si>
  <si>
    <t>HAMID</t>
  </si>
  <si>
    <t>TARYA BIN TARJIM</t>
  </si>
  <si>
    <t>IMAN HARIMAN</t>
  </si>
  <si>
    <t>DESSY SISKAWATI</t>
  </si>
  <si>
    <t>YUSWAN</t>
  </si>
  <si>
    <t>TATI ERNAWATI</t>
  </si>
  <si>
    <t>TARIYEM</t>
  </si>
  <si>
    <t>EKO SUPRIANTO</t>
  </si>
  <si>
    <t>TUTUN</t>
  </si>
  <si>
    <t>MUSTAQIM</t>
  </si>
  <si>
    <t>AAN ANSHARI</t>
  </si>
  <si>
    <t>NUR AMIN</t>
  </si>
  <si>
    <t>ARIS SUGIYANTO</t>
  </si>
  <si>
    <t>HERUDIN</t>
  </si>
  <si>
    <t>TARKAM</t>
  </si>
  <si>
    <t>SUTINIH BINTI SUBAD</t>
  </si>
  <si>
    <t>RADJI</t>
  </si>
  <si>
    <t>DODI AHMADI</t>
  </si>
  <si>
    <t>SUPARDI</t>
  </si>
  <si>
    <t>MUSTOFA</t>
  </si>
  <si>
    <t>SYAMSIDAR</t>
  </si>
  <si>
    <t>MAEMUNAH BINTI WARTIM</t>
  </si>
  <si>
    <t>DWI ARI ADI PRABOWO</t>
  </si>
  <si>
    <t>ZAED</t>
  </si>
  <si>
    <t>CASMIN</t>
  </si>
  <si>
    <t>JAYADININGRAT BIN KASBUL</t>
  </si>
  <si>
    <t>MARIAH</t>
  </si>
  <si>
    <t>FIKRIYAH</t>
  </si>
  <si>
    <t>PONIMAN</t>
  </si>
  <si>
    <t>MAUDI</t>
  </si>
  <si>
    <t>DWI SUKARTININGSIH</t>
  </si>
  <si>
    <t>SADIKIN</t>
  </si>
  <si>
    <t>KASMINIH</t>
  </si>
  <si>
    <t>WASTONO</t>
  </si>
  <si>
    <t>ADE NURYONO</t>
  </si>
  <si>
    <t>MUSODIKIN</t>
  </si>
  <si>
    <t>SUNARYO</t>
  </si>
  <si>
    <t>KODIR BIN WARSITA</t>
  </si>
  <si>
    <t>SIHARUDIN</t>
  </si>
  <si>
    <t>TOHIDIN</t>
  </si>
  <si>
    <t>JANA</t>
  </si>
  <si>
    <t>ELIDA SARI SAGALA</t>
  </si>
  <si>
    <t>SAIRUDIN</t>
  </si>
  <si>
    <t>SABUROH</t>
  </si>
  <si>
    <t>RASKADI</t>
  </si>
  <si>
    <t>SUMARNO</t>
  </si>
  <si>
    <t>MAKRONI</t>
  </si>
  <si>
    <t>KHUMAYAH</t>
  </si>
  <si>
    <t>WINANIH</t>
  </si>
  <si>
    <t>HIKAMI</t>
  </si>
  <si>
    <t>JAHARI</t>
  </si>
  <si>
    <t>MAS TOIP</t>
  </si>
  <si>
    <t>RASKIM BIN ASPAN</t>
  </si>
  <si>
    <t>RUMLI</t>
  </si>
  <si>
    <t>TARDIM</t>
  </si>
  <si>
    <t>TASMAN</t>
  </si>
  <si>
    <t>JAENAL</t>
  </si>
  <si>
    <t>DAIMIN</t>
  </si>
  <si>
    <t>SUJONO</t>
  </si>
  <si>
    <t>NATA</t>
  </si>
  <si>
    <t>MAKRUS HADI PRAYITNO</t>
  </si>
  <si>
    <t>KUSNANTO</t>
  </si>
  <si>
    <t>MAMAN AGUS SUGIARTO</t>
  </si>
  <si>
    <t>IWAN SANUSI</t>
  </si>
  <si>
    <t>EDY WAHYUDI</t>
  </si>
  <si>
    <t>DEDI SUHENDI</t>
  </si>
  <si>
    <t>SUKEMI</t>
  </si>
  <si>
    <t>NURIWEN</t>
  </si>
  <si>
    <t>EMI JUMIARSIH</t>
  </si>
  <si>
    <t>ASNIMAN</t>
  </si>
  <si>
    <t>MEI YASTUTI</t>
  </si>
  <si>
    <t>HARI WATALIA</t>
  </si>
  <si>
    <t>KARSAN</t>
  </si>
  <si>
    <t>SURYATI</t>
  </si>
  <si>
    <t>KURNITA IMRON</t>
  </si>
  <si>
    <t>ABDUL LATIP</t>
  </si>
  <si>
    <t>NASIWEN</t>
  </si>
  <si>
    <t>DARNOTO</t>
  </si>
  <si>
    <t>IKE SUNANI</t>
  </si>
  <si>
    <t>MUADI</t>
  </si>
  <si>
    <t>SUNANTO</t>
  </si>
  <si>
    <t>RASMIN BIN SUKUN</t>
  </si>
  <si>
    <t>DARYONOH</t>
  </si>
  <si>
    <t>KARDIMPEN</t>
  </si>
  <si>
    <t>JOHARIPIN</t>
  </si>
  <si>
    <t>IJAH RUSNIJAH</t>
  </si>
  <si>
    <t>WADI RASWADI</t>
  </si>
  <si>
    <t>CUSLIAH</t>
  </si>
  <si>
    <t>KARSUDI</t>
  </si>
  <si>
    <t>NASORI</t>
  </si>
  <si>
    <t>RUYATI</t>
  </si>
  <si>
    <t>EKA PUTRI AGUSTINA</t>
  </si>
  <si>
    <t>DARSIPAN SUBAGJA</t>
  </si>
  <si>
    <t>SAFRUDIN</t>
  </si>
  <si>
    <t>TITIN HAWAROH</t>
  </si>
  <si>
    <t>PUDIN</t>
  </si>
  <si>
    <t>NANO SUWARNO</t>
  </si>
  <si>
    <t>ZETAMIASARI</t>
  </si>
  <si>
    <t>MASHUR</t>
  </si>
  <si>
    <t>ENDANG SUHANA</t>
  </si>
  <si>
    <t>ADE FAISAL</t>
  </si>
  <si>
    <t>PRIO UTOMO</t>
  </si>
  <si>
    <t>TAMIR</t>
  </si>
  <si>
    <t>ABDUL JABAR</t>
  </si>
  <si>
    <t>NOOR AHMAD</t>
  </si>
  <si>
    <t>ABDUL HANAN</t>
  </si>
  <si>
    <t>DONNY PERMANA</t>
  </si>
  <si>
    <t>DIDI MAHMUDI</t>
  </si>
  <si>
    <t>CUSI YANTI</t>
  </si>
  <si>
    <t>SUITO</t>
  </si>
  <si>
    <t>TARWAN</t>
  </si>
  <si>
    <t>WASKINAH</t>
  </si>
  <si>
    <t>RASNOTO</t>
  </si>
  <si>
    <t>MOH YUNUS</t>
  </si>
  <si>
    <t>IIF IFADOH</t>
  </si>
  <si>
    <t>IKO RIHANDO</t>
  </si>
  <si>
    <t>MUHAMAD ALI SUTARLI</t>
  </si>
  <si>
    <t>WITNO</t>
  </si>
  <si>
    <t>KARDI</t>
  </si>
  <si>
    <t>FIQIH KHALIK RAMADHAN</t>
  </si>
  <si>
    <t>RIO HANDIANSYAH</t>
  </si>
  <si>
    <t>TRI GUNAWAN</t>
  </si>
  <si>
    <t>IPUH</t>
  </si>
  <si>
    <t>CATIM</t>
  </si>
  <si>
    <t>TORIH HIDAYAT</t>
  </si>
  <si>
    <t>RATNO</t>
  </si>
  <si>
    <t>TARSONO</t>
  </si>
  <si>
    <t>CASYONO</t>
  </si>
  <si>
    <t>WATAM</t>
  </si>
  <si>
    <t>MAKMUN</t>
  </si>
  <si>
    <t>HABI BUDIN</t>
  </si>
  <si>
    <t>RUSTANA</t>
  </si>
  <si>
    <t>ARIFIN</t>
  </si>
  <si>
    <t>CATORI</t>
  </si>
  <si>
    <t>NUR AFRILLIYAH</t>
  </si>
  <si>
    <t>MAIL</t>
  </si>
  <si>
    <t>WAWAN GUNAWAN</t>
  </si>
  <si>
    <t>SAKIM</t>
  </si>
  <si>
    <t>NINING WAQIAH</t>
  </si>
  <si>
    <t>KADIYAH</t>
  </si>
  <si>
    <t>ERYATI</t>
  </si>
  <si>
    <t>HERIKIN</t>
  </si>
  <si>
    <t>ADI IRAWAN</t>
  </si>
  <si>
    <t>SUSI RENDIAWATI</t>
  </si>
  <si>
    <t>JUROH</t>
  </si>
  <si>
    <t>BAMBANG ERAWAN</t>
  </si>
  <si>
    <t>SUTOMO</t>
  </si>
  <si>
    <t>SUFI MASUM</t>
  </si>
  <si>
    <t>WARKIDI</t>
  </si>
  <si>
    <t>SUKMA</t>
  </si>
  <si>
    <t>TAKIM</t>
  </si>
  <si>
    <t>WARNO</t>
  </si>
  <si>
    <t>BAHRUDIN</t>
  </si>
  <si>
    <t>SUKRONI</t>
  </si>
  <si>
    <t>CASIDIN</t>
  </si>
  <si>
    <t>JOHARUDDIN</t>
  </si>
  <si>
    <t>MARTONO</t>
  </si>
  <si>
    <t>KHALID</t>
  </si>
  <si>
    <t>MUKAMAD SALEH</t>
  </si>
  <si>
    <t>DASWI</t>
  </si>
  <si>
    <t>SISKA INDAH WAHYUNI</t>
  </si>
  <si>
    <t>FINA PUJI LESTARI</t>
  </si>
  <si>
    <t>TOTO ERYANTO</t>
  </si>
  <si>
    <t>ADI SUDRAJAT</t>
  </si>
  <si>
    <t>SUTANTO</t>
  </si>
  <si>
    <t>UJER</t>
  </si>
  <si>
    <t>RASTIMAN</t>
  </si>
  <si>
    <t>SARIDA</t>
  </si>
  <si>
    <t>TARINIH</t>
  </si>
  <si>
    <t>MADI</t>
  </si>
  <si>
    <t>SANTI SUSANTI</t>
  </si>
  <si>
    <t>SITI AISYAH</t>
  </si>
  <si>
    <t>YAYA NURCAHYA</t>
  </si>
  <si>
    <t>HERDIWAN</t>
  </si>
  <si>
    <t>DAWANG NURUDIN</t>
  </si>
  <si>
    <t>IKA NURFATIHAH</t>
  </si>
  <si>
    <t>KARTO BIN KARDIMAN</t>
  </si>
  <si>
    <t>GALANG FD DHARMA MAULIDDIN</t>
  </si>
  <si>
    <t>NAYIDI</t>
  </si>
  <si>
    <t>SUJU SUMANTORO</t>
  </si>
  <si>
    <t>MARTO</t>
  </si>
  <si>
    <t>WAHYU HARJO</t>
  </si>
  <si>
    <t>ASTUTI</t>
  </si>
  <si>
    <t>HARYONO</t>
  </si>
  <si>
    <t>IJAH HADIJAH</t>
  </si>
  <si>
    <t>ACENG RUSTAM</t>
  </si>
  <si>
    <t>TEJA KURNIAWAN</t>
  </si>
  <si>
    <t>EE</t>
  </si>
  <si>
    <t>MOCHAMAD IQBAL YUSUF</t>
  </si>
  <si>
    <t>DADANG SUKANDAR</t>
  </si>
  <si>
    <t>ACENG MUCHTAR</t>
  </si>
  <si>
    <t>ADE RIDWAN</t>
  </si>
  <si>
    <t>AI NURWATI</t>
  </si>
  <si>
    <t>ENDANG SUHENDRA</t>
  </si>
  <si>
    <t>DIDIN MISBAHUDIN</t>
  </si>
  <si>
    <t>ANJAR ABDULAH RIDWAN</t>
  </si>
  <si>
    <t>RONY MURTONO</t>
  </si>
  <si>
    <t>RIZKI DARMAWAN</t>
  </si>
  <si>
    <t>UMAR FARUK</t>
  </si>
  <si>
    <t>NUR HASIM</t>
  </si>
  <si>
    <t>NANANG KOMARA</t>
  </si>
  <si>
    <t>RITA KOMALASARI</t>
  </si>
  <si>
    <t>SAKIM SUHERMAN</t>
  </si>
  <si>
    <t>TAOPIK</t>
  </si>
  <si>
    <t>DIOH</t>
  </si>
  <si>
    <t>TASKIM</t>
  </si>
  <si>
    <t>TATANG HERDIANA</t>
  </si>
  <si>
    <t>IRI LAMRI</t>
  </si>
  <si>
    <t>ADI BUZAMAN</t>
  </si>
  <si>
    <t>TATA</t>
  </si>
  <si>
    <t>NUNU NUGRAHA</t>
  </si>
  <si>
    <t>DIAN RATNAWATI</t>
  </si>
  <si>
    <t>WASDIN</t>
  </si>
  <si>
    <t>RIZAL ABDILAH</t>
  </si>
  <si>
    <t>DONI</t>
  </si>
  <si>
    <t>YENI WELLI YENI</t>
  </si>
  <si>
    <t>RUSTAWI</t>
  </si>
  <si>
    <t>DEDEN HENDAR PERMANA</t>
  </si>
  <si>
    <t>AMIR AMIRUDIN</t>
  </si>
  <si>
    <t>NANA SURYANA</t>
  </si>
  <si>
    <t>SAHRUL HIDAYAT</t>
  </si>
  <si>
    <t>YAYAT SUDRAJAT</t>
  </si>
  <si>
    <t>ADI HANIF HIDAYAH</t>
  </si>
  <si>
    <t>JAPARUDIN</t>
  </si>
  <si>
    <t>ONJO SUTARJO</t>
  </si>
  <si>
    <t>AGUS RUDIN</t>
  </si>
  <si>
    <t>JAYUL BIN SURBA</t>
  </si>
  <si>
    <t>RICA AYU LESTARI</t>
  </si>
  <si>
    <t>AJAT SUDRAJAT</t>
  </si>
  <si>
    <t>IIN FARLINA</t>
  </si>
  <si>
    <t>MAMAN</t>
  </si>
  <si>
    <t>WENDRA YOHANA SETIAWAN</t>
  </si>
  <si>
    <t>ASEP MIMIN</t>
  </si>
  <si>
    <t>AAS</t>
  </si>
  <si>
    <t>ANDI SUDRAJAT</t>
  </si>
  <si>
    <t>ASAD</t>
  </si>
  <si>
    <t>LINA SRI INDRIAWATI</t>
  </si>
  <si>
    <t>NYAI CICIH</t>
  </si>
  <si>
    <t>SUNARTA</t>
  </si>
  <si>
    <t>WARTA</t>
  </si>
  <si>
    <t>TATA SARTA</t>
  </si>
  <si>
    <t>ATENG WAHYUDIN</t>
  </si>
  <si>
    <t>SUGIONO</t>
  </si>
  <si>
    <t>INAN RUSNANDI</t>
  </si>
  <si>
    <t>MISNA</t>
  </si>
  <si>
    <t>ANANG SUDARNA</t>
  </si>
  <si>
    <t>SITI AMINAH</t>
  </si>
  <si>
    <t>DIMAS GUSTIAN</t>
  </si>
  <si>
    <t>NURHALIMAH</t>
  </si>
  <si>
    <t>JUHAENI</t>
  </si>
  <si>
    <t>SOPYAN SURI</t>
  </si>
  <si>
    <t>NANA SURANA</t>
  </si>
  <si>
    <t>ANAS HERDIANA</t>
  </si>
  <si>
    <t>NENENG HAYATI</t>
  </si>
  <si>
    <t>YATI HARYATI</t>
  </si>
  <si>
    <t>APUD SAPRUDIN</t>
  </si>
  <si>
    <t>ESUR SUPRAPTO</t>
  </si>
  <si>
    <t>DADANG HERYANTO</t>
  </si>
  <si>
    <t>JAJA ROJAI</t>
  </si>
  <si>
    <t>NURKHOLIDAH MUBARROKAH</t>
  </si>
  <si>
    <t>AHMAD YOGA PERMANA</t>
  </si>
  <si>
    <t>ODJA SANDYANA</t>
  </si>
  <si>
    <t>IIS AISAH</t>
  </si>
  <si>
    <t>ENDE AKBAR TSANI</t>
  </si>
  <si>
    <t>NANA SUKARNA</t>
  </si>
  <si>
    <t>HIDAYATUL MUTAQIN</t>
  </si>
  <si>
    <t>TIA ADITYANINGSIH</t>
  </si>
  <si>
    <t>M YUNUS</t>
  </si>
  <si>
    <t>MUHAMAD SOBRI</t>
  </si>
  <si>
    <t>ENGKES</t>
  </si>
  <si>
    <t>NANO SUHARNO</t>
  </si>
  <si>
    <t>DEDE MUHAMAD RISKY</t>
  </si>
  <si>
    <t>RAHMAT HIDAYATTULAH</t>
  </si>
  <si>
    <t>MUHAMAD AHRODIN</t>
  </si>
  <si>
    <t>DIDI RUSHANDI</t>
  </si>
  <si>
    <t>JALI</t>
  </si>
  <si>
    <t>AAB ABDUL ROUF</t>
  </si>
  <si>
    <t>EEP MULYADI</t>
  </si>
  <si>
    <t>DEDI SUMARDI</t>
  </si>
  <si>
    <t>NURLAILA FITRIANI</t>
  </si>
  <si>
    <t>ZAENAL ARIFIN</t>
  </si>
  <si>
    <t>DADE USMAN</t>
  </si>
  <si>
    <t>NANDANG MULYANA</t>
  </si>
  <si>
    <t>OTONG KUSNADI</t>
  </si>
  <si>
    <t>AD ADAM</t>
  </si>
  <si>
    <t>SAFAAT TAUFIK</t>
  </si>
  <si>
    <t>NUR FAUZIYAH AGUSTIN</t>
  </si>
  <si>
    <t>IIS NURHAYATI</t>
  </si>
  <si>
    <t>IAH NURHASANAH</t>
  </si>
  <si>
    <t>DIDIN KOMARUDIN</t>
  </si>
  <si>
    <t>DEVI WIMALA</t>
  </si>
  <si>
    <t>WASIIN</t>
  </si>
  <si>
    <t>DEDI BURHANUDIN</t>
  </si>
  <si>
    <t>SANIRA</t>
  </si>
  <si>
    <t>DIKI PERMANA</t>
  </si>
  <si>
    <t>OTONG ROHIMAT</t>
  </si>
  <si>
    <t>DEDE AHMAD MANAF</t>
  </si>
  <si>
    <t>SUSANTO</t>
  </si>
  <si>
    <t>ADE SURYATI</t>
  </si>
  <si>
    <t>MOHAMAD ALI BIN AMIR</t>
  </si>
  <si>
    <t>ELA TRISNAWATI</t>
  </si>
  <si>
    <t>DODI WASDI</t>
  </si>
  <si>
    <t>ENAH</t>
  </si>
  <si>
    <t>RISMAN HENDRIYANA</t>
  </si>
  <si>
    <t>II SUTOYO</t>
  </si>
  <si>
    <t>SUWANDI ALI</t>
  </si>
  <si>
    <t>JUJUN</t>
  </si>
  <si>
    <t>AGUNG PRAMONO</t>
  </si>
  <si>
    <t>DADANG</t>
  </si>
  <si>
    <t>SOPYAN PAMUNGKAS</t>
  </si>
  <si>
    <t>NANA SUPRIATNA</t>
  </si>
  <si>
    <t>SANTANI</t>
  </si>
  <si>
    <t>CASRIPIN</t>
  </si>
  <si>
    <t>KAMSUDIN</t>
  </si>
  <si>
    <t>ARIF HIDAYAT</t>
  </si>
  <si>
    <t>ECON TARSANA</t>
  </si>
  <si>
    <t>MIRNA ANTIKA</t>
  </si>
  <si>
    <t>AGUS NISBAHUDIN</t>
  </si>
  <si>
    <t>SAMANI</t>
  </si>
  <si>
    <t>NANANG RAHMAT</t>
  </si>
  <si>
    <t>MUNIRAH</t>
  </si>
  <si>
    <t>RISMAN</t>
  </si>
  <si>
    <t>EKO BUDIYANTO</t>
  </si>
  <si>
    <t>IDA ROYANI</t>
  </si>
  <si>
    <t>IMAM MAULANA AKBAR</t>
  </si>
  <si>
    <t>KUSMA</t>
  </si>
  <si>
    <t>NURUL ANDREANDI</t>
  </si>
  <si>
    <t>JUHERMAN</t>
  </si>
  <si>
    <t>ADENG</t>
  </si>
  <si>
    <t>SARIPUDIN</t>
  </si>
  <si>
    <t>DADAN WILDAN</t>
  </si>
  <si>
    <t>PUDIN BARMAWAN</t>
  </si>
  <si>
    <t>TOMO</t>
  </si>
  <si>
    <t>MOHAMAD RUSLI</t>
  </si>
  <si>
    <t>IYUM RUMSARI</t>
  </si>
  <si>
    <t>JUNIANSYAH</t>
  </si>
  <si>
    <t>AGUNG HARUN</t>
  </si>
  <si>
    <t>DEDE MADRIYANA</t>
  </si>
  <si>
    <t>DIDI DIANA</t>
  </si>
  <si>
    <t>MOECHAMMAD LUTHFI ANGGA</t>
  </si>
  <si>
    <t>HIDAYAT</t>
  </si>
  <si>
    <t>SARAH</t>
  </si>
  <si>
    <t>ARIF</t>
  </si>
  <si>
    <t>ADE RISYANDI</t>
  </si>
  <si>
    <t>DEDE YAYAN</t>
  </si>
  <si>
    <t>TOTO RUSMANTO</t>
  </si>
  <si>
    <t>NUNUNG ROKINI</t>
  </si>
  <si>
    <t>YUYUN YUNINGSIH</t>
  </si>
  <si>
    <t>POPI PUJIASTUTI</t>
  </si>
  <si>
    <t>MUHAMAD IFTOR NAWAWI</t>
  </si>
  <si>
    <t>SUHENDI</t>
  </si>
  <si>
    <t>AGUNG WIBOWO</t>
  </si>
  <si>
    <t>ARDI</t>
  </si>
  <si>
    <t>EDI JUNAIDI</t>
  </si>
  <si>
    <t>JAINAL ABIDIN</t>
  </si>
  <si>
    <t>DADANG SUHENDRA</t>
  </si>
  <si>
    <t>DIDI SUPARDI</t>
  </si>
  <si>
    <t>NANA CAHYANA</t>
  </si>
  <si>
    <t>TOHADI</t>
  </si>
  <si>
    <t>KARYANA</t>
  </si>
  <si>
    <t>DANIEL CENDI FEBRYANTO</t>
  </si>
  <si>
    <t>APIP MIFTAHUL MAULA</t>
  </si>
  <si>
    <t>PELI SUPELI</t>
  </si>
  <si>
    <t>ADE HIKMATULLOH</t>
  </si>
  <si>
    <t>DERI EKA PURNAMA</t>
  </si>
  <si>
    <t>AHMAD DAHLAN</t>
  </si>
  <si>
    <t>UKAT</t>
  </si>
  <si>
    <t>SURIPTO</t>
  </si>
  <si>
    <t>EKA AGEUNG SUNANDAR</t>
  </si>
  <si>
    <t>ASEP NURJAMAN</t>
  </si>
  <si>
    <t>OOM ALMUKAROM</t>
  </si>
  <si>
    <t>EDI SUSANTO</t>
  </si>
  <si>
    <t>IWAN HERIYAWAN</t>
  </si>
  <si>
    <t>KUSMALI</t>
  </si>
  <si>
    <t>SUPANDI</t>
  </si>
  <si>
    <t>AGUS RUDIAWAN</t>
  </si>
  <si>
    <t>FX ADE SUHENDRA</t>
  </si>
  <si>
    <t>SAPRUDIN</t>
  </si>
  <si>
    <t>JOJO SUDIHARJO</t>
  </si>
  <si>
    <t>ADING APIDIN</t>
  </si>
  <si>
    <t>KASIH LESTARI</t>
  </si>
  <si>
    <t>ARIS RISWANTO</t>
  </si>
  <si>
    <t>EWO RUSWA</t>
  </si>
  <si>
    <t>UTA RUSTANDI</t>
  </si>
  <si>
    <t>DARLI</t>
  </si>
  <si>
    <t>JOJO SUTARJA</t>
  </si>
  <si>
    <t>ALI IDRUS</t>
  </si>
  <si>
    <t>NANI YUNANINGSIH</t>
  </si>
  <si>
    <t>YUYUN YUNENGSIH</t>
  </si>
  <si>
    <t>EHA NURLEHA</t>
  </si>
  <si>
    <t>ENDI ROHENDI</t>
  </si>
  <si>
    <t>EUIS IRAYANI</t>
  </si>
  <si>
    <t>HARIS BUDIMAN</t>
  </si>
  <si>
    <t>TOTONG AHYAT</t>
  </si>
  <si>
    <t>01006857</t>
  </si>
  <si>
    <t>01007529</t>
  </si>
  <si>
    <t>01008013</t>
  </si>
  <si>
    <t>01007431</t>
  </si>
  <si>
    <t>01008479</t>
  </si>
  <si>
    <t>01007797</t>
  </si>
  <si>
    <t>01007754</t>
  </si>
  <si>
    <t>01008302</t>
  </si>
  <si>
    <t>01007589</t>
  </si>
  <si>
    <t>01007845</t>
  </si>
  <si>
    <t>01006816</t>
  </si>
  <si>
    <t>01008454</t>
  </si>
  <si>
    <t>01006256</t>
  </si>
  <si>
    <t>01007487</t>
  </si>
  <si>
    <t>01006370</t>
  </si>
  <si>
    <t>01004326</t>
  </si>
  <si>
    <t>01008471</t>
  </si>
  <si>
    <t>01008446</t>
  </si>
  <si>
    <t>01004856</t>
  </si>
  <si>
    <t>01008384</t>
  </si>
  <si>
    <t>01006995</t>
  </si>
  <si>
    <t>01007451</t>
  </si>
  <si>
    <t>01008047</t>
  </si>
  <si>
    <t>01008098</t>
  </si>
  <si>
    <t>01008115</t>
  </si>
  <si>
    <t>01008218</t>
  </si>
  <si>
    <t>01008071</t>
  </si>
  <si>
    <t>01008241</t>
  </si>
  <si>
    <t>01006858</t>
  </si>
  <si>
    <t>01007573</t>
  </si>
  <si>
    <t>01007486</t>
  </si>
  <si>
    <t>01007844</t>
  </si>
  <si>
    <t>01001443</t>
  </si>
  <si>
    <t>01007539</t>
  </si>
  <si>
    <t>01007917</t>
  </si>
  <si>
    <t>01005837</t>
  </si>
  <si>
    <t>01008408</t>
  </si>
  <si>
    <t>01008313</t>
  </si>
  <si>
    <t>01008206</t>
  </si>
  <si>
    <t>01008192</t>
  </si>
  <si>
    <t>01008363</t>
  </si>
  <si>
    <t>01005013</t>
  </si>
  <si>
    <t>01006868</t>
  </si>
  <si>
    <t>01007889</t>
  </si>
  <si>
    <t>01008121</t>
  </si>
  <si>
    <t>01007820</t>
  </si>
  <si>
    <t>01008135</t>
  </si>
  <si>
    <t>01008202</t>
  </si>
  <si>
    <t>01007926</t>
  </si>
  <si>
    <t>01008245</t>
  </si>
  <si>
    <t>01003773</t>
  </si>
  <si>
    <t>01003623</t>
  </si>
  <si>
    <t>01008058</t>
  </si>
  <si>
    <t>01006911</t>
  </si>
  <si>
    <t>01007533</t>
  </si>
  <si>
    <t>01008082</t>
  </si>
  <si>
    <t>01008299</t>
  </si>
  <si>
    <t>01005406</t>
  </si>
  <si>
    <t>01008507</t>
  </si>
  <si>
    <t>01008150</t>
  </si>
  <si>
    <t>01007634</t>
  </si>
  <si>
    <t>01006634</t>
  </si>
  <si>
    <t>01008155</t>
  </si>
  <si>
    <t>01008391</t>
  </si>
  <si>
    <t>01007834</t>
  </si>
  <si>
    <t>01008390</t>
  </si>
  <si>
    <t>01008138</t>
  </si>
  <si>
    <t>01008502</t>
  </si>
  <si>
    <t>01008364</t>
  </si>
  <si>
    <t>01008282</t>
  </si>
  <si>
    <t>01008043</t>
  </si>
  <si>
    <t>01008451</t>
  </si>
  <si>
    <t>01008382</t>
  </si>
  <si>
    <t>01007838</t>
  </si>
  <si>
    <t>01004357</t>
  </si>
  <si>
    <t>01008256</t>
  </si>
  <si>
    <t>01006216</t>
  </si>
  <si>
    <t>01008321</t>
  </si>
  <si>
    <t>01008199</t>
  </si>
  <si>
    <t>01007417</t>
  </si>
  <si>
    <t>01008411</t>
  </si>
  <si>
    <t>01001029</t>
  </si>
  <si>
    <t>01004469</t>
  </si>
  <si>
    <t>01008053</t>
  </si>
  <si>
    <t>01008440</t>
  </si>
  <si>
    <t>01007190</t>
  </si>
  <si>
    <t>01007583</t>
  </si>
  <si>
    <t>01006239</t>
  </si>
  <si>
    <t>01006946</t>
  </si>
  <si>
    <t>01008355</t>
  </si>
  <si>
    <t>01006295</t>
  </si>
  <si>
    <t>01007071</t>
  </si>
  <si>
    <t>01008378</t>
  </si>
  <si>
    <t>01006924</t>
  </si>
  <si>
    <t>01007879</t>
  </si>
  <si>
    <t>01008359</t>
  </si>
  <si>
    <t>01006307</t>
  </si>
  <si>
    <t>01008157</t>
  </si>
  <si>
    <t>01008443</t>
  </si>
  <si>
    <t>01007087</t>
  </si>
  <si>
    <t>01008480</t>
  </si>
  <si>
    <t>01008291</t>
  </si>
  <si>
    <t>01006241</t>
  </si>
  <si>
    <t>01005062</t>
  </si>
  <si>
    <t>01008510</t>
  </si>
  <si>
    <t>01008276</t>
  </si>
  <si>
    <t>01006153</t>
  </si>
  <si>
    <t>01008448</t>
  </si>
  <si>
    <t>01008261</t>
  </si>
  <si>
    <t>01008409</t>
  </si>
  <si>
    <t>01008174</t>
  </si>
  <si>
    <t>01008273</t>
  </si>
  <si>
    <t>01007938</t>
  </si>
  <si>
    <t>01005174</t>
  </si>
  <si>
    <t>01007774</t>
  </si>
  <si>
    <t>01008145</t>
  </si>
  <si>
    <t>01007959</t>
  </si>
  <si>
    <t>01005763</t>
  </si>
  <si>
    <t>01008373</t>
  </si>
  <si>
    <t>01006819</t>
  </si>
  <si>
    <t>01008357</t>
  </si>
  <si>
    <t>01004547</t>
  </si>
  <si>
    <t>01007788</t>
  </si>
  <si>
    <t>01008459</t>
  </si>
  <si>
    <t>01007837</t>
  </si>
  <si>
    <t>01003799</t>
  </si>
  <si>
    <t>01007940</t>
  </si>
  <si>
    <t>01008077</t>
  </si>
  <si>
    <t>01005141</t>
  </si>
  <si>
    <t>01008449</t>
  </si>
  <si>
    <t>01007397</t>
  </si>
  <si>
    <t>01004669</t>
  </si>
  <si>
    <t>01005688</t>
  </si>
  <si>
    <t>01008426</t>
  </si>
  <si>
    <t>01007137</t>
  </si>
  <si>
    <t>01008029</t>
  </si>
  <si>
    <t>01008312</t>
  </si>
  <si>
    <t>01008005</t>
  </si>
  <si>
    <t>01008438</t>
  </si>
  <si>
    <t>01006378</t>
  </si>
  <si>
    <t>01001914</t>
  </si>
  <si>
    <t>01008023</t>
  </si>
  <si>
    <t>01008072</t>
  </si>
  <si>
    <t>01007912</t>
  </si>
  <si>
    <t>01008239</t>
  </si>
  <si>
    <t>01007265</t>
  </si>
  <si>
    <t>01007559</t>
  </si>
  <si>
    <t>01008470</t>
  </si>
  <si>
    <t>01004918</t>
  </si>
  <si>
    <t>01008348</t>
  </si>
  <si>
    <t>01007827</t>
  </si>
  <si>
    <t>01007126</t>
  </si>
  <si>
    <t>01008428</t>
  </si>
  <si>
    <t>01008482</t>
  </si>
  <si>
    <t>01007206</t>
  </si>
  <si>
    <t>01006493</t>
  </si>
  <si>
    <t>01007028</t>
  </si>
  <si>
    <t>01008050</t>
  </si>
  <si>
    <t>01003271</t>
  </si>
  <si>
    <t>01008307</t>
  </si>
  <si>
    <t>01007822</t>
  </si>
  <si>
    <t>01008385</t>
  </si>
  <si>
    <t>01007172</t>
  </si>
  <si>
    <t>01007939</t>
  </si>
  <si>
    <t>01008297</t>
  </si>
  <si>
    <t>01004502</t>
  </si>
  <si>
    <t>01008414</t>
  </si>
  <si>
    <t>01007784</t>
  </si>
  <si>
    <t>01006563</t>
  </si>
  <si>
    <t>01002276</t>
  </si>
  <si>
    <t>01008389</t>
  </si>
  <si>
    <t>01005661</t>
  </si>
  <si>
    <t>01008412</t>
  </si>
  <si>
    <t>01008407</t>
  </si>
  <si>
    <t>01007723</t>
  </si>
  <si>
    <t>01007204</t>
  </si>
  <si>
    <t>01008059</t>
  </si>
  <si>
    <t>01007549</t>
  </si>
  <si>
    <t>01007359</t>
  </si>
  <si>
    <t>01007499</t>
  </si>
  <si>
    <t>01007888</t>
  </si>
  <si>
    <t>01008455</t>
  </si>
  <si>
    <t>01007202</t>
  </si>
  <si>
    <t>01004509</t>
  </si>
  <si>
    <t>01006779</t>
  </si>
  <si>
    <t>01003507</t>
  </si>
  <si>
    <t>01003534</t>
  </si>
  <si>
    <t>01007893</t>
  </si>
  <si>
    <t>01007050</t>
  </si>
  <si>
    <t>01007034</t>
  </si>
  <si>
    <t>01008235</t>
  </si>
  <si>
    <t>01007444</t>
  </si>
  <si>
    <t>01008497</t>
  </si>
  <si>
    <t>01007980</t>
  </si>
  <si>
    <t>01007885</t>
  </si>
  <si>
    <t>01004577</t>
  </si>
  <si>
    <t>01008116</t>
  </si>
  <si>
    <t>01008503</t>
  </si>
  <si>
    <t>01008491</t>
  </si>
  <si>
    <t>01004553</t>
  </si>
  <si>
    <t>01008020</t>
  </si>
  <si>
    <t>01007474</t>
  </si>
  <si>
    <t>01008289</t>
  </si>
  <si>
    <t>01007468</t>
  </si>
  <si>
    <t>01005422</t>
  </si>
  <si>
    <t>01008496</t>
  </si>
  <si>
    <t>01002380</t>
  </si>
  <si>
    <t>01007211</t>
  </si>
  <si>
    <t>01008140</t>
  </si>
  <si>
    <t>01007420</t>
  </si>
  <si>
    <t>01008439</t>
  </si>
  <si>
    <t>01006039</t>
  </si>
  <si>
    <t>01008425</t>
  </si>
  <si>
    <t>01007975</t>
  </si>
  <si>
    <t>01007650</t>
  </si>
  <si>
    <t>01008334</t>
  </si>
  <si>
    <t>01007442</t>
  </si>
  <si>
    <t>01006949</t>
  </si>
  <si>
    <t>01007491</t>
  </si>
  <si>
    <t>01008305</t>
  </si>
  <si>
    <t>01003493</t>
  </si>
  <si>
    <t>01008419</t>
  </si>
  <si>
    <t>01007631</t>
  </si>
  <si>
    <t>01008433</t>
  </si>
  <si>
    <t>01008393</t>
  </si>
  <si>
    <t>01007818</t>
  </si>
  <si>
    <t>01008281</t>
  </si>
  <si>
    <t>01006902</t>
  </si>
  <si>
    <t>01008311</t>
  </si>
  <si>
    <t>01007967</t>
  </si>
  <si>
    <t>01006840</t>
  </si>
  <si>
    <t>01008422</t>
  </si>
  <si>
    <t>01006878</t>
  </si>
  <si>
    <t>01008171</t>
  </si>
  <si>
    <t>01007408</t>
  </si>
  <si>
    <t>01008506</t>
  </si>
  <si>
    <t>01008367</t>
  </si>
  <si>
    <t>01006969</t>
  </si>
  <si>
    <t>01008489</t>
  </si>
  <si>
    <t>01007081</t>
  </si>
  <si>
    <t>01007708</t>
  </si>
  <si>
    <t>01007877</t>
  </si>
  <si>
    <t>01005452</t>
  </si>
  <si>
    <t>01008365</t>
  </si>
  <si>
    <t>01008066</t>
  </si>
  <si>
    <t>01007871</t>
  </si>
  <si>
    <t>01007635</t>
  </si>
  <si>
    <t>01007700</t>
  </si>
  <si>
    <t>01004608</t>
  </si>
  <si>
    <t>01008481</t>
  </si>
  <si>
    <t>01004575</t>
  </si>
  <si>
    <t>01008397</t>
  </si>
  <si>
    <t>01008264</t>
  </si>
  <si>
    <t>01008001</t>
  </si>
  <si>
    <t>01007856</t>
  </si>
  <si>
    <t>01007958</t>
  </si>
  <si>
    <t>01008328</t>
  </si>
  <si>
    <t>01006196</t>
  </si>
  <si>
    <t>01007891</t>
  </si>
  <si>
    <t>01003430</t>
  </si>
  <si>
    <t>01008179</t>
  </si>
  <si>
    <t>01006792</t>
  </si>
  <si>
    <t>01005745</t>
  </si>
  <si>
    <t>01004115</t>
  </si>
  <si>
    <t>01006402</t>
  </si>
  <si>
    <t>01008285</t>
  </si>
  <si>
    <t>01008383</t>
  </si>
  <si>
    <t>01003235</t>
  </si>
  <si>
    <t>01006462</t>
  </si>
  <si>
    <t>01008427</t>
  </si>
  <si>
    <t>01006385</t>
  </si>
  <si>
    <t>01007913</t>
  </si>
  <si>
    <t>01007618</t>
  </si>
  <si>
    <t>01006814</t>
  </si>
  <si>
    <t>01006811</t>
  </si>
  <si>
    <t>01008435</t>
  </si>
  <si>
    <t>01008061</t>
  </si>
  <si>
    <t>01006941</t>
  </si>
  <si>
    <t>01005741</t>
  </si>
  <si>
    <t>01006374</t>
  </si>
  <si>
    <t>01004104</t>
  </si>
  <si>
    <t>01008250</t>
  </si>
  <si>
    <t>01008079</t>
  </si>
  <si>
    <t>01008423</t>
  </si>
  <si>
    <t>01007260</t>
  </si>
  <si>
    <t>01007859</t>
  </si>
  <si>
    <t>01008488</t>
  </si>
  <si>
    <t>01008175</t>
  </si>
  <si>
    <t>01003373</t>
  </si>
  <si>
    <t>01007086</t>
  </si>
  <si>
    <t>01007175</t>
  </si>
  <si>
    <t>01005267</t>
  </si>
  <si>
    <t>01006885</t>
  </si>
  <si>
    <t>01006622</t>
  </si>
  <si>
    <t>01008246</t>
  </si>
  <si>
    <t>01007291</t>
  </si>
  <si>
    <t>01005890</t>
  </si>
  <si>
    <t>01008184</t>
  </si>
  <si>
    <t>01008402</t>
  </si>
  <si>
    <t>01008141</t>
  </si>
  <si>
    <t>01007568</t>
  </si>
  <si>
    <t>01008207</t>
  </si>
  <si>
    <t>01008290</t>
  </si>
  <si>
    <t>01004872</t>
  </si>
  <si>
    <t>01006164</t>
  </si>
  <si>
    <t>01006443</t>
  </si>
  <si>
    <t>01008106</t>
  </si>
  <si>
    <t>01007775</t>
  </si>
  <si>
    <t>01008358</t>
  </si>
  <si>
    <t>01008028</t>
  </si>
  <si>
    <t>01008469</t>
  </si>
  <si>
    <t>01008374</t>
  </si>
  <si>
    <t>01007744</t>
  </si>
  <si>
    <t>01006523</t>
  </si>
  <si>
    <t>01006340</t>
  </si>
  <si>
    <t>01008201</t>
  </si>
  <si>
    <t>01007972</t>
  </si>
  <si>
    <t>01008487</t>
  </si>
  <si>
    <t>01007024</t>
  </si>
  <si>
    <t>01006798</t>
  </si>
  <si>
    <t>01007478</t>
  </si>
  <si>
    <t>01006715</t>
  </si>
  <si>
    <t>01004965</t>
  </si>
  <si>
    <t>01007840</t>
  </si>
  <si>
    <t>01008371</t>
  </si>
  <si>
    <t>01008356</t>
  </si>
  <si>
    <t>01007908</t>
  </si>
  <si>
    <t>01003174</t>
  </si>
  <si>
    <t>01008165</t>
  </si>
  <si>
    <t>01006517</t>
  </si>
  <si>
    <t>01008111</t>
  </si>
  <si>
    <t>01008388</t>
  </si>
  <si>
    <t>01004236</t>
  </si>
  <si>
    <t>01008436</t>
  </si>
  <si>
    <t>01006095</t>
  </si>
  <si>
    <t>01008092</t>
  </si>
  <si>
    <t>01008500</t>
  </si>
  <si>
    <t>01008478</t>
  </si>
  <si>
    <t>01008343</t>
  </si>
  <si>
    <t>01008301</t>
  </si>
  <si>
    <t>01004481</t>
  </si>
  <si>
    <t>01008114</t>
  </si>
  <si>
    <t>01007433</t>
  </si>
  <si>
    <t>01007898</t>
  </si>
  <si>
    <t>01007737</t>
  </si>
  <si>
    <t>01007528</t>
  </si>
  <si>
    <t>01008249</t>
  </si>
  <si>
    <t>01007604</t>
  </si>
  <si>
    <t>01008148</t>
  </si>
  <si>
    <t>01008065</t>
  </si>
  <si>
    <t>01007810</t>
  </si>
  <si>
    <t>01007497</t>
  </si>
  <si>
    <t>01007445</t>
  </si>
  <si>
    <t>01006701</t>
  </si>
  <si>
    <t>01008007</t>
  </si>
  <si>
    <t>01006225</t>
  </si>
  <si>
    <t>01008278</t>
  </si>
  <si>
    <t>01007277</t>
  </si>
  <si>
    <t>01007996</t>
  </si>
  <si>
    <t>01007229</t>
  </si>
  <si>
    <t>01008216</t>
  </si>
  <si>
    <t>01007823</t>
  </si>
  <si>
    <t>01008076</t>
  </si>
  <si>
    <t>01007803</t>
  </si>
  <si>
    <t>01008505</t>
  </si>
  <si>
    <t>01008085</t>
  </si>
  <si>
    <t>01008172</t>
  </si>
  <si>
    <t>01005674</t>
  </si>
  <si>
    <t>01007355</t>
  </si>
  <si>
    <t>01008025</t>
  </si>
  <si>
    <t>01007907</t>
  </si>
  <si>
    <t>01008044</t>
  </si>
  <si>
    <t>01008279</t>
  </si>
  <si>
    <t>01008074</t>
  </si>
  <si>
    <t>01008152</t>
  </si>
  <si>
    <t>01006744</t>
  </si>
  <si>
    <t>01008122</t>
  </si>
  <si>
    <t>01007931</t>
  </si>
  <si>
    <t>01006860</t>
  </si>
  <si>
    <t>01008039</t>
  </si>
  <si>
    <t>01004727</t>
  </si>
  <si>
    <t>01008318</t>
  </si>
  <si>
    <t>01003990</t>
  </si>
  <si>
    <t>01007974</t>
  </si>
  <si>
    <t>01008430</t>
  </si>
  <si>
    <t>01005038</t>
  </si>
  <si>
    <t>01006938</t>
  </si>
  <si>
    <t>01005063</t>
  </si>
  <si>
    <t>01006717</t>
  </si>
  <si>
    <t>01007413</t>
  </si>
  <si>
    <t>01008060</t>
  </si>
  <si>
    <t>01008270</t>
  </si>
  <si>
    <t>01008091</t>
  </si>
  <si>
    <t>01007324</t>
  </si>
  <si>
    <t>01008398</t>
  </si>
  <si>
    <t>01007638</t>
  </si>
  <si>
    <t>01008339</t>
  </si>
  <si>
    <t>01006768</t>
  </si>
  <si>
    <t>01007992</t>
  </si>
  <si>
    <t>01005429</t>
  </si>
  <si>
    <t>01008437</t>
  </si>
  <si>
    <t>01005751</t>
  </si>
  <si>
    <t>01004622</t>
  </si>
  <si>
    <t>01002235</t>
  </si>
  <si>
    <t>01007588</t>
  </si>
  <si>
    <t>01007762</t>
  </si>
  <si>
    <t>01007925</t>
  </si>
  <si>
    <t>01008332</t>
  </si>
  <si>
    <t>01008113</t>
  </si>
  <si>
    <t>01008034</t>
  </si>
  <si>
    <t>01007379</t>
  </si>
  <si>
    <t>01008403</t>
  </si>
  <si>
    <t>01008453</t>
  </si>
  <si>
    <t>01008185</t>
  </si>
  <si>
    <t>01005107</t>
  </si>
  <si>
    <t>01007328</t>
  </si>
  <si>
    <t>01007668</t>
  </si>
  <si>
    <t>01007730</t>
  </si>
  <si>
    <t>01007261</t>
  </si>
  <si>
    <t>01005472</t>
  </si>
  <si>
    <t>01006856</t>
  </si>
  <si>
    <t>01008052</t>
  </si>
  <si>
    <t>01008347</t>
  </si>
  <si>
    <t>01006240</t>
  </si>
  <si>
    <t>02005175</t>
  </si>
  <si>
    <t>02004076</t>
  </si>
  <si>
    <t>02004848</t>
  </si>
  <si>
    <t>02002926</t>
  </si>
  <si>
    <t>02005588</t>
  </si>
  <si>
    <t>02005987</t>
  </si>
  <si>
    <t>02006012</t>
  </si>
  <si>
    <t>02005827</t>
  </si>
  <si>
    <t>02005961</t>
  </si>
  <si>
    <t>02003476</t>
  </si>
  <si>
    <t>02005949</t>
  </si>
  <si>
    <t>02005782</t>
  </si>
  <si>
    <t>02004253</t>
  </si>
  <si>
    <t>02005995</t>
  </si>
  <si>
    <t>02005819</t>
  </si>
  <si>
    <t>02005845</t>
  </si>
  <si>
    <t>02005965</t>
  </si>
  <si>
    <t>02005974</t>
  </si>
  <si>
    <t>02002557</t>
  </si>
  <si>
    <t>02005464</t>
  </si>
  <si>
    <t>02005899</t>
  </si>
  <si>
    <t>02004378</t>
  </si>
  <si>
    <t>02006044</t>
  </si>
  <si>
    <t>02005401</t>
  </si>
  <si>
    <t>02006008</t>
  </si>
  <si>
    <t>02005756</t>
  </si>
  <si>
    <t>02005919</t>
  </si>
  <si>
    <t>02005895</t>
  </si>
  <si>
    <t>02006000</t>
  </si>
  <si>
    <t>02004815</t>
  </si>
  <si>
    <t>02004632</t>
  </si>
  <si>
    <t>02005981</t>
  </si>
  <si>
    <t>02005915</t>
  </si>
  <si>
    <t>02006052</t>
  </si>
  <si>
    <t>02005779</t>
  </si>
  <si>
    <t>02005801</t>
  </si>
  <si>
    <t>02005971</t>
  </si>
  <si>
    <t>02005985</t>
  </si>
  <si>
    <t>02005964</t>
  </si>
  <si>
    <t>02005063</t>
  </si>
  <si>
    <t>02006036</t>
  </si>
  <si>
    <t>02006045</t>
  </si>
  <si>
    <t>02004227</t>
  </si>
  <si>
    <t>02005316</t>
  </si>
  <si>
    <t>02005507</t>
  </si>
  <si>
    <t>02005010</t>
  </si>
  <si>
    <t>02005606</t>
  </si>
  <si>
    <t>02005952</t>
  </si>
  <si>
    <t>02005608</t>
  </si>
  <si>
    <t>02005655</t>
  </si>
  <si>
    <t>02006018</t>
  </si>
  <si>
    <t>02005986</t>
  </si>
  <si>
    <t>02005102</t>
  </si>
  <si>
    <t>02005612</t>
  </si>
  <si>
    <t>02005755</t>
  </si>
  <si>
    <t>02005525</t>
  </si>
  <si>
    <t>02005775</t>
  </si>
  <si>
    <t>02005809</t>
  </si>
  <si>
    <t>02003167</t>
  </si>
  <si>
    <t>02005939</t>
  </si>
  <si>
    <t>02005977</t>
  </si>
  <si>
    <t>02005784</t>
  </si>
  <si>
    <t>02005676</t>
  </si>
  <si>
    <t>02004880</t>
  </si>
  <si>
    <t>02006029</t>
  </si>
  <si>
    <t>02005911</t>
  </si>
  <si>
    <t>02006007</t>
  </si>
  <si>
    <t>02004941</t>
  </si>
  <si>
    <t>02006066</t>
  </si>
  <si>
    <t>02002641</t>
  </si>
  <si>
    <t>02005865</t>
  </si>
  <si>
    <t>02005884</t>
  </si>
  <si>
    <t>02005498</t>
  </si>
  <si>
    <t>02005590</t>
  </si>
  <si>
    <t>02005739</t>
  </si>
  <si>
    <t>02006019</t>
  </si>
  <si>
    <t>02006035</t>
  </si>
  <si>
    <t>02005494</t>
  </si>
  <si>
    <t>02005493</t>
  </si>
  <si>
    <t>02003694</t>
  </si>
  <si>
    <t>02006016</t>
  </si>
  <si>
    <t>02005980</t>
  </si>
  <si>
    <t>02005851</t>
  </si>
  <si>
    <t>02005806</t>
  </si>
  <si>
    <t>02004857</t>
  </si>
  <si>
    <t>02006070</t>
  </si>
  <si>
    <t>02005788</t>
  </si>
  <si>
    <t>02006011</t>
  </si>
  <si>
    <t>02005969</t>
  </si>
  <si>
    <t>02005770</t>
  </si>
  <si>
    <t>02005715</t>
  </si>
  <si>
    <t>02005413</t>
  </si>
  <si>
    <t>02004522</t>
  </si>
  <si>
    <t>02005993</t>
  </si>
  <si>
    <t>02005509</t>
  </si>
  <si>
    <t>02005778</t>
  </si>
  <si>
    <t>02005305</t>
  </si>
  <si>
    <t>02005795</t>
  </si>
  <si>
    <t>02005688</t>
  </si>
  <si>
    <t>02006072</t>
  </si>
  <si>
    <t>02005843</t>
  </si>
  <si>
    <t>02005268</t>
  </si>
  <si>
    <t>02005869</t>
  </si>
  <si>
    <t>02005567</t>
  </si>
  <si>
    <t>02005426</t>
  </si>
  <si>
    <t>02006037</t>
  </si>
  <si>
    <t>02005864</t>
  </si>
  <si>
    <t>02005012</t>
  </si>
  <si>
    <t>02005956</t>
  </si>
  <si>
    <t>02005966</t>
  </si>
  <si>
    <t>02005737</t>
  </si>
  <si>
    <t>02005079</t>
  </si>
  <si>
    <t>02005714</t>
  </si>
  <si>
    <t>02004745</t>
  </si>
  <si>
    <t>02006031</t>
  </si>
  <si>
    <t>02005791</t>
  </si>
  <si>
    <t>02004316</t>
  </si>
  <si>
    <t>02005549</t>
  </si>
  <si>
    <t>02005896</t>
  </si>
  <si>
    <t>02005500</t>
  </si>
  <si>
    <t>02005938</t>
  </si>
  <si>
    <t>02005679</t>
  </si>
  <si>
    <t>02005536</t>
  </si>
  <si>
    <t>02006051</t>
  </si>
  <si>
    <t>02005835</t>
  </si>
  <si>
    <t>02003441</t>
  </si>
  <si>
    <t>02004356</t>
  </si>
  <si>
    <t>02006023</t>
  </si>
  <si>
    <t>02002614</t>
  </si>
  <si>
    <t>02004474</t>
  </si>
  <si>
    <t>02005088</t>
  </si>
  <si>
    <t>02005566</t>
  </si>
  <si>
    <t>02005618</t>
  </si>
  <si>
    <t>02005601</t>
  </si>
  <si>
    <t>02005998</t>
  </si>
  <si>
    <t>02005656</t>
  </si>
  <si>
    <t>02005943</t>
  </si>
  <si>
    <t>02006027</t>
  </si>
  <si>
    <t>02005454</t>
  </si>
  <si>
    <t>02004619</t>
  </si>
  <si>
    <t>02005502</t>
  </si>
  <si>
    <t>02005515</t>
  </si>
  <si>
    <t>02005722</t>
  </si>
  <si>
    <t>02005236</t>
  </si>
  <si>
    <t>02005706</t>
  </si>
  <si>
    <t>02004968</t>
  </si>
  <si>
    <t>02005335</t>
  </si>
  <si>
    <t>02005923</t>
  </si>
  <si>
    <t>02002591</t>
  </si>
  <si>
    <t>02005826</t>
  </si>
  <si>
    <t>02005645</t>
  </si>
  <si>
    <t>02006004</t>
  </si>
  <si>
    <t>02005887</t>
  </si>
  <si>
    <t>02005793</t>
  </si>
  <si>
    <t>02005930</t>
  </si>
  <si>
    <t>02005908</t>
  </si>
  <si>
    <t>02005968</t>
  </si>
  <si>
    <t>02006068</t>
  </si>
  <si>
    <t>02005544</t>
  </si>
  <si>
    <t>02003994</t>
  </si>
  <si>
    <t>02006046</t>
  </si>
  <si>
    <t>02003062</t>
  </si>
  <si>
    <t>02005170</t>
  </si>
  <si>
    <t>02005928</t>
  </si>
  <si>
    <t>02005872</t>
  </si>
  <si>
    <t>02005898</t>
  </si>
  <si>
    <t>02005940</t>
  </si>
  <si>
    <t>03002341</t>
  </si>
  <si>
    <t>03002319</t>
  </si>
  <si>
    <t>03002386</t>
  </si>
  <si>
    <t>03002403</t>
  </si>
  <si>
    <t>03002389</t>
  </si>
  <si>
    <t>03002406</t>
  </si>
  <si>
    <t>03001762</t>
  </si>
  <si>
    <t>03002374</t>
  </si>
  <si>
    <t>03002211</t>
  </si>
  <si>
    <t>03001858</t>
  </si>
  <si>
    <t>03002399</t>
  </si>
  <si>
    <t>03001933</t>
  </si>
  <si>
    <t>03002071</t>
  </si>
  <si>
    <t>03002235</t>
  </si>
  <si>
    <t>03002107</t>
  </si>
  <si>
    <t>03002095</t>
  </si>
  <si>
    <t>03002296</t>
  </si>
  <si>
    <t>03001759</t>
  </si>
  <si>
    <t>03002349</t>
  </si>
  <si>
    <t>03002084</t>
  </si>
  <si>
    <t>03002393</t>
  </si>
  <si>
    <t>03002088</t>
  </si>
  <si>
    <t>03002320</t>
  </si>
  <si>
    <t>03002394</t>
  </si>
  <si>
    <t>03002367</t>
  </si>
  <si>
    <t>03002370</t>
  </si>
  <si>
    <t>03001577</t>
  </si>
  <si>
    <t>03002021</t>
  </si>
  <si>
    <t>03002075</t>
  </si>
  <si>
    <t>03002377</t>
  </si>
  <si>
    <t>03002405</t>
  </si>
  <si>
    <t>03002167</t>
  </si>
  <si>
    <t>03002166</t>
  </si>
  <si>
    <t>03002186</t>
  </si>
  <si>
    <t>03001530</t>
  </si>
  <si>
    <t>03002334</t>
  </si>
  <si>
    <t>03002011</t>
  </si>
  <si>
    <t>03001182</t>
  </si>
  <si>
    <t>03002309</t>
  </si>
  <si>
    <t>03002151</t>
  </si>
  <si>
    <t>03002038</t>
  </si>
  <si>
    <t>03002384</t>
  </si>
  <si>
    <t>03002043</t>
  </si>
  <si>
    <t>03002175</t>
  </si>
  <si>
    <t>03002312</t>
  </si>
  <si>
    <t>03002085</t>
  </si>
  <si>
    <t>03002376</t>
  </si>
  <si>
    <t>03002365</t>
  </si>
  <si>
    <t>03002220</t>
  </si>
  <si>
    <t>03002062</t>
  </si>
  <si>
    <t>03002352</t>
  </si>
  <si>
    <t>03002396</t>
  </si>
  <si>
    <t>03001123</t>
  </si>
  <si>
    <t>03002133</t>
  </si>
  <si>
    <t>03001882</t>
  </si>
  <si>
    <t>03002192</t>
  </si>
  <si>
    <t>03002284</t>
  </si>
  <si>
    <t>03002144</t>
  </si>
  <si>
    <t>03001810</t>
  </si>
  <si>
    <t>03002299</t>
  </si>
  <si>
    <t>03002145</t>
  </si>
  <si>
    <t>03002335</t>
  </si>
  <si>
    <t>03002073</t>
  </si>
  <si>
    <t>03002259</t>
  </si>
  <si>
    <t>03002281</t>
  </si>
  <si>
    <t>03002392</t>
  </si>
  <si>
    <t>03002209</t>
  </si>
  <si>
    <t>03002156</t>
  </si>
  <si>
    <t>03002096</t>
  </si>
  <si>
    <t>03002221</t>
  </si>
  <si>
    <t>03002338</t>
  </si>
  <si>
    <t>03002409</t>
  </si>
  <si>
    <t>03002155</t>
  </si>
  <si>
    <t>03001818</t>
  </si>
  <si>
    <t>03002126</t>
  </si>
  <si>
    <t>03001733</t>
  </si>
  <si>
    <t>03002264</t>
  </si>
  <si>
    <t>03002243</t>
  </si>
  <si>
    <t>03002304</t>
  </si>
  <si>
    <t>03002134</t>
  </si>
  <si>
    <t>03002410</t>
  </si>
  <si>
    <t>03002298</t>
  </si>
  <si>
    <t>03001543</t>
  </si>
  <si>
    <t>03002174</t>
  </si>
  <si>
    <t>03001129</t>
  </si>
  <si>
    <t>03002286</t>
  </si>
  <si>
    <t>03002305</t>
  </si>
  <si>
    <t>03002292</t>
  </si>
  <si>
    <t>03002371</t>
  </si>
  <si>
    <t>03002047</t>
  </si>
  <si>
    <t>03001996</t>
  </si>
  <si>
    <t>03002358</t>
  </si>
  <si>
    <t>03002351</t>
  </si>
  <si>
    <t>03002293</t>
  </si>
  <si>
    <t>03002382</t>
  </si>
  <si>
    <t>03002086</t>
  </si>
  <si>
    <t>03002407</t>
  </si>
  <si>
    <t>03001013</t>
  </si>
  <si>
    <t>03001636</t>
  </si>
  <si>
    <t>03002253</t>
  </si>
  <si>
    <t>03002375</t>
  </si>
  <si>
    <t>03002163</t>
  </si>
  <si>
    <t>03002357</t>
  </si>
  <si>
    <t>03002092</t>
  </si>
  <si>
    <t>03002072</t>
  </si>
  <si>
    <t>03002214</t>
  </si>
  <si>
    <t>03002263</t>
  </si>
  <si>
    <t>03001860</t>
  </si>
  <si>
    <t>03002288</t>
  </si>
  <si>
    <t>03002018</t>
  </si>
  <si>
    <t>03002257</t>
  </si>
  <si>
    <t>03002404</t>
  </si>
  <si>
    <t>03002083</t>
  </si>
  <si>
    <t>03002091</t>
  </si>
  <si>
    <t>03002297</t>
  </si>
  <si>
    <t>03002402</t>
  </si>
  <si>
    <t>03001677</t>
  </si>
  <si>
    <t>03002170</t>
  </si>
  <si>
    <t>03002087</t>
  </si>
  <si>
    <t>03001746</t>
  </si>
  <si>
    <t>03002274</t>
  </si>
  <si>
    <t>03002336</t>
  </si>
  <si>
    <t>03001116</t>
  </si>
  <si>
    <t>03002307</t>
  </si>
  <si>
    <t>03002344</t>
  </si>
  <si>
    <t>03002350</t>
  </si>
  <si>
    <t>03002272</t>
  </si>
  <si>
    <t>03002262</t>
  </si>
  <si>
    <t>03002036</t>
  </si>
  <si>
    <t>03002234</t>
  </si>
  <si>
    <t>03002184</t>
  </si>
  <si>
    <t>03002315</t>
  </si>
  <si>
    <t>03002331</t>
  </si>
  <si>
    <t>03002154</t>
  </si>
  <si>
    <t>03001825</t>
  </si>
  <si>
    <t>03002279</t>
  </si>
  <si>
    <t>03002082</t>
  </si>
  <si>
    <t>03002333</t>
  </si>
  <si>
    <t>03002208</t>
  </si>
  <si>
    <t>03002361</t>
  </si>
  <si>
    <t>03002300</t>
  </si>
  <si>
    <t>03001716</t>
  </si>
  <si>
    <t>03002108</t>
  </si>
  <si>
    <t>03002216</t>
  </si>
  <si>
    <t>03002326</t>
  </si>
  <si>
    <t>03000859</t>
  </si>
  <si>
    <t>03002201</t>
  </si>
  <si>
    <t>03002408</t>
  </si>
  <si>
    <t>03002397</t>
  </si>
  <si>
    <t>03002035</t>
  </si>
  <si>
    <t>03002044</t>
  </si>
  <si>
    <t>03002246</t>
  </si>
  <si>
    <t>03002295</t>
  </si>
  <si>
    <t>03002287</t>
  </si>
  <si>
    <t>03002294</t>
  </si>
  <si>
    <t>03002388</t>
  </si>
  <si>
    <t>03002213</t>
  </si>
  <si>
    <t>03002391</t>
  </si>
  <si>
    <t>04000086</t>
  </si>
  <si>
    <t>04000188</t>
  </si>
  <si>
    <t>04000221</t>
  </si>
  <si>
    <t>04000145</t>
  </si>
  <si>
    <t>04000210</t>
  </si>
  <si>
    <t>04000213</t>
  </si>
  <si>
    <t>04000122</t>
  </si>
  <si>
    <t>04000056</t>
  </si>
  <si>
    <t>04000104</t>
  </si>
  <si>
    <t>04000230</t>
  </si>
  <si>
    <t>04000051</t>
  </si>
  <si>
    <t>04000199</t>
  </si>
  <si>
    <t>04000126</t>
  </si>
  <si>
    <t>04000217</t>
  </si>
  <si>
    <t>04000234</t>
  </si>
  <si>
    <t>04000059</t>
  </si>
  <si>
    <t>04000171</t>
  </si>
  <si>
    <t>04000025</t>
  </si>
  <si>
    <t>04000115</t>
  </si>
  <si>
    <t>04000161</t>
  </si>
  <si>
    <t>04000180</t>
  </si>
  <si>
    <t>04000232</t>
  </si>
  <si>
    <t>04000130</t>
  </si>
  <si>
    <t>04000077</t>
  </si>
  <si>
    <t>04000190</t>
  </si>
  <si>
    <t>04000169</t>
  </si>
  <si>
    <t>04000166</t>
  </si>
  <si>
    <t>04000155</t>
  </si>
  <si>
    <t>04000118</t>
  </si>
  <si>
    <t>04000240</t>
  </si>
  <si>
    <t>04000032</t>
  </si>
  <si>
    <t>04000071</t>
  </si>
  <si>
    <t>04000132</t>
  </si>
  <si>
    <t>04000208</t>
  </si>
  <si>
    <t>04000087</t>
  </si>
  <si>
    <t>04000223</t>
  </si>
  <si>
    <t>04000112</t>
  </si>
  <si>
    <t>04000179</t>
  </si>
  <si>
    <t>04000209</t>
  </si>
  <si>
    <t>04000029</t>
  </si>
  <si>
    <t>04000109</t>
  </si>
  <si>
    <t>04000013</t>
  </si>
  <si>
    <t>04000150</t>
  </si>
  <si>
    <t>04000236</t>
  </si>
  <si>
    <t>04000204</t>
  </si>
  <si>
    <t>04000088</t>
  </si>
  <si>
    <t>04000235</t>
  </si>
  <si>
    <t>04000120</t>
  </si>
  <si>
    <t>04000016</t>
  </si>
  <si>
    <t>04000136</t>
  </si>
  <si>
    <t>04000202</t>
  </si>
  <si>
    <t>04000214</t>
  </si>
  <si>
    <t>04000193</t>
  </si>
  <si>
    <t>04000189</t>
  </si>
  <si>
    <t>04000239</t>
  </si>
  <si>
    <t>04000131</t>
  </si>
  <si>
    <t>04000110</t>
  </si>
  <si>
    <t>04000135</t>
  </si>
  <si>
    <t>04000044</t>
  </si>
  <si>
    <t>04000222</t>
  </si>
  <si>
    <t>04000096</t>
  </si>
  <si>
    <t>04000134</t>
  </si>
  <si>
    <t>04000207</t>
  </si>
  <si>
    <t>04000218</t>
  </si>
  <si>
    <t>04000061</t>
  </si>
  <si>
    <t>04000147</t>
  </si>
  <si>
    <t>04000078</t>
  </si>
  <si>
    <t>04000024</t>
  </si>
  <si>
    <t>04000030</t>
  </si>
  <si>
    <t>04000144</t>
  </si>
  <si>
    <t>04000175</t>
  </si>
  <si>
    <t>04000215</t>
  </si>
  <si>
    <t>04000043</t>
  </si>
  <si>
    <t>04000195</t>
  </si>
  <si>
    <t>04000220</t>
  </si>
  <si>
    <t>04000055</t>
  </si>
  <si>
    <t>04000133</t>
  </si>
  <si>
    <t>04000219</t>
  </si>
  <si>
    <t>04000100</t>
  </si>
  <si>
    <t>04000229</t>
  </si>
  <si>
    <t>04000228</t>
  </si>
  <si>
    <t>04000006</t>
  </si>
  <si>
    <t>04000001</t>
  </si>
  <si>
    <t>04000057</t>
  </si>
  <si>
    <t>04000238</t>
  </si>
  <si>
    <t>04000128</t>
  </si>
  <si>
    <t>04000019</t>
  </si>
  <si>
    <t>04000037</t>
  </si>
  <si>
    <t>04000156</t>
  </si>
  <si>
    <t>04000187</t>
  </si>
  <si>
    <t>04000042</t>
  </si>
  <si>
    <t>04000035</t>
  </si>
  <si>
    <t>04000020</t>
  </si>
  <si>
    <t>04000062</t>
  </si>
  <si>
    <t>05000046</t>
  </si>
  <si>
    <t>05000019</t>
  </si>
  <si>
    <t>05000130</t>
  </si>
  <si>
    <t>05000057</t>
  </si>
  <si>
    <t>05000171</t>
  </si>
  <si>
    <t>05000071</t>
  </si>
  <si>
    <t>05000022</t>
  </si>
  <si>
    <t>05000137</t>
  </si>
  <si>
    <t>05000015</t>
  </si>
  <si>
    <t>05000025</t>
  </si>
  <si>
    <t>05000088</t>
  </si>
  <si>
    <t>05000093</t>
  </si>
  <si>
    <t>05000003</t>
  </si>
  <si>
    <t>05000157</t>
  </si>
  <si>
    <t>05000036</t>
  </si>
  <si>
    <t>05000066</t>
  </si>
  <si>
    <t>05000143</t>
  </si>
  <si>
    <t>05000034</t>
  </si>
  <si>
    <t>05000058</t>
  </si>
  <si>
    <t>05000178</t>
  </si>
  <si>
    <t>05000124</t>
  </si>
  <si>
    <t>05000035</t>
  </si>
  <si>
    <t>05000136</t>
  </si>
  <si>
    <t>05000026</t>
  </si>
  <si>
    <t>05000100</t>
  </si>
  <si>
    <t>05000179</t>
  </si>
  <si>
    <t>05000106</t>
  </si>
  <si>
    <t>05000011</t>
  </si>
  <si>
    <t>05000001</t>
  </si>
  <si>
    <t>05000098</t>
  </si>
  <si>
    <t>05000090</t>
  </si>
  <si>
    <t>05000103</t>
  </si>
  <si>
    <t>05000168</t>
  </si>
  <si>
    <t>05000091</t>
  </si>
  <si>
    <t>05000033</t>
  </si>
  <si>
    <t>05000114</t>
  </si>
  <si>
    <t>05000172</t>
  </si>
  <si>
    <t>05000054</t>
  </si>
  <si>
    <t>05000167</t>
  </si>
  <si>
    <t>05000150</t>
  </si>
  <si>
    <t>05000083</t>
  </si>
  <si>
    <t>05000129</t>
  </si>
  <si>
    <t>05000095</t>
  </si>
  <si>
    <t>05000051</t>
  </si>
  <si>
    <t>05000013</t>
  </si>
  <si>
    <t>05000155</t>
  </si>
  <si>
    <t>05000139</t>
  </si>
  <si>
    <t>05000148</t>
  </si>
  <si>
    <t>05000141</t>
  </si>
  <si>
    <t>05000122</t>
  </si>
  <si>
    <t>05000017</t>
  </si>
  <si>
    <t>05000138</t>
  </si>
  <si>
    <t>05000050</t>
  </si>
  <si>
    <t>05000135</t>
  </si>
  <si>
    <t>05000170</t>
  </si>
  <si>
    <t>05000131</t>
  </si>
  <si>
    <t>05000144</t>
  </si>
  <si>
    <t>05000118</t>
  </si>
  <si>
    <t>05000153</t>
  </si>
  <si>
    <t>05000079</t>
  </si>
  <si>
    <t>05000132</t>
  </si>
  <si>
    <t>05000120</t>
  </si>
  <si>
    <t>05000121</t>
  </si>
  <si>
    <t>05000133</t>
  </si>
  <si>
    <t>05000105</t>
  </si>
  <si>
    <t>05000176</t>
  </si>
  <si>
    <t>05000018</t>
  </si>
  <si>
    <t>05000158</t>
  </si>
  <si>
    <t>05000164</t>
  </si>
  <si>
    <t>05000173</t>
  </si>
  <si>
    <t>OS</t>
  </si>
  <si>
    <t>CUST_CODE</t>
  </si>
  <si>
    <t>OD</t>
  </si>
  <si>
    <t>CKPN_VAL</t>
  </si>
  <si>
    <t>00107699</t>
  </si>
  <si>
    <t>00106131</t>
  </si>
  <si>
    <t>00109450</t>
  </si>
  <si>
    <t>00110131</t>
  </si>
  <si>
    <t>00204458</t>
  </si>
  <si>
    <t>00109454</t>
  </si>
  <si>
    <t>00204248</t>
  </si>
  <si>
    <t>00109967</t>
  </si>
  <si>
    <t>00109003</t>
  </si>
  <si>
    <t>00108994</t>
  </si>
  <si>
    <t>00110025</t>
  </si>
  <si>
    <t>00108191</t>
  </si>
  <si>
    <t>00109628</t>
  </si>
  <si>
    <t>00109984</t>
  </si>
  <si>
    <t>00301405</t>
  </si>
  <si>
    <t>00110082</t>
  </si>
  <si>
    <t>00301449</t>
  </si>
  <si>
    <t>00301326</t>
  </si>
  <si>
    <t>00107740</t>
  </si>
  <si>
    <t>00109476</t>
  </si>
  <si>
    <t>00110160</t>
  </si>
  <si>
    <t>00110112</t>
  </si>
  <si>
    <t>00109572</t>
  </si>
  <si>
    <t>00109814</t>
  </si>
  <si>
    <t>00109528</t>
  </si>
  <si>
    <t>00108827</t>
  </si>
  <si>
    <t>00107993</t>
  </si>
  <si>
    <t>00108897</t>
  </si>
  <si>
    <t>00106697</t>
  </si>
  <si>
    <t>00203240</t>
  </si>
  <si>
    <t>00109546</t>
  </si>
  <si>
    <t>00108777</t>
  </si>
  <si>
    <t>00110274</t>
  </si>
  <si>
    <t>00300137</t>
  </si>
  <si>
    <t>00104345</t>
  </si>
  <si>
    <t>00108543</t>
  </si>
  <si>
    <t>00110095</t>
  </si>
  <si>
    <t>00105887</t>
  </si>
  <si>
    <t>00109433</t>
  </si>
  <si>
    <t>00109578</t>
  </si>
  <si>
    <t>00109679</t>
  </si>
  <si>
    <t>00109694</t>
  </si>
  <si>
    <t>00105630</t>
  </si>
  <si>
    <t>00109848</t>
  </si>
  <si>
    <t>00110044</t>
  </si>
  <si>
    <t>00109230</t>
  </si>
  <si>
    <t>00108649</t>
  </si>
  <si>
    <t>00110083</t>
  </si>
  <si>
    <t>00110092</t>
  </si>
  <si>
    <t>00108829</t>
  </si>
  <si>
    <t>00110215</t>
  </si>
  <si>
    <t>00110233</t>
  </si>
  <si>
    <t>00109299</t>
  </si>
  <si>
    <t>00107205</t>
  </si>
  <si>
    <t>00110284</t>
  </si>
  <si>
    <t>00107573</t>
  </si>
  <si>
    <t>00107886</t>
  </si>
  <si>
    <t>00108336</t>
  </si>
  <si>
    <t>00109820</t>
  </si>
  <si>
    <t>00108987</t>
  </si>
  <si>
    <t>00108140</t>
  </si>
  <si>
    <t>00108414</t>
  </si>
  <si>
    <t>00102173</t>
  </si>
  <si>
    <t>00110492</t>
  </si>
  <si>
    <t>00110113</t>
  </si>
  <si>
    <t>00200859</t>
  </si>
  <si>
    <t>00200402</t>
  </si>
  <si>
    <t>00109646</t>
  </si>
  <si>
    <t>00203297</t>
  </si>
  <si>
    <t>00110080</t>
  </si>
  <si>
    <t>00100662</t>
  </si>
  <si>
    <t>00110530</t>
  </si>
  <si>
    <t>00108248</t>
  </si>
  <si>
    <t>00110557</t>
  </si>
  <si>
    <t>00100664</t>
  </si>
  <si>
    <t>00110443</t>
  </si>
  <si>
    <t>00110645</t>
  </si>
  <si>
    <t>00301596</t>
  </si>
  <si>
    <t>00110660</t>
  </si>
  <si>
    <t>00104868</t>
  </si>
  <si>
    <t>00110496</t>
  </si>
  <si>
    <t>00204835</t>
  </si>
  <si>
    <t>00108705</t>
  </si>
  <si>
    <t>00110747</t>
  </si>
  <si>
    <t>00108887</t>
  </si>
  <si>
    <t>00110757</t>
  </si>
  <si>
    <t>00110752</t>
  </si>
  <si>
    <t>00105708</t>
  </si>
  <si>
    <t>00110763</t>
  </si>
  <si>
    <t>00110765</t>
  </si>
  <si>
    <t>00110782</t>
  </si>
  <si>
    <t>00110744</t>
  </si>
  <si>
    <t>00107428</t>
  </si>
  <si>
    <t>00109435</t>
  </si>
  <si>
    <t>00101956</t>
  </si>
  <si>
    <t>00110812</t>
  </si>
  <si>
    <t>00109654</t>
  </si>
  <si>
    <t>00110480</t>
  </si>
  <si>
    <t>00110816</t>
  </si>
  <si>
    <t>00107424</t>
  </si>
  <si>
    <t>00110823</t>
  </si>
  <si>
    <t>00104197</t>
  </si>
  <si>
    <t>00110839</t>
  </si>
  <si>
    <t>00110849</t>
  </si>
  <si>
    <t>00109502</t>
  </si>
  <si>
    <t>00110872</t>
  </si>
  <si>
    <t>00110883</t>
  </si>
  <si>
    <t>00107776</t>
  </si>
  <si>
    <t>00110884</t>
  </si>
  <si>
    <t>00110907</t>
  </si>
  <si>
    <t>00101428</t>
  </si>
  <si>
    <t>00101901</t>
  </si>
  <si>
    <t>00110944</t>
  </si>
  <si>
    <t>00110939</t>
  </si>
  <si>
    <t>00110586</t>
  </si>
  <si>
    <t>00110991</t>
  </si>
  <si>
    <t>00110948</t>
  </si>
  <si>
    <t>00110998</t>
  </si>
  <si>
    <t>00111001</t>
  </si>
  <si>
    <t>00111020</t>
  </si>
  <si>
    <t>00111027</t>
  </si>
  <si>
    <t>00111029</t>
  </si>
  <si>
    <t>00109342</t>
  </si>
  <si>
    <t>00111041</t>
  </si>
  <si>
    <t>00108718</t>
  </si>
  <si>
    <t>00110234</t>
  </si>
  <si>
    <t>00111052</t>
  </si>
  <si>
    <t>00108643</t>
  </si>
  <si>
    <t>00111056</t>
  </si>
  <si>
    <t>00110537</t>
  </si>
  <si>
    <t>00111070</t>
  </si>
  <si>
    <t>00301588</t>
  </si>
  <si>
    <t>00111078</t>
  </si>
  <si>
    <t>00100377</t>
  </si>
  <si>
    <t>00109999</t>
  </si>
  <si>
    <t>00110457</t>
  </si>
  <si>
    <t>00110806</t>
  </si>
  <si>
    <t>00111083</t>
  </si>
  <si>
    <t>00203693</t>
  </si>
  <si>
    <t>00111090</t>
  </si>
  <si>
    <t>00111091</t>
  </si>
  <si>
    <t>00100650</t>
  </si>
  <si>
    <t>00111096</t>
  </si>
  <si>
    <t>00111104</t>
  </si>
  <si>
    <t>00110004</t>
  </si>
  <si>
    <t>00110351</t>
  </si>
  <si>
    <t>00111106</t>
  </si>
  <si>
    <t>00111114</t>
  </si>
  <si>
    <t>00110772</t>
  </si>
  <si>
    <t>00110222</t>
  </si>
  <si>
    <t>00109620</t>
  </si>
  <si>
    <t>00111139</t>
  </si>
  <si>
    <t>00111140</t>
  </si>
  <si>
    <t>00111158</t>
  </si>
  <si>
    <t>00111162</t>
  </si>
  <si>
    <t>00111169</t>
  </si>
  <si>
    <t>00109143</t>
  </si>
  <si>
    <t>00111171</t>
  </si>
  <si>
    <t>00111176</t>
  </si>
  <si>
    <t>00111177</t>
  </si>
  <si>
    <t>00111179</t>
  </si>
  <si>
    <t>00110577</t>
  </si>
  <si>
    <t>00109246</t>
  </si>
  <si>
    <t>00105608</t>
  </si>
  <si>
    <t>00111185</t>
  </si>
  <si>
    <t>00107766</t>
  </si>
  <si>
    <t>00111190</t>
  </si>
  <si>
    <t>00103325</t>
  </si>
  <si>
    <t>00111193</t>
  </si>
  <si>
    <t>00111206</t>
  </si>
  <si>
    <t>00101867</t>
  </si>
  <si>
    <t>00111223</t>
  </si>
  <si>
    <t>00111229</t>
  </si>
  <si>
    <t>00109351</t>
  </si>
  <si>
    <t>00110265</t>
  </si>
  <si>
    <t>00111231</t>
  </si>
  <si>
    <t>00109747</t>
  </si>
  <si>
    <t>00111239</t>
  </si>
  <si>
    <t>00111241</t>
  </si>
  <si>
    <t>00111227</t>
  </si>
  <si>
    <t>00111243</t>
  </si>
  <si>
    <t>00111244</t>
  </si>
  <si>
    <t>00105885</t>
  </si>
  <si>
    <t>00109561</t>
  </si>
  <si>
    <t>00111246</t>
  </si>
  <si>
    <t>00201764</t>
  </si>
  <si>
    <t>00111248</t>
  </si>
  <si>
    <t>00111255</t>
  </si>
  <si>
    <t>00102083</t>
  </si>
  <si>
    <t>00109760</t>
  </si>
  <si>
    <t>00109632</t>
  </si>
  <si>
    <t>00111265</t>
  </si>
  <si>
    <t>00111268</t>
  </si>
  <si>
    <t>00109506</t>
  </si>
  <si>
    <t>00108154</t>
  </si>
  <si>
    <t>00111290</t>
  </si>
  <si>
    <t>00100308</t>
  </si>
  <si>
    <t>00109788</t>
  </si>
  <si>
    <t>00111309</t>
  </si>
  <si>
    <t>00111312</t>
  </si>
  <si>
    <t>00110779</t>
  </si>
  <si>
    <t>00111014</t>
  </si>
  <si>
    <t>00110626</t>
  </si>
  <si>
    <t>00111314</t>
  </si>
  <si>
    <t>00109063</t>
  </si>
  <si>
    <t>00108837</t>
  </si>
  <si>
    <t>00100617</t>
  </si>
  <si>
    <t>00111346</t>
  </si>
  <si>
    <t>00111359</t>
  </si>
  <si>
    <t>00111360</t>
  </si>
  <si>
    <t>00110731</t>
  </si>
  <si>
    <t>00111370</t>
  </si>
  <si>
    <t>00111373</t>
  </si>
  <si>
    <t>00111376</t>
  </si>
  <si>
    <t>00111377</t>
  </si>
  <si>
    <t>00111378</t>
  </si>
  <si>
    <t>00111380</t>
  </si>
  <si>
    <t>00111384</t>
  </si>
  <si>
    <t>00104512</t>
  </si>
  <si>
    <t>00111388</t>
  </si>
  <si>
    <t>00111390</t>
  </si>
  <si>
    <t>00111395</t>
  </si>
  <si>
    <t>00111392</t>
  </si>
  <si>
    <t>00109541</t>
  </si>
  <si>
    <t>00111402</t>
  </si>
  <si>
    <t>00111415</t>
  </si>
  <si>
    <t>00110855</t>
  </si>
  <si>
    <t>00109547</t>
  </si>
  <si>
    <t>00300528</t>
  </si>
  <si>
    <t>00111424</t>
  </si>
  <si>
    <t>00109852</t>
  </si>
  <si>
    <t>00111425</t>
  </si>
  <si>
    <t>00109079</t>
  </si>
  <si>
    <t>00111422</t>
  </si>
  <si>
    <t>00102191</t>
  </si>
  <si>
    <t>00104418</t>
  </si>
  <si>
    <t>00111447</t>
  </si>
  <si>
    <t>00111443</t>
  </si>
  <si>
    <t>00111446</t>
  </si>
  <si>
    <t>00111035</t>
  </si>
  <si>
    <t>00111449</t>
  </si>
  <si>
    <t>00102317</t>
  </si>
  <si>
    <t>00107601</t>
  </si>
  <si>
    <t>00111454</t>
  </si>
  <si>
    <t>00101071</t>
  </si>
  <si>
    <t>00111458</t>
  </si>
  <si>
    <t>00111461</t>
  </si>
  <si>
    <t>00111463</t>
  </si>
  <si>
    <t>00111468</t>
  </si>
  <si>
    <t>00106034</t>
  </si>
  <si>
    <t>00107924</t>
  </si>
  <si>
    <t>00111467</t>
  </si>
  <si>
    <t>00111476</t>
  </si>
  <si>
    <t>00109722</t>
  </si>
  <si>
    <t>00111482</t>
  </si>
  <si>
    <t>00110196</t>
  </si>
  <si>
    <t>00103667</t>
  </si>
  <si>
    <t>00111485</t>
  </si>
  <si>
    <t>00111490</t>
  </si>
  <si>
    <t>00110950</t>
  </si>
  <si>
    <t>00111495</t>
  </si>
  <si>
    <t>00109483</t>
  </si>
  <si>
    <t>00111025</t>
  </si>
  <si>
    <t>00108380</t>
  </si>
  <si>
    <t>00111501</t>
  </si>
  <si>
    <t>00102399</t>
  </si>
  <si>
    <t>00111502</t>
  </si>
  <si>
    <t>00111191</t>
  </si>
  <si>
    <t>00111262</t>
  </si>
  <si>
    <t>00103619</t>
  </si>
  <si>
    <t>00111093</t>
  </si>
  <si>
    <t>00111508</t>
  </si>
  <si>
    <t>00111509</t>
  </si>
  <si>
    <t>00111511</t>
  </si>
  <si>
    <t>00200164</t>
  </si>
  <si>
    <t>00204481</t>
  </si>
  <si>
    <t>00204499</t>
  </si>
  <si>
    <t>00204692</t>
  </si>
  <si>
    <t>00204154</t>
  </si>
  <si>
    <t>00204433</t>
  </si>
  <si>
    <t>00205137</t>
  </si>
  <si>
    <t>00205064</t>
  </si>
  <si>
    <t>00205086</t>
  </si>
  <si>
    <t>00204190</t>
  </si>
  <si>
    <t>00205049</t>
  </si>
  <si>
    <t>00203731</t>
  </si>
  <si>
    <t>00205046</t>
  </si>
  <si>
    <t>00204973</t>
  </si>
  <si>
    <t>00200622</t>
  </si>
  <si>
    <t>00205358</t>
  </si>
  <si>
    <t>00200498</t>
  </si>
  <si>
    <t>00204415</t>
  </si>
  <si>
    <t>00204382</t>
  </si>
  <si>
    <t>00205408</t>
  </si>
  <si>
    <t>00205409</t>
  </si>
  <si>
    <t>00205420</t>
  </si>
  <si>
    <t>00201602</t>
  </si>
  <si>
    <t>00202342</t>
  </si>
  <si>
    <t>00203831</t>
  </si>
  <si>
    <t>00203925</t>
  </si>
  <si>
    <t>00202516</t>
  </si>
  <si>
    <t>00205079</t>
  </si>
  <si>
    <t>00205403</t>
  </si>
  <si>
    <t>00203000</t>
  </si>
  <si>
    <t>00205494</t>
  </si>
  <si>
    <t>00205424</t>
  </si>
  <si>
    <t>00204029</t>
  </si>
  <si>
    <t>00205133</t>
  </si>
  <si>
    <t>00204550</t>
  </si>
  <si>
    <t>00205514</t>
  </si>
  <si>
    <t>00205513</t>
  </si>
  <si>
    <t>00203482</t>
  </si>
  <si>
    <t>00204943</t>
  </si>
  <si>
    <t>00200287</t>
  </si>
  <si>
    <t>00204632</t>
  </si>
  <si>
    <t>00200240</t>
  </si>
  <si>
    <t>00204686</t>
  </si>
  <si>
    <t>00201772</t>
  </si>
  <si>
    <t>00205281</t>
  </si>
  <si>
    <t>00204808</t>
  </si>
  <si>
    <t>00205310</t>
  </si>
  <si>
    <t>00205313</t>
  </si>
  <si>
    <t>00205298</t>
  </si>
  <si>
    <t>00205326</t>
  </si>
  <si>
    <t>00200268</t>
  </si>
  <si>
    <t>00204030</t>
  </si>
  <si>
    <t>00205575</t>
  </si>
  <si>
    <t>00205149</t>
  </si>
  <si>
    <t>00204965</t>
  </si>
  <si>
    <t>00205508</t>
  </si>
  <si>
    <t>00205582</t>
  </si>
  <si>
    <t>00205244</t>
  </si>
  <si>
    <t>00205586</t>
  </si>
  <si>
    <t>00201009</t>
  </si>
  <si>
    <t>00205184</t>
  </si>
  <si>
    <t>00205502</t>
  </si>
  <si>
    <t>00202793</t>
  </si>
  <si>
    <t>00301056</t>
  </si>
  <si>
    <t>00301457</t>
  </si>
  <si>
    <t>00301616</t>
  </si>
  <si>
    <t>00301505</t>
  </si>
  <si>
    <t>00301642</t>
  </si>
  <si>
    <t>00301403</t>
  </si>
  <si>
    <t>00301698</t>
  </si>
  <si>
    <t>00301713</t>
  </si>
  <si>
    <t>00301715</t>
  </si>
  <si>
    <t>00301723</t>
  </si>
  <si>
    <t>00301726</t>
  </si>
  <si>
    <t>00301554</t>
  </si>
  <si>
    <t>00301735</t>
  </si>
  <si>
    <t>00301737</t>
  </si>
  <si>
    <t>00300658</t>
  </si>
  <si>
    <t>00300067</t>
  </si>
  <si>
    <t>00301762</t>
  </si>
  <si>
    <t>00301768</t>
  </si>
  <si>
    <t>00301773</t>
  </si>
  <si>
    <t>00301782</t>
  </si>
  <si>
    <t>00301717</t>
  </si>
  <si>
    <t>00301787</t>
  </si>
  <si>
    <t>00301461</t>
  </si>
  <si>
    <t>00301796</t>
  </si>
  <si>
    <t>00301797</t>
  </si>
  <si>
    <t>00301802</t>
  </si>
  <si>
    <t>00301804</t>
  </si>
  <si>
    <t>00301090</t>
  </si>
  <si>
    <t>00301512</t>
  </si>
  <si>
    <t>00301121</t>
  </si>
  <si>
    <t>00301266</t>
  </si>
  <si>
    <t>00300790</t>
  </si>
  <si>
    <t>00301840</t>
  </si>
  <si>
    <t>00301841</t>
  </si>
  <si>
    <t>00301842</t>
  </si>
  <si>
    <t>00301845</t>
  </si>
  <si>
    <t>00301849</t>
  </si>
  <si>
    <t>00301851</t>
  </si>
  <si>
    <t>00301853</t>
  </si>
  <si>
    <t>00301862</t>
  </si>
  <si>
    <t>00301635</t>
  </si>
  <si>
    <t>00301655</t>
  </si>
  <si>
    <t>00111696</t>
  </si>
  <si>
    <t>00111688</t>
  </si>
  <si>
    <t>00300958</t>
  </si>
  <si>
    <t>00204830</t>
  </si>
  <si>
    <t>01008514</t>
  </si>
  <si>
    <t>00109421</t>
  </si>
  <si>
    <t>00500120</t>
  </si>
  <si>
    <t>00111266</t>
  </si>
  <si>
    <t>00200370</t>
  </si>
  <si>
    <t>00205807</t>
  </si>
  <si>
    <t>00108797</t>
  </si>
  <si>
    <t>00111848</t>
  </si>
  <si>
    <t>00205795</t>
  </si>
  <si>
    <t>00301950</t>
  </si>
  <si>
    <t>00111101</t>
  </si>
  <si>
    <t>00205802</t>
  </si>
  <si>
    <t>00109893</t>
  </si>
  <si>
    <t>00500024</t>
  </si>
  <si>
    <t>00205656</t>
  </si>
  <si>
    <t>00110437</t>
  </si>
  <si>
    <t>00106335</t>
  </si>
  <si>
    <t>00300295</t>
  </si>
  <si>
    <t>00203174</t>
  </si>
  <si>
    <t>00111607</t>
  </si>
  <si>
    <t>00302098</t>
  </si>
  <si>
    <t>00111781</t>
  </si>
  <si>
    <t>00111756</t>
  </si>
  <si>
    <t>00111946</t>
  </si>
  <si>
    <t>00111874</t>
  </si>
  <si>
    <t>00202998</t>
  </si>
  <si>
    <t>00300813</t>
  </si>
  <si>
    <t>00204262</t>
  </si>
  <si>
    <t>00400045</t>
  </si>
  <si>
    <t>00205820</t>
  </si>
  <si>
    <t>00300648</t>
  </si>
  <si>
    <t>00109436</t>
  </si>
  <si>
    <t>00400133</t>
  </si>
  <si>
    <t>00400064</t>
  </si>
  <si>
    <t>00302019</t>
  </si>
  <si>
    <t>00110244</t>
  </si>
  <si>
    <t>00302062</t>
  </si>
  <si>
    <t>00111457</t>
  </si>
  <si>
    <t>00302038</t>
  </si>
  <si>
    <t>00111664</t>
  </si>
  <si>
    <t>00205702</t>
  </si>
  <si>
    <t>00205347</t>
  </si>
  <si>
    <t>00111149</t>
  </si>
  <si>
    <t>00300889</t>
  </si>
  <si>
    <t>00301805</t>
  </si>
  <si>
    <t>00301731</t>
  </si>
  <si>
    <t>00111708</t>
  </si>
  <si>
    <t>00203885</t>
  </si>
  <si>
    <t>00107916</t>
  </si>
  <si>
    <t>00111031</t>
  </si>
  <si>
    <t>00202142</t>
  </si>
  <si>
    <t>00301865</t>
  </si>
  <si>
    <t>00301640</t>
  </si>
  <si>
    <t>00400098</t>
  </si>
  <si>
    <t>00500153</t>
  </si>
  <si>
    <t>DIDIN ATET TIYANDI</t>
  </si>
  <si>
    <t>01008529</t>
  </si>
  <si>
    <t>00111670</t>
  </si>
  <si>
    <t>00400137</t>
  </si>
  <si>
    <t>00500130</t>
  </si>
  <si>
    <t>00301345</t>
  </si>
  <si>
    <t>00205305</t>
  </si>
  <si>
    <t>00110881</t>
  </si>
  <si>
    <t>00301881</t>
  </si>
  <si>
    <t>00301958</t>
  </si>
  <si>
    <t>00500149</t>
  </si>
  <si>
    <t>00300343</t>
  </si>
  <si>
    <t>00111616</t>
  </si>
  <si>
    <t>00400148</t>
  </si>
  <si>
    <t>00111217</t>
  </si>
  <si>
    <t>00108842</t>
  </si>
  <si>
    <t>00205644</t>
  </si>
  <si>
    <t>00500028</t>
  </si>
  <si>
    <t>00107681</t>
  </si>
  <si>
    <t>00200256</t>
  </si>
  <si>
    <t>00111845</t>
  </si>
  <si>
    <t>00400117</t>
  </si>
  <si>
    <t>00111452</t>
  </si>
  <si>
    <t>00105673</t>
  </si>
  <si>
    <t>04000253</t>
  </si>
  <si>
    <t>00400003</t>
  </si>
  <si>
    <t>00111790</t>
  </si>
  <si>
    <t>00205740</t>
  </si>
  <si>
    <t>00110943</t>
  </si>
  <si>
    <t>00301951</t>
  </si>
  <si>
    <t>00205116</t>
  </si>
  <si>
    <t>00302109</t>
  </si>
  <si>
    <t>00302100</t>
  </si>
  <si>
    <t>00204929</t>
  </si>
  <si>
    <t>00302063</t>
  </si>
  <si>
    <t>00109255</t>
  </si>
  <si>
    <t>00301207</t>
  </si>
  <si>
    <t>00109798</t>
  </si>
  <si>
    <t>00302085</t>
  </si>
  <si>
    <t>00200002</t>
  </si>
  <si>
    <t>00205826</t>
  </si>
  <si>
    <t>00400082</t>
  </si>
  <si>
    <t>00101981</t>
  </si>
  <si>
    <t>00301703</t>
  </si>
  <si>
    <t>00400022</t>
  </si>
  <si>
    <t>00205385</t>
  </si>
  <si>
    <t>00500100</t>
  </si>
  <si>
    <t>00500112</t>
  </si>
  <si>
    <t>00204575</t>
  </si>
  <si>
    <t>00301674</t>
  </si>
  <si>
    <t>00205406</t>
  </si>
  <si>
    <t>00205455</t>
  </si>
  <si>
    <t>00202884</t>
  </si>
  <si>
    <t>00111450</t>
  </si>
  <si>
    <t>00500133</t>
  </si>
  <si>
    <t>00111672</t>
  </si>
  <si>
    <t>00301899</t>
  </si>
  <si>
    <t>00110803</t>
  </si>
  <si>
    <t>00200375</t>
  </si>
  <si>
    <t>00301612</t>
  </si>
  <si>
    <t>00111882</t>
  </si>
  <si>
    <t>00111770</t>
  </si>
  <si>
    <t>00204235</t>
  </si>
  <si>
    <t>00301697</t>
  </si>
  <si>
    <t>00204055</t>
  </si>
  <si>
    <t>00301927</t>
  </si>
  <si>
    <t>00111585</t>
  </si>
  <si>
    <t>00110357</t>
  </si>
  <si>
    <t>00301906</t>
  </si>
  <si>
    <t>00302044</t>
  </si>
  <si>
    <t>04000247</t>
  </si>
  <si>
    <t>00111600</t>
  </si>
  <si>
    <t>00110354</t>
  </si>
  <si>
    <t>00302089</t>
  </si>
  <si>
    <t>00205701</t>
  </si>
  <si>
    <t>00111899</t>
  </si>
  <si>
    <t>00205678</t>
  </si>
  <si>
    <t>00205253</t>
  </si>
  <si>
    <t>00400164</t>
  </si>
  <si>
    <t>00400038</t>
  </si>
  <si>
    <t>00111915</t>
  </si>
  <si>
    <t>00110692</t>
  </si>
  <si>
    <t>00204357</t>
  </si>
  <si>
    <t>00111598</t>
  </si>
  <si>
    <t>00110018</t>
  </si>
  <si>
    <t>00301110</t>
  </si>
  <si>
    <t>00111863</t>
  </si>
  <si>
    <t>01008541</t>
  </si>
  <si>
    <t>00111971</t>
  </si>
  <si>
    <t>TARIMI</t>
  </si>
  <si>
    <t>00101411</t>
  </si>
  <si>
    <t>00110481</t>
  </si>
  <si>
    <t>00111933</t>
  </si>
  <si>
    <t>00302034</t>
  </si>
  <si>
    <t>00110619</t>
  </si>
  <si>
    <t>00110236</t>
  </si>
  <si>
    <t>00302128</t>
  </si>
  <si>
    <t>00104033</t>
  </si>
  <si>
    <t>00111760</t>
  </si>
  <si>
    <t>00204362</t>
  </si>
  <si>
    <t>00204918</t>
  </si>
  <si>
    <t>00205691</t>
  </si>
  <si>
    <t>00204803</t>
  </si>
  <si>
    <t>00203175</t>
  </si>
  <si>
    <t>00100361</t>
  </si>
  <si>
    <t>00111537</t>
  </si>
  <si>
    <t>00110464</t>
  </si>
  <si>
    <t>00110409</t>
  </si>
  <si>
    <t>00108883</t>
  </si>
  <si>
    <t>00110769</t>
  </si>
  <si>
    <t>00102912</t>
  </si>
  <si>
    <t>00301934</t>
  </si>
  <si>
    <t>00204386</t>
  </si>
  <si>
    <t>00205492</t>
  </si>
  <si>
    <t>00301749</t>
  </si>
  <si>
    <t>00400107</t>
  </si>
  <si>
    <t>00111867</t>
  </si>
  <si>
    <t>00400165</t>
  </si>
  <si>
    <t>00111901</t>
  </si>
  <si>
    <t>00111126</t>
  </si>
  <si>
    <t>00109710</t>
  </si>
  <si>
    <t>00500122</t>
  </si>
  <si>
    <t>00111602</t>
  </si>
  <si>
    <t>00111747</t>
  </si>
  <si>
    <t>00302021</t>
  </si>
  <si>
    <t>00109035</t>
  </si>
  <si>
    <t>00302103</t>
  </si>
  <si>
    <t>00109430</t>
  </si>
  <si>
    <t>00302071</t>
  </si>
  <si>
    <t>00109027</t>
  </si>
  <si>
    <t>00203635</t>
  </si>
  <si>
    <t>00205566</t>
  </si>
  <si>
    <t>00302037</t>
  </si>
  <si>
    <t>00109642</t>
  </si>
  <si>
    <t>00301935</t>
  </si>
  <si>
    <t>03002418</t>
  </si>
  <si>
    <t>00102673</t>
  </si>
  <si>
    <t>MASUDIN</t>
  </si>
  <si>
    <t>00205389</t>
  </si>
  <si>
    <t>00205479</t>
  </si>
  <si>
    <t>00205752</t>
  </si>
  <si>
    <t>00107682</t>
  </si>
  <si>
    <t>00301974</t>
  </si>
  <si>
    <t>00109771</t>
  </si>
  <si>
    <t>00301399</t>
  </si>
  <si>
    <t>00301542</t>
  </si>
  <si>
    <t>00202440</t>
  </si>
  <si>
    <t>00205654</t>
  </si>
  <si>
    <t>00111916</t>
  </si>
  <si>
    <t>04000245</t>
  </si>
  <si>
    <t>00111572</t>
  </si>
  <si>
    <t>00302022</t>
  </si>
  <si>
    <t>00111622</t>
  </si>
  <si>
    <t>00301991</t>
  </si>
  <si>
    <t>00205834</t>
  </si>
  <si>
    <t>00205527</t>
  </si>
  <si>
    <t>00102812</t>
  </si>
  <si>
    <t>00301692</t>
  </si>
  <si>
    <t>00109690</t>
  </si>
  <si>
    <t>00302059</t>
  </si>
  <si>
    <t>00110287</t>
  </si>
  <si>
    <t>00100122</t>
  </si>
  <si>
    <t>00111240</t>
  </si>
  <si>
    <t>00204104</t>
  </si>
  <si>
    <t>00105012</t>
  </si>
  <si>
    <t>00202588</t>
  </si>
  <si>
    <t>00106008</t>
  </si>
  <si>
    <t>00109802</t>
  </si>
  <si>
    <t>00500065</t>
  </si>
  <si>
    <t>00111393</t>
  </si>
  <si>
    <t>00205379</t>
  </si>
  <si>
    <t>00400150</t>
  </si>
  <si>
    <t>00111778</t>
  </si>
  <si>
    <t>00204852</t>
  </si>
  <si>
    <t>00204095</t>
  </si>
  <si>
    <t>00301988</t>
  </si>
  <si>
    <t>00300467</t>
  </si>
  <si>
    <t>00110454</t>
  </si>
  <si>
    <t>00500148</t>
  </si>
  <si>
    <t>00111797</t>
  </si>
  <si>
    <t>00111577</t>
  </si>
  <si>
    <t>00111802</t>
  </si>
  <si>
    <t>00201784</t>
  </si>
  <si>
    <t>00205681</t>
  </si>
  <si>
    <t>00205799</t>
  </si>
  <si>
    <t>00108097</t>
  </si>
  <si>
    <t>00100014</t>
  </si>
  <si>
    <t>00205715</t>
  </si>
  <si>
    <t>00109813</t>
  </si>
  <si>
    <t>00302125</t>
  </si>
  <si>
    <t>00108253</t>
  </si>
  <si>
    <t>00111769</t>
  </si>
  <si>
    <t>00301673</t>
  </si>
  <si>
    <t>00301665</t>
  </si>
  <si>
    <t>01008538</t>
  </si>
  <si>
    <t>00111525</t>
  </si>
  <si>
    <t>00300751</t>
  </si>
  <si>
    <t>00111783</t>
  </si>
  <si>
    <t>00500089</t>
  </si>
  <si>
    <t>00103082</t>
  </si>
  <si>
    <t>00111512</t>
  </si>
  <si>
    <t>00301548</t>
  </si>
  <si>
    <t>00302120</t>
  </si>
  <si>
    <t>00301696</t>
  </si>
  <si>
    <t>00301995</t>
  </si>
  <si>
    <t>00301924</t>
  </si>
  <si>
    <t>00500051</t>
  </si>
  <si>
    <t>00302121</t>
  </si>
  <si>
    <t>00107721</t>
  </si>
  <si>
    <t>00108497</t>
  </si>
  <si>
    <t>00301421</t>
  </si>
  <si>
    <t>00200516</t>
  </si>
  <si>
    <t>00111881</t>
  </si>
  <si>
    <t>00302112</t>
  </si>
  <si>
    <t>03002414</t>
  </si>
  <si>
    <t>00301882</t>
  </si>
  <si>
    <t>M SOKANI</t>
  </si>
  <si>
    <t>00301606</t>
  </si>
  <si>
    <t>00111859</t>
  </si>
  <si>
    <t>00205664</t>
  </si>
  <si>
    <t>00301970</t>
  </si>
  <si>
    <t>00300334</t>
  </si>
  <si>
    <t>00111787</t>
  </si>
  <si>
    <t>00204036</t>
  </si>
  <si>
    <t>00102310</t>
  </si>
  <si>
    <t>00400034</t>
  </si>
  <si>
    <t>00205368</t>
  </si>
  <si>
    <t>00110942</t>
  </si>
  <si>
    <t>00108158</t>
  </si>
  <si>
    <t>00111006</t>
  </si>
  <si>
    <t>00205739</t>
  </si>
  <si>
    <t>00301432</t>
  </si>
  <si>
    <t>00111766</t>
  </si>
  <si>
    <t>00302123</t>
  </si>
  <si>
    <t>00109362</t>
  </si>
  <si>
    <t>00400051</t>
  </si>
  <si>
    <t>00301215</t>
  </si>
  <si>
    <t>00111887</t>
  </si>
  <si>
    <t>00301602</t>
  </si>
  <si>
    <t>00111057</t>
  </si>
  <si>
    <t>00500001</t>
  </si>
  <si>
    <t>00106436</t>
  </si>
  <si>
    <t>00300995</t>
  </si>
  <si>
    <t>00201568</t>
  </si>
  <si>
    <t>00110168</t>
  </si>
  <si>
    <t>00205719</t>
  </si>
  <si>
    <t>00111608</t>
  </si>
  <si>
    <t>01008515</t>
  </si>
  <si>
    <t>00110724</t>
  </si>
  <si>
    <t>MULYADI</t>
  </si>
  <si>
    <t>00111564</t>
  </si>
  <si>
    <t>00205463</t>
  </si>
  <si>
    <t>00111528</t>
  </si>
  <si>
    <t>00106626</t>
  </si>
  <si>
    <t>00202947</t>
  </si>
  <si>
    <t>00301825</t>
  </si>
  <si>
    <t>00301702</t>
  </si>
  <si>
    <t>00400074</t>
  </si>
  <si>
    <t>00302106</t>
  </si>
  <si>
    <t>00500081</t>
  </si>
  <si>
    <t>00110861</t>
  </si>
  <si>
    <t>00301739</t>
  </si>
  <si>
    <t>00110932</t>
  </si>
  <si>
    <t>00500145</t>
  </si>
  <si>
    <t>00205835</t>
  </si>
  <si>
    <t>00205431</t>
  </si>
  <si>
    <t>00111296</t>
  </si>
  <si>
    <t>00111576</t>
  </si>
  <si>
    <t>00111938</t>
  </si>
  <si>
    <t>00105280</t>
  </si>
  <si>
    <t>00302024</t>
  </si>
  <si>
    <t>00102363</t>
  </si>
  <si>
    <t>00500151</t>
  </si>
  <si>
    <t>AANG ARIF SETIAWAN</t>
  </si>
  <si>
    <t>00400033</t>
  </si>
  <si>
    <t>00400114</t>
  </si>
  <si>
    <t>00110543</t>
  </si>
  <si>
    <t>00301929</t>
  </si>
  <si>
    <t>00111292</t>
  </si>
  <si>
    <t>00205776</t>
  </si>
  <si>
    <t>00302113</t>
  </si>
  <si>
    <t>00111155</t>
  </si>
  <si>
    <t>00400050</t>
  </si>
  <si>
    <t>00205819</t>
  </si>
  <si>
    <t>00301992</t>
  </si>
  <si>
    <t>00301767</t>
  </si>
  <si>
    <t>00109822</t>
  </si>
  <si>
    <t>00111668</t>
  </si>
  <si>
    <t>00400063</t>
  </si>
  <si>
    <t>00301722</t>
  </si>
  <si>
    <t>00301964</t>
  </si>
  <si>
    <t>00109682</t>
  </si>
  <si>
    <t>00111518</t>
  </si>
  <si>
    <t>00204434</t>
  </si>
  <si>
    <t>00301938</t>
  </si>
  <si>
    <t>00108739</t>
  </si>
  <si>
    <t>00111517</t>
  </si>
  <si>
    <t>00301583</t>
  </si>
  <si>
    <t>00111932</t>
  </si>
  <si>
    <t>00302136</t>
  </si>
  <si>
    <t>SUSANTI</t>
  </si>
  <si>
    <t>00110597</t>
  </si>
  <si>
    <t>00500108</t>
  </si>
  <si>
    <t>00204761</t>
  </si>
  <si>
    <t>00205429</t>
  </si>
  <si>
    <t>00106207</t>
  </si>
  <si>
    <t>00301671</t>
  </si>
  <si>
    <t>00106346</t>
  </si>
  <si>
    <t>00302073</t>
  </si>
  <si>
    <t>00301983</t>
  </si>
  <si>
    <t>00500111</t>
  </si>
  <si>
    <t>00111840</t>
  </si>
  <si>
    <t>00111689</t>
  </si>
  <si>
    <t>00400142</t>
  </si>
  <si>
    <t>00400058</t>
  </si>
  <si>
    <t>00110623</t>
  </si>
  <si>
    <t>00204920</t>
  </si>
  <si>
    <t>00400129</t>
  </si>
  <si>
    <t>00205572</t>
  </si>
  <si>
    <t>02006087</t>
  </si>
  <si>
    <t>00400153</t>
  </si>
  <si>
    <t>00102874</t>
  </si>
  <si>
    <t>00111434</t>
  </si>
  <si>
    <t>00111640</t>
  </si>
  <si>
    <t>00111683</t>
  </si>
  <si>
    <t>00400061</t>
  </si>
  <si>
    <t>00107917</t>
  </si>
  <si>
    <t>00500075</t>
  </si>
  <si>
    <t>00201159</t>
  </si>
  <si>
    <t>00108234</t>
  </si>
  <si>
    <t>00500011</t>
  </si>
  <si>
    <t>00400032</t>
  </si>
  <si>
    <t>00201208</t>
  </si>
  <si>
    <t>00301920</t>
  </si>
  <si>
    <t>00302070</t>
  </si>
  <si>
    <t>00205525</t>
  </si>
  <si>
    <t>00111582</t>
  </si>
  <si>
    <t>00400086</t>
  </si>
  <si>
    <t>00200027</t>
  </si>
  <si>
    <t>00110539</t>
  </si>
  <si>
    <t>02006075</t>
  </si>
  <si>
    <t>00205277</t>
  </si>
  <si>
    <t>DULJA</t>
  </si>
  <si>
    <t>00111888</t>
  </si>
  <si>
    <t>00302068</t>
  </si>
  <si>
    <t>00109947</t>
  </si>
  <si>
    <t>00302115</t>
  </si>
  <si>
    <t>00204822</t>
  </si>
  <si>
    <t>00111891</t>
  </si>
  <si>
    <t>03002424</t>
  </si>
  <si>
    <t>00300708</t>
  </si>
  <si>
    <t>IKSAN WANTORO</t>
  </si>
  <si>
    <t>00111890</t>
  </si>
  <si>
    <t>00107727</t>
  </si>
  <si>
    <t>00108921</t>
  </si>
  <si>
    <t>00301709</t>
  </si>
  <si>
    <t>00302026</t>
  </si>
  <si>
    <t>00111706</t>
  </si>
  <si>
    <t>03002417</t>
  </si>
  <si>
    <t>00302134</t>
  </si>
  <si>
    <t>00109734</t>
  </si>
  <si>
    <t>00111804</t>
  </si>
  <si>
    <t>00109791</t>
  </si>
  <si>
    <t>00205549</t>
  </si>
  <si>
    <t>00109503</t>
  </si>
  <si>
    <t>00301879</t>
  </si>
  <si>
    <t>00108804</t>
  </si>
  <si>
    <t>00500128</t>
  </si>
  <si>
    <t>00204857</t>
  </si>
  <si>
    <t>00205765</t>
  </si>
  <si>
    <t>00110903</t>
  </si>
  <si>
    <t>00205737</t>
  </si>
  <si>
    <t>00111519</t>
  </si>
  <si>
    <t>00111911</t>
  </si>
  <si>
    <t>00110994</t>
  </si>
  <si>
    <t>00400073</t>
  </si>
  <si>
    <t>00110130</t>
  </si>
  <si>
    <t>00500099</t>
  </si>
  <si>
    <t>00500064</t>
  </si>
  <si>
    <t>00111725</t>
  </si>
  <si>
    <t>00301999</t>
  </si>
  <si>
    <t>00111649</t>
  </si>
  <si>
    <t>05000192</t>
  </si>
  <si>
    <t>00111479</t>
  </si>
  <si>
    <t>00111713</t>
  </si>
  <si>
    <t>00110268</t>
  </si>
  <si>
    <t>00111907</t>
  </si>
  <si>
    <t>00205725</t>
  </si>
  <si>
    <t>00104168</t>
  </si>
  <si>
    <t>00111750</t>
  </si>
  <si>
    <t>00301827</t>
  </si>
  <si>
    <t>03002423</t>
  </si>
  <si>
    <t>00301653</t>
  </si>
  <si>
    <t>00108052</t>
  </si>
  <si>
    <t>00500047</t>
  </si>
  <si>
    <t>00110956</t>
  </si>
  <si>
    <t>00202423</t>
  </si>
  <si>
    <t>00103942</t>
  </si>
  <si>
    <t>00300903</t>
  </si>
  <si>
    <t>00200986</t>
  </si>
  <si>
    <t>00302094</t>
  </si>
  <si>
    <t>00400092</t>
  </si>
  <si>
    <t>00400155</t>
  </si>
  <si>
    <t>00111513</t>
  </si>
  <si>
    <t>00111085</t>
  </si>
  <si>
    <t>00111682</t>
  </si>
  <si>
    <t>00302031</t>
  </si>
  <si>
    <t>00111870</t>
  </si>
  <si>
    <t>00110670</t>
  </si>
  <si>
    <t>00302107</t>
  </si>
  <si>
    <t>00111013</t>
  </si>
  <si>
    <t>00111100</t>
  </si>
  <si>
    <t>00500030</t>
  </si>
  <si>
    <t>00204986</t>
  </si>
  <si>
    <t>00111505</t>
  </si>
  <si>
    <t>00111834</t>
  </si>
  <si>
    <t>00111730</t>
  </si>
  <si>
    <t>00205792</t>
  </si>
  <si>
    <t>00111561</t>
  </si>
  <si>
    <t>00301639</t>
  </si>
  <si>
    <t>00203523</t>
  </si>
  <si>
    <t>00301646</t>
  </si>
  <si>
    <t>00500036</t>
  </si>
  <si>
    <t>00109475</t>
  </si>
  <si>
    <t>05000189</t>
  </si>
  <si>
    <t>00111667</t>
  </si>
  <si>
    <t>00400154</t>
  </si>
  <si>
    <t>00302069</t>
  </si>
  <si>
    <t>00205825</t>
  </si>
  <si>
    <t>00302110</t>
  </si>
  <si>
    <t>00301487</t>
  </si>
  <si>
    <t>00111546</t>
  </si>
  <si>
    <t>00111256</t>
  </si>
  <si>
    <t>00500109</t>
  </si>
  <si>
    <t>00102989</t>
  </si>
  <si>
    <t>00400097</t>
  </si>
  <si>
    <t>04000242</t>
  </si>
  <si>
    <t>00400167</t>
  </si>
  <si>
    <t>SUKA SUGIARTO</t>
  </si>
  <si>
    <t>00111367</t>
  </si>
  <si>
    <t>00205817</t>
  </si>
  <si>
    <t>00111878</t>
  </si>
  <si>
    <t>00201751</t>
  </si>
  <si>
    <t>00203232</t>
  </si>
  <si>
    <t>00203977</t>
  </si>
  <si>
    <t>00111634</t>
  </si>
  <si>
    <t>00400018</t>
  </si>
  <si>
    <t>00301662</t>
  </si>
  <si>
    <t>00111788</t>
  </si>
  <si>
    <t>00111852</t>
  </si>
  <si>
    <t>00400105</t>
  </si>
  <si>
    <t>00301921</t>
  </si>
  <si>
    <t>00110973</t>
  </si>
  <si>
    <t>00110342</t>
  </si>
  <si>
    <t>00111702</t>
  </si>
  <si>
    <t>00500082</t>
  </si>
  <si>
    <t>00500136</t>
  </si>
  <si>
    <t>00500101</t>
  </si>
  <si>
    <t>00111574</t>
  </si>
  <si>
    <t>00205019</t>
  </si>
  <si>
    <t>00205660</t>
  </si>
  <si>
    <t>00106229</t>
  </si>
  <si>
    <t>00111671</t>
  </si>
  <si>
    <t>00110926</t>
  </si>
  <si>
    <t>00111119</t>
  </si>
  <si>
    <t>00205800</t>
  </si>
  <si>
    <t>00111761</t>
  </si>
  <si>
    <t>00301395</t>
  </si>
  <si>
    <t>00205770</t>
  </si>
  <si>
    <t>00105438</t>
  </si>
  <si>
    <t>00400111</t>
  </si>
  <si>
    <t>00111759</t>
  </si>
  <si>
    <t>00302079</t>
  </si>
  <si>
    <t>00110684</t>
  </si>
  <si>
    <t>00111435</t>
  </si>
  <si>
    <t>00205756</t>
  </si>
  <si>
    <t>00400040</t>
  </si>
  <si>
    <t>00107538</t>
  </si>
  <si>
    <t>00400158</t>
  </si>
  <si>
    <t>00301885</t>
  </si>
  <si>
    <t>00301942</t>
  </si>
  <si>
    <t>00204465</t>
  </si>
  <si>
    <t>00400157</t>
  </si>
  <si>
    <t>00302025</t>
  </si>
  <si>
    <t>00500121</t>
  </si>
  <si>
    <t>00400099</t>
  </si>
  <si>
    <t>00108808</t>
  </si>
  <si>
    <t>00110290</t>
  </si>
  <si>
    <t>00200076</t>
  </si>
  <si>
    <t>00111822</t>
  </si>
  <si>
    <t>00302081</t>
  </si>
  <si>
    <t>04000250</t>
  </si>
  <si>
    <t>00400172</t>
  </si>
  <si>
    <t>DIDIN WAHIDIN</t>
  </si>
  <si>
    <t>00400106</t>
  </si>
  <si>
    <t>00204207</t>
  </si>
  <si>
    <t>00110915</t>
  </si>
  <si>
    <t>00111194</t>
  </si>
  <si>
    <t>00205775</t>
  </si>
  <si>
    <t>00111072</t>
  </si>
  <si>
    <t>00205153</t>
  </si>
  <si>
    <t>00111872</t>
  </si>
  <si>
    <t>00302005</t>
  </si>
  <si>
    <t>00205643</t>
  </si>
  <si>
    <t>00400108</t>
  </si>
  <si>
    <t>00302118</t>
  </si>
  <si>
    <t>00205421</t>
  </si>
  <si>
    <t>00302099</t>
  </si>
  <si>
    <t>00205671</t>
  </si>
  <si>
    <t>00205685</t>
  </si>
  <si>
    <t>00205495</t>
  </si>
  <si>
    <t>00500115</t>
  </si>
  <si>
    <t>00302076</t>
  </si>
  <si>
    <t>00400042</t>
  </si>
  <si>
    <t>00110585</t>
  </si>
  <si>
    <t>00500135</t>
  </si>
  <si>
    <t>00205816</t>
  </si>
  <si>
    <t>00110774</t>
  </si>
  <si>
    <t>00109462</t>
  </si>
  <si>
    <t>00111521</t>
  </si>
  <si>
    <t>00500095</t>
  </si>
  <si>
    <t>00111440</t>
  </si>
  <si>
    <t>00111813</t>
  </si>
  <si>
    <t>00107850</t>
  </si>
  <si>
    <t>00302053</t>
  </si>
  <si>
    <t>00111076</t>
  </si>
  <si>
    <t>00302030</t>
  </si>
  <si>
    <t>00107096</t>
  </si>
  <si>
    <t>00205791</t>
  </si>
  <si>
    <t>00301930</t>
  </si>
  <si>
    <t>00111831</t>
  </si>
  <si>
    <t>00500092</t>
  </si>
  <si>
    <t>00204687</t>
  </si>
  <si>
    <t>04000248</t>
  </si>
  <si>
    <t>00400170</t>
  </si>
  <si>
    <t>ULFIYANI</t>
  </si>
  <si>
    <t>00205821</t>
  </si>
  <si>
    <t>00301813</t>
  </si>
  <si>
    <t>00101645</t>
  </si>
  <si>
    <t>00400149</t>
  </si>
  <si>
    <t>00109974</t>
  </si>
  <si>
    <t>00111498</t>
  </si>
  <si>
    <t>00111527</t>
  </si>
  <si>
    <t>00205745</t>
  </si>
  <si>
    <t>00110506</t>
  </si>
  <si>
    <t>02006073</t>
  </si>
  <si>
    <t>00205838</t>
  </si>
  <si>
    <t>OHAN ABDUL KOHAR</t>
  </si>
  <si>
    <t>00111387</t>
  </si>
  <si>
    <t>00111912</t>
  </si>
  <si>
    <t>00111925</t>
  </si>
  <si>
    <t>00111921</t>
  </si>
  <si>
    <t>00400069</t>
  </si>
  <si>
    <t>00500039</t>
  </si>
  <si>
    <t>00111705</t>
  </si>
  <si>
    <t>00205706</t>
  </si>
  <si>
    <t>05000183</t>
  </si>
  <si>
    <t>00111397</t>
  </si>
  <si>
    <t>00111099</t>
  </si>
  <si>
    <t>00400006</t>
  </si>
  <si>
    <t>00109071</t>
  </si>
  <si>
    <t>04000249</t>
  </si>
  <si>
    <t>00400171</t>
  </si>
  <si>
    <t>ACEP MUFTI RIZKY</t>
  </si>
  <si>
    <t>00205483</t>
  </si>
  <si>
    <t>00111532</t>
  </si>
  <si>
    <t>00108324</t>
  </si>
  <si>
    <t>00202176</t>
  </si>
  <si>
    <t>01008536</t>
  </si>
  <si>
    <t>00110369</t>
  </si>
  <si>
    <t>YAYA</t>
  </si>
  <si>
    <t>00109459</t>
  </si>
  <si>
    <t>00205453</t>
  </si>
  <si>
    <t>00111596</t>
  </si>
  <si>
    <t>00111058</t>
  </si>
  <si>
    <t>00205318</t>
  </si>
  <si>
    <t>00204140</t>
  </si>
  <si>
    <t>00500117</t>
  </si>
  <si>
    <t>00205722</t>
  </si>
  <si>
    <t>00302000</t>
  </si>
  <si>
    <t>00111909</t>
  </si>
  <si>
    <t>00205788</t>
  </si>
  <si>
    <t>00101337</t>
  </si>
  <si>
    <t>00111453</t>
  </si>
  <si>
    <t>00107050</t>
  </si>
  <si>
    <t>00111775</t>
  </si>
  <si>
    <t>00302004</t>
  </si>
  <si>
    <t>00111569</t>
  </si>
  <si>
    <t>00110837</t>
  </si>
  <si>
    <t>00302007</t>
  </si>
  <si>
    <t>00110756</t>
  </si>
  <si>
    <t>00400044</t>
  </si>
  <si>
    <t>00400036</t>
  </si>
  <si>
    <t>00110799</t>
  </si>
  <si>
    <t>01008521</t>
  </si>
  <si>
    <t>00111957</t>
  </si>
  <si>
    <t>UHSUN MUNIR</t>
  </si>
  <si>
    <t>00204261</t>
  </si>
  <si>
    <t>00302104</t>
  </si>
  <si>
    <t>00110429</t>
  </si>
  <si>
    <t>03002411</t>
  </si>
  <si>
    <t>00302132</t>
  </si>
  <si>
    <t>MASDURIH</t>
  </si>
  <si>
    <t>00109316</t>
  </si>
  <si>
    <t>00110439</t>
  </si>
  <si>
    <t>00111579</t>
  </si>
  <si>
    <t>00108568</t>
  </si>
  <si>
    <t>00110397</t>
  </si>
  <si>
    <t>00204907</t>
  </si>
  <si>
    <t>00400053</t>
  </si>
  <si>
    <t>00302087</t>
  </si>
  <si>
    <t>00111089</t>
  </si>
  <si>
    <t>00205676</t>
  </si>
  <si>
    <t>05000188</t>
  </si>
  <si>
    <t>00500152</t>
  </si>
  <si>
    <t>TATI KARHATI</t>
  </si>
  <si>
    <t>00111807</t>
  </si>
  <si>
    <t>00200724</t>
  </si>
  <si>
    <t>00110559</t>
  </si>
  <si>
    <t>00110962</t>
  </si>
  <si>
    <t>00205810</t>
  </si>
  <si>
    <t>00301753</t>
  </si>
  <si>
    <t>00500146</t>
  </si>
  <si>
    <t>00400017</t>
  </si>
  <si>
    <t>00110890</t>
  </si>
  <si>
    <t>00111011</t>
  </si>
  <si>
    <t>00301976</t>
  </si>
  <si>
    <t>00111641</t>
  </si>
  <si>
    <t>01008526</t>
  </si>
  <si>
    <t>00111960</t>
  </si>
  <si>
    <t>MASKUB</t>
  </si>
  <si>
    <t>00111365</t>
  </si>
  <si>
    <t>00301568</t>
  </si>
  <si>
    <t>00301874</t>
  </si>
  <si>
    <t>00391929</t>
  </si>
  <si>
    <t>00500038</t>
  </si>
  <si>
    <t>00110575</t>
  </si>
  <si>
    <t>00111898</t>
  </si>
  <si>
    <t>00400081</t>
  </si>
  <si>
    <t>00301711</t>
  </si>
  <si>
    <t>00111396</t>
  </si>
  <si>
    <t>00110801</t>
  </si>
  <si>
    <t>00108167</t>
  </si>
  <si>
    <t>00400123</t>
  </si>
  <si>
    <t>00400166</t>
  </si>
  <si>
    <t>00111883</t>
  </si>
  <si>
    <t>00111333</t>
  </si>
  <si>
    <t>00109889</t>
  </si>
  <si>
    <t>00108244</t>
  </si>
  <si>
    <t>00111735</t>
  </si>
  <si>
    <t>00110377</t>
  </si>
  <si>
    <t>03002415</t>
  </si>
  <si>
    <t>00302133</t>
  </si>
  <si>
    <t>URIP</t>
  </si>
  <si>
    <t>00400102</t>
  </si>
  <si>
    <t>00111823</t>
  </si>
  <si>
    <t>00202075</t>
  </si>
  <si>
    <t>00107984</t>
  </si>
  <si>
    <t>00300718</t>
  </si>
  <si>
    <t>00301900</t>
  </si>
  <si>
    <t>00400156</t>
  </si>
  <si>
    <t>00103224</t>
  </si>
  <si>
    <t>00110853</t>
  </si>
  <si>
    <t>00500129</t>
  </si>
  <si>
    <t>00200246</t>
  </si>
  <si>
    <t>00110289</t>
  </si>
  <si>
    <t>00106692</t>
  </si>
  <si>
    <t>00205736</t>
  </si>
  <si>
    <t>00102292</t>
  </si>
  <si>
    <t>00110843</t>
  </si>
  <si>
    <t>00500059</t>
  </si>
  <si>
    <t>00111343</t>
  </si>
  <si>
    <t>02006076</t>
  </si>
  <si>
    <t>00205497</t>
  </si>
  <si>
    <t>00500125</t>
  </si>
  <si>
    <t>00300821</t>
  </si>
  <si>
    <t>01008544</t>
  </si>
  <si>
    <t>00107983</t>
  </si>
  <si>
    <t>01008531</t>
  </si>
  <si>
    <t>00111965</t>
  </si>
  <si>
    <t>IDRIS</t>
  </si>
  <si>
    <t>00301264</t>
  </si>
  <si>
    <t>00109324</t>
  </si>
  <si>
    <t>00203231</t>
  </si>
  <si>
    <t>00111335</t>
  </si>
  <si>
    <t>00302045</t>
  </si>
  <si>
    <t>00301700</t>
  </si>
  <si>
    <t>00110898</t>
  </si>
  <si>
    <t>00205815</t>
  </si>
  <si>
    <t>00302077</t>
  </si>
  <si>
    <t>00301937</t>
  </si>
  <si>
    <t>00302127</t>
  </si>
  <si>
    <t>00202292</t>
  </si>
  <si>
    <t>00205454</t>
  </si>
  <si>
    <t>00106444</t>
  </si>
  <si>
    <t>00110804</t>
  </si>
  <si>
    <t>00111678</t>
  </si>
  <si>
    <t>00500045</t>
  </si>
  <si>
    <t>00111864</t>
  </si>
  <si>
    <t>00111681</t>
  </si>
  <si>
    <t>00400135</t>
  </si>
  <si>
    <t>00301969</t>
  </si>
  <si>
    <t>00109904</t>
  </si>
  <si>
    <t>00111805</t>
  </si>
  <si>
    <t>00205124</t>
  </si>
  <si>
    <t>00400080</t>
  </si>
  <si>
    <t>00111595</t>
  </si>
  <si>
    <t>00109684</t>
  </si>
  <si>
    <t>00203792</t>
  </si>
  <si>
    <t>00301730</t>
  </si>
  <si>
    <t>00110392</t>
  </si>
  <si>
    <t>02006086</t>
  </si>
  <si>
    <t>00102118</t>
  </si>
  <si>
    <t>00205627</t>
  </si>
  <si>
    <t>00300675</t>
  </si>
  <si>
    <t>00500049</t>
  </si>
  <si>
    <t>00301008</t>
  </si>
  <si>
    <t>00110957</t>
  </si>
  <si>
    <t>00109300</t>
  </si>
  <si>
    <t>00205750</t>
  </si>
  <si>
    <t>00108318</t>
  </si>
  <si>
    <t>00400120</t>
  </si>
  <si>
    <t>02006074</t>
  </si>
  <si>
    <t>00205839</t>
  </si>
  <si>
    <t>AGUS SALAM</t>
  </si>
  <si>
    <t>00203382</t>
  </si>
  <si>
    <t>00400084</t>
  </si>
  <si>
    <t>00205741</t>
  </si>
  <si>
    <t>00111631</t>
  </si>
  <si>
    <t>00204043</t>
  </si>
  <si>
    <t>00109422</t>
  </si>
  <si>
    <t>00500143</t>
  </si>
  <si>
    <t>00400141</t>
  </si>
  <si>
    <t>02006081</t>
  </si>
  <si>
    <t>00202177</t>
  </si>
  <si>
    <t>ROHIS MAULANA</t>
  </si>
  <si>
    <t>00203043</t>
  </si>
  <si>
    <t>00205440</t>
  </si>
  <si>
    <t>00500068</t>
  </si>
  <si>
    <t>00110135</t>
  </si>
  <si>
    <t>00400083</t>
  </si>
  <si>
    <t>00205836</t>
  </si>
  <si>
    <t>00302131</t>
  </si>
  <si>
    <t>00102119</t>
  </si>
  <si>
    <t>00301982</t>
  </si>
  <si>
    <t>02006088</t>
  </si>
  <si>
    <t>00108717</t>
  </si>
  <si>
    <t>00400163</t>
  </si>
  <si>
    <t>00111855</t>
  </si>
  <si>
    <t>03002412</t>
  </si>
  <si>
    <t>00302130</t>
  </si>
  <si>
    <t>00100420</t>
  </si>
  <si>
    <t>00400161</t>
  </si>
  <si>
    <t>00111865</t>
  </si>
  <si>
    <t>00110566</t>
  </si>
  <si>
    <t>00400096</t>
  </si>
  <si>
    <t>00110599</t>
  </si>
  <si>
    <t>00400122</t>
  </si>
  <si>
    <t>00302055</t>
  </si>
  <si>
    <t>00203144</t>
  </si>
  <si>
    <t>00202930</t>
  </si>
  <si>
    <t>00205759</t>
  </si>
  <si>
    <t>00400128</t>
  </si>
  <si>
    <t>ENDA</t>
  </si>
  <si>
    <t>00111786</t>
  </si>
  <si>
    <t>00111252</t>
  </si>
  <si>
    <t>00202821</t>
  </si>
  <si>
    <t>00110770</t>
  </si>
  <si>
    <t>00111948</t>
  </si>
  <si>
    <t>00301928</t>
  </si>
  <si>
    <t>00500144</t>
  </si>
  <si>
    <t>00205489</t>
  </si>
  <si>
    <t>00400173</t>
  </si>
  <si>
    <t>DEDE YAYA JUHARYA</t>
  </si>
  <si>
    <t>00400115</t>
  </si>
  <si>
    <t>00111362</t>
  </si>
  <si>
    <t>00301465</t>
  </si>
  <si>
    <t>00105367</t>
  </si>
  <si>
    <t>00111238</t>
  </si>
  <si>
    <t>00300629</t>
  </si>
  <si>
    <t>00500110</t>
  </si>
  <si>
    <t>00111710</t>
  </si>
  <si>
    <t>05000185</t>
  </si>
  <si>
    <t>00110981</t>
  </si>
  <si>
    <t>00205078</t>
  </si>
  <si>
    <t>00111644</t>
  </si>
  <si>
    <t>00111580</t>
  </si>
  <si>
    <t>00200314</t>
  </si>
  <si>
    <t>01008543</t>
  </si>
  <si>
    <t>00111964</t>
  </si>
  <si>
    <t>WILIANTI</t>
  </si>
  <si>
    <t>00110402</t>
  </si>
  <si>
    <t>00107533</t>
  </si>
  <si>
    <t>00301875</t>
  </si>
  <si>
    <t>00500138</t>
  </si>
  <si>
    <t>00500077</t>
  </si>
  <si>
    <t>00500126</t>
  </si>
  <si>
    <t>00204811</t>
  </si>
  <si>
    <t>00205243</t>
  </si>
  <si>
    <t>00205808</t>
  </si>
  <si>
    <t>00111311</t>
  </si>
  <si>
    <t>03002416</t>
  </si>
  <si>
    <t>00301649</t>
  </si>
  <si>
    <t>00111219</t>
  </si>
  <si>
    <t>00109706</t>
  </si>
  <si>
    <t>00500048</t>
  </si>
  <si>
    <t>00109519</t>
  </si>
  <si>
    <t>00400068</t>
  </si>
  <si>
    <t>00205271</t>
  </si>
  <si>
    <t>00300830</t>
  </si>
  <si>
    <t>00302092</t>
  </si>
  <si>
    <t>00109223</t>
  </si>
  <si>
    <t>00302122</t>
  </si>
  <si>
    <t>00111032</t>
  </si>
  <si>
    <t>00202104</t>
  </si>
  <si>
    <t>00500035</t>
  </si>
  <si>
    <t>00301809</t>
  </si>
  <si>
    <t>00205052</t>
  </si>
  <si>
    <t>00204466</t>
  </si>
  <si>
    <t>00301998</t>
  </si>
  <si>
    <t>00111235</t>
  </si>
  <si>
    <t>00301001</t>
  </si>
  <si>
    <t>00105626</t>
  </si>
  <si>
    <t>00500007</t>
  </si>
  <si>
    <t>05000184</t>
  </si>
  <si>
    <t>00500150</t>
  </si>
  <si>
    <t>CUYANTI</t>
  </si>
  <si>
    <t>00205670</t>
  </si>
  <si>
    <t>00500142</t>
  </si>
  <si>
    <t>00205812</t>
  </si>
  <si>
    <t>00400067</t>
  </si>
  <si>
    <t>00205234</t>
  </si>
  <si>
    <t>00111079</t>
  </si>
  <si>
    <t>00105333</t>
  </si>
  <si>
    <t>00203108</t>
  </si>
  <si>
    <t>00301279</t>
  </si>
  <si>
    <t>00205569</t>
  </si>
  <si>
    <t>00201787</t>
  </si>
  <si>
    <t>00110463</t>
  </si>
  <si>
    <t>00301584</t>
  </si>
  <si>
    <t>00205533</t>
  </si>
  <si>
    <t>00400125</t>
  </si>
  <si>
    <t>00105100</t>
  </si>
  <si>
    <t>00301869</t>
  </si>
  <si>
    <t>00111586</t>
  </si>
  <si>
    <t>00110497</t>
  </si>
  <si>
    <t>00302016</t>
  </si>
  <si>
    <t>00111903</t>
  </si>
  <si>
    <t>00500050</t>
  </si>
  <si>
    <t>00301904</t>
  </si>
  <si>
    <t>00111809</t>
  </si>
  <si>
    <t>00109868</t>
  </si>
  <si>
    <t>04000243</t>
  </si>
  <si>
    <t>00400168</t>
  </si>
  <si>
    <t>00400077</t>
  </si>
  <si>
    <t>00110820</t>
  </si>
  <si>
    <t>00111065</t>
  </si>
  <si>
    <t>00111784</t>
  </si>
  <si>
    <t>00400177</t>
  </si>
  <si>
    <t>PENDI PRASETIAN</t>
  </si>
  <si>
    <t>00302061</t>
  </si>
  <si>
    <t>00110674</t>
  </si>
  <si>
    <t>00111906</t>
  </si>
  <si>
    <t>00301913</t>
  </si>
  <si>
    <t>00400056</t>
  </si>
  <si>
    <t>00203845</t>
  </si>
  <si>
    <t>00205526</t>
  </si>
  <si>
    <t>00204422</t>
  </si>
  <si>
    <t>00301718</t>
  </si>
  <si>
    <t>00205710</t>
  </si>
  <si>
    <t>00400127</t>
  </si>
  <si>
    <t>03002419</t>
  </si>
  <si>
    <t>00302135</t>
  </si>
  <si>
    <t>00203323</t>
  </si>
  <si>
    <t>00301850</t>
  </si>
  <si>
    <t>00111738</t>
  </si>
  <si>
    <t>00111835</t>
  </si>
  <si>
    <t>00110993</t>
  </si>
  <si>
    <t>00111008</t>
  </si>
  <si>
    <t>00205541</t>
  </si>
  <si>
    <t>00111791</t>
  </si>
  <si>
    <t>00301923</t>
  </si>
  <si>
    <t>00302067</t>
  </si>
  <si>
    <t>00302126</t>
  </si>
  <si>
    <t>00205712</t>
  </si>
  <si>
    <t>00203929</t>
  </si>
  <si>
    <t>00110827</t>
  </si>
  <si>
    <t>00110171</t>
  </si>
  <si>
    <t>00204242</t>
  </si>
  <si>
    <t>00400001</t>
  </si>
  <si>
    <t>00110299</t>
  </si>
  <si>
    <t>00500066</t>
  </si>
  <si>
    <t>00205636</t>
  </si>
  <si>
    <t>02006084</t>
  </si>
  <si>
    <t>00205462</t>
  </si>
  <si>
    <t>00110761</t>
  </si>
  <si>
    <t>00500140</t>
  </si>
  <si>
    <t>00110836</t>
  </si>
  <si>
    <t>00400087</t>
  </si>
  <si>
    <t>00109375</t>
  </si>
  <si>
    <t>00111744</t>
  </si>
  <si>
    <t>00302095</t>
  </si>
  <si>
    <t>01008532</t>
  </si>
  <si>
    <t>00111967</t>
  </si>
  <si>
    <t>AKYADI</t>
  </si>
  <si>
    <t>00109818</t>
  </si>
  <si>
    <t>00400176</t>
  </si>
  <si>
    <t>NANA HERDIANA</t>
  </si>
  <si>
    <t>00205269</t>
  </si>
  <si>
    <t>00111606</t>
  </si>
  <si>
    <t>00500119</t>
  </si>
  <si>
    <t>00111819</t>
  </si>
  <si>
    <t>00111927</t>
  </si>
  <si>
    <t>00400124</t>
  </si>
  <si>
    <t>00302039</t>
  </si>
  <si>
    <t>01008522</t>
  </si>
  <si>
    <t>00110479</t>
  </si>
  <si>
    <t>THIO MEY LAN</t>
  </si>
  <si>
    <t>00202847</t>
  </si>
  <si>
    <t>00110808</t>
  </si>
  <si>
    <t>05000191</t>
  </si>
  <si>
    <t>00500154</t>
  </si>
  <si>
    <t>00205161</t>
  </si>
  <si>
    <t>00301890</t>
  </si>
  <si>
    <t>00203326</t>
  </si>
  <si>
    <t>00400094</t>
  </si>
  <si>
    <t>00302075</t>
  </si>
  <si>
    <t>00500091</t>
  </si>
  <si>
    <t>00111604</t>
  </si>
  <si>
    <t>00109942</t>
  </si>
  <si>
    <t>00111046</t>
  </si>
  <si>
    <t>00205473</t>
  </si>
  <si>
    <t>00111942</t>
  </si>
  <si>
    <t>00103049</t>
  </si>
  <si>
    <t>00205322</t>
  </si>
  <si>
    <t>00205637</t>
  </si>
  <si>
    <t>00110791</t>
  </si>
  <si>
    <t>00111871</t>
  </si>
  <si>
    <t>00105225</t>
  </si>
  <si>
    <t>00302074</t>
  </si>
  <si>
    <t>00205096</t>
  </si>
  <si>
    <t>00205672</t>
  </si>
  <si>
    <t>00110646</t>
  </si>
  <si>
    <t>00301271</t>
  </si>
  <si>
    <t>00111544</t>
  </si>
  <si>
    <t>00110982</t>
  </si>
  <si>
    <t>00302058</t>
  </si>
  <si>
    <t>04000251</t>
  </si>
  <si>
    <t>00110428</t>
  </si>
  <si>
    <t>00301903</t>
  </si>
  <si>
    <t>00111886</t>
  </si>
  <si>
    <t>00111896</t>
  </si>
  <si>
    <t>00203269</t>
  </si>
  <si>
    <t>00111873</t>
  </si>
  <si>
    <t>00109053</t>
  </si>
  <si>
    <t>ENGKUR</t>
  </si>
  <si>
    <t>00111949</t>
  </si>
  <si>
    <t>00205761</t>
  </si>
  <si>
    <t>00400162</t>
  </si>
  <si>
    <t>00105045</t>
  </si>
  <si>
    <t>00109639</t>
  </si>
  <si>
    <t>00111926</t>
  </si>
  <si>
    <t>03002420</t>
  </si>
  <si>
    <t>00301628</t>
  </si>
  <si>
    <t>00111728</t>
  </si>
  <si>
    <t>00302080</t>
  </si>
  <si>
    <t>00302101</t>
  </si>
  <si>
    <t>00302096</t>
  </si>
  <si>
    <t>03002413</t>
  </si>
  <si>
    <t>00301915</t>
  </si>
  <si>
    <t>KATINI</t>
  </si>
  <si>
    <t>00101963</t>
  </si>
  <si>
    <t>00103618</t>
  </si>
  <si>
    <t>00111570</t>
  </si>
  <si>
    <t>00200948</t>
  </si>
  <si>
    <t>00500025</t>
  </si>
  <si>
    <t>00110951</t>
  </si>
  <si>
    <t>05000193</t>
  </si>
  <si>
    <t>CKPN</t>
  </si>
  <si>
    <t>KR001</t>
  </si>
  <si>
    <t>KR003</t>
  </si>
  <si>
    <t>KR011</t>
  </si>
  <si>
    <t>Debitur</t>
  </si>
  <si>
    <t>BRANCH</t>
  </si>
  <si>
    <t>001</t>
  </si>
  <si>
    <t>002</t>
  </si>
  <si>
    <t>003</t>
  </si>
  <si>
    <t>004</t>
  </si>
  <si>
    <t>005</t>
  </si>
  <si>
    <t>1</t>
  </si>
  <si>
    <t>2</t>
  </si>
  <si>
    <t>5</t>
  </si>
  <si>
    <t>3</t>
  </si>
  <si>
    <t>4</t>
  </si>
  <si>
    <t>Kolektibilitas</t>
  </si>
  <si>
    <t>ACTION PLAN</t>
  </si>
  <si>
    <t>Cabang</t>
  </si>
  <si>
    <t>Jenis</t>
  </si>
  <si>
    <t>No.Fasilitas</t>
  </si>
  <si>
    <t>Perhitungan Tunggakan</t>
  </si>
  <si>
    <t>Nama BPR : PT BPR CAHAYA FAJAR</t>
  </si>
  <si>
    <t>Perhitungan Cadangan Kerugian Penurunan Nilai (CKPN)</t>
  </si>
  <si>
    <t>Posisi Maret 2025</t>
  </si>
  <si>
    <t>Saldo awal (31 Maret 2024)</t>
  </si>
  <si>
    <t>posisi 31 Maret 2025</t>
  </si>
  <si>
    <t>Saldo awal (30 Juni 2024)</t>
  </si>
  <si>
    <t>posisi 30 Juni 2025</t>
  </si>
  <si>
    <t>Saldo awal (30 September 2024)</t>
  </si>
  <si>
    <t>posisi 30 September 2025</t>
  </si>
  <si>
    <t>Saldo awal (31 Desember 2024)</t>
  </si>
  <si>
    <t>posisi 31 November 2025</t>
  </si>
  <si>
    <t>OS_HAPUS_BUKU</t>
  </si>
  <si>
    <t>pct</t>
  </si>
  <si>
    <t>ARDEI SACHBANA - 10308804</t>
  </si>
  <si>
    <t>RONALD SUTANTO - 10109626</t>
  </si>
  <si>
    <t>RUDIN SAPRUDIN - 01001692</t>
  </si>
  <si>
    <t>CECEN CHEDRY VISCA - 02002626</t>
  </si>
  <si>
    <t>SUHADI WIHARJA - 01003377</t>
  </si>
  <si>
    <t>ASMARANDANA - 03000065</t>
  </si>
  <si>
    <t>FATHUROHMAN - 01003823</t>
  </si>
  <si>
    <t>RONALD SUTANTO - 10308989</t>
  </si>
  <si>
    <t>LUKMAN HAKIM - 10109511</t>
  </si>
  <si>
    <t>BAGUS ARFANSYAH - 01003943</t>
  </si>
  <si>
    <t>HASAN - 01002023</t>
  </si>
  <si>
    <t>EDWIN RIYANTO - 10909837</t>
  </si>
  <si>
    <t>YUSUF MEIDWIANTO - 01000894</t>
  </si>
  <si>
    <t>SUKETI - 01001541</t>
  </si>
  <si>
    <t>BENI SARBINI - 01001233</t>
  </si>
  <si>
    <t>WARTI - 01000929</t>
  </si>
  <si>
    <t>GUNAWAN - 01002801</t>
  </si>
  <si>
    <t>AHMAD JUANDA - 03000274</t>
  </si>
  <si>
    <t>NONO SUPRIYONO - 01000243</t>
  </si>
  <si>
    <t>IDA UNADA - 01004963</t>
  </si>
  <si>
    <t>AHMADI - 01003114</t>
  </si>
  <si>
    <t>DIDI SUTARDI - 01001778</t>
  </si>
  <si>
    <t>WARSIDI - 01001775</t>
  </si>
  <si>
    <t>SANUDIN - 01001996</t>
  </si>
  <si>
    <t>AMBARI - 02000710</t>
  </si>
  <si>
    <t>DADANG HIDAYAT - 01001365</t>
  </si>
  <si>
    <t>RIFAI - 01000785</t>
  </si>
  <si>
    <t>NANA RUDIANA - 01000861</t>
  </si>
  <si>
    <t>SUTRIAWATI - 02003347</t>
  </si>
  <si>
    <t>OLIS NURJANAH - 01003577</t>
  </si>
  <si>
    <t>KUTUR - 01000202</t>
  </si>
  <si>
    <t>SUPADI - 10208479</t>
  </si>
  <si>
    <t>RUSTAM - 01004636</t>
  </si>
  <si>
    <t>ELWANI JONATHAN - 10108683</t>
  </si>
  <si>
    <t>DARKUM - 01005272</t>
  </si>
  <si>
    <t>ASEP SAEPUL ROHMAN - 01002312</t>
  </si>
  <si>
    <t>AGUS BUDIONO - 01003867</t>
  </si>
  <si>
    <t>RUMINI - 01001242</t>
  </si>
  <si>
    <t>SODIKIN - 01003553</t>
  </si>
  <si>
    <t>ENCAS CASINAH - 01004771</t>
  </si>
  <si>
    <t>ABAS - 01005215</t>
  </si>
  <si>
    <t>SUNARTO - 01004556</t>
  </si>
  <si>
    <t>ELWANI JONATHAN - 10118756</t>
  </si>
  <si>
    <t>MULYA - 01004090</t>
  </si>
  <si>
    <t>SUPRIATNA - 01004426</t>
  </si>
  <si>
    <t>AYU NURWULAN HANDAYANI - 10109139</t>
  </si>
  <si>
    <t>ASEP SAEPUDIN - 01003794</t>
  </si>
  <si>
    <t>ANTIJAH - 02003542</t>
  </si>
  <si>
    <t>MOCHAMAD JAMALUDIN - 01004043</t>
  </si>
  <si>
    <t>ELWANI JONATHAN - 14008161</t>
  </si>
  <si>
    <t>RUSMINI - 01005157</t>
  </si>
  <si>
    <t>EBHIC HENDERSON - 01002911</t>
  </si>
  <si>
    <t>INA RATNANINGSIH - 01004875</t>
  </si>
  <si>
    <t>SUWENI - 01000855</t>
  </si>
  <si>
    <t>MAMAT RAHMAT - 01005109</t>
  </si>
  <si>
    <t>AYU NURWULAN HANDAYANI - 14007407</t>
  </si>
  <si>
    <t>SUYANTO - 01004480</t>
  </si>
  <si>
    <t>ROHADI - 01003843</t>
  </si>
  <si>
    <t>ELWANI JONATHAN - 14008152</t>
  </si>
  <si>
    <t>JAMRONI - 02002616</t>
  </si>
  <si>
    <t>CASRIAH - 01002381</t>
  </si>
  <si>
    <t>SOPYAN - 01003586</t>
  </si>
  <si>
    <t>JUMARIAH - 01004864</t>
  </si>
  <si>
    <t>RASNALI - 03000232</t>
  </si>
  <si>
    <t>WIWIN WIANSIH - 02003575</t>
  </si>
  <si>
    <t>BUDI PURNOMO KOMARA - 01001452</t>
  </si>
  <si>
    <t>MAESARO - 01001711</t>
  </si>
  <si>
    <t>FAJAR ARIESA - 01003022</t>
  </si>
  <si>
    <t>MISRAI SUBAKTI - 01004131</t>
  </si>
  <si>
    <t>YANTI SRIMULYANTI - 01004047</t>
  </si>
  <si>
    <t>SUHAEDI - 02000768</t>
  </si>
  <si>
    <t>SITI NURAENI - 02001151</t>
  </si>
  <si>
    <t>SUPRIYANTO - 01000355</t>
  </si>
  <si>
    <t>JULI - 01002330</t>
  </si>
  <si>
    <t>AHMAD - 01003479</t>
  </si>
  <si>
    <t>ERA WATI - 01004626</t>
  </si>
  <si>
    <t>ABDUL WAHID - 01004866</t>
  </si>
  <si>
    <t>HERMAN - 03000097</t>
  </si>
  <si>
    <t>JAMINAH - 02001951</t>
  </si>
  <si>
    <t>MUHAMAD SYAFIUDDIN - 01000077</t>
  </si>
  <si>
    <t>HOLIFAH - 01001330</t>
  </si>
  <si>
    <t>KUWATA - 01002792</t>
  </si>
  <si>
    <t>BIRIN SOBIRIN - 01004021</t>
  </si>
  <si>
    <t>RINA KURNIASIH - 10609968</t>
  </si>
  <si>
    <t>WAERIH - 03000806</t>
  </si>
  <si>
    <t>DARSONO - 02002853</t>
  </si>
  <si>
    <t>ALEXANDER HERU UTOMO - 01001693</t>
  </si>
  <si>
    <t>SURYANI - 01002035</t>
  </si>
  <si>
    <t>YULIAWATI - 01003329</t>
  </si>
  <si>
    <t>SUWANDI - 01004546</t>
  </si>
  <si>
    <t>SAHMAD - 01003595</t>
  </si>
  <si>
    <t>WASNA - 03000233</t>
  </si>
  <si>
    <t>WITRI YANTI HERYANTO - 02000465</t>
  </si>
  <si>
    <t>ENDANG PERMANA - 20103335</t>
  </si>
  <si>
    <t>FAISAL ABDAU - 01001020</t>
  </si>
  <si>
    <t>KONAAH - 01002771</t>
  </si>
  <si>
    <t>EBAH YANTI - 01003911</t>
  </si>
  <si>
    <t>ACE SUGANDI - 01005198</t>
  </si>
  <si>
    <t>DULHAJI - 03000363</t>
  </si>
  <si>
    <t>RUNDASIH - 02001077</t>
  </si>
  <si>
    <t>UPIK SABENA - 01001656</t>
  </si>
  <si>
    <t>LENI - 01001765</t>
  </si>
  <si>
    <t>AGUS SALIM - 01003079</t>
  </si>
  <si>
    <t>IIN SUTRISNI - 01004456</t>
  </si>
  <si>
    <t>YUNIA - 01003023</t>
  </si>
  <si>
    <t>WARTONO - 01003836</t>
  </si>
  <si>
    <t>IIS RISTIYATI - 02003578</t>
  </si>
  <si>
    <t>TURINI - 02002990</t>
  </si>
  <si>
    <t>MARNINGSRI - 01000914</t>
  </si>
  <si>
    <t>SRI BUDI ASTUTI - 01002433</t>
  </si>
  <si>
    <t>SUGIARTI - 01003599</t>
  </si>
  <si>
    <t>LILI SUHAELIYAH - 01004945</t>
  </si>
  <si>
    <t>TOIP SLAMET - 03000260</t>
  </si>
  <si>
    <t>RIAN TRIYANA - 02003577</t>
  </si>
  <si>
    <t>BAMBANG SOBALI - 01001506</t>
  </si>
  <si>
    <t>TJIONG THIAM TJU - 01001712</t>
  </si>
  <si>
    <t>KHOERUL - 01003038</t>
  </si>
  <si>
    <t>RUSMINAH - 01004272</t>
  </si>
  <si>
    <t>WAWAN - 02003488</t>
  </si>
  <si>
    <t>UDIN - 02002499</t>
  </si>
  <si>
    <t>WISNI - 02001162</t>
  </si>
  <si>
    <t>YATI ROHAYATI - 01000617</t>
  </si>
  <si>
    <t>USMAN - 01002343</t>
  </si>
  <si>
    <t>JUNIETA IRIANTY - 01003504</t>
  </si>
  <si>
    <t>SUHARI - 01004723</t>
  </si>
  <si>
    <t>TARSODI - 01005058</t>
  </si>
  <si>
    <t>JAENURIH - 03001028</t>
  </si>
  <si>
    <t>DANIRAH - 02003259</t>
  </si>
  <si>
    <t>RINA KURNIASIH - 01000078</t>
  </si>
  <si>
    <t>MAEMUNAH - 01001435</t>
  </si>
  <si>
    <t>SUPRIYATI - 01002879</t>
  </si>
  <si>
    <t>KOMARIYAH - 01004110</t>
  </si>
  <si>
    <t>JAYUSMAN - 01003508</t>
  </si>
  <si>
    <t>YUSUF TAJUDIN - 02000611</t>
  </si>
  <si>
    <t>RUSWAD - 02002998</t>
  </si>
  <si>
    <t>HERY SUGANDA - 01000348</t>
  </si>
  <si>
    <t>AGNES YANI - 01001708</t>
  </si>
  <si>
    <t>KARYA - 01002219</t>
  </si>
  <si>
    <t>PURWANTI - 01003384</t>
  </si>
  <si>
    <t>SARMINI - 01004588</t>
  </si>
  <si>
    <t>KASIH - 01003785</t>
  </si>
  <si>
    <t>DARSONO - 03000078</t>
  </si>
  <si>
    <t>HARTIKAH - 02001739</t>
  </si>
  <si>
    <t>CAHYONO - 20202805</t>
  </si>
  <si>
    <t>MAESAROH - 01001209</t>
  </si>
  <si>
    <t>ABUN ABUBAKAR - 01002784</t>
  </si>
  <si>
    <t>SUPARTI - 01003987</t>
  </si>
  <si>
    <t>MUHAMAD SYAFIUDDIN - 10609967</t>
  </si>
  <si>
    <t>WIRNATA - 03000703</t>
  </si>
  <si>
    <t>ADI KUSNADI - 02002328</t>
  </si>
  <si>
    <t>NOVI YANTI BUDIMAN - 01001677</t>
  </si>
  <si>
    <t>SARIFUDIN - 01001796</t>
  </si>
  <si>
    <t>SULAEMAN - 01003306</t>
  </si>
  <si>
    <t>ROBIAH - 01004524</t>
  </si>
  <si>
    <t>NURUDIN - 01003382</t>
  </si>
  <si>
    <t>SUGIONO SUHENDANG - 01006861</t>
  </si>
  <si>
    <t>TARSIAH - 02000100</t>
  </si>
  <si>
    <t>CEPHERI - 02001464</t>
  </si>
  <si>
    <t>SRI WULAN - 01000980</t>
  </si>
  <si>
    <t>CARSA - 01002566</t>
  </si>
  <si>
    <t>RUSMIATI - 01003629</t>
  </si>
  <si>
    <t>DIDI JUMHADI - 01005147</t>
  </si>
  <si>
    <t>MUNAWIR SAJALI - 03000272</t>
  </si>
  <si>
    <t>TARYONO - 02000544</t>
  </si>
  <si>
    <t>JURIAH - 01001654</t>
  </si>
  <si>
    <t>RUMITI - 01001732</t>
  </si>
  <si>
    <t>TURIMA - 01003062</t>
  </si>
  <si>
    <t>IDANIA - 01004297</t>
  </si>
  <si>
    <t>WIRA TASKANI BIN KADMIKA - 03001644</t>
  </si>
  <si>
    <t>SUWADI - 01003447</t>
  </si>
  <si>
    <t>HENI HENDRIYATI - 02002507</t>
  </si>
  <si>
    <t>JUHENDI - 02002968</t>
  </si>
  <si>
    <t>ABDUL ROHIM - 01000733</t>
  </si>
  <si>
    <t>YULIANTO - 01004613</t>
  </si>
  <si>
    <t>AETIN - 03002042</t>
  </si>
  <si>
    <t>YANTI - 03001731</t>
  </si>
  <si>
    <t>SUMARDI - 03001840</t>
  </si>
  <si>
    <t>DIDI ROSIDI - 01003001</t>
  </si>
  <si>
    <t>WAWAN SUHENDAR - 01005236</t>
  </si>
  <si>
    <t>SUDIANTO - 01003896</t>
  </si>
  <si>
    <t>YAYA WARDAYA - 01007169</t>
  </si>
  <si>
    <t>KUSNADI - 01004827</t>
  </si>
  <si>
    <t>KARSIM - 03002158</t>
  </si>
  <si>
    <t>YAYUK SRI RAHAYU - 01004016</t>
  </si>
  <si>
    <t>DIDING KARYADI - 03001443</t>
  </si>
  <si>
    <t>MASHUDI - 01004484</t>
  </si>
  <si>
    <t>AHMAD KHAERUDIN - 01008128</t>
  </si>
  <si>
    <t>SARINAH - 01004989</t>
  </si>
  <si>
    <t>CASYANTO - 01004065</t>
  </si>
  <si>
    <t>HERLINTININGSIH - 01006442</t>
  </si>
  <si>
    <t>TURI - 01003912</t>
  </si>
  <si>
    <t>DEDE USUP - 01007795</t>
  </si>
  <si>
    <t>MUKHOROBIN - 01005187</t>
  </si>
  <si>
    <t>EFENDI MADNGARIP - 01003165</t>
  </si>
  <si>
    <t>DEDI SUDRAJAT - 03002078</t>
  </si>
  <si>
    <t>WAWAN HERMAWAN - 01004782</t>
  </si>
  <si>
    <t>MUHAMAD TOHANI - 01004721</t>
  </si>
  <si>
    <t>DIDI - 01005982</t>
  </si>
  <si>
    <t>MAMAN HERNAWAN - 01004251</t>
  </si>
  <si>
    <t>JAENAL ARIFIN - 01006664</t>
  </si>
  <si>
    <t>ROHIMAN - 01003963</t>
  </si>
  <si>
    <t>TAHUN_HAPUS_BUKU</t>
  </si>
  <si>
    <t>DEBITUR</t>
  </si>
  <si>
    <t>TOTAL HAPUS BUKU</t>
  </si>
  <si>
    <t>TOTAL RECOVERY</t>
  </si>
  <si>
    <t>KOL</t>
  </si>
  <si>
    <t>S MADKOSIM</t>
  </si>
  <si>
    <t>JULI JAJULI</t>
  </si>
  <si>
    <t>MONICA THERESIA INDRIANI</t>
  </si>
  <si>
    <t>KANTA HANTONO GUNAWAN</t>
  </si>
  <si>
    <t>MUH BAKHTIAR</t>
  </si>
  <si>
    <t>MAMAN SUWARMAN</t>
  </si>
  <si>
    <t>MOH ALIMUDIN</t>
  </si>
  <si>
    <t>SAHUDI</t>
  </si>
  <si>
    <t>SADADI</t>
  </si>
  <si>
    <t>WADIAH</t>
  </si>
  <si>
    <t>SANUSI ALFA</t>
  </si>
  <si>
    <t>SARKUM</t>
  </si>
  <si>
    <t>ZULFAHMI</t>
  </si>
  <si>
    <t>UDIN HAERUDIN</t>
  </si>
  <si>
    <t>OMAN NURYAMAN</t>
  </si>
  <si>
    <t>SRI TUTI TASWIATI</t>
  </si>
  <si>
    <t>NERI MILYANI YESUARDES</t>
  </si>
  <si>
    <t>SUPARNA</t>
  </si>
  <si>
    <t>LUKAS LUSI</t>
  </si>
  <si>
    <t>FRIDA NYILA FITRIA</t>
  </si>
  <si>
    <t>SRIYANTO</t>
  </si>
  <si>
    <t>SHERLY PHAN</t>
  </si>
  <si>
    <t>INEKE CHRISTANTI SUTOPO</t>
  </si>
  <si>
    <t>ROSYADI SUYANTO</t>
  </si>
  <si>
    <t>SARIP HIDAYAT</t>
  </si>
  <si>
    <t>SUTASI WILASTRI</t>
  </si>
  <si>
    <t>ANGGALIH UTOMO</t>
  </si>
  <si>
    <t>SYARKA B KARTAMAN</t>
  </si>
  <si>
    <t>CARINI</t>
  </si>
  <si>
    <t>JOHAN WAHYUDI</t>
  </si>
  <si>
    <t>MUH IMAN NUROHMAN</t>
  </si>
  <si>
    <t>CARMAN</t>
  </si>
  <si>
    <t>WIWIK SUWARTINI</t>
  </si>
  <si>
    <t>IRA MUTIARA SAPUTRI</t>
  </si>
  <si>
    <t>JAMHARI</t>
  </si>
  <si>
    <t>DEVI PRATIWI</t>
  </si>
  <si>
    <t>IBNU</t>
  </si>
  <si>
    <t>MUALAM</t>
  </si>
  <si>
    <t>ALVIN ALDY JAUHARI</t>
  </si>
  <si>
    <t>SITI NURHASANAH</t>
  </si>
  <si>
    <t>AGUS LOEDIJANTO</t>
  </si>
  <si>
    <t>TEGUH SASMITO</t>
  </si>
  <si>
    <t>ERIDAH</t>
  </si>
  <si>
    <t>SADI MULYADI</t>
  </si>
  <si>
    <t>MULYATI SUHNA</t>
  </si>
  <si>
    <t>KHOLIFAH</t>
  </si>
  <si>
    <t>ARNUR WAHID</t>
  </si>
  <si>
    <t>DUDI NARHUDI</t>
  </si>
  <si>
    <t>MURY LISTYOWATI</t>
  </si>
  <si>
    <t>TOTO SUGIHARTO</t>
  </si>
  <si>
    <t>MAEMUNA</t>
  </si>
  <si>
    <t>SETIAWAN PRAWIRADJAJAATMADJA</t>
  </si>
  <si>
    <t>MANIS</t>
  </si>
  <si>
    <t>JUNAENAH</t>
  </si>
  <si>
    <t>MARDI</t>
  </si>
  <si>
    <t>KARNAMAN</t>
  </si>
  <si>
    <t>ASKARI</t>
  </si>
  <si>
    <t>BENNY EKASAPUTRA</t>
  </si>
  <si>
    <t>HANUDIN</t>
  </si>
  <si>
    <t>SUHENDRA</t>
  </si>
  <si>
    <t>MUSTARA</t>
  </si>
  <si>
    <t>YUNI SARAH</t>
  </si>
  <si>
    <t>DADANG AHMAD SATARI</t>
  </si>
  <si>
    <t>SULAIMAN</t>
  </si>
  <si>
    <t>NUR HIDAYAH</t>
  </si>
  <si>
    <t>GALUH TRIYADI</t>
  </si>
  <si>
    <t>SYAMSUL ARIFIN</t>
  </si>
  <si>
    <t>CHATHERINE</t>
  </si>
  <si>
    <t>TETI MERLIATI</t>
  </si>
  <si>
    <t>ERI HENDRIANI</t>
  </si>
  <si>
    <t>ABDUL ROFIK</t>
  </si>
  <si>
    <t>RONALD SADELI</t>
  </si>
  <si>
    <t>ELIS ROHAETI</t>
  </si>
  <si>
    <t>ANI</t>
  </si>
  <si>
    <t>ADE RUYANA</t>
  </si>
  <si>
    <t>IBRAHIM</t>
  </si>
  <si>
    <t>KARINA PUTRI CHANIAGO</t>
  </si>
  <si>
    <t>ABDURRAKHMAN ALI</t>
  </si>
  <si>
    <t>MUTMAUNAH</t>
  </si>
  <si>
    <t>ARIS SUTRISNO</t>
  </si>
  <si>
    <t>RENA YULIYANI</t>
  </si>
  <si>
    <t>MULIJADA AUNG</t>
  </si>
  <si>
    <t>RADISO</t>
  </si>
  <si>
    <t>DIKA KELANA</t>
  </si>
  <si>
    <t>MUHADI</t>
  </si>
  <si>
    <t>AGA HARIMAN</t>
  </si>
  <si>
    <t>KAIDA</t>
  </si>
  <si>
    <t>EKA ARIFIN</t>
  </si>
  <si>
    <t>ABD ROSYID</t>
  </si>
  <si>
    <t>ENI</t>
  </si>
  <si>
    <t>HUDORI</t>
  </si>
  <si>
    <t>BAYU ADHI PERMANA</t>
  </si>
  <si>
    <t>ROYAL</t>
  </si>
  <si>
    <t>SRI MULYA INDAH</t>
  </si>
  <si>
    <t>M JULIONO</t>
  </si>
  <si>
    <t>DUHRI</t>
  </si>
  <si>
    <t>SUHENDRI</t>
  </si>
  <si>
    <t>SUYA</t>
  </si>
  <si>
    <t>DASTI</t>
  </si>
  <si>
    <t>NURROHIM</t>
  </si>
  <si>
    <t>RAIS</t>
  </si>
  <si>
    <t>MURSALIN</t>
  </si>
  <si>
    <t>MOH MAMLUKAT</t>
  </si>
  <si>
    <t>ADE TISNA</t>
  </si>
  <si>
    <t>MOHAMMAD SLAMET M</t>
  </si>
  <si>
    <t>AMURIA ALFANZA</t>
  </si>
  <si>
    <t>WASIKIN SARIPUDIN</t>
  </si>
  <si>
    <t>MOHAMAD DANO</t>
  </si>
  <si>
    <t>SUHERI</t>
  </si>
  <si>
    <t>CASMI</t>
  </si>
  <si>
    <t>RASTUM</t>
  </si>
  <si>
    <t>GIYONO</t>
  </si>
  <si>
    <t>JONO</t>
  </si>
  <si>
    <t>CARLI</t>
  </si>
  <si>
    <t>ITAMA CITRA DEWI KURNIA WAHYU</t>
  </si>
  <si>
    <t>WAHYU LESMANA</t>
  </si>
  <si>
    <t>YULNAIDI</t>
  </si>
  <si>
    <t>RIFAI YUSUF</t>
  </si>
  <si>
    <t>SYAMSUN</t>
  </si>
  <si>
    <t>DEDE AJI WIBOWO</t>
  </si>
  <si>
    <t>SUHATI</t>
  </si>
  <si>
    <t>ABDUL IMAM MAULANA MAGRIBHI</t>
  </si>
  <si>
    <t>TATANG HERMAWAN</t>
  </si>
  <si>
    <t>JOKO SAMUDRA</t>
  </si>
  <si>
    <t>ANGELIA DAMAYANTI SANJAYA</t>
  </si>
  <si>
    <t>SOFWANI</t>
  </si>
  <si>
    <t>TIRONAH</t>
  </si>
  <si>
    <t>WARSIM</t>
  </si>
  <si>
    <t>DETI WIDYANINGSIH</t>
  </si>
  <si>
    <t>JUJU JUHAENI</t>
  </si>
  <si>
    <t>DARPI</t>
  </si>
  <si>
    <t>MUHIDIN</t>
  </si>
  <si>
    <t>AKHMAD</t>
  </si>
  <si>
    <t>TARMONO</t>
  </si>
  <si>
    <t>RUSWID</t>
  </si>
  <si>
    <t>SODIKUN</t>
  </si>
  <si>
    <t>ELYSA</t>
  </si>
  <si>
    <t>TUTI ASNAWATI</t>
  </si>
  <si>
    <t>ANDI SUPRIYADI</t>
  </si>
  <si>
    <t>M IKBAL TRI PATONI</t>
  </si>
  <si>
    <t>FIETO FIRZATULLAH</t>
  </si>
  <si>
    <t>HASAN KHARIRI</t>
  </si>
  <si>
    <t>TRISNA PRASTYO</t>
  </si>
  <si>
    <t>PEGI PRASETYO</t>
  </si>
  <si>
    <t>MUHAMMAD IRSYAD</t>
  </si>
  <si>
    <t>KUSTORO</t>
  </si>
  <si>
    <t>IBNU HAJAR</t>
  </si>
  <si>
    <t>WARYUNI</t>
  </si>
  <si>
    <t>MOCH REZA PRASEPTIANY</t>
  </si>
  <si>
    <t>AHMAD SYUKUR</t>
  </si>
  <si>
    <t>ADE MUKTAR</t>
  </si>
  <si>
    <t>ASEP SETIAWAN</t>
  </si>
  <si>
    <t>ABDULOH</t>
  </si>
  <si>
    <t>FAQIH AGUSTIAN</t>
  </si>
  <si>
    <t>SAMSUDINUR</t>
  </si>
  <si>
    <t>AYU SELA</t>
  </si>
  <si>
    <t>URO ROHAYAH</t>
  </si>
  <si>
    <t>MOH FAJAR RIZQI</t>
  </si>
  <si>
    <t>WAHYU SUGIONO</t>
  </si>
  <si>
    <t>CINDY LIANI</t>
  </si>
  <si>
    <t>MAHMUD</t>
  </si>
  <si>
    <t>WARLAN</t>
  </si>
  <si>
    <t>SETIA BUDI</t>
  </si>
  <si>
    <t>ALDI GUNARTO</t>
  </si>
  <si>
    <t>SAHURI</t>
  </si>
  <si>
    <t>ABDUL KHOLIK</t>
  </si>
  <si>
    <t>DARSINI</t>
  </si>
  <si>
    <t>AJU</t>
  </si>
  <si>
    <t>RUDIANTO</t>
  </si>
  <si>
    <t>LINA SRI HATI</t>
  </si>
  <si>
    <t>SUTIMAH</t>
  </si>
  <si>
    <t>KAPEN</t>
  </si>
  <si>
    <t>UJANG BADRUN</t>
  </si>
  <si>
    <t>YUSIN BIN TARUDI</t>
  </si>
  <si>
    <t>ZULFIKAR VAHERA</t>
  </si>
  <si>
    <t>NADIA AFIANI</t>
  </si>
  <si>
    <t>TANANO</t>
  </si>
  <si>
    <t>NONO SUWARNO HARTO</t>
  </si>
  <si>
    <t>JANI</t>
  </si>
  <si>
    <t>RASWADI</t>
  </si>
  <si>
    <t>MUSTADIRON</t>
  </si>
  <si>
    <t>TARIDIN BN DASIYAN</t>
  </si>
  <si>
    <t>MUSLIK</t>
  </si>
  <si>
    <t>CARSONO</t>
  </si>
  <si>
    <t>TARMUDI</t>
  </si>
  <si>
    <t>ENDANG SUWANDI</t>
  </si>
  <si>
    <t>RASMADI</t>
  </si>
  <si>
    <t>ABDULLAH MUKHLAS</t>
  </si>
  <si>
    <t>SUKIRNO</t>
  </si>
  <si>
    <t>NUAR SARI</t>
  </si>
  <si>
    <t>TARIKA</t>
  </si>
  <si>
    <t>DEDI SUWANDI</t>
  </si>
  <si>
    <t>ISAT</t>
  </si>
  <si>
    <t>TAKMAD</t>
  </si>
  <si>
    <t>WIRANDI</t>
  </si>
  <si>
    <t>WARKONI</t>
  </si>
  <si>
    <t>DARYANTO</t>
  </si>
  <si>
    <t>TIYAH PURWANTY</t>
  </si>
  <si>
    <t>WASTIRIH BT H SARPIN</t>
  </si>
  <si>
    <t>ELIYANTI</t>
  </si>
  <si>
    <t>ASMADI</t>
  </si>
  <si>
    <t>TOHARI BIN SAERUN</t>
  </si>
  <si>
    <t>WAJID SUDRAJAT</t>
  </si>
  <si>
    <t>CASWITI</t>
  </si>
  <si>
    <t>YONO</t>
  </si>
  <si>
    <t>MUSTOPA ZAHID</t>
  </si>
  <si>
    <t>ABDUL HARIS</t>
  </si>
  <si>
    <t>USI CARNUSI</t>
  </si>
  <si>
    <t>JANU RAMDHANIL MUBAROKAH</t>
  </si>
  <si>
    <t>TARINGKEM</t>
  </si>
  <si>
    <t>NENIH</t>
  </si>
  <si>
    <t>FATKHURROKHMAN</t>
  </si>
  <si>
    <t>WIDARINIH</t>
  </si>
  <si>
    <t>MARNI</t>
  </si>
  <si>
    <t>AMAN PRAMUJA</t>
  </si>
  <si>
    <t>WARNISEM</t>
  </si>
  <si>
    <t>SANIM</t>
  </si>
  <si>
    <t>ANDRA NUR MUTIA</t>
  </si>
  <si>
    <t>NUROKHMAN BIN RASIDI</t>
  </si>
  <si>
    <t>WATNINGSIH</t>
  </si>
  <si>
    <t>SLAMET RAHARJO</t>
  </si>
  <si>
    <t>ITI ASNITI</t>
  </si>
  <si>
    <t>MASITO</t>
  </si>
  <si>
    <t>HILDA FEBRINA</t>
  </si>
  <si>
    <t>SURETI</t>
  </si>
  <si>
    <t>RATINI</t>
  </si>
  <si>
    <t>WINANTO</t>
  </si>
  <si>
    <t>TONI</t>
  </si>
  <si>
    <t>DAYAT</t>
  </si>
  <si>
    <t>NANANG SUHERMAN</t>
  </si>
  <si>
    <t>ASEP SARIPUDIN</t>
  </si>
  <si>
    <t>ATENG TARYANA</t>
  </si>
  <si>
    <t>IMAM KAMALUDIN</t>
  </si>
  <si>
    <t>MUHKAMAD SAIFUL BISRI</t>
  </si>
  <si>
    <t>ZAENAL MUTAQIN</t>
  </si>
  <si>
    <t>DIDIN SIROJUDIN</t>
  </si>
  <si>
    <t>ENI SUHAENI</t>
  </si>
  <si>
    <t>BANGBANG DIANSYAH</t>
  </si>
  <si>
    <t>ALBRAM RAHADIANSYAH</t>
  </si>
  <si>
    <t>NANANG SUPRIATNA</t>
  </si>
  <si>
    <t>UUM UMINAH</t>
  </si>
  <si>
    <t>USEP IRPAN</t>
  </si>
  <si>
    <t>AANG NURHASAN</t>
  </si>
  <si>
    <t>RIAN NUGRAHA</t>
  </si>
  <si>
    <t>EUIS KOMALASARI</t>
  </si>
  <si>
    <t>ADE SUNARTO</t>
  </si>
  <si>
    <t>SRI KARTINI</t>
  </si>
  <si>
    <t>MUNASIR</t>
  </si>
  <si>
    <t>TATI ROHAYATI</t>
  </si>
  <si>
    <t>SILVY NURYAQIN</t>
  </si>
  <si>
    <t>NANDANG</t>
  </si>
  <si>
    <t>ENGKAR KARWATI</t>
  </si>
  <si>
    <t>GILANG ROJUDIN</t>
  </si>
  <si>
    <t>AGUS KOMARUDIN</t>
  </si>
  <si>
    <t>HERI KUSAERI</t>
  </si>
  <si>
    <t>WAWAN SUDARWAN</t>
  </si>
  <si>
    <t>RANA RIDWANUDIN</t>
  </si>
  <si>
    <t>OYOM MARYAM</t>
  </si>
  <si>
    <t>HADI SHAEDI</t>
  </si>
  <si>
    <t>WINATA</t>
  </si>
  <si>
    <t>AAN INDRIYANI</t>
  </si>
  <si>
    <t>CUCUN NURHAYATI</t>
  </si>
  <si>
    <t>SRI PUJI LESTARI</t>
  </si>
  <si>
    <t>IYAD</t>
  </si>
  <si>
    <t>NURHAIDA DARMIS</t>
  </si>
  <si>
    <t>ETI ROHAETI</t>
  </si>
  <si>
    <t>SUKARYA</t>
  </si>
  <si>
    <t>RASIDIN</t>
  </si>
  <si>
    <t>DEDE KURNIASIH</t>
  </si>
  <si>
    <t>CARSA KUSUMA ATMAJA</t>
  </si>
  <si>
    <t>ELAN SUHERLAN</t>
  </si>
  <si>
    <t>DINI ALPIAH</t>
  </si>
  <si>
    <t>OBAR SOBARNA</t>
  </si>
  <si>
    <t>GIAS</t>
  </si>
  <si>
    <t>ARIF SUPRIATNA</t>
  </si>
  <si>
    <t>ABDUL RAHMAN</t>
  </si>
  <si>
    <t>UUS USNATA</t>
  </si>
  <si>
    <t>EEN SAENAH</t>
  </si>
  <si>
    <t>TOHA</t>
  </si>
  <si>
    <t>NANO S</t>
  </si>
  <si>
    <t>TUTY ROHANY</t>
  </si>
  <si>
    <t>IDING</t>
  </si>
  <si>
    <t>ALERRY SURYANTO</t>
  </si>
  <si>
    <t>ASEP DIKI ISKANDAR</t>
  </si>
  <si>
    <t>IBADU ROHMAN</t>
  </si>
  <si>
    <t>WAWAN WARDIMAN</t>
  </si>
  <si>
    <t>AEDIN</t>
  </si>
  <si>
    <t>MAMAN KARMAN</t>
  </si>
  <si>
    <t>IYAN ZAKARIA</t>
  </si>
  <si>
    <t>AGUS SUSANTO</t>
  </si>
  <si>
    <t>EHA TETI NURCAHYA</t>
  </si>
  <si>
    <t>SALTA</t>
  </si>
  <si>
    <t>IRFAN NURHUDIN</t>
  </si>
  <si>
    <t>FAKHRUDIN RIZAL</t>
  </si>
  <si>
    <t>ANIS ANISAH</t>
  </si>
  <si>
    <t>LILI</t>
  </si>
  <si>
    <t>SAMIUN</t>
  </si>
  <si>
    <t>NARMAN</t>
  </si>
  <si>
    <t>TETI MEDIATI</t>
  </si>
  <si>
    <t>SAE SUPANDI</t>
  </si>
  <si>
    <t>YAYAH SITI ROKAYAH</t>
  </si>
  <si>
    <t>SURAHMAT KURNIADI</t>
  </si>
  <si>
    <t>HANDI</t>
  </si>
  <si>
    <t>MOHAMAD IRFAN ALHADY</t>
  </si>
  <si>
    <t>RANI NUR UTAMI</t>
  </si>
  <si>
    <t>YUDI RUSDIYANA</t>
  </si>
  <si>
    <t>ONA FATONAH</t>
  </si>
  <si>
    <t>ENOK ROHAYATI</t>
  </si>
  <si>
    <t>ADE IRWAN</t>
  </si>
  <si>
    <t>GATOT DIJAYA</t>
  </si>
  <si>
    <t>YAYAN HERYANTO</t>
  </si>
  <si>
    <t>ENGKUN KURNIAWAN</t>
  </si>
  <si>
    <t>MAMAN NUROHMAN</t>
  </si>
  <si>
    <t>TEGUH ARIS MUNANDAR</t>
  </si>
  <si>
    <t>RAIS SUTAN MOHAMAD ZEIN</t>
  </si>
  <si>
    <t>MOHAMAD SOLIH</t>
  </si>
  <si>
    <t>RONDI</t>
  </si>
  <si>
    <t>ASEP ADE PURNAMA</t>
  </si>
  <si>
    <t>OTONG SUPRAYITNO</t>
  </si>
  <si>
    <t>SRI NURYANI</t>
  </si>
  <si>
    <t>UYI SAMHURI</t>
  </si>
  <si>
    <t>YOYOH AKODARIAH</t>
  </si>
  <si>
    <t>IMAN FIRMANSAH</t>
  </si>
  <si>
    <t>KUN HIDAYAT</t>
  </si>
  <si>
    <t>NUR AJAT</t>
  </si>
  <si>
    <t>SANDY AGUNG PRAYOGA</t>
  </si>
  <si>
    <t>DEA ERNAYANTI</t>
  </si>
  <si>
    <t>DUDI SURYADI</t>
  </si>
  <si>
    <t>AYU RAHMAWATI RAHAYU</t>
  </si>
  <si>
    <t>TIPYANTO</t>
  </si>
  <si>
    <t>WAHYU PERMANA</t>
  </si>
  <si>
    <t>ELON SAHLAN SUMARLAN</t>
  </si>
  <si>
    <t>MAMAN SUHERMAN</t>
  </si>
  <si>
    <t>KOKO KARIMULLOH</t>
  </si>
  <si>
    <t>DADAN  SUDRAJAT</t>
  </si>
  <si>
    <t>IRFAN ZAENUDIN</t>
  </si>
  <si>
    <t>ANHAR NURYADIN</t>
  </si>
  <si>
    <t>ONONG SARTONO</t>
  </si>
  <si>
    <t>YAYAN INDRA YANA</t>
  </si>
  <si>
    <t>RAYADI</t>
  </si>
  <si>
    <t>OJI</t>
  </si>
  <si>
    <t>ASMAU</t>
  </si>
  <si>
    <t>OPIK</t>
  </si>
  <si>
    <t>DIDI BUDIMAN</t>
  </si>
  <si>
    <t>HENDRAYANA</t>
  </si>
  <si>
    <t>GALIH ALUN BAHARI</t>
  </si>
  <si>
    <t>LILI ZAELANI</t>
  </si>
  <si>
    <t>ROSI ROSDIANA</t>
  </si>
  <si>
    <t>DODO SAHRONI</t>
  </si>
  <si>
    <t>YOPI KURNIAWAN</t>
  </si>
  <si>
    <t>NANA SUNARJO</t>
  </si>
  <si>
    <t>AGUS NUR ROHMAN</t>
  </si>
  <si>
    <t>LISYANA</t>
  </si>
  <si>
    <t>NINA SITI AMINAH</t>
  </si>
  <si>
    <t>YADI</t>
  </si>
  <si>
    <t>NANA SUDARNA</t>
  </si>
  <si>
    <t>RUSTANDI</t>
  </si>
  <si>
    <t>ITUS SUKMANA</t>
  </si>
  <si>
    <t>NUNU NURYANA</t>
  </si>
  <si>
    <t>IKA BAQIYATUSHOLIHAH</t>
  </si>
  <si>
    <t>MAELUDIN</t>
  </si>
  <si>
    <t>ADAM DWI ANANTA</t>
  </si>
  <si>
    <t>DWI FAJAR ALAM SAM</t>
  </si>
  <si>
    <t>ADE YANA YULIANA</t>
  </si>
  <si>
    <t>HERI SETIAWAN</t>
  </si>
  <si>
    <t>01008817</t>
  </si>
  <si>
    <t>00100639</t>
  </si>
  <si>
    <t>01008743</t>
  </si>
  <si>
    <t>01008857</t>
  </si>
  <si>
    <t>01008808</t>
  </si>
  <si>
    <t>01008600</t>
  </si>
  <si>
    <t>01008665</t>
  </si>
  <si>
    <t>01008584</t>
  </si>
  <si>
    <t>01008809</t>
  </si>
  <si>
    <t>01008838</t>
  </si>
  <si>
    <t>00102204</t>
  </si>
  <si>
    <t>01008653</t>
  </si>
  <si>
    <t>01008703</t>
  </si>
  <si>
    <t>00102722</t>
  </si>
  <si>
    <t>01008672</t>
  </si>
  <si>
    <t>01008559</t>
  </si>
  <si>
    <t>01008807</t>
  </si>
  <si>
    <t>00103872</t>
  </si>
  <si>
    <t>01008751</t>
  </si>
  <si>
    <t>01008629</t>
  </si>
  <si>
    <t>01008632</t>
  </si>
  <si>
    <t>01008778</t>
  </si>
  <si>
    <t>00106908</t>
  </si>
  <si>
    <t>01008691</t>
  </si>
  <si>
    <t>01008630</t>
  </si>
  <si>
    <t>00107378</t>
  </si>
  <si>
    <t>01008781</t>
  </si>
  <si>
    <t>01008654</t>
  </si>
  <si>
    <t>00107837</t>
  </si>
  <si>
    <t>01008721</t>
  </si>
  <si>
    <t>01008690</t>
  </si>
  <si>
    <t>00108025</t>
  </si>
  <si>
    <t>01008843</t>
  </si>
  <si>
    <t>01008787</t>
  </si>
  <si>
    <t>01008716</t>
  </si>
  <si>
    <t>00108294</t>
  </si>
  <si>
    <t>01008565</t>
  </si>
  <si>
    <t>01008725</t>
  </si>
  <si>
    <t>01008669</t>
  </si>
  <si>
    <t>00108530</t>
  </si>
  <si>
    <t>01008766</t>
  </si>
  <si>
    <t>01008677</t>
  </si>
  <si>
    <t>00108760</t>
  </si>
  <si>
    <t>01008731</t>
  </si>
  <si>
    <t>01008824</t>
  </si>
  <si>
    <t>01008686</t>
  </si>
  <si>
    <t>01008737</t>
  </si>
  <si>
    <t>01008802</t>
  </si>
  <si>
    <t>00109095</t>
  </si>
  <si>
    <t>01008719</t>
  </si>
  <si>
    <t>01008631</t>
  </si>
  <si>
    <t>01008825</t>
  </si>
  <si>
    <t>01008749</t>
  </si>
  <si>
    <t>01008849</t>
  </si>
  <si>
    <t>01008760</t>
  </si>
  <si>
    <t>01008714</t>
  </si>
  <si>
    <t>01008841</t>
  </si>
  <si>
    <t>01008763</t>
  </si>
  <si>
    <t>01008548</t>
  </si>
  <si>
    <t>01008633</t>
  </si>
  <si>
    <t>01008804</t>
  </si>
  <si>
    <t>00109585</t>
  </si>
  <si>
    <t>01008636</t>
  </si>
  <si>
    <t>01008810</t>
  </si>
  <si>
    <t>01008659</t>
  </si>
  <si>
    <t>01008796</t>
  </si>
  <si>
    <t>01008776</t>
  </si>
  <si>
    <t>01008846</t>
  </si>
  <si>
    <t>01008813</t>
  </si>
  <si>
    <t>00109739</t>
  </si>
  <si>
    <t>01008786</t>
  </si>
  <si>
    <t>01008571</t>
  </si>
  <si>
    <t>01008821</t>
  </si>
  <si>
    <t>01008835</t>
  </si>
  <si>
    <t>01008576</t>
  </si>
  <si>
    <t>00109896</t>
  </si>
  <si>
    <t>01008791</t>
  </si>
  <si>
    <t>01008798</t>
  </si>
  <si>
    <t>00109924</t>
  </si>
  <si>
    <t>01008852</t>
  </si>
  <si>
    <t>01008676</t>
  </si>
  <si>
    <t>01008637</t>
  </si>
  <si>
    <t>01008615</t>
  </si>
  <si>
    <t>01008562</t>
  </si>
  <si>
    <t>00110024</t>
  </si>
  <si>
    <t>01008601</t>
  </si>
  <si>
    <t>01008720</t>
  </si>
  <si>
    <t>01008555</t>
  </si>
  <si>
    <t>01008625</t>
  </si>
  <si>
    <t>00110218</t>
  </si>
  <si>
    <t>01008586</t>
  </si>
  <si>
    <t>01008557</t>
  </si>
  <si>
    <t>01008702</t>
  </si>
  <si>
    <t>01008805</t>
  </si>
  <si>
    <t>01008623</t>
  </si>
  <si>
    <t>01008785</t>
  </si>
  <si>
    <t>01008794</t>
  </si>
  <si>
    <t>01008556</t>
  </si>
  <si>
    <t>00110426</t>
  </si>
  <si>
    <t>01008683</t>
  </si>
  <si>
    <t>00110449</t>
  </si>
  <si>
    <t>01008827</t>
  </si>
  <si>
    <t>01008710</t>
  </si>
  <si>
    <t>01008711</t>
  </si>
  <si>
    <t>01008558</t>
  </si>
  <si>
    <t>01008668</t>
  </si>
  <si>
    <t>01008553</t>
  </si>
  <si>
    <t>00110546</t>
  </si>
  <si>
    <t>01008660</t>
  </si>
  <si>
    <t>01008851</t>
  </si>
  <si>
    <t>01008675</t>
  </si>
  <si>
    <t>01008608</t>
  </si>
  <si>
    <t>01008724</t>
  </si>
  <si>
    <t>01008563</t>
  </si>
  <si>
    <t>01008708</t>
  </si>
  <si>
    <t>01008758</t>
  </si>
  <si>
    <t>01008768</t>
  </si>
  <si>
    <t>01008577</t>
  </si>
  <si>
    <t>01008734</t>
  </si>
  <si>
    <t>00110892</t>
  </si>
  <si>
    <t>01008638</t>
  </si>
  <si>
    <t>01008790</t>
  </si>
  <si>
    <t>01008745</t>
  </si>
  <si>
    <t>01008597</t>
  </si>
  <si>
    <t>01008652</t>
  </si>
  <si>
    <t>01008611</t>
  </si>
  <si>
    <t>00111051</t>
  </si>
  <si>
    <t>01008750</t>
  </si>
  <si>
    <t>01008673</t>
  </si>
  <si>
    <t>01008844</t>
  </si>
  <si>
    <t>01008728</t>
  </si>
  <si>
    <t>00111136</t>
  </si>
  <si>
    <t>01008767</t>
  </si>
  <si>
    <t>01008726</t>
  </si>
  <si>
    <t>01008742</t>
  </si>
  <si>
    <t>01008705</t>
  </si>
  <si>
    <t>01008779</t>
  </si>
  <si>
    <t>01008775</t>
  </si>
  <si>
    <t>01008783</t>
  </si>
  <si>
    <t>01008833</t>
  </si>
  <si>
    <t>01008834</t>
  </si>
  <si>
    <t>01008614</t>
  </si>
  <si>
    <t>01008692</t>
  </si>
  <si>
    <t>01008699</t>
  </si>
  <si>
    <t>01008761</t>
  </si>
  <si>
    <t>01008575</t>
  </si>
  <si>
    <t>00111442</t>
  </si>
  <si>
    <t>01008550</t>
  </si>
  <si>
    <t>01008831</t>
  </si>
  <si>
    <t>01008551</t>
  </si>
  <si>
    <t>01008819</t>
  </si>
  <si>
    <t>01008656</t>
  </si>
  <si>
    <t>01008560</t>
  </si>
  <si>
    <t>01008795</t>
  </si>
  <si>
    <t>01008715</t>
  </si>
  <si>
    <t>01008754</t>
  </si>
  <si>
    <t>01008628</t>
  </si>
  <si>
    <t>01008777</t>
  </si>
  <si>
    <t>01008670</t>
  </si>
  <si>
    <t>01008818</t>
  </si>
  <si>
    <t>01008773</t>
  </si>
  <si>
    <t>01008820</t>
  </si>
  <si>
    <t>01008573</t>
  </si>
  <si>
    <t>00111629</t>
  </si>
  <si>
    <t>01008840</t>
  </si>
  <si>
    <t>01008679</t>
  </si>
  <si>
    <t>01008613</t>
  </si>
  <si>
    <t>01008770</t>
  </si>
  <si>
    <t>01008585</t>
  </si>
  <si>
    <t>01008561</t>
  </si>
  <si>
    <t>01008729</t>
  </si>
  <si>
    <t>01008736</t>
  </si>
  <si>
    <t>01008707</t>
  </si>
  <si>
    <t>01008806</t>
  </si>
  <si>
    <t>01008569</t>
  </si>
  <si>
    <t>01008830</t>
  </si>
  <si>
    <t>01008769</t>
  </si>
  <si>
    <t>01008788</t>
  </si>
  <si>
    <t>01008681</t>
  </si>
  <si>
    <t>01008684</t>
  </si>
  <si>
    <t>01008757</t>
  </si>
  <si>
    <t>01008797</t>
  </si>
  <si>
    <t>01008581</t>
  </si>
  <si>
    <t>01008709</t>
  </si>
  <si>
    <t>01008722</t>
  </si>
  <si>
    <t>01008774</t>
  </si>
  <si>
    <t>01008848</t>
  </si>
  <si>
    <t>01008811</t>
  </si>
  <si>
    <t>01008845</t>
  </si>
  <si>
    <t>01008727</t>
  </si>
  <si>
    <t>01008680</t>
  </si>
  <si>
    <t>01008823</t>
  </si>
  <si>
    <t>00111974</t>
  </si>
  <si>
    <t>01008698</t>
  </si>
  <si>
    <t>01008549</t>
  </si>
  <si>
    <t>00111980</t>
  </si>
  <si>
    <t>01008554</t>
  </si>
  <si>
    <t>00111985</t>
  </si>
  <si>
    <t>01008570</t>
  </si>
  <si>
    <t>00111998</t>
  </si>
  <si>
    <t>01008579</t>
  </si>
  <si>
    <t>00112007</t>
  </si>
  <si>
    <t>01008580</t>
  </si>
  <si>
    <t>00112008</t>
  </si>
  <si>
    <t>01008583</t>
  </si>
  <si>
    <t>00112011</t>
  </si>
  <si>
    <t>01008588</t>
  </si>
  <si>
    <t>00112012</t>
  </si>
  <si>
    <t>01008590</t>
  </si>
  <si>
    <t>00112013</t>
  </si>
  <si>
    <t>01008591</t>
  </si>
  <si>
    <t>00112015</t>
  </si>
  <si>
    <t>01008596</t>
  </si>
  <si>
    <t>00112016</t>
  </si>
  <si>
    <t>01008593</t>
  </si>
  <si>
    <t>00112017</t>
  </si>
  <si>
    <t>01008598</t>
  </si>
  <si>
    <t>00112018</t>
  </si>
  <si>
    <t>01008602</t>
  </si>
  <si>
    <t>00112019</t>
  </si>
  <si>
    <t>01008604</t>
  </si>
  <si>
    <t>00112020</t>
  </si>
  <si>
    <t>01008605</t>
  </si>
  <si>
    <t>01008609</t>
  </si>
  <si>
    <t>00112023</t>
  </si>
  <si>
    <t>01008612</t>
  </si>
  <si>
    <t>00112024</t>
  </si>
  <si>
    <t>01008617</t>
  </si>
  <si>
    <t>00112025</t>
  </si>
  <si>
    <t>00112026</t>
  </si>
  <si>
    <t>01008621</t>
  </si>
  <si>
    <t>00112028</t>
  </si>
  <si>
    <t>01008832</t>
  </si>
  <si>
    <t>01008626</t>
  </si>
  <si>
    <t>00112031</t>
  </si>
  <si>
    <t>00112037</t>
  </si>
  <si>
    <t>01008639</t>
  </si>
  <si>
    <t>00112049</t>
  </si>
  <si>
    <t>01008643</t>
  </si>
  <si>
    <t>00112052</t>
  </si>
  <si>
    <t>01008644</t>
  </si>
  <si>
    <t>00112054</t>
  </si>
  <si>
    <t>01008646</t>
  </si>
  <si>
    <t>00112055</t>
  </si>
  <si>
    <t>01008828</t>
  </si>
  <si>
    <t>01008650</t>
  </si>
  <si>
    <t>00112056</t>
  </si>
  <si>
    <t>01008649</t>
  </si>
  <si>
    <t>00112057</t>
  </si>
  <si>
    <t>01008657</t>
  </si>
  <si>
    <t>00112058</t>
  </si>
  <si>
    <t>01008663</t>
  </si>
  <si>
    <t>00112061</t>
  </si>
  <si>
    <t>00112063</t>
  </si>
  <si>
    <t>01008671</t>
  </si>
  <si>
    <t>00112069</t>
  </si>
  <si>
    <t>01008836</t>
  </si>
  <si>
    <t>00112071</t>
  </si>
  <si>
    <t>01008687</t>
  </si>
  <si>
    <t>00112073</t>
  </si>
  <si>
    <t>01008695</t>
  </si>
  <si>
    <t>00112076</t>
  </si>
  <si>
    <t>01008696</t>
  </si>
  <si>
    <t>00112077</t>
  </si>
  <si>
    <t>01008704</t>
  </si>
  <si>
    <t>00112080</t>
  </si>
  <si>
    <t>01008752</t>
  </si>
  <si>
    <t>00112083</t>
  </si>
  <si>
    <t>01008712</t>
  </si>
  <si>
    <t>00112084</t>
  </si>
  <si>
    <t>01008717</t>
  </si>
  <si>
    <t>00112085</t>
  </si>
  <si>
    <t>01008718</t>
  </si>
  <si>
    <t>00112086</t>
  </si>
  <si>
    <t>01008723</t>
  </si>
  <si>
    <t>00112088</t>
  </si>
  <si>
    <t>01008746</t>
  </si>
  <si>
    <t>01008730</t>
  </si>
  <si>
    <t>00112090</t>
  </si>
  <si>
    <t>01008732</t>
  </si>
  <si>
    <t>00112091</t>
  </si>
  <si>
    <t>01008741</t>
  </si>
  <si>
    <t>00112094</t>
  </si>
  <si>
    <t>01008762</t>
  </si>
  <si>
    <t>01008744</t>
  </si>
  <si>
    <t>00112095</t>
  </si>
  <si>
    <t>01008747</t>
  </si>
  <si>
    <t>00112097</t>
  </si>
  <si>
    <t>01008764</t>
  </si>
  <si>
    <t>00112101</t>
  </si>
  <si>
    <t>01008765</t>
  </si>
  <si>
    <t>00112102</t>
  </si>
  <si>
    <t>01008771</t>
  </si>
  <si>
    <t>00112104</t>
  </si>
  <si>
    <t>01008782</t>
  </si>
  <si>
    <t>00112107</t>
  </si>
  <si>
    <t>01008784</t>
  </si>
  <si>
    <t>00112108</t>
  </si>
  <si>
    <t>01008789</t>
  </si>
  <si>
    <t>00112109</t>
  </si>
  <si>
    <t>01008792</t>
  </si>
  <si>
    <t>00112110</t>
  </si>
  <si>
    <t>01008793</t>
  </si>
  <si>
    <t>00112111</t>
  </si>
  <si>
    <t>01008799</t>
  </si>
  <si>
    <t>00112113</t>
  </si>
  <si>
    <t>01008800</t>
  </si>
  <si>
    <t>00112114</t>
  </si>
  <si>
    <t>01008801</t>
  </si>
  <si>
    <t>00112118</t>
  </si>
  <si>
    <t>01008812</t>
  </si>
  <si>
    <t>00112129</t>
  </si>
  <si>
    <t>01008814</t>
  </si>
  <si>
    <t>00112130</t>
  </si>
  <si>
    <t>00112143</t>
  </si>
  <si>
    <t>01008837</t>
  </si>
  <si>
    <t>00112147</t>
  </si>
  <si>
    <t>01008842</t>
  </si>
  <si>
    <t>00112149</t>
  </si>
  <si>
    <t>01008854</t>
  </si>
  <si>
    <t>00112150</t>
  </si>
  <si>
    <t>01008839</t>
  </si>
  <si>
    <t>00112151</t>
  </si>
  <si>
    <t>01008850</t>
  </si>
  <si>
    <t>00112157</t>
  </si>
  <si>
    <t>01008855</t>
  </si>
  <si>
    <t>00112158</t>
  </si>
  <si>
    <t>01008856</t>
  </si>
  <si>
    <t>00112160</t>
  </si>
  <si>
    <t>01008803</t>
  </si>
  <si>
    <t>01008826</t>
  </si>
  <si>
    <t>01008667</t>
  </si>
  <si>
    <t>01008822</t>
  </si>
  <si>
    <t>00203509</t>
  </si>
  <si>
    <t>01008694</t>
  </si>
  <si>
    <t>02006272</t>
  </si>
  <si>
    <t>00101267</t>
  </si>
  <si>
    <t>02006154</t>
  </si>
  <si>
    <t>00107297</t>
  </si>
  <si>
    <t>02006273</t>
  </si>
  <si>
    <t>02006187</t>
  </si>
  <si>
    <t>00108814</t>
  </si>
  <si>
    <t>02006228</t>
  </si>
  <si>
    <t>02006280</t>
  </si>
  <si>
    <t>02006244</t>
  </si>
  <si>
    <t>02006124</t>
  </si>
  <si>
    <t>02006265</t>
  </si>
  <si>
    <t>00200280</t>
  </si>
  <si>
    <t>02006226</t>
  </si>
  <si>
    <t>02006205</t>
  </si>
  <si>
    <t>00200408</t>
  </si>
  <si>
    <t>02006159</t>
  </si>
  <si>
    <t>00200409</t>
  </si>
  <si>
    <t>02006250</t>
  </si>
  <si>
    <t>02006253</t>
  </si>
  <si>
    <t>00201138</t>
  </si>
  <si>
    <t>02006274</t>
  </si>
  <si>
    <t>00201930</t>
  </si>
  <si>
    <t>02006140</t>
  </si>
  <si>
    <t>00201942</t>
  </si>
  <si>
    <t>02006290</t>
  </si>
  <si>
    <t>02006254</t>
  </si>
  <si>
    <t>02006288</t>
  </si>
  <si>
    <t>00202570</t>
  </si>
  <si>
    <t>02006129</t>
  </si>
  <si>
    <t>00202749</t>
  </si>
  <si>
    <t>02006220</t>
  </si>
  <si>
    <t>02006151</t>
  </si>
  <si>
    <t>02006171</t>
  </si>
  <si>
    <t>02006229</t>
  </si>
  <si>
    <t>02006246</t>
  </si>
  <si>
    <t>00203291</t>
  </si>
  <si>
    <t>02006109</t>
  </si>
  <si>
    <t>00203421</t>
  </si>
  <si>
    <t>02006263</t>
  </si>
  <si>
    <t>02006223</t>
  </si>
  <si>
    <t>02006214</t>
  </si>
  <si>
    <t>02006123</t>
  </si>
  <si>
    <t>02006262</t>
  </si>
  <si>
    <t>02006176</t>
  </si>
  <si>
    <t>02006136</t>
  </si>
  <si>
    <t>02006111</t>
  </si>
  <si>
    <t>00204174</t>
  </si>
  <si>
    <t>02006186</t>
  </si>
  <si>
    <t>00204209</t>
  </si>
  <si>
    <t>02006278</t>
  </si>
  <si>
    <t>02006293</t>
  </si>
  <si>
    <t>02006285</t>
  </si>
  <si>
    <t>00204354</t>
  </si>
  <si>
    <t>02006121</t>
  </si>
  <si>
    <t>02006150</t>
  </si>
  <si>
    <t>02006287</t>
  </si>
  <si>
    <t>02006259</t>
  </si>
  <si>
    <t>02006112</t>
  </si>
  <si>
    <t>00204696</t>
  </si>
  <si>
    <t>02006212</t>
  </si>
  <si>
    <t>02006200</t>
  </si>
  <si>
    <t>02006149</t>
  </si>
  <si>
    <t>02006147</t>
  </si>
  <si>
    <t>00204882</t>
  </si>
  <si>
    <t>02006127</t>
  </si>
  <si>
    <t>02006099</t>
  </si>
  <si>
    <t>02006232</t>
  </si>
  <si>
    <t>00204972</t>
  </si>
  <si>
    <t>02006299</t>
  </si>
  <si>
    <t>00205060</t>
  </si>
  <si>
    <t>02006271</t>
  </si>
  <si>
    <t>02006257</t>
  </si>
  <si>
    <t>00205197</t>
  </si>
  <si>
    <t>02006261</t>
  </si>
  <si>
    <t>02006115</t>
  </si>
  <si>
    <t>02006135</t>
  </si>
  <si>
    <t>02006256</t>
  </si>
  <si>
    <t>02006268</t>
  </si>
  <si>
    <t>02006295</t>
  </si>
  <si>
    <t>00205345</t>
  </si>
  <si>
    <t>02006298</t>
  </si>
  <si>
    <t>02006216</t>
  </si>
  <si>
    <t>02006258</t>
  </si>
  <si>
    <t>02006137</t>
  </si>
  <si>
    <t>02006170</t>
  </si>
  <si>
    <t>02006163</t>
  </si>
  <si>
    <t>00205450</t>
  </si>
  <si>
    <t>02006190</t>
  </si>
  <si>
    <t>02006270</t>
  </si>
  <si>
    <t>02006203</t>
  </si>
  <si>
    <t>02006208</t>
  </si>
  <si>
    <t>02006126</t>
  </si>
  <si>
    <t>02006158</t>
  </si>
  <si>
    <t>02006133</t>
  </si>
  <si>
    <t>02006179</t>
  </si>
  <si>
    <t>02006202</t>
  </si>
  <si>
    <t>02006122</t>
  </si>
  <si>
    <t>00205591</t>
  </si>
  <si>
    <t>02006233</t>
  </si>
  <si>
    <t>00205593</t>
  </si>
  <si>
    <t>02006252</t>
  </si>
  <si>
    <t>02006255</t>
  </si>
  <si>
    <t>02006281</t>
  </si>
  <si>
    <t>02006284</t>
  </si>
  <si>
    <t>02006177</t>
  </si>
  <si>
    <t>02006189</t>
  </si>
  <si>
    <t>02006291</t>
  </si>
  <si>
    <t>02006222</t>
  </si>
  <si>
    <t>02006101</t>
  </si>
  <si>
    <t>02006199</t>
  </si>
  <si>
    <t>02006296</t>
  </si>
  <si>
    <t>02006090</t>
  </si>
  <si>
    <t>00205841</t>
  </si>
  <si>
    <t>02006091</t>
  </si>
  <si>
    <t>00205842</t>
  </si>
  <si>
    <t>02006093</t>
  </si>
  <si>
    <t>00205843</t>
  </si>
  <si>
    <t>02006094</t>
  </si>
  <si>
    <t>00205844</t>
  </si>
  <si>
    <t>02006097</t>
  </si>
  <si>
    <t>00205845</t>
  </si>
  <si>
    <t>02006102</t>
  </si>
  <si>
    <t>00205847</t>
  </si>
  <si>
    <t>02006104</t>
  </si>
  <si>
    <t>00205848</t>
  </si>
  <si>
    <t>00205850</t>
  </si>
  <si>
    <t>02006113</t>
  </si>
  <si>
    <t>00205851</t>
  </si>
  <si>
    <t>02006118</t>
  </si>
  <si>
    <t>00205852</t>
  </si>
  <si>
    <t>02006119</t>
  </si>
  <si>
    <t>00205853</t>
  </si>
  <si>
    <t>02006130</t>
  </si>
  <si>
    <t>00205855</t>
  </si>
  <si>
    <t>02006141</t>
  </si>
  <si>
    <t>00205857</t>
  </si>
  <si>
    <t>00205858</t>
  </si>
  <si>
    <t>02006143</t>
  </si>
  <si>
    <t>00205859</t>
  </si>
  <si>
    <t>02006146</t>
  </si>
  <si>
    <t>00205861</t>
  </si>
  <si>
    <t>00205865</t>
  </si>
  <si>
    <t>02006156</t>
  </si>
  <si>
    <t>00205866</t>
  </si>
  <si>
    <t>02006157</t>
  </si>
  <si>
    <t>00205867</t>
  </si>
  <si>
    <t>02006160</t>
  </si>
  <si>
    <t>00205869</t>
  </si>
  <si>
    <t>02006164</t>
  </si>
  <si>
    <t>00205870</t>
  </si>
  <si>
    <t>02006165</t>
  </si>
  <si>
    <t>00205871</t>
  </si>
  <si>
    <t>02006168</t>
  </si>
  <si>
    <t>00205872</t>
  </si>
  <si>
    <t>02006169</t>
  </si>
  <si>
    <t>00205873</t>
  </si>
  <si>
    <t>02006173</t>
  </si>
  <si>
    <t>00205874</t>
  </si>
  <si>
    <t>02006172</t>
  </si>
  <si>
    <t>00205875</t>
  </si>
  <si>
    <t>02006175</t>
  </si>
  <si>
    <t>00205877</t>
  </si>
  <si>
    <t>02006178</t>
  </si>
  <si>
    <t>00205878</t>
  </si>
  <si>
    <t>02006180</t>
  </si>
  <si>
    <t>00205880</t>
  </si>
  <si>
    <t>02006183</t>
  </si>
  <si>
    <t>00205882</t>
  </si>
  <si>
    <t>02006184</t>
  </si>
  <si>
    <t>00205883</t>
  </si>
  <si>
    <t>02006185</t>
  </si>
  <si>
    <t>00205884</t>
  </si>
  <si>
    <t>02006188</t>
  </si>
  <si>
    <t>00205885</t>
  </si>
  <si>
    <t>02006195</t>
  </si>
  <si>
    <t>00205889</t>
  </si>
  <si>
    <t>02006196</t>
  </si>
  <si>
    <t>00205890</t>
  </si>
  <si>
    <t>02006218</t>
  </si>
  <si>
    <t>00205897</t>
  </si>
  <si>
    <t>02006211</t>
  </si>
  <si>
    <t>00205898</t>
  </si>
  <si>
    <t>02006213</t>
  </si>
  <si>
    <t>00205899</t>
  </si>
  <si>
    <t>02006221</t>
  </si>
  <si>
    <t>00205904</t>
  </si>
  <si>
    <t>00205905</t>
  </si>
  <si>
    <t>02006215</t>
  </si>
  <si>
    <t>00205907</t>
  </si>
  <si>
    <t>02006224</t>
  </si>
  <si>
    <t>00205909</t>
  </si>
  <si>
    <t>02006231</t>
  </si>
  <si>
    <t>00205914</t>
  </si>
  <si>
    <t>02006234</t>
  </si>
  <si>
    <t>00205915</t>
  </si>
  <si>
    <t>02006235</t>
  </si>
  <si>
    <t>00205916</t>
  </si>
  <si>
    <t>00205918</t>
  </si>
  <si>
    <t>02006238</t>
  </si>
  <si>
    <t>00205919</t>
  </si>
  <si>
    <t>02006239</t>
  </si>
  <si>
    <t>00205920</t>
  </si>
  <si>
    <t>02006240</t>
  </si>
  <si>
    <t>00205921</t>
  </si>
  <si>
    <t>02006242</t>
  </si>
  <si>
    <t>00205925</t>
  </si>
  <si>
    <t>02006243</t>
  </si>
  <si>
    <t>00205926</t>
  </si>
  <si>
    <t>02006247</t>
  </si>
  <si>
    <t>00205928</t>
  </si>
  <si>
    <t>02006248</t>
  </si>
  <si>
    <t>00205930</t>
  </si>
  <si>
    <t>02006249</t>
  </si>
  <si>
    <t>00205931</t>
  </si>
  <si>
    <t>02006260</t>
  </si>
  <si>
    <t>00205933</t>
  </si>
  <si>
    <t>00205934</t>
  </si>
  <si>
    <t>02006266</t>
  </si>
  <si>
    <t>00205935</t>
  </si>
  <si>
    <t>02006267</t>
  </si>
  <si>
    <t>00205936</t>
  </si>
  <si>
    <t>02006269</t>
  </si>
  <si>
    <t>00205937</t>
  </si>
  <si>
    <t>02006275</t>
  </si>
  <si>
    <t>00205940</t>
  </si>
  <si>
    <t>02006276</t>
  </si>
  <si>
    <t>00205941</t>
  </si>
  <si>
    <t>02006277</t>
  </si>
  <si>
    <t>00205942</t>
  </si>
  <si>
    <t>02006282</t>
  </si>
  <si>
    <t>00205944</t>
  </si>
  <si>
    <t>02006283</t>
  </si>
  <si>
    <t>00205945</t>
  </si>
  <si>
    <t>02006286</t>
  </si>
  <si>
    <t>00205946</t>
  </si>
  <si>
    <t>02006289</t>
  </si>
  <si>
    <t>00205947</t>
  </si>
  <si>
    <t>02006292</t>
  </si>
  <si>
    <t>00205949</t>
  </si>
  <si>
    <t>02006294</t>
  </si>
  <si>
    <t>00205950</t>
  </si>
  <si>
    <t>02006297</t>
  </si>
  <si>
    <t>00205951</t>
  </si>
  <si>
    <t>02006300</t>
  </si>
  <si>
    <t>00205953</t>
  </si>
  <si>
    <t>03002441</t>
  </si>
  <si>
    <t>03002504</t>
  </si>
  <si>
    <t>00108891</t>
  </si>
  <si>
    <t>03002517</t>
  </si>
  <si>
    <t>00300045</t>
  </si>
  <si>
    <t>03002542</t>
  </si>
  <si>
    <t>03002478</t>
  </si>
  <si>
    <t>03002505</t>
  </si>
  <si>
    <t>00300519</t>
  </si>
  <si>
    <t>03002554</t>
  </si>
  <si>
    <t>00300600</t>
  </si>
  <si>
    <t>03002486</t>
  </si>
  <si>
    <t>03002575</t>
  </si>
  <si>
    <t>03002482</t>
  </si>
  <si>
    <t>03002558</t>
  </si>
  <si>
    <t>03002485</t>
  </si>
  <si>
    <t>00300942</t>
  </si>
  <si>
    <t>03002457</t>
  </si>
  <si>
    <t>00300966</t>
  </si>
  <si>
    <t>03002567</t>
  </si>
  <si>
    <t>03002477</t>
  </si>
  <si>
    <t>00301105</t>
  </si>
  <si>
    <t>03002527</t>
  </si>
  <si>
    <t>03002535</t>
  </si>
  <si>
    <t>03002545</t>
  </si>
  <si>
    <t>00301238</t>
  </si>
  <si>
    <t>03002516</t>
  </si>
  <si>
    <t>03002465</t>
  </si>
  <si>
    <t>00301339</t>
  </si>
  <si>
    <t>03002462</t>
  </si>
  <si>
    <t>00301394</t>
  </si>
  <si>
    <t>03002475</t>
  </si>
  <si>
    <t>03002442</t>
  </si>
  <si>
    <t>03002507</t>
  </si>
  <si>
    <t>03002461</t>
  </si>
  <si>
    <t>03002559</t>
  </si>
  <si>
    <t>03002480</t>
  </si>
  <si>
    <t>03002458</t>
  </si>
  <si>
    <t>00301634</t>
  </si>
  <si>
    <t>03002437</t>
  </si>
  <si>
    <t>03002568</t>
  </si>
  <si>
    <t>03002513</t>
  </si>
  <si>
    <t>00301691</t>
  </si>
  <si>
    <t>03002534</t>
  </si>
  <si>
    <t>03002550</t>
  </si>
  <si>
    <t>03002426</t>
  </si>
  <si>
    <t>03002565</t>
  </si>
  <si>
    <t>03002502</t>
  </si>
  <si>
    <t>03002429</t>
  </si>
  <si>
    <t>03002511</t>
  </si>
  <si>
    <t>00301738</t>
  </si>
  <si>
    <t>03002459</t>
  </si>
  <si>
    <t>03002455</t>
  </si>
  <si>
    <t>00301755</t>
  </si>
  <si>
    <t>03002553</t>
  </si>
  <si>
    <t>03002572</t>
  </si>
  <si>
    <t>03002569</t>
  </si>
  <si>
    <t>03002532</t>
  </si>
  <si>
    <t>03002552</t>
  </si>
  <si>
    <t>03002557</t>
  </si>
  <si>
    <t>03002484</t>
  </si>
  <si>
    <t>03002571</t>
  </si>
  <si>
    <t>03002525</t>
  </si>
  <si>
    <t>03002551</t>
  </si>
  <si>
    <t>03002428</t>
  </si>
  <si>
    <t>03002531</t>
  </si>
  <si>
    <t>03002549</t>
  </si>
  <si>
    <t>03002476</t>
  </si>
  <si>
    <t>03002563</t>
  </si>
  <si>
    <t>03002570</t>
  </si>
  <si>
    <t>03002533</t>
  </si>
  <si>
    <t>03002430</t>
  </si>
  <si>
    <t>03002518</t>
  </si>
  <si>
    <t>03002538</t>
  </si>
  <si>
    <t>03002561</t>
  </si>
  <si>
    <t>03002425</t>
  </si>
  <si>
    <t>00302138</t>
  </si>
  <si>
    <t>03002434</t>
  </si>
  <si>
    <t>00302139</t>
  </si>
  <si>
    <t>03002433</t>
  </si>
  <si>
    <t>00302140</t>
  </si>
  <si>
    <t>00302141</t>
  </si>
  <si>
    <t>03002436</t>
  </si>
  <si>
    <t>00302142</t>
  </si>
  <si>
    <t>03002438</t>
  </si>
  <si>
    <t>00302143</t>
  </si>
  <si>
    <t>03002440</t>
  </si>
  <si>
    <t>00302145</t>
  </si>
  <si>
    <t>03002443</t>
  </si>
  <si>
    <t>00302146</t>
  </si>
  <si>
    <t>03002445</t>
  </si>
  <si>
    <t>00302148</t>
  </si>
  <si>
    <t>03002577</t>
  </si>
  <si>
    <t>00302149</t>
  </si>
  <si>
    <t>03002447</t>
  </si>
  <si>
    <t>00302150</t>
  </si>
  <si>
    <t>00302151</t>
  </si>
  <si>
    <t>03002451</t>
  </si>
  <si>
    <t>00302152</t>
  </si>
  <si>
    <t>03002452</t>
  </si>
  <si>
    <t>00302153</t>
  </si>
  <si>
    <t>03002540</t>
  </si>
  <si>
    <t>00302154</t>
  </si>
  <si>
    <t>03002456</t>
  </si>
  <si>
    <t>00302155</t>
  </si>
  <si>
    <t>03002460</t>
  </si>
  <si>
    <t>00302156</t>
  </si>
  <si>
    <t>03002467</t>
  </si>
  <si>
    <t>00302159</t>
  </si>
  <si>
    <t>03002468</t>
  </si>
  <si>
    <t>00302160</t>
  </si>
  <si>
    <t>03002471</t>
  </si>
  <si>
    <t>00302162</t>
  </si>
  <si>
    <t>03002472</t>
  </si>
  <si>
    <t>00302163</t>
  </si>
  <si>
    <t>03002481</t>
  </si>
  <si>
    <t>00302164</t>
  </si>
  <si>
    <t>03002487</t>
  </si>
  <si>
    <t>00302165</t>
  </si>
  <si>
    <t>03002488</t>
  </si>
  <si>
    <t>00302166</t>
  </si>
  <si>
    <t>03002489</t>
  </si>
  <si>
    <t>00302167</t>
  </si>
  <si>
    <t>03002490</t>
  </si>
  <si>
    <t>00302168</t>
  </si>
  <si>
    <t>00302171</t>
  </si>
  <si>
    <t>03002493</t>
  </si>
  <si>
    <t>00302172</t>
  </si>
  <si>
    <t>03002496</t>
  </si>
  <si>
    <t>00302175</t>
  </si>
  <si>
    <t>03002500</t>
  </si>
  <si>
    <t>00302178</t>
  </si>
  <si>
    <t>03002501</t>
  </si>
  <si>
    <t>00302179</t>
  </si>
  <si>
    <t>03002503</t>
  </si>
  <si>
    <t>00302180</t>
  </si>
  <si>
    <t>03002509</t>
  </si>
  <si>
    <t>00302182</t>
  </si>
  <si>
    <t>03002510</t>
  </si>
  <si>
    <t>00302183</t>
  </si>
  <si>
    <t>03002512</t>
  </si>
  <si>
    <t>00302184</t>
  </si>
  <si>
    <t>00302185</t>
  </si>
  <si>
    <t>03002515</t>
  </si>
  <si>
    <t>00302186</t>
  </si>
  <si>
    <t>03002520</t>
  </si>
  <si>
    <t>00302187</t>
  </si>
  <si>
    <t>03002521</t>
  </si>
  <si>
    <t>00302188</t>
  </si>
  <si>
    <t>03002522</t>
  </si>
  <si>
    <t>00302189</t>
  </si>
  <si>
    <t>03002526</t>
  </si>
  <si>
    <t>00302191</t>
  </si>
  <si>
    <t>03002524</t>
  </si>
  <si>
    <t>00302192</t>
  </si>
  <si>
    <t>03002528</t>
  </si>
  <si>
    <t>00302193</t>
  </si>
  <si>
    <t>03002529</t>
  </si>
  <si>
    <t>00302194</t>
  </si>
  <si>
    <t>03002530</t>
  </si>
  <si>
    <t>00302195</t>
  </si>
  <si>
    <t>03002539</t>
  </si>
  <si>
    <t>00302197</t>
  </si>
  <si>
    <t>03002543</t>
  </si>
  <si>
    <t>00302198</t>
  </si>
  <si>
    <t>03002546</t>
  </si>
  <si>
    <t>00302199</t>
  </si>
  <si>
    <t>03002547</t>
  </si>
  <si>
    <t>00302200</t>
  </si>
  <si>
    <t>03002548</t>
  </si>
  <si>
    <t>00302201</t>
  </si>
  <si>
    <t>03002555</t>
  </si>
  <si>
    <t>00302202</t>
  </si>
  <si>
    <t>03002556</t>
  </si>
  <si>
    <t>00302203</t>
  </si>
  <si>
    <t>03002560</t>
  </si>
  <si>
    <t>00302207</t>
  </si>
  <si>
    <t>03002562</t>
  </si>
  <si>
    <t>00302208</t>
  </si>
  <si>
    <t>03002564</t>
  </si>
  <si>
    <t>00302209</t>
  </si>
  <si>
    <t>03002573</t>
  </si>
  <si>
    <t>00302210</t>
  </si>
  <si>
    <t>04000368</t>
  </si>
  <si>
    <t>00101265</t>
  </si>
  <si>
    <t>04000327</t>
  </si>
  <si>
    <t>04000330</t>
  </si>
  <si>
    <t>00107769</t>
  </si>
  <si>
    <t>04000416</t>
  </si>
  <si>
    <t>00107796</t>
  </si>
  <si>
    <t>04000312</t>
  </si>
  <si>
    <t>04000384</t>
  </si>
  <si>
    <t>04000308</t>
  </si>
  <si>
    <t>00108410</t>
  </si>
  <si>
    <t>04000398</t>
  </si>
  <si>
    <t>00108686</t>
  </si>
  <si>
    <t>04000365</t>
  </si>
  <si>
    <t>04000420</t>
  </si>
  <si>
    <t>04000360</t>
  </si>
  <si>
    <t>00110182</t>
  </si>
  <si>
    <t>04000362</t>
  </si>
  <si>
    <t>04000347</t>
  </si>
  <si>
    <t>00110705</t>
  </si>
  <si>
    <t>04000401</t>
  </si>
  <si>
    <t>04000358</t>
  </si>
  <si>
    <t>04000324</t>
  </si>
  <si>
    <t>04000323</t>
  </si>
  <si>
    <t>04000260</t>
  </si>
  <si>
    <t>04000351</t>
  </si>
  <si>
    <t>04000267</t>
  </si>
  <si>
    <t>04000417</t>
  </si>
  <si>
    <t>04000271</t>
  </si>
  <si>
    <t>04000326</t>
  </si>
  <si>
    <t>04000328</t>
  </si>
  <si>
    <t>04000329</t>
  </si>
  <si>
    <t>04000341</t>
  </si>
  <si>
    <t>00111254</t>
  </si>
  <si>
    <t>04000405</t>
  </si>
  <si>
    <t>04000410</t>
  </si>
  <si>
    <t>04000354</t>
  </si>
  <si>
    <t>04000382</t>
  </si>
  <si>
    <t>04000309</t>
  </si>
  <si>
    <t>04000415</t>
  </si>
  <si>
    <t>04000304</t>
  </si>
  <si>
    <t>04000306</t>
  </si>
  <si>
    <t>04000288</t>
  </si>
  <si>
    <t>04000381</t>
  </si>
  <si>
    <t>04000394</t>
  </si>
  <si>
    <t>00400005</t>
  </si>
  <si>
    <t>04000370</t>
  </si>
  <si>
    <t>00400015</t>
  </si>
  <si>
    <t>04000318</t>
  </si>
  <si>
    <t>04000402</t>
  </si>
  <si>
    <t>00400030</t>
  </si>
  <si>
    <t>04000313</t>
  </si>
  <si>
    <t>04000355</t>
  </si>
  <si>
    <t>04000287</t>
  </si>
  <si>
    <t>04000379</t>
  </si>
  <si>
    <t>04000389</t>
  </si>
  <si>
    <t>04000285</t>
  </si>
  <si>
    <t>04000391</t>
  </si>
  <si>
    <t>04000404</t>
  </si>
  <si>
    <t>04000291</t>
  </si>
  <si>
    <t>04000317</t>
  </si>
  <si>
    <t>04000400</t>
  </si>
  <si>
    <t>04000350</t>
  </si>
  <si>
    <t>04000307</t>
  </si>
  <si>
    <t>04000336</t>
  </si>
  <si>
    <t>04000342</t>
  </si>
  <si>
    <t>04000261</t>
  </si>
  <si>
    <t>00400178</t>
  </si>
  <si>
    <t>04000262</t>
  </si>
  <si>
    <t>00400179</t>
  </si>
  <si>
    <t>04000396</t>
  </si>
  <si>
    <t>04000263</t>
  </si>
  <si>
    <t>00400180</t>
  </si>
  <si>
    <t>04000264</t>
  </si>
  <si>
    <t>00400181</t>
  </si>
  <si>
    <t>04000268</t>
  </si>
  <si>
    <t>00400182</t>
  </si>
  <si>
    <t>00400183</t>
  </si>
  <si>
    <t>04000270</t>
  </si>
  <si>
    <t>00400184</t>
  </si>
  <si>
    <t>00400185</t>
  </si>
  <si>
    <t>04000274</t>
  </si>
  <si>
    <t>00400188</t>
  </si>
  <si>
    <t>04000278</t>
  </si>
  <si>
    <t>00400190</t>
  </si>
  <si>
    <t>00400191</t>
  </si>
  <si>
    <t>00400192</t>
  </si>
  <si>
    <t>04000281</t>
  </si>
  <si>
    <t>00400193</t>
  </si>
  <si>
    <t>04000284</t>
  </si>
  <si>
    <t>00400195</t>
  </si>
  <si>
    <t>04000286</t>
  </si>
  <si>
    <t>00400196</t>
  </si>
  <si>
    <t>04000289</t>
  </si>
  <si>
    <t>00400197</t>
  </si>
  <si>
    <t>04000290</t>
  </si>
  <si>
    <t>00400198</t>
  </si>
  <si>
    <t>04000292</t>
  </si>
  <si>
    <t>00400199</t>
  </si>
  <si>
    <t>00400200</t>
  </si>
  <si>
    <t>04000296</t>
  </si>
  <si>
    <t>00400201</t>
  </si>
  <si>
    <t>04000297</t>
  </si>
  <si>
    <t>00400202</t>
  </si>
  <si>
    <t>04000298</t>
  </si>
  <si>
    <t>00400203</t>
  </si>
  <si>
    <t>04000301</t>
  </si>
  <si>
    <t>00400206</t>
  </si>
  <si>
    <t>04000311</t>
  </si>
  <si>
    <t>00400210</t>
  </si>
  <si>
    <t>04000314</t>
  </si>
  <si>
    <t>00400211</t>
  </si>
  <si>
    <t>04000316</t>
  </si>
  <si>
    <t>00400212</t>
  </si>
  <si>
    <t>04000315</t>
  </si>
  <si>
    <t>00400213</t>
  </si>
  <si>
    <t>04000319</t>
  </si>
  <si>
    <t>00400214</t>
  </si>
  <si>
    <t>04000320</t>
  </si>
  <si>
    <t>00400215</t>
  </si>
  <si>
    <t>04000321</t>
  </si>
  <si>
    <t>00400216</t>
  </si>
  <si>
    <t>00400217</t>
  </si>
  <si>
    <t>04000331</t>
  </si>
  <si>
    <t>00400218</t>
  </si>
  <si>
    <t>04000332</t>
  </si>
  <si>
    <t>00400219</t>
  </si>
  <si>
    <t>04000334</t>
  </si>
  <si>
    <t>00400221</t>
  </si>
  <si>
    <t>04000339</t>
  </si>
  <si>
    <t>00400223</t>
  </si>
  <si>
    <t>04000340</t>
  </si>
  <si>
    <t>00400224</t>
  </si>
  <si>
    <t>04000344</t>
  </si>
  <si>
    <t>00400225</t>
  </si>
  <si>
    <t>04000345</t>
  </si>
  <si>
    <t>00400226</t>
  </si>
  <si>
    <t>04000346</t>
  </si>
  <si>
    <t>00400227</t>
  </si>
  <si>
    <t>04000348</t>
  </si>
  <si>
    <t>00400228</t>
  </si>
  <si>
    <t>04000349</t>
  </si>
  <si>
    <t>00400229</t>
  </si>
  <si>
    <t>04000353</t>
  </si>
  <si>
    <t>00400230</t>
  </si>
  <si>
    <t>04000357</t>
  </si>
  <si>
    <t>00400232</t>
  </si>
  <si>
    <t>04000356</t>
  </si>
  <si>
    <t>00400233</t>
  </si>
  <si>
    <t>04000359</t>
  </si>
  <si>
    <t>00400234</t>
  </si>
  <si>
    <t>04000361</t>
  </si>
  <si>
    <t>00400235</t>
  </si>
  <si>
    <t>04000363</t>
  </si>
  <si>
    <t>00400237</t>
  </si>
  <si>
    <t>04000366</t>
  </si>
  <si>
    <t>00400240</t>
  </si>
  <si>
    <t>04000367</t>
  </si>
  <si>
    <t>00400241</t>
  </si>
  <si>
    <t>04000371</t>
  </si>
  <si>
    <t>00400242</t>
  </si>
  <si>
    <t>04000372</t>
  </si>
  <si>
    <t>00400243</t>
  </si>
  <si>
    <t>04000374</t>
  </si>
  <si>
    <t>00400245</t>
  </si>
  <si>
    <t>04000376</t>
  </si>
  <si>
    <t>00400247</t>
  </si>
  <si>
    <t>04000377</t>
  </si>
  <si>
    <t>00400248</t>
  </si>
  <si>
    <t>00400249</t>
  </si>
  <si>
    <t>04000380</t>
  </si>
  <si>
    <t>00400250</t>
  </si>
  <si>
    <t>04000383</t>
  </si>
  <si>
    <t>00400251</t>
  </si>
  <si>
    <t>04000385</t>
  </si>
  <si>
    <t>00400254</t>
  </si>
  <si>
    <t>04000390</t>
  </si>
  <si>
    <t>00400256</t>
  </si>
  <si>
    <t>04000393</t>
  </si>
  <si>
    <t>00400258</t>
  </si>
  <si>
    <t>04000397</t>
  </si>
  <si>
    <t>00400259</t>
  </si>
  <si>
    <t>04000399</t>
  </si>
  <si>
    <t>00400260</t>
  </si>
  <si>
    <t>04000403</t>
  </si>
  <si>
    <t>00400261</t>
  </si>
  <si>
    <t>04000406</t>
  </si>
  <si>
    <t>00400262</t>
  </si>
  <si>
    <t>04000409</t>
  </si>
  <si>
    <t>00400263</t>
  </si>
  <si>
    <t>04000408</t>
  </si>
  <si>
    <t>00400264</t>
  </si>
  <si>
    <t>04000411</t>
  </si>
  <si>
    <t>00400265</t>
  </si>
  <si>
    <t>04000412</t>
  </si>
  <si>
    <t>00400266</t>
  </si>
  <si>
    <t>04000414</t>
  </si>
  <si>
    <t>00400267</t>
  </si>
  <si>
    <t>04000418</t>
  </si>
  <si>
    <t>00400268</t>
  </si>
  <si>
    <t>04000419</t>
  </si>
  <si>
    <t>00400269</t>
  </si>
  <si>
    <t>04000421</t>
  </si>
  <si>
    <t>00400270</t>
  </si>
  <si>
    <t>05000226</t>
  </si>
  <si>
    <t>05000214</t>
  </si>
  <si>
    <t>05000283</t>
  </si>
  <si>
    <t>05000298</t>
  </si>
  <si>
    <t>05000306</t>
  </si>
  <si>
    <t>00106219</t>
  </si>
  <si>
    <t>05000276</t>
  </si>
  <si>
    <t>05000275</t>
  </si>
  <si>
    <t>05000285</t>
  </si>
  <si>
    <t>05000277</t>
  </si>
  <si>
    <t>05000196</t>
  </si>
  <si>
    <t>05000305</t>
  </si>
  <si>
    <t>05000251</t>
  </si>
  <si>
    <t>05000272</t>
  </si>
  <si>
    <t>00110610</t>
  </si>
  <si>
    <t>05000270</t>
  </si>
  <si>
    <t>05000235</t>
  </si>
  <si>
    <t>05000212</t>
  </si>
  <si>
    <t>05000252</t>
  </si>
  <si>
    <t>05000281</t>
  </si>
  <si>
    <t>00111209</t>
  </si>
  <si>
    <t>05000279</t>
  </si>
  <si>
    <t>00111285</t>
  </si>
  <si>
    <t>05000308</t>
  </si>
  <si>
    <t>05000243</t>
  </si>
  <si>
    <t>05000237</t>
  </si>
  <si>
    <t>05000273</t>
  </si>
  <si>
    <t>05000315</t>
  </si>
  <si>
    <t>05000221</t>
  </si>
  <si>
    <t>05000289</t>
  </si>
  <si>
    <t>05000302</t>
  </si>
  <si>
    <t>05000271</t>
  </si>
  <si>
    <t>00111584</t>
  </si>
  <si>
    <t>05000269</t>
  </si>
  <si>
    <t>00111589</t>
  </si>
  <si>
    <t>05000198</t>
  </si>
  <si>
    <t>05000201</t>
  </si>
  <si>
    <t>05000236</t>
  </si>
  <si>
    <t>00111626</t>
  </si>
  <si>
    <t>05000282</t>
  </si>
  <si>
    <t>05000256</t>
  </si>
  <si>
    <t>05000234</t>
  </si>
  <si>
    <t>05000293</t>
  </si>
  <si>
    <t>05000296</t>
  </si>
  <si>
    <t>05000219</t>
  </si>
  <si>
    <t>05000200</t>
  </si>
  <si>
    <t>05000213</t>
  </si>
  <si>
    <t>05000295</t>
  </si>
  <si>
    <t>05000264</t>
  </si>
  <si>
    <t>05000268</t>
  </si>
  <si>
    <t>05000231</t>
  </si>
  <si>
    <t>05000245</t>
  </si>
  <si>
    <t>05000194</t>
  </si>
  <si>
    <t>00500155</t>
  </si>
  <si>
    <t>05000195</t>
  </si>
  <si>
    <t>00500156</t>
  </si>
  <si>
    <t>05000197</t>
  </si>
  <si>
    <t>00500157</t>
  </si>
  <si>
    <t>05000203</t>
  </si>
  <si>
    <t>00500159</t>
  </si>
  <si>
    <t>05000204</t>
  </si>
  <si>
    <t>00500160</t>
  </si>
  <si>
    <t>00500161</t>
  </si>
  <si>
    <t>05000207</t>
  </si>
  <si>
    <t>00500162</t>
  </si>
  <si>
    <t>05000208</t>
  </si>
  <si>
    <t>00500163</t>
  </si>
  <si>
    <t>00500165</t>
  </si>
  <si>
    <t>00500166</t>
  </si>
  <si>
    <t>05000216</t>
  </si>
  <si>
    <t>00500167</t>
  </si>
  <si>
    <t>05000217</t>
  </si>
  <si>
    <t>00500168</t>
  </si>
  <si>
    <t>05000218</t>
  </si>
  <si>
    <t>00500169</t>
  </si>
  <si>
    <t>05000222</t>
  </si>
  <si>
    <t>00500171</t>
  </si>
  <si>
    <t>05000223</t>
  </si>
  <si>
    <t>00500172</t>
  </si>
  <si>
    <t>05000316</t>
  </si>
  <si>
    <t>00500173</t>
  </si>
  <si>
    <t>05000227</t>
  </si>
  <si>
    <t>00500176</t>
  </si>
  <si>
    <t>05000229</t>
  </si>
  <si>
    <t>00500178</t>
  </si>
  <si>
    <t>05000233</t>
  </si>
  <si>
    <t>00500180</t>
  </si>
  <si>
    <t>05000238</t>
  </si>
  <si>
    <t>00500183</t>
  </si>
  <si>
    <t>00500185</t>
  </si>
  <si>
    <t>05000303</t>
  </si>
  <si>
    <t>05000242</t>
  </si>
  <si>
    <t>00500186</t>
  </si>
  <si>
    <t>05000244</t>
  </si>
  <si>
    <t>00500187</t>
  </si>
  <si>
    <t>05000246</t>
  </si>
  <si>
    <t>00500189</t>
  </si>
  <si>
    <t>05000247</t>
  </si>
  <si>
    <t>00500190</t>
  </si>
  <si>
    <t>05000248</t>
  </si>
  <si>
    <t>00500191</t>
  </si>
  <si>
    <t>05000249</t>
  </si>
  <si>
    <t>00500192</t>
  </si>
  <si>
    <t>05000250</t>
  </si>
  <si>
    <t>00500194</t>
  </si>
  <si>
    <t>05000253</t>
  </si>
  <si>
    <t>00500195</t>
  </si>
  <si>
    <t>05000254</t>
  </si>
  <si>
    <t>00500196</t>
  </si>
  <si>
    <t>05000255</t>
  </si>
  <si>
    <t>00500197</t>
  </si>
  <si>
    <t>05000257</t>
  </si>
  <si>
    <t>00500198</t>
  </si>
  <si>
    <t>05000258</t>
  </si>
  <si>
    <t>00500199</t>
  </si>
  <si>
    <t>05000259</t>
  </si>
  <si>
    <t>00500201</t>
  </si>
  <si>
    <t>05000260</t>
  </si>
  <si>
    <t>00500202</t>
  </si>
  <si>
    <t>05000263</t>
  </si>
  <si>
    <t>00500205</t>
  </si>
  <si>
    <t>05000265</t>
  </si>
  <si>
    <t>00500206</t>
  </si>
  <si>
    <t>05000266</t>
  </si>
  <si>
    <t>00500207</t>
  </si>
  <si>
    <t>05000267</t>
  </si>
  <si>
    <t>00500209</t>
  </si>
  <si>
    <t>05000274</t>
  </si>
  <si>
    <t>00500210</t>
  </si>
  <si>
    <t>05000278</t>
  </si>
  <si>
    <t>00500211</t>
  </si>
  <si>
    <t>05000280</t>
  </si>
  <si>
    <t>00500212</t>
  </si>
  <si>
    <t>05000284</t>
  </si>
  <si>
    <t>00500213</t>
  </si>
  <si>
    <t>05000286</t>
  </si>
  <si>
    <t>00500214</t>
  </si>
  <si>
    <t>05000287</t>
  </si>
  <si>
    <t>00500215</t>
  </si>
  <si>
    <t>05000292</t>
  </si>
  <si>
    <t>00500217</t>
  </si>
  <si>
    <t>05000294</t>
  </si>
  <si>
    <t>00500218</t>
  </si>
  <si>
    <t>05000297</t>
  </si>
  <si>
    <t>00500219</t>
  </si>
  <si>
    <t>05000299</t>
  </si>
  <si>
    <t>00500220</t>
  </si>
  <si>
    <t>05000300</t>
  </si>
  <si>
    <t>00500221</t>
  </si>
  <si>
    <t>05000301</t>
  </si>
  <si>
    <t>00500222</t>
  </si>
  <si>
    <t>05000304</t>
  </si>
  <si>
    <t>00500224</t>
  </si>
  <si>
    <t>05000307</t>
  </si>
  <si>
    <t>00500225</t>
  </si>
  <si>
    <t>05000309</t>
  </si>
  <si>
    <t>00500226</t>
  </si>
  <si>
    <t>05000310</t>
  </si>
  <si>
    <t>00500229</t>
  </si>
  <si>
    <t>05000311</t>
  </si>
  <si>
    <t>00500230</t>
  </si>
  <si>
    <t>05000312</t>
  </si>
  <si>
    <t>00500231</t>
  </si>
  <si>
    <t>05000313</t>
  </si>
  <si>
    <t>00500232</t>
  </si>
  <si>
    <t>05000314</t>
  </si>
  <si>
    <t>00500233</t>
  </si>
  <si>
    <t>05000317</t>
  </si>
  <si>
    <t>00500234</t>
  </si>
  <si>
    <t>05000318</t>
  </si>
  <si>
    <t>00500235</t>
  </si>
  <si>
    <t>Posisi Maret 2022</t>
  </si>
  <si>
    <t>Saldo awal (31 Maret 2022)</t>
  </si>
  <si>
    <t>posisi 31 Maret 2023</t>
  </si>
  <si>
    <t>Posisi Juni 2022</t>
  </si>
  <si>
    <t>Saldo awal (30 Juni 2022)</t>
  </si>
  <si>
    <t>posisi 30 Juni 2023</t>
  </si>
  <si>
    <t>Posisi September 2022</t>
  </si>
  <si>
    <t>Saldo awal (30 September 2022)</t>
  </si>
  <si>
    <t>posisi 30 September 2023</t>
  </si>
  <si>
    <t>Posisi Desember 2022</t>
  </si>
  <si>
    <t>Saldo awal (31 Desember 2022)</t>
  </si>
  <si>
    <t>posisi 31 Desember 2023</t>
  </si>
  <si>
    <t>01008871</t>
  </si>
  <si>
    <t>01008869</t>
  </si>
  <si>
    <t>00104259</t>
  </si>
  <si>
    <t>SANAH</t>
  </si>
  <si>
    <t>01008868</t>
  </si>
  <si>
    <t>01008881</t>
  </si>
  <si>
    <t>01008860</t>
  </si>
  <si>
    <t>01008882</t>
  </si>
  <si>
    <t>01008873</t>
  </si>
  <si>
    <t>01008885</t>
  </si>
  <si>
    <t>01008865</t>
  </si>
  <si>
    <t>01008880</t>
  </si>
  <si>
    <t>01008879</t>
  </si>
  <si>
    <t>00111178</t>
  </si>
  <si>
    <t>SAIRIN</t>
  </si>
  <si>
    <t>01008875</t>
  </si>
  <si>
    <t>01008876</t>
  </si>
  <si>
    <t>00111765</t>
  </si>
  <si>
    <t>MASHUDI</t>
  </si>
  <si>
    <t>01008858</t>
  </si>
  <si>
    <t>01008862</t>
  </si>
  <si>
    <t>01008861</t>
  </si>
  <si>
    <t>00111934</t>
  </si>
  <si>
    <t>01008877</t>
  </si>
  <si>
    <t>01008872</t>
  </si>
  <si>
    <t>01008864</t>
  </si>
  <si>
    <t>01008866</t>
  </si>
  <si>
    <t>01008870</t>
  </si>
  <si>
    <t>00112156</t>
  </si>
  <si>
    <t>HOCKY TANUWIJAYA</t>
  </si>
  <si>
    <t>01008863</t>
  </si>
  <si>
    <t>00112159</t>
  </si>
  <si>
    <t>RAMUSI</t>
  </si>
  <si>
    <t>01008867</t>
  </si>
  <si>
    <t>00112166</t>
  </si>
  <si>
    <t>SINAI JOHN SIAWANA</t>
  </si>
  <si>
    <t>01008874</t>
  </si>
  <si>
    <t>00112169</t>
  </si>
  <si>
    <t>IMRON</t>
  </si>
  <si>
    <t>01008878</t>
  </si>
  <si>
    <t>00112170</t>
  </si>
  <si>
    <t>01008883</t>
  </si>
  <si>
    <t>00112175</t>
  </si>
  <si>
    <t>HAIZUN TAFDILLAH</t>
  </si>
  <si>
    <t>01008884</t>
  </si>
  <si>
    <t>00112176</t>
  </si>
  <si>
    <t>JUMADI</t>
  </si>
  <si>
    <t>02006311</t>
  </si>
  <si>
    <t>02006309</t>
  </si>
  <si>
    <t>02006315</t>
  </si>
  <si>
    <t>00204015</t>
  </si>
  <si>
    <t>FITRI APRIYANI</t>
  </si>
  <si>
    <t>02006308</t>
  </si>
  <si>
    <t>00204384</t>
  </si>
  <si>
    <t>RAJAN</t>
  </si>
  <si>
    <t>02006321</t>
  </si>
  <si>
    <t>00205366</t>
  </si>
  <si>
    <t>IDA AIKA ROSIDA</t>
  </si>
  <si>
    <t>00205452</t>
  </si>
  <si>
    <t>AHMAD SANTOSA</t>
  </si>
  <si>
    <t>02006313</t>
  </si>
  <si>
    <t>02006302</t>
  </si>
  <si>
    <t>02006316</t>
  </si>
  <si>
    <t>00205669</t>
  </si>
  <si>
    <t>NANI ROHANI</t>
  </si>
  <si>
    <t>02006322</t>
  </si>
  <si>
    <t>02006305</t>
  </si>
  <si>
    <t>02006304</t>
  </si>
  <si>
    <t>00205956</t>
  </si>
  <si>
    <t>INDAH AYU LESTARI</t>
  </si>
  <si>
    <t>02006303</t>
  </si>
  <si>
    <t>00205957</t>
  </si>
  <si>
    <t>TOHIRIN</t>
  </si>
  <si>
    <t>02006306</t>
  </si>
  <si>
    <t>00205958</t>
  </si>
  <si>
    <t>JUBER</t>
  </si>
  <si>
    <t>02006307</t>
  </si>
  <si>
    <t>00205960</t>
  </si>
  <si>
    <t>CARTIKA</t>
  </si>
  <si>
    <t>02006310</t>
  </si>
  <si>
    <t>00205962</t>
  </si>
  <si>
    <t>SAADATUL ILAHIYAH</t>
  </si>
  <si>
    <t>02006314</t>
  </si>
  <si>
    <t>00205963</t>
  </si>
  <si>
    <t>BASTONI</t>
  </si>
  <si>
    <t>02006319</t>
  </si>
  <si>
    <t>00205965</t>
  </si>
  <si>
    <t>KHAIRIL YARDIKO</t>
  </si>
  <si>
    <t>02006320</t>
  </si>
  <si>
    <t>00205966</t>
  </si>
  <si>
    <t>02006323</t>
  </si>
  <si>
    <t>00205967</t>
  </si>
  <si>
    <t>ARIP SUWANTO</t>
  </si>
  <si>
    <t>03002579</t>
  </si>
  <si>
    <t>03002586</t>
  </si>
  <si>
    <t>00301047</t>
  </si>
  <si>
    <t>MUAFAQOH</t>
  </si>
  <si>
    <t>03002588</t>
  </si>
  <si>
    <t>03002584</t>
  </si>
  <si>
    <t>03002594</t>
  </si>
  <si>
    <t>03002580</t>
  </si>
  <si>
    <t>00301565</t>
  </si>
  <si>
    <t>03002583</t>
  </si>
  <si>
    <t>03002582</t>
  </si>
  <si>
    <t>03002585</t>
  </si>
  <si>
    <t>03002591</t>
  </si>
  <si>
    <t>03002590</t>
  </si>
  <si>
    <t>03002592</t>
  </si>
  <si>
    <t>03002589</t>
  </si>
  <si>
    <t>03002593</t>
  </si>
  <si>
    <t>03002578</t>
  </si>
  <si>
    <t>03002581</t>
  </si>
  <si>
    <t>03002587</t>
  </si>
  <si>
    <t>03002595</t>
  </si>
  <si>
    <t>04000425</t>
  </si>
  <si>
    <t>04000423</t>
  </si>
  <si>
    <t>00111009</t>
  </si>
  <si>
    <t>NANA TARJANA</t>
  </si>
  <si>
    <t>04000430</t>
  </si>
  <si>
    <t>04000428</t>
  </si>
  <si>
    <t>04000427</t>
  </si>
  <si>
    <t>04000429</t>
  </si>
  <si>
    <t>04000424</t>
  </si>
  <si>
    <t>00400271</t>
  </si>
  <si>
    <t>NUR AENAH</t>
  </si>
  <si>
    <t>04000426</t>
  </si>
  <si>
    <t>00400272</t>
  </si>
  <si>
    <t>LILI CARLI</t>
  </si>
  <si>
    <t>04000431</t>
  </si>
  <si>
    <t>00400274</t>
  </si>
  <si>
    <t>MULYANI</t>
  </si>
  <si>
    <t>04000432</t>
  </si>
  <si>
    <t>00400275</t>
  </si>
  <si>
    <t>RIKI SUBAGJA</t>
  </si>
  <si>
    <t>04000433</t>
  </si>
  <si>
    <t>00400276</t>
  </si>
  <si>
    <t>04000434</t>
  </si>
  <si>
    <t>00400277</t>
  </si>
  <si>
    <t>ACUN PERMANA</t>
  </si>
  <si>
    <t>04000435</t>
  </si>
  <si>
    <t>00400278</t>
  </si>
  <si>
    <t>SUPIYATI</t>
  </si>
  <si>
    <t>05000327</t>
  </si>
  <si>
    <t>05000326</t>
  </si>
  <si>
    <t>00110124</t>
  </si>
  <si>
    <t>AHMAD SUBHAN</t>
  </si>
  <si>
    <t>05000330</t>
  </si>
  <si>
    <t>00110789</t>
  </si>
  <si>
    <t>05000324</t>
  </si>
  <si>
    <t>05000328</t>
  </si>
  <si>
    <t>05000319</t>
  </si>
  <si>
    <t>05000320</t>
  </si>
  <si>
    <t>00500236</t>
  </si>
  <si>
    <t>NOVA ANUGRAH</t>
  </si>
  <si>
    <t>05000322</t>
  </si>
  <si>
    <t>00500237</t>
  </si>
  <si>
    <t>IRWAN</t>
  </si>
  <si>
    <t>05000323</t>
  </si>
  <si>
    <t>00500238</t>
  </si>
  <si>
    <t>SANJA RISNANDAR</t>
  </si>
  <si>
    <t>05000325</t>
  </si>
  <si>
    <t>00500239</t>
  </si>
  <si>
    <t>URI KASTURI</t>
  </si>
  <si>
    <t>01008890</t>
  </si>
  <si>
    <t>01008899</t>
  </si>
  <si>
    <t>01008894</t>
  </si>
  <si>
    <t>00107643</t>
  </si>
  <si>
    <t>BHARAT MANWANI</t>
  </si>
  <si>
    <t>01008892</t>
  </si>
  <si>
    <t>01008906</t>
  </si>
  <si>
    <t>00107947</t>
  </si>
  <si>
    <t>YENNI</t>
  </si>
  <si>
    <t>01008887</t>
  </si>
  <si>
    <t>01008904</t>
  </si>
  <si>
    <t>00108101</t>
  </si>
  <si>
    <t>MASNUAH</t>
  </si>
  <si>
    <t>01008903</t>
  </si>
  <si>
    <t>01008909</t>
  </si>
  <si>
    <t>01008902</t>
  </si>
  <si>
    <t>01008900</t>
  </si>
  <si>
    <t>01008910</t>
  </si>
  <si>
    <t>01008895</t>
  </si>
  <si>
    <t>01008908</t>
  </si>
  <si>
    <t>01008898</t>
  </si>
  <si>
    <t>01008896</t>
  </si>
  <si>
    <t>01008893</t>
  </si>
  <si>
    <t>01008891</t>
  </si>
  <si>
    <t>01008888</t>
  </si>
  <si>
    <t>00112182</t>
  </si>
  <si>
    <t>MADSALIM</t>
  </si>
  <si>
    <t>00112185</t>
  </si>
  <si>
    <t>MIRZA ACHMAD FARLY</t>
  </si>
  <si>
    <t>01008901</t>
  </si>
  <si>
    <t>00112187</t>
  </si>
  <si>
    <t>PANJI AJI KUSUMA</t>
  </si>
  <si>
    <t>01008905</t>
  </si>
  <si>
    <t>00112188</t>
  </si>
  <si>
    <t>CHOLIDIN</t>
  </si>
  <si>
    <t>01008907</t>
  </si>
  <si>
    <t>00112192</t>
  </si>
  <si>
    <t>SACHRONI</t>
  </si>
  <si>
    <t>01008886</t>
  </si>
  <si>
    <t>00203097</t>
  </si>
  <si>
    <t>TOTO SUCIPTO</t>
  </si>
  <si>
    <t>02006337</t>
  </si>
  <si>
    <t>02006334</t>
  </si>
  <si>
    <t>02006326</t>
  </si>
  <si>
    <t>02006324</t>
  </si>
  <si>
    <t>00203206</t>
  </si>
  <si>
    <t>ABDUL ROKIB</t>
  </si>
  <si>
    <t>02006331</t>
  </si>
  <si>
    <t>00203292</t>
  </si>
  <si>
    <t>SITI HALIMAH</t>
  </si>
  <si>
    <t>02006325</t>
  </si>
  <si>
    <t>02006343</t>
  </si>
  <si>
    <t>00204688</t>
  </si>
  <si>
    <t>M ZAENAL ABIDIN</t>
  </si>
  <si>
    <t>02006327</t>
  </si>
  <si>
    <t>02006342</t>
  </si>
  <si>
    <t>00205340</t>
  </si>
  <si>
    <t>MANSUR</t>
  </si>
  <si>
    <t>02006330</t>
  </si>
  <si>
    <t>02006341</t>
  </si>
  <si>
    <t>02006338</t>
  </si>
  <si>
    <t>02006328</t>
  </si>
  <si>
    <t>02006329</t>
  </si>
  <si>
    <t>00205968</t>
  </si>
  <si>
    <t>WINATO</t>
  </si>
  <si>
    <t>02006333</t>
  </si>
  <si>
    <t>00205971</t>
  </si>
  <si>
    <t>RUSTANI</t>
  </si>
  <si>
    <t>02006335</t>
  </si>
  <si>
    <t>00205972</t>
  </si>
  <si>
    <t>SARDI</t>
  </si>
  <si>
    <t>02006336</t>
  </si>
  <si>
    <t>00205973</t>
  </si>
  <si>
    <t>ANA NURLIANA NOVITA</t>
  </si>
  <si>
    <t>02006339</t>
  </si>
  <si>
    <t>00205974</t>
  </si>
  <si>
    <t>SAUDIN</t>
  </si>
  <si>
    <t>02006345</t>
  </si>
  <si>
    <t>00205977</t>
  </si>
  <si>
    <t>DEDE PRIYANTO</t>
  </si>
  <si>
    <t>03002601</t>
  </si>
  <si>
    <t>00301406</t>
  </si>
  <si>
    <t>RAKMAT</t>
  </si>
  <si>
    <t>03002605</t>
  </si>
  <si>
    <t>00301656</t>
  </si>
  <si>
    <t>03002600</t>
  </si>
  <si>
    <t>00301742</t>
  </si>
  <si>
    <t>WARNA BIN TARYUDI</t>
  </si>
  <si>
    <t>03002606</t>
  </si>
  <si>
    <t>03002603</t>
  </si>
  <si>
    <t>03002596</t>
  </si>
  <si>
    <t>03002597</t>
  </si>
  <si>
    <t>03002608</t>
  </si>
  <si>
    <t>03002598</t>
  </si>
  <si>
    <t>00302216</t>
  </si>
  <si>
    <t>03002599</t>
  </si>
  <si>
    <t>00302217</t>
  </si>
  <si>
    <t>03002602</t>
  </si>
  <si>
    <t>00302218</t>
  </si>
  <si>
    <t>CASMANI</t>
  </si>
  <si>
    <t>03002604</t>
  </si>
  <si>
    <t>00302219</t>
  </si>
  <si>
    <t>KASTIRAH</t>
  </si>
  <si>
    <t>03002607</t>
  </si>
  <si>
    <t>00302220</t>
  </si>
  <si>
    <t>ABD KHOLIK</t>
  </si>
  <si>
    <t>03002609</t>
  </si>
  <si>
    <t>00302221</t>
  </si>
  <si>
    <t>CASMUDI BIN SARTANA</t>
  </si>
  <si>
    <t>04000453</t>
  </si>
  <si>
    <t>04000442</t>
  </si>
  <si>
    <t>04000440</t>
  </si>
  <si>
    <t>04000441</t>
  </si>
  <si>
    <t>04000446</t>
  </si>
  <si>
    <t>04000452</t>
  </si>
  <si>
    <t>00110979</t>
  </si>
  <si>
    <t>RAISAH</t>
  </si>
  <si>
    <t>04000445</t>
  </si>
  <si>
    <t>00111408</t>
  </si>
  <si>
    <t>ASNA SUDIANA</t>
  </si>
  <si>
    <t>04000438</t>
  </si>
  <si>
    <t>00400028</t>
  </si>
  <si>
    <t>WAWAT JUWATI</t>
  </si>
  <si>
    <t>04000450</t>
  </si>
  <si>
    <t>04000444</t>
  </si>
  <si>
    <t>04000439</t>
  </si>
  <si>
    <t>04000448</t>
  </si>
  <si>
    <t>04000451</t>
  </si>
  <si>
    <t>04000443</t>
  </si>
  <si>
    <t>04000436</t>
  </si>
  <si>
    <t>00400279</t>
  </si>
  <si>
    <t>KASTANI</t>
  </si>
  <si>
    <t>04000437</t>
  </si>
  <si>
    <t>00400281</t>
  </si>
  <si>
    <t>RATNA</t>
  </si>
  <si>
    <t>04000447</t>
  </si>
  <si>
    <t>00400282</t>
  </si>
  <si>
    <t>YUDI MEILANTO</t>
  </si>
  <si>
    <t>04000449</t>
  </si>
  <si>
    <t>00400283</t>
  </si>
  <si>
    <t>EDI RASIDI</t>
  </si>
  <si>
    <t>05000340</t>
  </si>
  <si>
    <t>05000334</t>
  </si>
  <si>
    <t>05000335</t>
  </si>
  <si>
    <t>YUDHY LASMANA</t>
  </si>
  <si>
    <t>05000341</t>
  </si>
  <si>
    <t>00500141</t>
  </si>
  <si>
    <t>IDA RILAWATI</t>
  </si>
  <si>
    <t>05000337</t>
  </si>
  <si>
    <t>05000336</t>
  </si>
  <si>
    <t>05000331</t>
  </si>
  <si>
    <t>00500241</t>
  </si>
  <si>
    <t>MINAR SUMINAR</t>
  </si>
  <si>
    <t>05000332</t>
  </si>
  <si>
    <t>00500242</t>
  </si>
  <si>
    <t>ANDRI ANDRIYANO</t>
  </si>
  <si>
    <t>05000333</t>
  </si>
  <si>
    <t>00500243</t>
  </si>
  <si>
    <t>SAIMAN</t>
  </si>
  <si>
    <t>05000338</t>
  </si>
  <si>
    <t>00500246</t>
  </si>
  <si>
    <t>CARSA WAHYUDIN</t>
  </si>
  <si>
    <t>05000339</t>
  </si>
  <si>
    <t>00500247</t>
  </si>
  <si>
    <t>SUARSIH</t>
  </si>
  <si>
    <t>KR019</t>
  </si>
  <si>
    <t>OS (Kumulatif)</t>
  </si>
  <si>
    <t>Bunga</t>
  </si>
  <si>
    <t>TARGET BAYAR</t>
  </si>
  <si>
    <t>NOMINAL</t>
  </si>
  <si>
    <t>PV</t>
  </si>
  <si>
    <t>Des 2026</t>
  </si>
  <si>
    <t>Mar 2027</t>
  </si>
  <si>
    <t>Juni 2026</t>
  </si>
  <si>
    <t>Estimasi</t>
  </si>
  <si>
    <t>Apr 2026</t>
  </si>
  <si>
    <t>Okt 2027</t>
  </si>
  <si>
    <t>28/12/2023</t>
  </si>
  <si>
    <t>28/01/2024</t>
  </si>
  <si>
    <t>25/11/2020</t>
  </si>
  <si>
    <t>19/07/2020</t>
  </si>
  <si>
    <t>24/01/21</t>
  </si>
  <si>
    <t>01008922</t>
  </si>
  <si>
    <t>01008931</t>
  </si>
  <si>
    <t>01008914</t>
  </si>
  <si>
    <t>00105900</t>
  </si>
  <si>
    <t>YOHANA SRIYANI</t>
  </si>
  <si>
    <t>01008915</t>
  </si>
  <si>
    <t>01008911</t>
  </si>
  <si>
    <t>00108776</t>
  </si>
  <si>
    <t>FERY</t>
  </si>
  <si>
    <t>O1008925</t>
  </si>
  <si>
    <t>01008921</t>
  </si>
  <si>
    <t>01008916</t>
  </si>
  <si>
    <t>01008924</t>
  </si>
  <si>
    <t>01008917</t>
  </si>
  <si>
    <t>MOH SOLI</t>
  </si>
  <si>
    <t>01008926</t>
  </si>
  <si>
    <t>00110904</t>
  </si>
  <si>
    <t>SUARJO</t>
  </si>
  <si>
    <t>01008929</t>
  </si>
  <si>
    <t>00111022</t>
  </si>
  <si>
    <t>SUPRYANTO</t>
  </si>
  <si>
    <t>01008919</t>
  </si>
  <si>
    <t>01008912</t>
  </si>
  <si>
    <t>01008913</t>
  </si>
  <si>
    <t>00111500</t>
  </si>
  <si>
    <t>SUTANA</t>
  </si>
  <si>
    <t>01008918</t>
  </si>
  <si>
    <t>00111812</t>
  </si>
  <si>
    <t>WASIAH</t>
  </si>
  <si>
    <t>01008927</t>
  </si>
  <si>
    <t>01008920</t>
  </si>
  <si>
    <t>00112195</t>
  </si>
  <si>
    <t>JUHANDI</t>
  </si>
  <si>
    <t>01008928</t>
  </si>
  <si>
    <t>00112198</t>
  </si>
  <si>
    <t>MUHAMAD JAENAL MUTAKIN</t>
  </si>
  <si>
    <t>01008930</t>
  </si>
  <si>
    <t>00112199</t>
  </si>
  <si>
    <t>LULU JUMARAH</t>
  </si>
  <si>
    <t>02006351</t>
  </si>
  <si>
    <t>02006355</t>
  </si>
  <si>
    <t>02006349</t>
  </si>
  <si>
    <t>00203205</t>
  </si>
  <si>
    <t>MUHAMMAD SYIFA</t>
  </si>
  <si>
    <t>02006347</t>
  </si>
  <si>
    <t>02006352</t>
  </si>
  <si>
    <t>02006354</t>
  </si>
  <si>
    <t>00205793</t>
  </si>
  <si>
    <t>02006348</t>
  </si>
  <si>
    <t>02006350</t>
  </si>
  <si>
    <t>02006346</t>
  </si>
  <si>
    <t>00205978</t>
  </si>
  <si>
    <t>SAHRI</t>
  </si>
  <si>
    <t>03002611</t>
  </si>
  <si>
    <t>03002615</t>
  </si>
  <si>
    <t>00300372</t>
  </si>
  <si>
    <t>GEOFERI JEFERSEN</t>
  </si>
  <si>
    <t>03002610</t>
  </si>
  <si>
    <t>00300936</t>
  </si>
  <si>
    <t>TARYATI</t>
  </si>
  <si>
    <t>03002612</t>
  </si>
  <si>
    <t>00301171</t>
  </si>
  <si>
    <t>SYARIFUDIN</t>
  </si>
  <si>
    <t>03002616</t>
  </si>
  <si>
    <t>03002618</t>
  </si>
  <si>
    <t>03002614</t>
  </si>
  <si>
    <t>00302001</t>
  </si>
  <si>
    <t>SUKANTO</t>
  </si>
  <si>
    <t>03002619</t>
  </si>
  <si>
    <t>03002617</t>
  </si>
  <si>
    <t>03002613</t>
  </si>
  <si>
    <t>00302222</t>
  </si>
  <si>
    <t>SARYADI</t>
  </si>
  <si>
    <t>03002620</t>
  </si>
  <si>
    <t>00302224</t>
  </si>
  <si>
    <t>03002621</t>
  </si>
  <si>
    <t>00302225</t>
  </si>
  <si>
    <t>NURIDAH</t>
  </si>
  <si>
    <t>03002622</t>
  </si>
  <si>
    <t>00302226</t>
  </si>
  <si>
    <t>TURYATI</t>
  </si>
  <si>
    <t>04000454</t>
  </si>
  <si>
    <t>04000459</t>
  </si>
  <si>
    <t>04000465</t>
  </si>
  <si>
    <t>04000466</t>
  </si>
  <si>
    <t>04000464</t>
  </si>
  <si>
    <t>04000460</t>
  </si>
  <si>
    <t>04000457</t>
  </si>
  <si>
    <t>04000467</t>
  </si>
  <si>
    <t>04000463</t>
  </si>
  <si>
    <t>04000455</t>
  </si>
  <si>
    <t>00400285</t>
  </si>
  <si>
    <t>RIAN SUTRISNO</t>
  </si>
  <si>
    <t>04000456</t>
  </si>
  <si>
    <t>00400286</t>
  </si>
  <si>
    <t>BENNY HASANUDIN</t>
  </si>
  <si>
    <t>04000458</t>
  </si>
  <si>
    <t>00400287</t>
  </si>
  <si>
    <t>AFIFAH</t>
  </si>
  <si>
    <t>04000462</t>
  </si>
  <si>
    <t>00400289</t>
  </si>
  <si>
    <t>04000468</t>
  </si>
  <si>
    <t>00400290</t>
  </si>
  <si>
    <t>05000349</t>
  </si>
  <si>
    <t>05000345</t>
  </si>
  <si>
    <t>05000348</t>
  </si>
  <si>
    <t>05000342</t>
  </si>
  <si>
    <t>05000343</t>
  </si>
  <si>
    <t>00500248</t>
  </si>
  <si>
    <t>ARIKA BUDIARKA</t>
  </si>
  <si>
    <t>05000344</t>
  </si>
  <si>
    <t>00500249</t>
  </si>
  <si>
    <t>AMELIA RATNASARI</t>
  </si>
  <si>
    <t>05000346</t>
  </si>
  <si>
    <t>00500250</t>
  </si>
  <si>
    <t>JAPAR</t>
  </si>
  <si>
    <t>05000347</t>
  </si>
  <si>
    <t>00500251</t>
  </si>
  <si>
    <t>MUHAMAD YUSUP</t>
  </si>
  <si>
    <t>01008951</t>
  </si>
  <si>
    <t>01008958</t>
  </si>
  <si>
    <t>01008943</t>
  </si>
  <si>
    <t>01008957</t>
  </si>
  <si>
    <t>01008955</t>
  </si>
  <si>
    <t>01008934</t>
  </si>
  <si>
    <t>01008948</t>
  </si>
  <si>
    <t>01008946</t>
  </si>
  <si>
    <t>01008936</t>
  </si>
  <si>
    <t>00108865</t>
  </si>
  <si>
    <t>01008933</t>
  </si>
  <si>
    <t>00109443</t>
  </si>
  <si>
    <t>01008945</t>
  </si>
  <si>
    <t>01008954</t>
  </si>
  <si>
    <t>01008937</t>
  </si>
  <si>
    <t>00110203</t>
  </si>
  <si>
    <t>MUSTIKA</t>
  </si>
  <si>
    <t>01008942</t>
  </si>
  <si>
    <t>01008952</t>
  </si>
  <si>
    <t>01008953</t>
  </si>
  <si>
    <t>01008941</t>
  </si>
  <si>
    <t>00110921</t>
  </si>
  <si>
    <t>AOLIYAH FIRASATI</t>
  </si>
  <si>
    <t>01008950</t>
  </si>
  <si>
    <t>01008947</t>
  </si>
  <si>
    <t>01008956</t>
  </si>
  <si>
    <t>01008944</t>
  </si>
  <si>
    <t>00111917</t>
  </si>
  <si>
    <t>MOHAMMAD MAKIN</t>
  </si>
  <si>
    <t>01008935</t>
  </si>
  <si>
    <t>01008932</t>
  </si>
  <si>
    <t>00112200</t>
  </si>
  <si>
    <t>UMAR IMRON</t>
  </si>
  <si>
    <t>01008938</t>
  </si>
  <si>
    <t>00112203</t>
  </si>
  <si>
    <t>YANTI KURNIAWATI</t>
  </si>
  <si>
    <t>01008939</t>
  </si>
  <si>
    <t>00112204</t>
  </si>
  <si>
    <t>SANIAH</t>
  </si>
  <si>
    <t>01008949</t>
  </si>
  <si>
    <t>00112207</t>
  </si>
  <si>
    <t>MISTAR</t>
  </si>
  <si>
    <t>02006372</t>
  </si>
  <si>
    <t>00110063</t>
  </si>
  <si>
    <t>KIRNO</t>
  </si>
  <si>
    <t>00201238</t>
  </si>
  <si>
    <t>SUNANDI</t>
  </si>
  <si>
    <t>02006358</t>
  </si>
  <si>
    <t>00202720</t>
  </si>
  <si>
    <t>02006359</t>
  </si>
  <si>
    <t>00202897</t>
  </si>
  <si>
    <t>DONI ROMDONI</t>
  </si>
  <si>
    <t>02006362</t>
  </si>
  <si>
    <t>00203072</t>
  </si>
  <si>
    <t>DIKI NUGRAHA</t>
  </si>
  <si>
    <t>02006371</t>
  </si>
  <si>
    <t>02006366</t>
  </si>
  <si>
    <t>00203558</t>
  </si>
  <si>
    <t>JOHANES MULYADI</t>
  </si>
  <si>
    <t>02006360</t>
  </si>
  <si>
    <t>00204583</t>
  </si>
  <si>
    <t>SAEFULLOH</t>
  </si>
  <si>
    <t>02006370</t>
  </si>
  <si>
    <t>00204832</t>
  </si>
  <si>
    <t>AMINUDIN</t>
  </si>
  <si>
    <t>02006361</t>
  </si>
  <si>
    <t>02006357</t>
  </si>
  <si>
    <t>02006368</t>
  </si>
  <si>
    <t>00205893</t>
  </si>
  <si>
    <t>ABDI RAMADANI</t>
  </si>
  <si>
    <t>02006356</t>
  </si>
  <si>
    <t>00205981</t>
  </si>
  <si>
    <t>ENTIN SUTINI</t>
  </si>
  <si>
    <t>02006363</t>
  </si>
  <si>
    <t>00205985</t>
  </si>
  <si>
    <t>DASKIM</t>
  </si>
  <si>
    <t>02006364</t>
  </si>
  <si>
    <t>00205986</t>
  </si>
  <si>
    <t>MUHAMAD PUTRA FAYAZ MUMTAZ</t>
  </si>
  <si>
    <t>02006365</t>
  </si>
  <si>
    <t>00205987</t>
  </si>
  <si>
    <t>KARDIANTORO</t>
  </si>
  <si>
    <t>02006367</t>
  </si>
  <si>
    <t>00205988</t>
  </si>
  <si>
    <t>HENDRA KOMARA</t>
  </si>
  <si>
    <t>02006375</t>
  </si>
  <si>
    <t>00205992</t>
  </si>
  <si>
    <t>NANDAR KENDAR</t>
  </si>
  <si>
    <t>02006373</t>
  </si>
  <si>
    <t>00205993</t>
  </si>
  <si>
    <t>ASAMSUL</t>
  </si>
  <si>
    <t>02006374</t>
  </si>
  <si>
    <t>00205994</t>
  </si>
  <si>
    <t>DIAN HERYANI</t>
  </si>
  <si>
    <t>03002633</t>
  </si>
  <si>
    <t>03002632</t>
  </si>
  <si>
    <t>00300874</t>
  </si>
  <si>
    <t>03002636</t>
  </si>
  <si>
    <t>00301167</t>
  </si>
  <si>
    <t>DIDI MASHUDI</t>
  </si>
  <si>
    <t>03002626</t>
  </si>
  <si>
    <t>00301367</t>
  </si>
  <si>
    <t>03002631</t>
  </si>
  <si>
    <t>03002623</t>
  </si>
  <si>
    <t>03002635</t>
  </si>
  <si>
    <t>03002637</t>
  </si>
  <si>
    <t>03002624</t>
  </si>
  <si>
    <t>03002625</t>
  </si>
  <si>
    <t>03002630</t>
  </si>
  <si>
    <t>03002627</t>
  </si>
  <si>
    <t>03002628</t>
  </si>
  <si>
    <t>00302227</t>
  </si>
  <si>
    <t>SUHAEDI</t>
  </si>
  <si>
    <t>03002629</t>
  </si>
  <si>
    <t>00302228</t>
  </si>
  <si>
    <t>SUKESIH</t>
  </si>
  <si>
    <t>03002634</t>
  </si>
  <si>
    <t>00302230</t>
  </si>
  <si>
    <t>03002638</t>
  </si>
  <si>
    <t>00302231</t>
  </si>
  <si>
    <t>HUDI AGUS SANTOSO</t>
  </si>
  <si>
    <t>04000474</t>
  </si>
  <si>
    <t>04000470</t>
  </si>
  <si>
    <t>00109878</t>
  </si>
  <si>
    <t>OBAY SOBARI</t>
  </si>
  <si>
    <t>04000473</t>
  </si>
  <si>
    <t>00400079</t>
  </si>
  <si>
    <t>JAMILAH</t>
  </si>
  <si>
    <t>04000476</t>
  </si>
  <si>
    <t>04000480</t>
  </si>
  <si>
    <t>04000469</t>
  </si>
  <si>
    <t>00400291</t>
  </si>
  <si>
    <t>04000471</t>
  </si>
  <si>
    <t>00400292</t>
  </si>
  <si>
    <t>ONO KASNA</t>
  </si>
  <si>
    <t>04000472</t>
  </si>
  <si>
    <t>00400293</t>
  </si>
  <si>
    <t>PURWONO</t>
  </si>
  <si>
    <t>04000475</t>
  </si>
  <si>
    <t>00400295</t>
  </si>
  <si>
    <t>DEDE TARYANA</t>
  </si>
  <si>
    <t>04000477</t>
  </si>
  <si>
    <t>00400296</t>
  </si>
  <si>
    <t>ADE RAHMAT</t>
  </si>
  <si>
    <t>04000478</t>
  </si>
  <si>
    <t>00400298</t>
  </si>
  <si>
    <t>APAT SUPRIANTO</t>
  </si>
  <si>
    <t>04000479</t>
  </si>
  <si>
    <t>00400302</t>
  </si>
  <si>
    <t>ASEP BUDIANA</t>
  </si>
  <si>
    <t>04000481</t>
  </si>
  <si>
    <t>00400303</t>
  </si>
  <si>
    <t>YOYON SOPYANUDIN</t>
  </si>
  <si>
    <t>05000353</t>
  </si>
  <si>
    <t>05000351</t>
  </si>
  <si>
    <t>00111420</t>
  </si>
  <si>
    <t>05000355</t>
  </si>
  <si>
    <t>05000354</t>
  </si>
  <si>
    <t>05000350</t>
  </si>
  <si>
    <t>00500252</t>
  </si>
  <si>
    <t>HARI GUSHENDARTO</t>
  </si>
  <si>
    <t>05000352</t>
  </si>
  <si>
    <t>00500253</t>
  </si>
  <si>
    <t>ANDRI PRATAMA</t>
  </si>
  <si>
    <t>05000356</t>
  </si>
  <si>
    <t>00500254</t>
  </si>
  <si>
    <t>NENENG ANENGSIH</t>
  </si>
  <si>
    <t>05000357</t>
  </si>
  <si>
    <t>00500255</t>
  </si>
  <si>
    <t>RISA AMALIA</t>
  </si>
  <si>
    <t>05000358</t>
  </si>
  <si>
    <t>00500256</t>
  </si>
  <si>
    <t>AMRY NIDAUL MUNIR</t>
  </si>
  <si>
    <t>05000359</t>
  </si>
  <si>
    <t>00500259</t>
  </si>
  <si>
    <t>PADIL SUHARDI</t>
  </si>
  <si>
    <t>01008977</t>
  </si>
  <si>
    <t>01008960</t>
  </si>
  <si>
    <t>01008972</t>
  </si>
  <si>
    <t>00104410</t>
  </si>
  <si>
    <t>DAVID KRISTIANTO</t>
  </si>
  <si>
    <t>01008971</t>
  </si>
  <si>
    <t>00108099</t>
  </si>
  <si>
    <t>AMIRUDIN</t>
  </si>
  <si>
    <t>01008968</t>
  </si>
  <si>
    <t>00110019</t>
  </si>
  <si>
    <t>SRI KRISTRIONO</t>
  </si>
  <si>
    <t>01008979</t>
  </si>
  <si>
    <t>00110123</t>
  </si>
  <si>
    <t>SYAHRUL SAPUTRA</t>
  </si>
  <si>
    <t>01008976</t>
  </si>
  <si>
    <t>00111107</t>
  </si>
  <si>
    <t>AM BUWONO</t>
  </si>
  <si>
    <t>01008965</t>
  </si>
  <si>
    <t>00111218</t>
  </si>
  <si>
    <t>SUMANTA</t>
  </si>
  <si>
    <t>01008973</t>
  </si>
  <si>
    <t>01008964</t>
  </si>
  <si>
    <t>01008969</t>
  </si>
  <si>
    <t>01008962</t>
  </si>
  <si>
    <t>00112171</t>
  </si>
  <si>
    <t>RICHARD GAUTAMA</t>
  </si>
  <si>
    <t>01008959</t>
  </si>
  <si>
    <t>00112208</t>
  </si>
  <si>
    <t>RICKY TANUWIJAYA</t>
  </si>
  <si>
    <t>01008966</t>
  </si>
  <si>
    <t>00112211</t>
  </si>
  <si>
    <t>SONG AGUSTINUS</t>
  </si>
  <si>
    <t>01008963</t>
  </si>
  <si>
    <t>00112215</t>
  </si>
  <si>
    <t>SUBUR</t>
  </si>
  <si>
    <t>01008970</t>
  </si>
  <si>
    <t>00112218</t>
  </si>
  <si>
    <t>ASMUIN</t>
  </si>
  <si>
    <t>01008967</t>
  </si>
  <si>
    <t>00112219</t>
  </si>
  <si>
    <t>RUHATI</t>
  </si>
  <si>
    <t>01008975</t>
  </si>
  <si>
    <t>00112224</t>
  </si>
  <si>
    <t>NUNUNG NURJANAH</t>
  </si>
  <si>
    <t>01008961</t>
  </si>
  <si>
    <t>02006382</t>
  </si>
  <si>
    <t>00204006</t>
  </si>
  <si>
    <t>YUSRI</t>
  </si>
  <si>
    <t>02006380</t>
  </si>
  <si>
    <t>00204064</t>
  </si>
  <si>
    <t>RUDIATNA</t>
  </si>
  <si>
    <t>02006387</t>
  </si>
  <si>
    <t>02006391</t>
  </si>
  <si>
    <t>02006388</t>
  </si>
  <si>
    <t>00204333</t>
  </si>
  <si>
    <t>YAYA SUHAYA</t>
  </si>
  <si>
    <t>02006384</t>
  </si>
  <si>
    <t>02006376</t>
  </si>
  <si>
    <t>00205050</t>
  </si>
  <si>
    <t>SLAMET RIYADI</t>
  </si>
  <si>
    <t>02006386</t>
  </si>
  <si>
    <t>00205319</t>
  </si>
  <si>
    <t>AHMAD HAFIFI</t>
  </si>
  <si>
    <t>02006381</t>
  </si>
  <si>
    <t>02006383</t>
  </si>
  <si>
    <t>02006390</t>
  </si>
  <si>
    <t>02006385</t>
  </si>
  <si>
    <t>02006377</t>
  </si>
  <si>
    <t>00205827</t>
  </si>
  <si>
    <t>ANGGER SIGIT DWI SAPUTRA</t>
  </si>
  <si>
    <t>02006378</t>
  </si>
  <si>
    <t>00206005</t>
  </si>
  <si>
    <t>YUSLIKHA RAMANDHANA FAUZI</t>
  </si>
  <si>
    <t>02006379</t>
  </si>
  <si>
    <t>00206011</t>
  </si>
  <si>
    <t>ANDI HARIYANTO</t>
  </si>
  <si>
    <t>02006389</t>
  </si>
  <si>
    <t>00206013</t>
  </si>
  <si>
    <t>NIHAYAH</t>
  </si>
  <si>
    <t>03002647</t>
  </si>
  <si>
    <t>00109556</t>
  </si>
  <si>
    <t>03002639</t>
  </si>
  <si>
    <t>00300720</t>
  </si>
  <si>
    <t>AGUS SUTARSO</t>
  </si>
  <si>
    <t>03002640</t>
  </si>
  <si>
    <t>00301975</t>
  </si>
  <si>
    <t>03002646</t>
  </si>
  <si>
    <t>03002641</t>
  </si>
  <si>
    <t>00302233</t>
  </si>
  <si>
    <t>BAEDI</t>
  </si>
  <si>
    <t>03002642</t>
  </si>
  <si>
    <t>00302234</t>
  </si>
  <si>
    <t>AJI SANAJI</t>
  </si>
  <si>
    <t>03002643</t>
  </si>
  <si>
    <t>00302235</t>
  </si>
  <si>
    <t>SUKARIH</t>
  </si>
  <si>
    <t>03002644</t>
  </si>
  <si>
    <t>00302236</t>
  </si>
  <si>
    <t>03002645</t>
  </si>
  <si>
    <t>00302237</t>
  </si>
  <si>
    <t>RUSDIYANTO</t>
  </si>
  <si>
    <t>03002648</t>
  </si>
  <si>
    <t>00302238</t>
  </si>
  <si>
    <t>DEDEN CISWANTO</t>
  </si>
  <si>
    <t>04000484</t>
  </si>
  <si>
    <t>00111061</t>
  </si>
  <si>
    <t>DUDI MUKSIDIN</t>
  </si>
  <si>
    <t>04000489</t>
  </si>
  <si>
    <t>04000487</t>
  </si>
  <si>
    <t>04000490</t>
  </si>
  <si>
    <t>04000486</t>
  </si>
  <si>
    <t>00400194</t>
  </si>
  <si>
    <t>ADI SUKETMAN</t>
  </si>
  <si>
    <t>04000488</t>
  </si>
  <si>
    <t>04000482</t>
  </si>
  <si>
    <t>00400305</t>
  </si>
  <si>
    <t>M RIDHO SUSILO PUTRA</t>
  </si>
  <si>
    <t>04000483</t>
  </si>
  <si>
    <t>00400306</t>
  </si>
  <si>
    <t>YADI SETIADI</t>
  </si>
  <si>
    <t>04000485</t>
  </si>
  <si>
    <t>00400308</t>
  </si>
  <si>
    <t>LALA SONDARA</t>
  </si>
  <si>
    <t>04000491</t>
  </si>
  <si>
    <t>00400316</t>
  </si>
  <si>
    <t>PEPEN APANDI</t>
  </si>
  <si>
    <t>05000363</t>
  </si>
  <si>
    <t>05000360</t>
  </si>
  <si>
    <t>00500261</t>
  </si>
  <si>
    <t>ROHENDI</t>
  </si>
  <si>
    <t>05000361</t>
  </si>
  <si>
    <t>00500262</t>
  </si>
  <si>
    <t>EMOD DUROHMAN</t>
  </si>
  <si>
    <t>05000362</t>
  </si>
  <si>
    <t>00500264</t>
  </si>
  <si>
    <t>TENDA HAERUDIN</t>
  </si>
  <si>
    <t>05000364</t>
  </si>
  <si>
    <t>00500265</t>
  </si>
  <si>
    <t>SAHIDIN</t>
  </si>
  <si>
    <t>05000365</t>
  </si>
  <si>
    <t>00500269</t>
  </si>
  <si>
    <t>HENDI RASUDI</t>
  </si>
  <si>
    <t>01008988</t>
  </si>
  <si>
    <t>00100332</t>
  </si>
  <si>
    <t>WIDODO</t>
  </si>
  <si>
    <t>01009001</t>
  </si>
  <si>
    <t>01008992</t>
  </si>
  <si>
    <t>01008993</t>
  </si>
  <si>
    <t>00108567</t>
  </si>
  <si>
    <t>SITI MUNAWAROH</t>
  </si>
  <si>
    <t>01008995</t>
  </si>
  <si>
    <t>00109207</t>
  </si>
  <si>
    <t>MISKARDI</t>
  </si>
  <si>
    <t>01008985</t>
  </si>
  <si>
    <t>01008989</t>
  </si>
  <si>
    <t>01008998</t>
  </si>
  <si>
    <t>01008981</t>
  </si>
  <si>
    <t>01008991</t>
  </si>
  <si>
    <t>01008996</t>
  </si>
  <si>
    <t>01008990</t>
  </si>
  <si>
    <t>00112053</t>
  </si>
  <si>
    <t>KATIMAH</t>
  </si>
  <si>
    <t>01008980</t>
  </si>
  <si>
    <t>01008984</t>
  </si>
  <si>
    <t>00112173</t>
  </si>
  <si>
    <t>M ANDRI</t>
  </si>
  <si>
    <t>01008994</t>
  </si>
  <si>
    <t>00112213</t>
  </si>
  <si>
    <t>BISRI</t>
  </si>
  <si>
    <t>01008983</t>
  </si>
  <si>
    <t>00112229</t>
  </si>
  <si>
    <t>NURIL ANWAR</t>
  </si>
  <si>
    <t>01008986</t>
  </si>
  <si>
    <t>00112233</t>
  </si>
  <si>
    <t>AUGIA SEPTIAN NOSA</t>
  </si>
  <si>
    <t>01008987</t>
  </si>
  <si>
    <t>00112234</t>
  </si>
  <si>
    <t>ELA NURLAELA</t>
  </si>
  <si>
    <t>01008997</t>
  </si>
  <si>
    <t>00112242</t>
  </si>
  <si>
    <t>RASTIKA</t>
  </si>
  <si>
    <t>01008999</t>
  </si>
  <si>
    <t>00112244</t>
  </si>
  <si>
    <t>IMAN</t>
  </si>
  <si>
    <t>01009000</t>
  </si>
  <si>
    <t>00112245</t>
  </si>
  <si>
    <t>MARTIYONO</t>
  </si>
  <si>
    <t>01008982</t>
  </si>
  <si>
    <t>02006396</t>
  </si>
  <si>
    <t>02006403</t>
  </si>
  <si>
    <t>02006394</t>
  </si>
  <si>
    <t>02006405</t>
  </si>
  <si>
    <t>00204056</t>
  </si>
  <si>
    <t>SOLIHIN</t>
  </si>
  <si>
    <t>02006406</t>
  </si>
  <si>
    <t>02006404</t>
  </si>
  <si>
    <t>00204896</t>
  </si>
  <si>
    <t>M JALIL</t>
  </si>
  <si>
    <t>02006392</t>
  </si>
  <si>
    <t>00204898</t>
  </si>
  <si>
    <t>KHOIRUL IHSANI</t>
  </si>
  <si>
    <t>02006399</t>
  </si>
  <si>
    <t>02006395</t>
  </si>
  <si>
    <t>00205726</t>
  </si>
  <si>
    <t>DITO ARIONA</t>
  </si>
  <si>
    <t>02006393</t>
  </si>
  <si>
    <t>00206022</t>
  </si>
  <si>
    <t>CECEP WIHANDI</t>
  </si>
  <si>
    <t>02006397</t>
  </si>
  <si>
    <t>00206027</t>
  </si>
  <si>
    <t>JUMYATI</t>
  </si>
  <si>
    <t>02006398</t>
  </si>
  <si>
    <t>00206030</t>
  </si>
  <si>
    <t>YULIA ATIANINGSIH</t>
  </si>
  <si>
    <t>02006400</t>
  </si>
  <si>
    <t>00206031</t>
  </si>
  <si>
    <t>AHMAD HAROR</t>
  </si>
  <si>
    <t>02006401</t>
  </si>
  <si>
    <t>00206032</t>
  </si>
  <si>
    <t>PUJIYANTO</t>
  </si>
  <si>
    <t>02006402</t>
  </si>
  <si>
    <t>00206035</t>
  </si>
  <si>
    <t>ANDI PRIYATNO</t>
  </si>
  <si>
    <t>03002652</t>
  </si>
  <si>
    <t>03002651</t>
  </si>
  <si>
    <t>03002650</t>
  </si>
  <si>
    <t>03002656</t>
  </si>
  <si>
    <t>03002654</t>
  </si>
  <si>
    <t>03002649</t>
  </si>
  <si>
    <t>00302239</t>
  </si>
  <si>
    <t>RANITO</t>
  </si>
  <si>
    <t>03002653</t>
  </si>
  <si>
    <t>00302241</t>
  </si>
  <si>
    <t>OON SONEH</t>
  </si>
  <si>
    <t>03002655</t>
  </si>
  <si>
    <t>00302242</t>
  </si>
  <si>
    <t>CARSIWAN</t>
  </si>
  <si>
    <t>03002657</t>
  </si>
  <si>
    <t>00302244</t>
  </si>
  <si>
    <t>JABIDI BIN DAKA</t>
  </si>
  <si>
    <t>03002658</t>
  </si>
  <si>
    <t>00302245</t>
  </si>
  <si>
    <t>WANDI HARTATO</t>
  </si>
  <si>
    <t>04000492</t>
  </si>
  <si>
    <t>04000499</t>
  </si>
  <si>
    <t>00110986</t>
  </si>
  <si>
    <t>NURDIANA FAJRI</t>
  </si>
  <si>
    <t>04000494</t>
  </si>
  <si>
    <t>04000493</t>
  </si>
  <si>
    <t>00400319</t>
  </si>
  <si>
    <t>YAYAT ENDAYATI</t>
  </si>
  <si>
    <t>04000495</t>
  </si>
  <si>
    <t>00400320</t>
  </si>
  <si>
    <t>MILA MELISA</t>
  </si>
  <si>
    <t>04000496</t>
  </si>
  <si>
    <t>00400321</t>
  </si>
  <si>
    <t>ADI APRIADI</t>
  </si>
  <si>
    <t>04000497</t>
  </si>
  <si>
    <t>00400322</t>
  </si>
  <si>
    <t>MAMAN SUDIRMAN</t>
  </si>
  <si>
    <t>04000498</t>
  </si>
  <si>
    <t>00400323</t>
  </si>
  <si>
    <t>WAWAN</t>
  </si>
  <si>
    <t>05000367</t>
  </si>
  <si>
    <t>05000372</t>
  </si>
  <si>
    <t>05000370</t>
  </si>
  <si>
    <t>05000366</t>
  </si>
  <si>
    <t>00500274</t>
  </si>
  <si>
    <t>AAT INAYAT</t>
  </si>
  <si>
    <t>05000368</t>
  </si>
  <si>
    <t>00500276</t>
  </si>
  <si>
    <t>ECIN KURAESIN</t>
  </si>
  <si>
    <t>05000369</t>
  </si>
  <si>
    <t>00500277</t>
  </si>
  <si>
    <t>TAUFAN MAULANA</t>
  </si>
  <si>
    <t>05000371</t>
  </si>
  <si>
    <t>00500278</t>
  </si>
  <si>
    <t>JAJANG MISKUT</t>
  </si>
  <si>
    <t>01009016</t>
  </si>
  <si>
    <t>01009005</t>
  </si>
  <si>
    <t>01009008</t>
  </si>
  <si>
    <t>00109721</t>
  </si>
  <si>
    <t>BOBBY RIANTO</t>
  </si>
  <si>
    <t>01009019</t>
  </si>
  <si>
    <t>01009004</t>
  </si>
  <si>
    <t>01009014</t>
  </si>
  <si>
    <t>01009017</t>
  </si>
  <si>
    <t>00110750</t>
  </si>
  <si>
    <t>MANUN</t>
  </si>
  <si>
    <t>01009011</t>
  </si>
  <si>
    <t>00110938</t>
  </si>
  <si>
    <t>FIKRI HIDAYAT</t>
  </si>
  <si>
    <t>01009013</t>
  </si>
  <si>
    <t>01009010</t>
  </si>
  <si>
    <t>01009015</t>
  </si>
  <si>
    <t>01009012</t>
  </si>
  <si>
    <t>01009018</t>
  </si>
  <si>
    <t>01009002</t>
  </si>
  <si>
    <t>01009003</t>
  </si>
  <si>
    <t>00112241</t>
  </si>
  <si>
    <t>MAKSUD</t>
  </si>
  <si>
    <t>01009006</t>
  </si>
  <si>
    <t>00112263</t>
  </si>
  <si>
    <t>AHMAD SARIP</t>
  </si>
  <si>
    <t>01009007</t>
  </si>
  <si>
    <t>00112265</t>
  </si>
  <si>
    <t>NEDI</t>
  </si>
  <si>
    <t>01009009</t>
  </si>
  <si>
    <t>00112266</t>
  </si>
  <si>
    <t>MAMAY SUKMARA</t>
  </si>
  <si>
    <t>02006421</t>
  </si>
  <si>
    <t>02006414</t>
  </si>
  <si>
    <t>02006417</t>
  </si>
  <si>
    <t>00200359</t>
  </si>
  <si>
    <t>02006411</t>
  </si>
  <si>
    <t>02006413</t>
  </si>
  <si>
    <t>02006407</t>
  </si>
  <si>
    <t>02006419</t>
  </si>
  <si>
    <t>02006416</t>
  </si>
  <si>
    <t>02006422</t>
  </si>
  <si>
    <t>02006410</t>
  </si>
  <si>
    <t>02006418</t>
  </si>
  <si>
    <t>02006420</t>
  </si>
  <si>
    <t>02006408</t>
  </si>
  <si>
    <t>00206029</t>
  </si>
  <si>
    <t>JEMI HERDIANA</t>
  </si>
  <si>
    <t>02006409</t>
  </si>
  <si>
    <t>00206049</t>
  </si>
  <si>
    <t>CASYANTO</t>
  </si>
  <si>
    <t>02006412</t>
  </si>
  <si>
    <t>00206055</t>
  </si>
  <si>
    <t>02006415</t>
  </si>
  <si>
    <t>00206056</t>
  </si>
  <si>
    <t>CASROI</t>
  </si>
  <si>
    <t>03002661</t>
  </si>
  <si>
    <t>03002673</t>
  </si>
  <si>
    <t>03002659</t>
  </si>
  <si>
    <t>00300703</t>
  </si>
  <si>
    <t>JOJO SUKARJO BIN SARMANA</t>
  </si>
  <si>
    <t>03002675</t>
  </si>
  <si>
    <t>00300737</t>
  </si>
  <si>
    <t>WARDILAH</t>
  </si>
  <si>
    <t>03002662</t>
  </si>
  <si>
    <t>00301291</t>
  </si>
  <si>
    <t>YANTO</t>
  </si>
  <si>
    <t>03002663</t>
  </si>
  <si>
    <t>03002660</t>
  </si>
  <si>
    <t>03002676</t>
  </si>
  <si>
    <t>03002665</t>
  </si>
  <si>
    <t>03002671</t>
  </si>
  <si>
    <t>03002668</t>
  </si>
  <si>
    <t>TARKIM</t>
  </si>
  <si>
    <t>03002667</t>
  </si>
  <si>
    <t>03002664</t>
  </si>
  <si>
    <t>00302254</t>
  </si>
  <si>
    <t>KANDI BIN SAMAD</t>
  </si>
  <si>
    <t>03002666</t>
  </si>
  <si>
    <t>00302256</t>
  </si>
  <si>
    <t>WARKENI</t>
  </si>
  <si>
    <t>03002669</t>
  </si>
  <si>
    <t>00302257</t>
  </si>
  <si>
    <t>SANAAH</t>
  </si>
  <si>
    <t>03002670</t>
  </si>
  <si>
    <t>00302258</t>
  </si>
  <si>
    <t>RASINTEN</t>
  </si>
  <si>
    <t>03002672</t>
  </si>
  <si>
    <t>00302260</t>
  </si>
  <si>
    <t>WARNADI</t>
  </si>
  <si>
    <t>03002674</t>
  </si>
  <si>
    <t>00302262</t>
  </si>
  <si>
    <t>SEFUDIN JUHRI</t>
  </si>
  <si>
    <t>04000509</t>
  </si>
  <si>
    <t>04000504</t>
  </si>
  <si>
    <t>04000507</t>
  </si>
  <si>
    <t>04000502</t>
  </si>
  <si>
    <t>04000510</t>
  </si>
  <si>
    <t>04000508</t>
  </si>
  <si>
    <t>00400231</t>
  </si>
  <si>
    <t>04000501</t>
  </si>
  <si>
    <t>00400244</t>
  </si>
  <si>
    <t>TEGUH HENDRAWAN</t>
  </si>
  <si>
    <t>04000500</t>
  </si>
  <si>
    <t>00400327</t>
  </si>
  <si>
    <t>DEDE RUDIA</t>
  </si>
  <si>
    <t>04000503</t>
  </si>
  <si>
    <t>00400328</t>
  </si>
  <si>
    <t>WILI MANDRIYANI</t>
  </si>
  <si>
    <t>04000505</t>
  </si>
  <si>
    <t>00400329</t>
  </si>
  <si>
    <t>BUDI HERDIANA</t>
  </si>
  <si>
    <t>04000506</t>
  </si>
  <si>
    <t>00400330</t>
  </si>
  <si>
    <t>EVI FACHLAELI</t>
  </si>
  <si>
    <t>05000382</t>
  </si>
  <si>
    <t>00109705</t>
  </si>
  <si>
    <t>WAHYU RAMADHAN</t>
  </si>
  <si>
    <t>05000376</t>
  </si>
  <si>
    <t>05000381</t>
  </si>
  <si>
    <t>05000379</t>
  </si>
  <si>
    <t>00111444</t>
  </si>
  <si>
    <t>ROSITA</t>
  </si>
  <si>
    <t>05000380</t>
  </si>
  <si>
    <t>00500056</t>
  </si>
  <si>
    <t>ABIDIN</t>
  </si>
  <si>
    <t>05000383</t>
  </si>
  <si>
    <t>05000375</t>
  </si>
  <si>
    <t>00500106</t>
  </si>
  <si>
    <t>CHAERUL JAMAN</t>
  </si>
  <si>
    <t>05000374</t>
  </si>
  <si>
    <t>05000378</t>
  </si>
  <si>
    <t>05000373</t>
  </si>
  <si>
    <t>00500279</t>
  </si>
  <si>
    <t>NENG LIA YULIANENGSIH</t>
  </si>
  <si>
    <t>05000377</t>
  </si>
  <si>
    <t>00500280</t>
  </si>
  <si>
    <t>INDRA IRMAWAN</t>
  </si>
  <si>
    <t>INDIVIDU</t>
  </si>
  <si>
    <t>TOTAL 001</t>
  </si>
  <si>
    <t>TOTAL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</si>
</sst>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00%"/>
    <numFmt numFmtId="167" formatCode="0.0%"/>
    <numFmt numFmtId="168" formatCode="_-* #,##0_-;\-* #,##0_-;_-* &quot;-&quot;_-;_-@"/>
    <numFmt numFmtId="169" formatCode="_-* #,##0_-;\-* #,##0_-;_-* &quot;-&quot;??_-;_-@"/>
    <numFmt numFmtId="170" formatCode="_-* #,##0.00_-;\-* #,##0.00_-;_-* &quot;-&quot;??_-;_-@"/>
    <numFmt numFmtId="171" formatCode="_-* #,##0.00_-;\-* #,##0.00_-;_-* &quot;-&quot;_-;_-@"/>
    <numFmt numFmtId="172" formatCode="_(* #,##0.00_);_(* \(#,##0.00\);_(* \-_);_(@_)"/>
    <numFmt numFmtId="173" formatCode="#,###.00"/>
    <numFmt numFmtId="174" formatCode="0.0000000000000000%"/>
    <numFmt numFmtId="175" formatCode="0.00000000000%"/>
    <numFmt numFmtId="176" formatCode="0.000000000000%"/>
    <numFmt numFmtId="177" formatCode="0.0000000000%"/>
  </numFmts>
  <fonts count="42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00FF"/>
      <name val="Aptos Narrow"/>
      <family val="2"/>
    </font>
    <font>
      <b/>
      <i/>
      <sz val="24"/>
      <color rgb="FF0000FF"/>
      <name val="Aptos Narrow"/>
      <family val="2"/>
    </font>
    <font>
      <b/>
      <sz val="11"/>
      <color theme="1"/>
      <name val="Aptos Narrow"/>
      <family val="2"/>
      <scheme val="minor"/>
    </font>
    <font>
      <b/>
      <sz val="24"/>
      <color rgb="FF0000FF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1"/>
      <color rgb="FFFF0000"/>
      <name val="Calibri"/>
      <family val="2"/>
    </font>
    <font>
      <b/>
      <sz val="16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24"/>
      <color rgb="FF0000FF"/>
      <name val="Calibri"/>
      <family val="2"/>
    </font>
    <font>
      <b/>
      <i/>
      <sz val="24"/>
      <color rgb="FF0000FF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FF"/>
      <name val="Calibri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D94D8"/>
        <bgColor rgb="FF4D94D8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rgb="FF8EAADB"/>
        <bgColor rgb="FF8EAADB"/>
      </patternFill>
    </fill>
    <fill>
      <patternFill patternType="solid">
        <fgColor rgb="FFD9E2F3"/>
        <bgColor rgb="FFD9E2F3"/>
      </patternFill>
    </fill>
    <fill>
      <patternFill patternType="solid">
        <fgColor rgb="FFB7B7B7"/>
        <bgColor rgb="FFB7B7B7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39997558519241921"/>
        <bgColor rgb="FF8EAADB"/>
      </patternFill>
    </fill>
    <fill>
      <patternFill patternType="solid">
        <fgColor theme="0"/>
        <bgColor rgb="FFFEF2CB"/>
      </patternFill>
    </fill>
    <fill>
      <patternFill patternType="solid">
        <fgColor rgb="FF0C0C0C"/>
        <bgColor rgb="FF0C0C0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DEEAF6"/>
        <bgColor rgb="FFDEEAF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D9E2F3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59999389629810485"/>
        <bgColor theme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9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89">
    <xf numFmtId="0" fontId="0" fillId="0" borderId="0" xfId="0"/>
    <xf numFmtId="0" fontId="13" fillId="0" borderId="0" xfId="0" applyFont="1"/>
    <xf numFmtId="0" fontId="14" fillId="0" borderId="0" xfId="0" applyFont="1"/>
    <xf numFmtId="0" fontId="15" fillId="5" borderId="0" xfId="0" applyFont="1" applyFill="1"/>
    <xf numFmtId="0" fontId="16" fillId="5" borderId="0" xfId="0" applyFont="1" applyFill="1"/>
    <xf numFmtId="0" fontId="18" fillId="5" borderId="0" xfId="0" applyFont="1" applyFill="1"/>
    <xf numFmtId="0" fontId="19" fillId="5" borderId="0" xfId="0" applyFont="1" applyFill="1"/>
    <xf numFmtId="0" fontId="14" fillId="5" borderId="0" xfId="0" applyFont="1" applyFill="1"/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/>
    </xf>
    <xf numFmtId="168" fontId="16" fillId="8" borderId="1" xfId="0" applyNumberFormat="1" applyFont="1" applyFill="1" applyBorder="1"/>
    <xf numFmtId="10" fontId="16" fillId="8" borderId="1" xfId="0" applyNumberFormat="1" applyFont="1" applyFill="1" applyBorder="1"/>
    <xf numFmtId="169" fontId="16" fillId="8" borderId="1" xfId="0" applyNumberFormat="1" applyFont="1" applyFill="1" applyBorder="1"/>
    <xf numFmtId="168" fontId="16" fillId="0" borderId="1" xfId="0" applyNumberFormat="1" applyFont="1" applyBorder="1"/>
    <xf numFmtId="10" fontId="16" fillId="0" borderId="1" xfId="0" applyNumberFormat="1" applyFont="1" applyBorder="1"/>
    <xf numFmtId="169" fontId="16" fillId="0" borderId="1" xfId="0" applyNumberFormat="1" applyFont="1" applyBorder="1"/>
    <xf numFmtId="168" fontId="15" fillId="7" borderId="1" xfId="0" applyNumberFormat="1" applyFont="1" applyFill="1" applyBorder="1" applyAlignment="1">
      <alignment horizontal="left"/>
    </xf>
    <xf numFmtId="168" fontId="16" fillId="0" borderId="0" xfId="0" applyNumberFormat="1" applyFont="1"/>
    <xf numFmtId="10" fontId="16" fillId="0" borderId="0" xfId="0" applyNumberFormat="1" applyFont="1"/>
    <xf numFmtId="169" fontId="16" fillId="0" borderId="0" xfId="0" applyNumberFormat="1" applyFont="1"/>
    <xf numFmtId="168" fontId="20" fillId="5" borderId="1" xfId="0" applyNumberFormat="1" applyFont="1" applyFill="1" applyBorder="1" applyAlignment="1">
      <alignment horizontal="left"/>
    </xf>
    <xf numFmtId="0" fontId="18" fillId="0" borderId="0" xfId="0" applyFont="1"/>
    <xf numFmtId="0" fontId="15" fillId="0" borderId="0" xfId="0" applyFont="1" applyAlignment="1">
      <alignment horizontal="center"/>
    </xf>
    <xf numFmtId="168" fontId="15" fillId="0" borderId="0" xfId="0" applyNumberFormat="1" applyFont="1" applyAlignment="1">
      <alignment horizontal="left"/>
    </xf>
    <xf numFmtId="170" fontId="16" fillId="0" borderId="0" xfId="0" applyNumberFormat="1" applyFont="1"/>
    <xf numFmtId="0" fontId="17" fillId="0" borderId="0" xfId="0" applyFont="1"/>
    <xf numFmtId="169" fontId="15" fillId="0" borderId="0" xfId="0" applyNumberFormat="1" applyFont="1"/>
    <xf numFmtId="0" fontId="12" fillId="0" borderId="0" xfId="0" applyFont="1"/>
    <xf numFmtId="0" fontId="21" fillId="0" borderId="0" xfId="0" applyFont="1"/>
    <xf numFmtId="0" fontId="15" fillId="11" borderId="1" xfId="0" applyFont="1" applyFill="1" applyBorder="1" applyAlignment="1">
      <alignment horizontal="left"/>
    </xf>
    <xf numFmtId="0" fontId="15" fillId="11" borderId="1" xfId="0" applyFont="1" applyFill="1" applyBorder="1"/>
    <xf numFmtId="0" fontId="15" fillId="12" borderId="1" xfId="0" applyFont="1" applyFill="1" applyBorder="1" applyAlignment="1">
      <alignment horizontal="center" vertical="center"/>
    </xf>
    <xf numFmtId="17" fontId="15" fillId="12" borderId="1" xfId="0" applyNumberFormat="1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/>
    </xf>
    <xf numFmtId="10" fontId="16" fillId="13" borderId="1" xfId="0" applyNumberFormat="1" applyFont="1" applyFill="1" applyBorder="1"/>
    <xf numFmtId="169" fontId="15" fillId="10" borderId="1" xfId="0" applyNumberFormat="1" applyFont="1" applyFill="1" applyBorder="1"/>
    <xf numFmtId="16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168" fontId="15" fillId="7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5" borderId="0" xfId="0" applyFont="1" applyFill="1"/>
    <xf numFmtId="0" fontId="16" fillId="0" borderId="0" xfId="0" applyFont="1"/>
    <xf numFmtId="0" fontId="15" fillId="6" borderId="3" xfId="0" applyFont="1" applyFill="1" applyBorder="1" applyAlignment="1">
      <alignment horizontal="center" vertical="center"/>
    </xf>
    <xf numFmtId="168" fontId="15" fillId="7" borderId="3" xfId="0" applyNumberFormat="1" applyFont="1" applyFill="1" applyBorder="1" applyAlignment="1">
      <alignment horizontal="left"/>
    </xf>
    <xf numFmtId="168" fontId="20" fillId="5" borderId="3" xfId="0" applyNumberFormat="1" applyFont="1" applyFill="1" applyBorder="1" applyAlignment="1">
      <alignment horizontal="left"/>
    </xf>
    <xf numFmtId="17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8" fontId="20" fillId="0" borderId="0" xfId="0" applyNumberFormat="1" applyFont="1"/>
    <xf numFmtId="0" fontId="25" fillId="0" borderId="0" xfId="1" applyFont="1"/>
    <xf numFmtId="0" fontId="9" fillId="0" borderId="0" xfId="1"/>
    <xf numFmtId="0" fontId="24" fillId="0" borderId="0" xfId="1" applyFont="1"/>
    <xf numFmtId="0" fontId="24" fillId="0" borderId="0" xfId="1" applyFont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6" xfId="1" applyFont="1" applyBorder="1"/>
    <xf numFmtId="168" fontId="28" fillId="0" borderId="6" xfId="1" applyNumberFormat="1" applyFont="1" applyBorder="1"/>
    <xf numFmtId="168" fontId="28" fillId="0" borderId="7" xfId="1" applyNumberFormat="1" applyFont="1" applyBorder="1"/>
    <xf numFmtId="168" fontId="28" fillId="0" borderId="8" xfId="1" applyNumberFormat="1" applyFont="1" applyBorder="1"/>
    <xf numFmtId="167" fontId="28" fillId="0" borderId="6" xfId="1" applyNumberFormat="1" applyFont="1" applyBorder="1"/>
    <xf numFmtId="43" fontId="28" fillId="0" borderId="8" xfId="1" applyNumberFormat="1" applyFont="1" applyBorder="1"/>
    <xf numFmtId="43" fontId="28" fillId="0" borderId="6" xfId="1" applyNumberFormat="1" applyFont="1" applyBorder="1"/>
    <xf numFmtId="10" fontId="24" fillId="0" borderId="1" xfId="1" applyNumberFormat="1" applyFont="1" applyBorder="1"/>
    <xf numFmtId="167" fontId="24" fillId="0" borderId="0" xfId="1" applyNumberFormat="1" applyFont="1"/>
    <xf numFmtId="0" fontId="28" fillId="0" borderId="1" xfId="1" applyFont="1" applyBorder="1"/>
    <xf numFmtId="168" fontId="28" fillId="0" borderId="1" xfId="1" applyNumberFormat="1" applyFont="1" applyBorder="1"/>
    <xf numFmtId="168" fontId="28" fillId="0" borderId="5" xfId="1" applyNumberFormat="1" applyFont="1" applyBorder="1"/>
    <xf numFmtId="168" fontId="28" fillId="0" borderId="3" xfId="1" applyNumberFormat="1" applyFont="1" applyBorder="1"/>
    <xf numFmtId="167" fontId="28" fillId="0" borderId="1" xfId="1" applyNumberFormat="1" applyFont="1" applyBorder="1"/>
    <xf numFmtId="43" fontId="28" fillId="0" borderId="3" xfId="1" applyNumberFormat="1" applyFont="1" applyBorder="1"/>
    <xf numFmtId="43" fontId="28" fillId="0" borderId="1" xfId="1" applyNumberFormat="1" applyFont="1" applyBorder="1"/>
    <xf numFmtId="168" fontId="28" fillId="0" borderId="0" xfId="1" applyNumberFormat="1" applyFont="1"/>
    <xf numFmtId="165" fontId="29" fillId="0" borderId="0" xfId="1" applyNumberFormat="1" applyFont="1"/>
    <xf numFmtId="9" fontId="29" fillId="0" borderId="0" xfId="1" applyNumberFormat="1" applyFont="1"/>
    <xf numFmtId="8" fontId="29" fillId="0" borderId="3" xfId="1" applyNumberFormat="1" applyFont="1" applyBorder="1"/>
    <xf numFmtId="43" fontId="29" fillId="0" borderId="1" xfId="1" applyNumberFormat="1" applyFont="1" applyBorder="1"/>
    <xf numFmtId="0" fontId="29" fillId="0" borderId="0" xfId="1" applyFont="1"/>
    <xf numFmtId="10" fontId="29" fillId="0" borderId="0" xfId="1" applyNumberFormat="1" applyFont="1"/>
    <xf numFmtId="0" fontId="28" fillId="0" borderId="0" xfId="1" quotePrefix="1" applyFont="1"/>
    <xf numFmtId="167" fontId="28" fillId="0" borderId="0" xfId="1" applyNumberFormat="1" applyFont="1" applyAlignment="1">
      <alignment horizontal="left"/>
    </xf>
    <xf numFmtId="167" fontId="28" fillId="0" borderId="0" xfId="1" applyNumberFormat="1" applyFont="1"/>
    <xf numFmtId="171" fontId="28" fillId="0" borderId="0" xfId="1" applyNumberFormat="1" applyFont="1"/>
    <xf numFmtId="10" fontId="28" fillId="0" borderId="0" xfId="1" applyNumberFormat="1" applyFont="1"/>
    <xf numFmtId="168" fontId="30" fillId="0" borderId="0" xfId="1" applyNumberFormat="1" applyFont="1"/>
    <xf numFmtId="10" fontId="30" fillId="0" borderId="1" xfId="1" applyNumberFormat="1" applyFont="1" applyBorder="1"/>
    <xf numFmtId="0" fontId="28" fillId="0" borderId="0" xfId="1" applyFont="1" applyAlignment="1">
      <alignment horizontal="right"/>
    </xf>
    <xf numFmtId="168" fontId="29" fillId="0" borderId="0" xfId="1" applyNumberFormat="1" applyFont="1"/>
    <xf numFmtId="0" fontId="28" fillId="0" borderId="0" xfId="1" applyFont="1" applyAlignment="1">
      <alignment horizontal="center"/>
    </xf>
    <xf numFmtId="0" fontId="24" fillId="9" borderId="1" xfId="1" applyFont="1" applyFill="1" applyBorder="1" applyAlignment="1">
      <alignment horizontal="center" vertical="center" wrapText="1"/>
    </xf>
    <xf numFmtId="0" fontId="24" fillId="9" borderId="1" xfId="1" applyFont="1" applyFill="1" applyBorder="1" applyAlignment="1">
      <alignment horizontal="center" vertical="center"/>
    </xf>
    <xf numFmtId="0" fontId="28" fillId="0" borderId="1" xfId="1" applyFont="1" applyBorder="1" applyAlignment="1">
      <alignment horizontal="left" vertical="top"/>
    </xf>
    <xf numFmtId="0" fontId="28" fillId="0" borderId="1" xfId="1" applyFont="1" applyBorder="1" applyAlignment="1">
      <alignment horizontal="center" vertical="top" wrapText="1"/>
    </xf>
    <xf numFmtId="171" fontId="28" fillId="0" borderId="1" xfId="1" applyNumberFormat="1" applyFont="1" applyBorder="1" applyAlignment="1">
      <alignment horizontal="right" vertical="top"/>
    </xf>
    <xf numFmtId="171" fontId="28" fillId="0" borderId="1" xfId="1" applyNumberFormat="1" applyFont="1" applyBorder="1"/>
    <xf numFmtId="10" fontId="28" fillId="0" borderId="1" xfId="1" applyNumberFormat="1" applyFont="1" applyBorder="1"/>
    <xf numFmtId="0" fontId="28" fillId="0" borderId="1" xfId="1" applyFont="1" applyBorder="1" applyAlignment="1">
      <alignment horizontal="center" vertical="top"/>
    </xf>
    <xf numFmtId="0" fontId="28" fillId="0" borderId="1" xfId="1" applyFont="1" applyBorder="1" applyAlignment="1">
      <alignment horizontal="left"/>
    </xf>
    <xf numFmtId="10" fontId="28" fillId="14" borderId="0" xfId="1" applyNumberFormat="1" applyFont="1" applyFill="1"/>
    <xf numFmtId="0" fontId="28" fillId="0" borderId="1" xfId="1" applyFont="1" applyBorder="1" applyAlignment="1">
      <alignment horizontal="center"/>
    </xf>
    <xf numFmtId="0" fontId="24" fillId="0" borderId="1" xfId="1" applyFont="1" applyBorder="1"/>
    <xf numFmtId="165" fontId="24" fillId="0" borderId="1" xfId="1" applyNumberFormat="1" applyFont="1" applyBorder="1"/>
    <xf numFmtId="43" fontId="24" fillId="0" borderId="1" xfId="1" applyNumberFormat="1" applyFont="1" applyBorder="1"/>
    <xf numFmtId="165" fontId="28" fillId="0" borderId="1" xfId="1" applyNumberFormat="1" applyFont="1" applyBorder="1"/>
    <xf numFmtId="171" fontId="28" fillId="0" borderId="1" xfId="1" applyNumberFormat="1" applyFont="1" applyBorder="1" applyAlignment="1">
      <alignment vertical="top"/>
    </xf>
    <xf numFmtId="9" fontId="28" fillId="0" borderId="0" xfId="1" applyNumberFormat="1" applyFont="1"/>
    <xf numFmtId="10" fontId="28" fillId="15" borderId="1" xfId="1" applyNumberFormat="1" applyFont="1" applyFill="1" applyBorder="1" applyAlignment="1">
      <alignment horizontal="right" vertical="top"/>
    </xf>
    <xf numFmtId="10" fontId="28" fillId="0" borderId="1" xfId="1" applyNumberFormat="1" applyFont="1" applyBorder="1" applyAlignment="1">
      <alignment vertical="top"/>
    </xf>
    <xf numFmtId="170" fontId="28" fillId="0" borderId="1" xfId="1" applyNumberFormat="1" applyFont="1" applyBorder="1"/>
    <xf numFmtId="171" fontId="28" fillId="15" borderId="1" xfId="1" applyNumberFormat="1" applyFont="1" applyFill="1" applyBorder="1"/>
    <xf numFmtId="0" fontId="28" fillId="0" borderId="1" xfId="1" applyFont="1" applyBorder="1" applyAlignment="1">
      <alignment vertical="top"/>
    </xf>
    <xf numFmtId="165" fontId="28" fillId="15" borderId="1" xfId="1" applyNumberFormat="1" applyFont="1" applyFill="1" applyBorder="1"/>
    <xf numFmtId="0" fontId="28" fillId="0" borderId="1" xfId="1" applyFont="1" applyBorder="1" applyAlignment="1">
      <alignment horizontal="left" vertical="top" wrapText="1"/>
    </xf>
    <xf numFmtId="171" fontId="31" fillId="0" borderId="1" xfId="1" applyNumberFormat="1" applyFont="1" applyBorder="1"/>
    <xf numFmtId="171" fontId="31" fillId="15" borderId="1" xfId="1" applyNumberFormat="1" applyFont="1" applyFill="1" applyBorder="1"/>
    <xf numFmtId="0" fontId="31" fillId="0" borderId="1" xfId="1" applyFont="1" applyBorder="1" applyAlignment="1">
      <alignment horizontal="left"/>
    </xf>
    <xf numFmtId="171" fontId="31" fillId="0" borderId="1" xfId="1" applyNumberFormat="1" applyFont="1" applyBorder="1" applyAlignment="1">
      <alignment vertical="top"/>
    </xf>
    <xf numFmtId="171" fontId="28" fillId="0" borderId="3" xfId="1" applyNumberFormat="1" applyFont="1" applyBorder="1" applyAlignment="1">
      <alignment vertical="top"/>
    </xf>
    <xf numFmtId="171" fontId="28" fillId="15" borderId="5" xfId="1" applyNumberFormat="1" applyFont="1" applyFill="1" applyBorder="1"/>
    <xf numFmtId="10" fontId="28" fillId="0" borderId="5" xfId="1" applyNumberFormat="1" applyFont="1" applyBorder="1" applyAlignment="1">
      <alignment vertical="top"/>
    </xf>
    <xf numFmtId="172" fontId="28" fillId="0" borderId="1" xfId="1" applyNumberFormat="1" applyFont="1" applyBorder="1" applyAlignment="1">
      <alignment vertical="top"/>
    </xf>
    <xf numFmtId="172" fontId="28" fillId="0" borderId="3" xfId="1" applyNumberFormat="1" applyFont="1" applyBorder="1" applyAlignment="1">
      <alignment vertical="top"/>
    </xf>
    <xf numFmtId="171" fontId="28" fillId="15" borderId="2" xfId="1" applyNumberFormat="1" applyFont="1" applyFill="1" applyBorder="1"/>
    <xf numFmtId="10" fontId="28" fillId="0" borderId="2" xfId="1" applyNumberFormat="1" applyFont="1" applyBorder="1"/>
    <xf numFmtId="10" fontId="24" fillId="17" borderId="0" xfId="1" applyNumberFormat="1" applyFont="1" applyFill="1"/>
    <xf numFmtId="0" fontId="28" fillId="16" borderId="1" xfId="1" applyFont="1" applyFill="1" applyBorder="1" applyAlignment="1">
      <alignment horizontal="left"/>
    </xf>
    <xf numFmtId="171" fontId="28" fillId="16" borderId="1" xfId="1" applyNumberFormat="1" applyFont="1" applyFill="1" applyBorder="1"/>
    <xf numFmtId="4" fontId="28" fillId="16" borderId="3" xfId="1" applyNumberFormat="1" applyFont="1" applyFill="1" applyBorder="1" applyAlignment="1">
      <alignment horizontal="right" vertical="top"/>
    </xf>
    <xf numFmtId="4" fontId="28" fillId="16" borderId="8" xfId="1" applyNumberFormat="1" applyFont="1" applyFill="1" applyBorder="1" applyAlignment="1">
      <alignment horizontal="right" vertical="top"/>
    </xf>
    <xf numFmtId="171" fontId="28" fillId="15" borderId="6" xfId="1" applyNumberFormat="1" applyFont="1" applyFill="1" applyBorder="1"/>
    <xf numFmtId="10" fontId="28" fillId="0" borderId="6" xfId="1" applyNumberFormat="1" applyFont="1" applyBorder="1"/>
    <xf numFmtId="170" fontId="24" fillId="0" borderId="1" xfId="1" applyNumberFormat="1" applyFont="1" applyBorder="1"/>
    <xf numFmtId="10" fontId="28" fillId="17" borderId="1" xfId="1" applyNumberFormat="1" applyFont="1" applyFill="1" applyBorder="1"/>
    <xf numFmtId="0" fontId="24" fillId="5" borderId="0" xfId="1" applyFont="1" applyFill="1"/>
    <xf numFmtId="165" fontId="24" fillId="5" borderId="0" xfId="1" applyNumberFormat="1" applyFont="1" applyFill="1"/>
    <xf numFmtId="9" fontId="24" fillId="5" borderId="0" xfId="1" applyNumberFormat="1" applyFont="1" applyFill="1"/>
    <xf numFmtId="10" fontId="24" fillId="5" borderId="0" xfId="1" applyNumberFormat="1" applyFont="1" applyFill="1"/>
    <xf numFmtId="0" fontId="32" fillId="5" borderId="0" xfId="1" applyFont="1" applyFill="1"/>
    <xf numFmtId="10" fontId="32" fillId="5" borderId="0" xfId="1" applyNumberFormat="1" applyFont="1" applyFill="1"/>
    <xf numFmtId="0" fontId="21" fillId="0" borderId="0" xfId="1" applyFont="1"/>
    <xf numFmtId="0" fontId="24" fillId="4" borderId="1" xfId="1" applyFont="1" applyFill="1" applyBorder="1" applyAlignment="1">
      <alignment horizontal="center" vertical="center" wrapText="1"/>
    </xf>
    <xf numFmtId="168" fontId="28" fillId="18" borderId="1" xfId="1" applyNumberFormat="1" applyFont="1" applyFill="1" applyBorder="1"/>
    <xf numFmtId="9" fontId="28" fillId="0" borderId="1" xfId="1" applyNumberFormat="1" applyFont="1" applyBorder="1"/>
    <xf numFmtId="170" fontId="28" fillId="18" borderId="1" xfId="1" applyNumberFormat="1" applyFont="1" applyFill="1" applyBorder="1"/>
    <xf numFmtId="171" fontId="28" fillId="18" borderId="1" xfId="1" applyNumberFormat="1" applyFont="1" applyFill="1" applyBorder="1" applyAlignment="1">
      <alignment vertical="top"/>
    </xf>
    <xf numFmtId="1" fontId="28" fillId="0" borderId="1" xfId="1" applyNumberFormat="1" applyFont="1" applyBorder="1" applyAlignment="1">
      <alignment horizontal="right"/>
    </xf>
    <xf numFmtId="168" fontId="24" fillId="0" borderId="1" xfId="1" applyNumberFormat="1" applyFont="1" applyBorder="1"/>
    <xf numFmtId="167" fontId="32" fillId="5" borderId="0" xfId="1" applyNumberFormat="1" applyFont="1" applyFill="1"/>
    <xf numFmtId="0" fontId="28" fillId="0" borderId="0" xfId="1" applyFont="1"/>
    <xf numFmtId="165" fontId="28" fillId="0" borderId="0" xfId="1" applyNumberFormat="1" applyFont="1"/>
    <xf numFmtId="8" fontId="28" fillId="0" borderId="0" xfId="1" applyNumberFormat="1" applyFont="1"/>
    <xf numFmtId="0" fontId="28" fillId="0" borderId="2" xfId="1" applyFont="1" applyBorder="1" applyAlignment="1">
      <alignment horizontal="left" vertical="top"/>
    </xf>
    <xf numFmtId="0" fontId="28" fillId="0" borderId="2" xfId="1" applyFont="1" applyBorder="1" applyAlignment="1">
      <alignment horizontal="center" vertical="top"/>
    </xf>
    <xf numFmtId="0" fontId="28" fillId="0" borderId="2" xfId="1" applyFont="1" applyBorder="1" applyAlignment="1">
      <alignment horizontal="left"/>
    </xf>
    <xf numFmtId="171" fontId="28" fillId="0" borderId="2" xfId="1" applyNumberFormat="1" applyFont="1" applyBorder="1"/>
    <xf numFmtId="43" fontId="28" fillId="0" borderId="2" xfId="1" applyNumberFormat="1" applyFont="1" applyBorder="1"/>
    <xf numFmtId="0" fontId="24" fillId="0" borderId="11" xfId="1" applyFont="1" applyBorder="1"/>
    <xf numFmtId="165" fontId="24" fillId="0" borderId="11" xfId="1" applyNumberFormat="1" applyFont="1" applyBorder="1"/>
    <xf numFmtId="164" fontId="24" fillId="0" borderId="11" xfId="1" applyNumberFormat="1" applyFont="1" applyBorder="1"/>
    <xf numFmtId="43" fontId="24" fillId="0" borderId="11" xfId="1" applyNumberFormat="1" applyFont="1" applyBorder="1"/>
    <xf numFmtId="171" fontId="24" fillId="0" borderId="11" xfId="1" applyNumberFormat="1" applyFont="1" applyBorder="1"/>
    <xf numFmtId="10" fontId="24" fillId="0" borderId="11" xfId="1" applyNumberFormat="1" applyFont="1" applyBorder="1"/>
    <xf numFmtId="0" fontId="24" fillId="9" borderId="6" xfId="1" applyFont="1" applyFill="1" applyBorder="1" applyAlignment="1">
      <alignment vertical="center"/>
    </xf>
    <xf numFmtId="0" fontId="24" fillId="9" borderId="5" xfId="1" applyFont="1" applyFill="1" applyBorder="1" applyAlignment="1">
      <alignment horizontal="center" vertical="center"/>
    </xf>
    <xf numFmtId="171" fontId="28" fillId="0" borderId="6" xfId="1" applyNumberFormat="1" applyFont="1" applyBorder="1" applyAlignment="1">
      <alignment horizontal="right" vertical="top"/>
    </xf>
    <xf numFmtId="0" fontId="24" fillId="9" borderId="11" xfId="1" applyFont="1" applyFill="1" applyBorder="1" applyAlignment="1">
      <alignment horizontal="center" vertical="center" wrapText="1"/>
    </xf>
    <xf numFmtId="0" fontId="28" fillId="0" borderId="2" xfId="1" applyFont="1" applyBorder="1"/>
    <xf numFmtId="43" fontId="28" fillId="0" borderId="0" xfId="1" applyNumberFormat="1" applyFont="1"/>
    <xf numFmtId="0" fontId="28" fillId="0" borderId="2" xfId="1" applyFont="1" applyBorder="1" applyAlignment="1">
      <alignment vertical="top"/>
    </xf>
    <xf numFmtId="0" fontId="28" fillId="0" borderId="2" xfId="1" applyFont="1" applyBorder="1" applyAlignment="1">
      <alignment horizontal="center" vertical="top" wrapText="1"/>
    </xf>
    <xf numFmtId="10" fontId="28" fillId="0" borderId="2" xfId="1" applyNumberFormat="1" applyFont="1" applyBorder="1" applyAlignment="1">
      <alignment vertical="top"/>
    </xf>
    <xf numFmtId="170" fontId="28" fillId="0" borderId="2" xfId="1" applyNumberFormat="1" applyFont="1" applyBorder="1"/>
    <xf numFmtId="165" fontId="28" fillId="0" borderId="11" xfId="1" applyNumberFormat="1" applyFont="1" applyBorder="1"/>
    <xf numFmtId="165" fontId="28" fillId="15" borderId="11" xfId="1" applyNumberFormat="1" applyFont="1" applyFill="1" applyBorder="1"/>
    <xf numFmtId="10" fontId="28" fillId="0" borderId="11" xfId="1" applyNumberFormat="1" applyFont="1" applyBorder="1"/>
    <xf numFmtId="43" fontId="28" fillId="0" borderId="11" xfId="1" applyNumberFormat="1" applyFont="1" applyBorder="1"/>
    <xf numFmtId="171" fontId="28" fillId="0" borderId="11" xfId="1" applyNumberFormat="1" applyFont="1" applyBorder="1"/>
    <xf numFmtId="0" fontId="28" fillId="0" borderId="6" xfId="1" applyFont="1" applyBorder="1" applyAlignment="1">
      <alignment horizontal="left" vertical="top" wrapText="1"/>
    </xf>
    <xf numFmtId="0" fontId="28" fillId="0" borderId="6" xfId="1" applyFont="1" applyBorder="1" applyAlignment="1">
      <alignment horizontal="center" vertical="top"/>
    </xf>
    <xf numFmtId="0" fontId="31" fillId="0" borderId="6" xfId="1" applyFont="1" applyBorder="1" applyAlignment="1">
      <alignment horizontal="left"/>
    </xf>
    <xf numFmtId="171" fontId="31" fillId="0" borderId="6" xfId="1" applyNumberFormat="1" applyFont="1" applyBorder="1"/>
    <xf numFmtId="171" fontId="31" fillId="15" borderId="6" xfId="1" applyNumberFormat="1" applyFont="1" applyFill="1" applyBorder="1"/>
    <xf numFmtId="10" fontId="28" fillId="0" borderId="6" xfId="1" applyNumberFormat="1" applyFont="1" applyBorder="1" applyAlignment="1">
      <alignment vertical="top"/>
    </xf>
    <xf numFmtId="170" fontId="28" fillId="0" borderId="6" xfId="1" applyNumberFormat="1" applyFont="1" applyBorder="1"/>
    <xf numFmtId="0" fontId="24" fillId="9" borderId="11" xfId="1" applyFont="1" applyFill="1" applyBorder="1" applyAlignment="1">
      <alignment vertical="center"/>
    </xf>
    <xf numFmtId="0" fontId="24" fillId="9" borderId="11" xfId="1" applyFont="1" applyFill="1" applyBorder="1" applyAlignment="1">
      <alignment horizontal="center" vertical="center"/>
    </xf>
    <xf numFmtId="0" fontId="28" fillId="0" borderId="11" xfId="1" applyFont="1" applyBorder="1" applyAlignment="1">
      <alignment horizontal="left" vertical="top" wrapText="1"/>
    </xf>
    <xf numFmtId="0" fontId="28" fillId="0" borderId="11" xfId="1" applyFont="1" applyBorder="1" applyAlignment="1">
      <alignment horizontal="center" vertical="top"/>
    </xf>
    <xf numFmtId="171" fontId="28" fillId="0" borderId="11" xfId="1" applyNumberFormat="1" applyFont="1" applyBorder="1" applyAlignment="1">
      <alignment horizontal="right" vertical="top"/>
    </xf>
    <xf numFmtId="171" fontId="28" fillId="0" borderId="11" xfId="1" applyNumberFormat="1" applyFont="1" applyBorder="1" applyAlignment="1">
      <alignment vertical="top"/>
    </xf>
    <xf numFmtId="171" fontId="31" fillId="0" borderId="11" xfId="1" applyNumberFormat="1" applyFont="1" applyBorder="1"/>
    <xf numFmtId="171" fontId="31" fillId="15" borderId="11" xfId="1" applyNumberFormat="1" applyFont="1" applyFill="1" applyBorder="1"/>
    <xf numFmtId="0" fontId="24" fillId="0" borderId="11" xfId="1" applyFont="1" applyBorder="1" applyAlignment="1">
      <alignment horizontal="center" vertical="center" wrapText="1"/>
    </xf>
    <xf numFmtId="0" fontId="28" fillId="0" borderId="11" xfId="1" applyFont="1" applyBorder="1"/>
    <xf numFmtId="0" fontId="31" fillId="0" borderId="2" xfId="1" applyFont="1" applyBorder="1" applyAlignment="1">
      <alignment horizontal="left"/>
    </xf>
    <xf numFmtId="171" fontId="31" fillId="0" borderId="2" xfId="1" applyNumberFormat="1" applyFont="1" applyBorder="1"/>
    <xf numFmtId="171" fontId="31" fillId="15" borderId="2" xfId="1" applyNumberFormat="1" applyFont="1" applyFill="1" applyBorder="1"/>
    <xf numFmtId="171" fontId="31" fillId="0" borderId="6" xfId="1" applyNumberFormat="1" applyFont="1" applyBorder="1" applyAlignment="1">
      <alignment vertical="top"/>
    </xf>
    <xf numFmtId="0" fontId="24" fillId="9" borderId="3" xfId="1" applyFont="1" applyFill="1" applyBorder="1" applyAlignment="1">
      <alignment horizontal="center" vertical="center"/>
    </xf>
    <xf numFmtId="10" fontId="29" fillId="15" borderId="6" xfId="1" applyNumberFormat="1" applyFont="1" applyFill="1" applyBorder="1" applyAlignment="1">
      <alignment vertical="top"/>
    </xf>
    <xf numFmtId="171" fontId="28" fillId="0" borderId="6" xfId="1" applyNumberFormat="1" applyFont="1" applyBorder="1" applyAlignment="1">
      <alignment vertical="top"/>
    </xf>
    <xf numFmtId="171" fontId="28" fillId="0" borderId="8" xfId="1" applyNumberFormat="1" applyFont="1" applyBorder="1" applyAlignment="1">
      <alignment vertical="top"/>
    </xf>
    <xf numFmtId="171" fontId="28" fillId="0" borderId="6" xfId="1" applyNumberFormat="1" applyFont="1" applyBorder="1"/>
    <xf numFmtId="171" fontId="28" fillId="15" borderId="7" xfId="1" applyNumberFormat="1" applyFont="1" applyFill="1" applyBorder="1"/>
    <xf numFmtId="10" fontId="28" fillId="0" borderId="7" xfId="1" applyNumberFormat="1" applyFont="1" applyBorder="1" applyAlignment="1">
      <alignment vertical="top"/>
    </xf>
    <xf numFmtId="0" fontId="24" fillId="9" borderId="11" xfId="1" applyFont="1" applyFill="1" applyBorder="1" applyAlignment="1">
      <alignment horizontal="center" wrapText="1"/>
    </xf>
    <xf numFmtId="0" fontId="28" fillId="0" borderId="2" xfId="1" applyFont="1" applyBorder="1" applyAlignment="1">
      <alignment horizontal="center"/>
    </xf>
    <xf numFmtId="171" fontId="28" fillId="15" borderId="10" xfId="1" applyNumberFormat="1" applyFont="1" applyFill="1" applyBorder="1"/>
    <xf numFmtId="10" fontId="28" fillId="0" borderId="10" xfId="1" applyNumberFormat="1" applyFont="1" applyBorder="1"/>
    <xf numFmtId="0" fontId="28" fillId="0" borderId="6" xfId="1" applyFont="1" applyBorder="1" applyAlignment="1">
      <alignment horizontal="left" vertical="top"/>
    </xf>
    <xf numFmtId="173" fontId="28" fillId="16" borderId="12" xfId="1" applyNumberFormat="1" applyFont="1" applyFill="1" applyBorder="1" applyAlignment="1">
      <alignment horizontal="right" vertical="top"/>
    </xf>
    <xf numFmtId="171" fontId="28" fillId="15" borderId="13" xfId="1" applyNumberFormat="1" applyFont="1" applyFill="1" applyBorder="1"/>
    <xf numFmtId="10" fontId="28" fillId="0" borderId="13" xfId="1" applyNumberFormat="1" applyFont="1" applyBorder="1"/>
    <xf numFmtId="167" fontId="24" fillId="5" borderId="0" xfId="1" quotePrefix="1" applyNumberFormat="1" applyFont="1" applyFill="1"/>
    <xf numFmtId="0" fontId="24" fillId="6" borderId="11" xfId="0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/>
    </xf>
    <xf numFmtId="168" fontId="15" fillId="7" borderId="11" xfId="0" applyNumberFormat="1" applyFont="1" applyFill="1" applyBorder="1" applyAlignment="1">
      <alignment horizontal="left"/>
    </xf>
    <xf numFmtId="168" fontId="16" fillId="0" borderId="11" xfId="0" applyNumberFormat="1" applyFont="1" applyBorder="1"/>
    <xf numFmtId="169" fontId="16" fillId="0" borderId="11" xfId="0" applyNumberFormat="1" applyFont="1" applyBorder="1"/>
    <xf numFmtId="169" fontId="0" fillId="0" borderId="11" xfId="0" applyNumberFormat="1" applyBorder="1"/>
    <xf numFmtId="0" fontId="0" fillId="19" borderId="11" xfId="0" applyFill="1" applyBorder="1"/>
    <xf numFmtId="168" fontId="15" fillId="20" borderId="5" xfId="0" applyNumberFormat="1" applyFont="1" applyFill="1" applyBorder="1" applyAlignment="1">
      <alignment horizontal="left"/>
    </xf>
    <xf numFmtId="0" fontId="28" fillId="5" borderId="0" xfId="0" applyFont="1" applyFill="1"/>
    <xf numFmtId="0" fontId="28" fillId="0" borderId="0" xfId="1" applyFont="1" applyAlignment="1">
      <alignment horizontal="left" vertical="top"/>
    </xf>
    <xf numFmtId="0" fontId="8" fillId="0" borderId="0" xfId="1" applyFont="1"/>
    <xf numFmtId="0" fontId="33" fillId="0" borderId="0" xfId="1" applyFont="1" applyAlignment="1">
      <alignment horizontal="left" vertical="top"/>
    </xf>
    <xf numFmtId="0" fontId="33" fillId="0" borderId="0" xfId="1" applyFont="1"/>
    <xf numFmtId="17" fontId="24" fillId="6" borderId="11" xfId="0" applyNumberFormat="1" applyFont="1" applyFill="1" applyBorder="1" applyAlignment="1">
      <alignment horizontal="center" vertical="center" wrapText="1"/>
    </xf>
    <xf numFmtId="8" fontId="28" fillId="0" borderId="1" xfId="1" applyNumberFormat="1" applyFont="1" applyBorder="1"/>
    <xf numFmtId="0" fontId="35" fillId="0" borderId="0" xfId="0" applyFont="1" applyAlignment="1">
      <alignment horizontal="center"/>
    </xf>
    <xf numFmtId="0" fontId="36" fillId="0" borderId="0" xfId="0" applyFont="1"/>
    <xf numFmtId="43" fontId="0" fillId="0" borderId="0" xfId="2" applyFont="1"/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9" fillId="3" borderId="1" xfId="0" applyFont="1" applyFill="1" applyBorder="1" applyAlignment="1">
      <alignment horizontal="center"/>
    </xf>
    <xf numFmtId="168" fontId="39" fillId="0" borderId="1" xfId="0" applyNumberFormat="1" applyFont="1" applyBorder="1"/>
    <xf numFmtId="168" fontId="35" fillId="0" borderId="1" xfId="0" applyNumberFormat="1" applyFont="1" applyBorder="1"/>
    <xf numFmtId="0" fontId="35" fillId="0" borderId="1" xfId="0" applyFont="1" applyBorder="1" applyAlignment="1">
      <alignment horizontal="center"/>
    </xf>
    <xf numFmtId="168" fontId="39" fillId="0" borderId="1" xfId="0" applyNumberFormat="1" applyFont="1" applyBorder="1" applyAlignment="1">
      <alignment horizontal="center"/>
    </xf>
    <xf numFmtId="166" fontId="35" fillId="0" borderId="1" xfId="0" applyNumberFormat="1" applyFont="1" applyBorder="1"/>
    <xf numFmtId="166" fontId="39" fillId="0" borderId="1" xfId="0" applyNumberFormat="1" applyFont="1" applyBorder="1"/>
    <xf numFmtId="165" fontId="35" fillId="0" borderId="0" xfId="0" applyNumberFormat="1" applyFont="1"/>
    <xf numFmtId="43" fontId="39" fillId="0" borderId="1" xfId="2" applyFont="1" applyBorder="1"/>
    <xf numFmtId="167" fontId="35" fillId="0" borderId="1" xfId="0" applyNumberFormat="1" applyFont="1" applyBorder="1"/>
    <xf numFmtId="167" fontId="39" fillId="0" borderId="1" xfId="0" applyNumberFormat="1" applyFont="1" applyBorder="1"/>
    <xf numFmtId="0" fontId="12" fillId="0" borderId="0" xfId="0" applyFont="1" applyAlignment="1">
      <alignment horizontal="center" vertical="center" wrapText="1"/>
    </xf>
    <xf numFmtId="43" fontId="12" fillId="0" borderId="0" xfId="2" applyFont="1" applyAlignment="1">
      <alignment horizontal="center" vertical="center" wrapText="1"/>
    </xf>
    <xf numFmtId="168" fontId="0" fillId="0" borderId="0" xfId="0" applyNumberFormat="1"/>
    <xf numFmtId="43" fontId="7" fillId="0" borderId="11" xfId="2" applyFont="1" applyBorder="1" applyAlignment="1">
      <alignment vertical="center" wrapText="1"/>
    </xf>
    <xf numFmtId="168" fontId="35" fillId="0" borderId="5" xfId="0" applyNumberFormat="1" applyFont="1" applyBorder="1"/>
    <xf numFmtId="168" fontId="39" fillId="0" borderId="6" xfId="0" applyNumberFormat="1" applyFont="1" applyBorder="1"/>
    <xf numFmtId="0" fontId="39" fillId="0" borderId="0" xfId="0" applyFont="1" applyAlignment="1">
      <alignment horizontal="left"/>
    </xf>
    <xf numFmtId="165" fontId="0" fillId="0" borderId="0" xfId="2" applyNumberFormat="1" applyFont="1"/>
    <xf numFmtId="10" fontId="0" fillId="0" borderId="0" xfId="3" applyNumberFormat="1" applyFont="1"/>
    <xf numFmtId="0" fontId="24" fillId="0" borderId="1" xfId="1" quotePrefix="1" applyFont="1" applyBorder="1"/>
    <xf numFmtId="10" fontId="9" fillId="0" borderId="0" xfId="3" applyNumberFormat="1" applyFont="1"/>
    <xf numFmtId="0" fontId="7" fillId="0" borderId="0" xfId="1" applyFont="1"/>
    <xf numFmtId="0" fontId="0" fillId="0" borderId="0" xfId="0" applyAlignment="1">
      <alignment vertical="center" wrapText="1"/>
    </xf>
    <xf numFmtId="165" fontId="0" fillId="0" borderId="0" xfId="0" applyNumberFormat="1"/>
    <xf numFmtId="43" fontId="0" fillId="0" borderId="0" xfId="0" applyNumberFormat="1"/>
    <xf numFmtId="49" fontId="0" fillId="0" borderId="0" xfId="0" applyNumberFormat="1"/>
    <xf numFmtId="49" fontId="5" fillId="0" borderId="0" xfId="0" applyNumberFormat="1" applyFont="1" applyAlignment="1">
      <alignment vertical="center" wrapText="1"/>
    </xf>
    <xf numFmtId="0" fontId="15" fillId="12" borderId="3" xfId="0" applyFont="1" applyFill="1" applyBorder="1"/>
    <xf numFmtId="168" fontId="15" fillId="10" borderId="6" xfId="0" applyNumberFormat="1" applyFont="1" applyFill="1" applyBorder="1"/>
    <xf numFmtId="165" fontId="0" fillId="0" borderId="11" xfId="2" applyNumberFormat="1" applyFont="1" applyBorder="1" applyAlignment="1">
      <alignment vertical="center" wrapText="1"/>
    </xf>
    <xf numFmtId="10" fontId="16" fillId="0" borderId="11" xfId="0" applyNumberFormat="1" applyFont="1" applyBorder="1"/>
    <xf numFmtId="0" fontId="0" fillId="0" borderId="11" xfId="0" applyBorder="1"/>
    <xf numFmtId="49" fontId="0" fillId="0" borderId="11" xfId="0" applyNumberFormat="1" applyBorder="1"/>
    <xf numFmtId="43" fontId="0" fillId="0" borderId="11" xfId="2" applyFont="1" applyBorder="1"/>
    <xf numFmtId="49" fontId="0" fillId="0" borderId="0" xfId="2" applyNumberFormat="1" applyFont="1"/>
    <xf numFmtId="49" fontId="0" fillId="0" borderId="0" xfId="3" applyNumberFormat="1" applyFont="1"/>
    <xf numFmtId="49" fontId="12" fillId="21" borderId="11" xfId="0" applyNumberFormat="1" applyFont="1" applyFill="1" applyBorder="1" applyAlignment="1">
      <alignment horizontal="center" vertical="center"/>
    </xf>
    <xf numFmtId="43" fontId="12" fillId="21" borderId="11" xfId="2" applyFont="1" applyFill="1" applyBorder="1" applyAlignment="1">
      <alignment horizontal="center" vertical="center"/>
    </xf>
    <xf numFmtId="49" fontId="0" fillId="0" borderId="11" xfId="2" applyNumberFormat="1" applyFont="1" applyBorder="1"/>
    <xf numFmtId="43" fontId="12" fillId="0" borderId="11" xfId="2" applyFont="1" applyBorder="1"/>
    <xf numFmtId="49" fontId="12" fillId="0" borderId="11" xfId="0" applyNumberFormat="1" applyFont="1" applyBorder="1"/>
    <xf numFmtId="17" fontId="0" fillId="21" borderId="11" xfId="0" applyNumberFormat="1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49" fontId="0" fillId="21" borderId="11" xfId="2" applyNumberFormat="1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/>
    </xf>
    <xf numFmtId="49" fontId="0" fillId="21" borderId="11" xfId="0" applyNumberFormat="1" applyFill="1" applyBorder="1" applyAlignment="1">
      <alignment horizontal="center" vertical="center"/>
    </xf>
    <xf numFmtId="49" fontId="6" fillId="21" borderId="11" xfId="2" applyNumberFormat="1" applyFont="1" applyFill="1" applyBorder="1" applyAlignment="1">
      <alignment horizontal="center" vertical="center"/>
    </xf>
    <xf numFmtId="165" fontId="0" fillId="21" borderId="11" xfId="2" applyNumberFormat="1" applyFont="1" applyFill="1" applyBorder="1" applyAlignment="1">
      <alignment horizontal="center" vertical="center"/>
    </xf>
    <xf numFmtId="49" fontId="0" fillId="21" borderId="11" xfId="3" applyNumberFormat="1" applyFont="1" applyFill="1" applyBorder="1" applyAlignment="1">
      <alignment horizontal="center" vertical="center"/>
    </xf>
    <xf numFmtId="10" fontId="0" fillId="21" borderId="11" xfId="3" applyNumberFormat="1" applyFont="1" applyFill="1" applyBorder="1" applyAlignment="1">
      <alignment horizontal="center" vertical="center"/>
    </xf>
    <xf numFmtId="43" fontId="0" fillId="21" borderId="11" xfId="2" applyFont="1" applyFill="1" applyBorder="1" applyAlignment="1">
      <alignment horizontal="center" vertical="center"/>
    </xf>
    <xf numFmtId="165" fontId="0" fillId="0" borderId="11" xfId="2" applyNumberFormat="1" applyFont="1" applyBorder="1"/>
    <xf numFmtId="49" fontId="0" fillId="0" borderId="11" xfId="3" applyNumberFormat="1" applyFont="1" applyBorder="1"/>
    <xf numFmtId="10" fontId="0" fillId="0" borderId="11" xfId="3" applyNumberFormat="1" applyFont="1" applyBorder="1"/>
    <xf numFmtId="0" fontId="39" fillId="3" borderId="3" xfId="0" applyFont="1" applyFill="1" applyBorder="1" applyAlignment="1">
      <alignment horizontal="center"/>
    </xf>
    <xf numFmtId="168" fontId="39" fillId="0" borderId="6" xfId="0" applyNumberFormat="1" applyFont="1" applyBorder="1" applyAlignment="1">
      <alignment horizontal="center"/>
    </xf>
    <xf numFmtId="43" fontId="39" fillId="0" borderId="5" xfId="2" applyFont="1" applyBorder="1"/>
    <xf numFmtId="168" fontId="39" fillId="0" borderId="5" xfId="0" applyNumberFormat="1" applyFont="1" applyBorder="1"/>
    <xf numFmtId="168" fontId="39" fillId="0" borderId="11" xfId="0" applyNumberFormat="1" applyFont="1" applyBorder="1"/>
    <xf numFmtId="168" fontId="35" fillId="0" borderId="11" xfId="0" applyNumberFormat="1" applyFont="1" applyBorder="1"/>
    <xf numFmtId="10" fontId="0" fillId="0" borderId="0" xfId="3" applyNumberFormat="1" applyFont="1" applyAlignment="1">
      <alignment vertical="center" wrapText="1"/>
    </xf>
    <xf numFmtId="174" fontId="0" fillId="0" borderId="0" xfId="0" applyNumberFormat="1"/>
    <xf numFmtId="10" fontId="35" fillId="0" borderId="1" xfId="0" applyNumberFormat="1" applyFont="1" applyBorder="1"/>
    <xf numFmtId="176" fontId="9" fillId="0" borderId="0" xfId="1" applyNumberFormat="1"/>
    <xf numFmtId="0" fontId="10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10" fontId="39" fillId="0" borderId="1" xfId="0" applyNumberFormat="1" applyFont="1" applyBorder="1"/>
    <xf numFmtId="0" fontId="3" fillId="0" borderId="0" xfId="0" applyFont="1" applyAlignment="1">
      <alignment horizontal="center" vertical="center" wrapText="1"/>
    </xf>
    <xf numFmtId="43" fontId="3" fillId="0" borderId="0" xfId="2" applyFont="1" applyAlignment="1">
      <alignment vertical="center" wrapText="1"/>
    </xf>
    <xf numFmtId="43" fontId="3" fillId="0" borderId="11" xfId="2" applyFont="1" applyBorder="1" applyAlignment="1">
      <alignment vertical="center" wrapText="1"/>
    </xf>
    <xf numFmtId="0" fontId="39" fillId="22" borderId="16" xfId="0" applyFont="1" applyFill="1" applyBorder="1" applyAlignment="1">
      <alignment horizontal="center" vertical="center" wrapText="1"/>
    </xf>
    <xf numFmtId="0" fontId="39" fillId="22" borderId="13" xfId="0" applyFont="1" applyFill="1" applyBorder="1" applyAlignment="1">
      <alignment horizontal="center" vertical="center"/>
    </xf>
    <xf numFmtId="0" fontId="39" fillId="22" borderId="13" xfId="0" applyFont="1" applyFill="1" applyBorder="1" applyAlignment="1">
      <alignment horizontal="center" vertical="center" wrapText="1"/>
    </xf>
    <xf numFmtId="167" fontId="39" fillId="0" borderId="5" xfId="0" applyNumberFormat="1" applyFont="1" applyBorder="1" applyAlignment="1">
      <alignment horizontal="right"/>
    </xf>
    <xf numFmtId="167" fontId="35" fillId="0" borderId="1" xfId="0" applyNumberFormat="1" applyFont="1" applyBorder="1" applyAlignment="1">
      <alignment horizontal="right"/>
    </xf>
    <xf numFmtId="167" fontId="39" fillId="0" borderId="1" xfId="0" applyNumberFormat="1" applyFont="1" applyBorder="1" applyAlignment="1">
      <alignment horizontal="right"/>
    </xf>
    <xf numFmtId="0" fontId="35" fillId="24" borderId="0" xfId="0" applyFont="1" applyFill="1" applyAlignment="1">
      <alignment horizontal="center"/>
    </xf>
    <xf numFmtId="0" fontId="0" fillId="24" borderId="0" xfId="0" applyFill="1"/>
    <xf numFmtId="175" fontId="0" fillId="0" borderId="0" xfId="0" applyNumberFormat="1"/>
    <xf numFmtId="177" fontId="0" fillId="0" borderId="0" xfId="3" applyNumberFormat="1" applyFont="1"/>
    <xf numFmtId="177" fontId="0" fillId="0" borderId="0" xfId="0" applyNumberFormat="1"/>
    <xf numFmtId="0" fontId="15" fillId="6" borderId="5" xfId="0" applyFont="1" applyFill="1" applyBorder="1" applyAlignment="1">
      <alignment horizontal="center" vertical="center"/>
    </xf>
    <xf numFmtId="165" fontId="4" fillId="0" borderId="0" xfId="2" applyNumberFormat="1" applyFont="1" applyAlignment="1">
      <alignment vertical="center" wrapText="1"/>
    </xf>
    <xf numFmtId="168" fontId="16" fillId="20" borderId="5" xfId="0" applyNumberFormat="1" applyFont="1" applyFill="1" applyBorder="1" applyAlignment="1">
      <alignment horizontal="left"/>
    </xf>
    <xf numFmtId="0" fontId="2" fillId="0" borderId="11" xfId="4" applyBorder="1"/>
    <xf numFmtId="165" fontId="2" fillId="0" borderId="11" xfId="5" applyNumberFormat="1" applyFont="1" applyBorder="1"/>
    <xf numFmtId="0" fontId="2" fillId="21" borderId="11" xfId="4" applyFill="1" applyBorder="1" applyAlignment="1">
      <alignment horizontal="center"/>
    </xf>
    <xf numFmtId="165" fontId="2" fillId="21" borderId="11" xfId="5" applyNumberFormat="1" applyFont="1" applyFill="1" applyBorder="1" applyAlignment="1">
      <alignment horizontal="center"/>
    </xf>
    <xf numFmtId="43" fontId="2" fillId="0" borderId="11" xfId="4" applyNumberFormat="1" applyBorder="1"/>
    <xf numFmtId="0" fontId="1" fillId="21" borderId="11" xfId="4" applyFont="1" applyFill="1" applyBorder="1" applyAlignment="1">
      <alignment horizontal="center"/>
    </xf>
    <xf numFmtId="17" fontId="0" fillId="0" borderId="11" xfId="0" applyNumberFormat="1" applyBorder="1"/>
    <xf numFmtId="17" fontId="0" fillId="0" borderId="11" xfId="0" quotePrefix="1" applyNumberFormat="1" applyBorder="1"/>
    <xf numFmtId="165" fontId="0" fillId="0" borderId="0" xfId="2" applyNumberFormat="1" applyFont="1" applyAlignment="1">
      <alignment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5" fillId="0" borderId="3" xfId="0" applyFont="1" applyBorder="1" applyAlignment="1">
      <alignment horizontal="center"/>
    </xf>
    <xf numFmtId="0" fontId="17" fillId="0" borderId="4" xfId="0" applyFont="1" applyBorder="1"/>
    <xf numFmtId="0" fontId="17" fillId="0" borderId="5" xfId="0" applyFont="1" applyBorder="1"/>
    <xf numFmtId="0" fontId="15" fillId="12" borderId="2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24" fillId="12" borderId="2" xfId="0" applyFont="1" applyFill="1" applyBorder="1" applyAlignment="1">
      <alignment horizontal="center" wrapText="1"/>
    </xf>
    <xf numFmtId="0" fontId="24" fillId="12" borderId="13" xfId="0" applyFont="1" applyFill="1" applyBorder="1" applyAlignment="1">
      <alignment horizont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13" xfId="0" applyFont="1" applyFill="1" applyBorder="1" applyAlignment="1">
      <alignment horizontal="center" vertical="center" wrapText="1"/>
    </xf>
    <xf numFmtId="0" fontId="0" fillId="21" borderId="11" xfId="0" applyFill="1" applyBorder="1" applyAlignment="1">
      <alignment horizontal="center" vertical="center"/>
    </xf>
    <xf numFmtId="0" fontId="24" fillId="6" borderId="18" xfId="0" applyFont="1" applyFill="1" applyBorder="1" applyAlignment="1">
      <alignment horizontal="center"/>
    </xf>
    <xf numFmtId="0" fontId="24" fillId="6" borderId="16" xfId="0" applyFont="1" applyFill="1" applyBorder="1" applyAlignment="1">
      <alignment horizontal="center"/>
    </xf>
    <xf numFmtId="0" fontId="2" fillId="21" borderId="11" xfId="4" applyFill="1" applyBorder="1" applyAlignment="1">
      <alignment horizontal="center"/>
    </xf>
    <xf numFmtId="0" fontId="17" fillId="0" borderId="14" xfId="0" applyFont="1" applyBorder="1"/>
    <xf numFmtId="0" fontId="15" fillId="6" borderId="0" xfId="0" applyFont="1" applyFill="1" applyAlignment="1">
      <alignment horizontal="center"/>
    </xf>
    <xf numFmtId="0" fontId="15" fillId="6" borderId="11" xfId="0" applyFont="1" applyFill="1" applyBorder="1" applyAlignment="1">
      <alignment horizontal="center" vertical="center"/>
    </xf>
    <xf numFmtId="49" fontId="0" fillId="0" borderId="0" xfId="0" applyNumberFormat="1"/>
    <xf numFmtId="0" fontId="39" fillId="3" borderId="2" xfId="0" applyFont="1" applyFill="1" applyBorder="1" applyAlignment="1">
      <alignment horizontal="center"/>
    </xf>
    <xf numFmtId="0" fontId="40" fillId="0" borderId="6" xfId="0" applyFont="1" applyBorder="1"/>
    <xf numFmtId="0" fontId="41" fillId="2" borderId="2" xfId="0" applyFont="1" applyFill="1" applyBorder="1" applyAlignment="1">
      <alignment horizontal="center" wrapText="1"/>
    </xf>
    <xf numFmtId="0" fontId="41" fillId="2" borderId="3" xfId="0" applyFont="1" applyFill="1" applyBorder="1" applyAlignment="1">
      <alignment horizontal="center"/>
    </xf>
    <xf numFmtId="0" fontId="40" fillId="0" borderId="4" xfId="0" applyFont="1" applyBorder="1"/>
    <xf numFmtId="0" fontId="40" fillId="0" borderId="5" xfId="0" applyFont="1" applyBorder="1"/>
    <xf numFmtId="0" fontId="39" fillId="3" borderId="2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wrapText="1"/>
    </xf>
    <xf numFmtId="0" fontId="39" fillId="2" borderId="3" xfId="0" applyFont="1" applyFill="1" applyBorder="1" applyAlignment="1">
      <alignment horizontal="center"/>
    </xf>
    <xf numFmtId="0" fontId="39" fillId="22" borderId="11" xfId="0" applyFont="1" applyFill="1" applyBorder="1" applyAlignment="1">
      <alignment horizontal="center"/>
    </xf>
    <xf numFmtId="0" fontId="39" fillId="22" borderId="11" xfId="0" applyFont="1" applyFill="1" applyBorder="1" applyAlignment="1">
      <alignment horizontal="center" vertical="center"/>
    </xf>
    <xf numFmtId="0" fontId="0" fillId="23" borderId="15" xfId="0" applyFill="1" applyBorder="1" applyAlignment="1">
      <alignment horizontal="center" vertical="center"/>
    </xf>
    <xf numFmtId="0" fontId="0" fillId="23" borderId="11" xfId="0" applyFill="1" applyBorder="1" applyAlignment="1">
      <alignment horizontal="center" vertical="center"/>
    </xf>
    <xf numFmtId="0" fontId="3" fillId="23" borderId="11" xfId="0" applyFont="1" applyFill="1" applyBorder="1" applyAlignment="1">
      <alignment horizontal="center" vertical="center"/>
    </xf>
    <xf numFmtId="0" fontId="39" fillId="3" borderId="6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wrapText="1"/>
    </xf>
    <xf numFmtId="0" fontId="39" fillId="2" borderId="4" xfId="0" applyFont="1" applyFill="1" applyBorder="1" applyAlignment="1">
      <alignment horizontal="center"/>
    </xf>
    <xf numFmtId="0" fontId="39" fillId="2" borderId="5" xfId="0" applyFont="1" applyFill="1" applyBorder="1" applyAlignment="1">
      <alignment horizontal="center"/>
    </xf>
    <xf numFmtId="0" fontId="39" fillId="3" borderId="6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wrapText="1"/>
    </xf>
    <xf numFmtId="0" fontId="39" fillId="3" borderId="6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 wrapText="1"/>
    </xf>
    <xf numFmtId="0" fontId="41" fillId="2" borderId="4" xfId="0" applyFont="1" applyFill="1" applyBorder="1" applyAlignment="1">
      <alignment horizontal="center"/>
    </xf>
    <xf numFmtId="0" fontId="41" fillId="2" borderId="5" xfId="0" applyFont="1" applyFill="1" applyBorder="1" applyAlignment="1">
      <alignment horizontal="center"/>
    </xf>
    <xf numFmtId="0" fontId="41" fillId="2" borderId="6" xfId="0" applyFont="1" applyFill="1" applyBorder="1" applyAlignment="1">
      <alignment horizontal="center" wrapText="1"/>
    </xf>
    <xf numFmtId="0" fontId="24" fillId="4" borderId="2" xfId="1" applyFont="1" applyFill="1" applyBorder="1" applyAlignment="1">
      <alignment horizontal="center" vertical="center"/>
    </xf>
    <xf numFmtId="0" fontId="27" fillId="0" borderId="6" xfId="1" applyFont="1" applyBorder="1"/>
    <xf numFmtId="0" fontId="24" fillId="0" borderId="2" xfId="1" applyFont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/>
    </xf>
    <xf numFmtId="0" fontId="27" fillId="0" borderId="4" xfId="1" applyFont="1" applyBorder="1"/>
    <xf numFmtId="0" fontId="27" fillId="0" borderId="5" xfId="1" applyFont="1" applyBorder="1"/>
    <xf numFmtId="0" fontId="24" fillId="4" borderId="2" xfId="1" applyFont="1" applyFill="1" applyBorder="1" applyAlignment="1">
      <alignment horizontal="center" wrapText="1"/>
    </xf>
    <xf numFmtId="0" fontId="24" fillId="4" borderId="2" xfId="1" applyFont="1" applyFill="1" applyBorder="1" applyAlignment="1">
      <alignment horizontal="center" vertical="center" wrapText="1"/>
    </xf>
    <xf numFmtId="0" fontId="24" fillId="0" borderId="3" xfId="1" applyFont="1" applyBorder="1" applyAlignment="1">
      <alignment horizontal="center" wrapText="1"/>
    </xf>
    <xf numFmtId="0" fontId="27" fillId="0" borderId="5" xfId="1" applyFont="1" applyBorder="1" applyAlignment="1">
      <alignment wrapText="1"/>
    </xf>
    <xf numFmtId="0" fontId="28" fillId="0" borderId="9" xfId="1" applyFont="1" applyBorder="1" applyAlignment="1">
      <alignment horizontal="center"/>
    </xf>
    <xf numFmtId="0" fontId="27" fillId="0" borderId="10" xfId="1" applyFont="1" applyBorder="1"/>
    <xf numFmtId="165" fontId="0" fillId="10" borderId="0" xfId="0" applyNumberFormat="1" applyFill="1"/>
    <xf numFmtId="0" fontId="0" fillId="10" borderId="0" xfId="0" applyFill="1"/>
    <xf numFmtId="14" fontId="0" fillId="10" borderId="0" xfId="0" applyNumberFormat="1" applyFill="1" applyAlignment="1">
      <alignment horizontal="right"/>
    </xf>
  </cellXfs>
  <cellStyles count="6">
    <cellStyle name="Comma" xfId="2" builtinId="3"/>
    <cellStyle name="Comma 2" xfId="5"/>
    <cellStyle name="Normal" xfId="0" builtinId="0"/>
    <cellStyle name="Normal 2" xfId="1"/>
    <cellStyle name="Normal 3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155575</xdr:colOff>
      <xdr:row>2</xdr:row>
      <xdr:rowOff>25400</xdr:rowOff>
    </xdr:from>
    <xdr:ext cx="4683125" cy="22733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2CDFFF47-41D0-4722-881F-6B50DCB50558}"/>
            </a:ext>
          </a:extLst>
        </xdr:cNvPr>
        <xdr:cNvSpPr/>
      </xdr:nvSpPr>
      <xdr:spPr>
        <a:xfrm>
          <a:off x="10436225" y="1079500"/>
          <a:ext cx="4683125" cy="2273300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Kumpulkan data kredit untuk masing-masing posisi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Lakukan tracing atas rekening kredit 1 tahun per posisi, berapa jumlah yang tetap kualitasnya, berapa jumlah yang pindah ke masing-masing kualitas, berapa jumlah yg dihapusbuku dan berapa jumlah yang berhasil dibayarkan selama 1 tahun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hitung persentase tingkat migrasi outstanding kredit dari satu kualitas ke kualitas lainnya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menghitung PD masing-masing kualitas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100" b="1">
            <a:solidFill>
              <a:schemeClr val="dk1"/>
            </a:solidFill>
            <a:latin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cs typeface="Arial"/>
              <a:sym typeface="Arial"/>
            </a:rPr>
            <a:t>Kredit dengan kriteria aset baik telah dipisahkan sejak awal dari perhitungan PD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339725</xdr:colOff>
      <xdr:row>2</xdr:row>
      <xdr:rowOff>41274</xdr:rowOff>
    </xdr:from>
    <xdr:ext cx="3933825" cy="22510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xmlns="" id="{7210AAA5-D4E3-4B65-90D0-4B2CB15759D7}"/>
            </a:ext>
          </a:extLst>
        </xdr:cNvPr>
        <xdr:cNvSpPr/>
      </xdr:nvSpPr>
      <xdr:spPr>
        <a:xfrm>
          <a:off x="6334125" y="1095374"/>
          <a:ext cx="3933825" cy="22510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Data yang digunakan: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Data Outstanding Kredit setelah dikelompokkan berdasarkan karakteristik risiko sejenis dengan menggunakan 4 posisi yaitu posisi 31 maret 2023, 30 Juni 2023, 30 September 2023, dan 31 Desember 2023 dan posisi 1 tahun berikutnya (Maret 2024, Juni 2024, September 2024, Desember 2024) untuk rekening yang sama berdasarkan kualitas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Data rekening Kredit sebagaimana angka 1 yang dihapus buku selama 1 tahun pada masing-masing jangka waktu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Data penerimaan pembayaran kredit dari rekening kredit sebagaimana angka 1 selama 1 tahun pada masing-masing jangka waktu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238125</xdr:colOff>
      <xdr:row>2</xdr:row>
      <xdr:rowOff>47624</xdr:rowOff>
    </xdr:from>
    <xdr:ext cx="5867400" cy="240347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xmlns="" id="{84DB43B1-9C58-45B3-A076-0610CED42FB8}"/>
            </a:ext>
          </a:extLst>
        </xdr:cNvPr>
        <xdr:cNvSpPr/>
      </xdr:nvSpPr>
      <xdr:spPr>
        <a:xfrm>
          <a:off x="238125" y="1101724"/>
          <a:ext cx="5867400" cy="24034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Hal yang Perlu dilakukan:</a:t>
          </a:r>
          <a:endParaRPr sz="1400"/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1.Pengawas terlebih dahulu  mengelompokkan kredit berdasarkan risiko kredit serupa (misalnya kredit berdasarkan jenis penggunaan, sektor ekonomi, skala UMKM, skema kredit, dll).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2. Jika Pengawas menetapkan pengelompokkan kredit berdasarkan jenis penggunaan modal kerja, konsumtif, dan investasi, maka BPR harus membentuk PD sesuai dengan kelompok kredit tsb yaitu sebanyak 3 jenis PD (silahkan duplikasi kertas kerja ini untuk membentuk PD padamasing-masing kategori)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3. Untuk menghitung PD posisi Desember 2024 maka data yg digunakan adalah rentang Desember 2023 s.d. Desember 2024 (data posisi bergerak sesuai posisi PD yg akan dihitung)</a:t>
          </a:r>
          <a:endParaRPr lang="en-ID">
            <a:effectLst/>
          </a:endParaRPr>
        </a:p>
      </xdr:txBody>
    </xdr:sp>
    <xdr:clientData fLocksWithSheet="0"/>
  </xdr:oneCellAnchor>
  <xdr:oneCellAnchor>
    <xdr:from>
      <xdr:col>8</xdr:col>
      <xdr:colOff>155575</xdr:colOff>
      <xdr:row>2</xdr:row>
      <xdr:rowOff>25400</xdr:rowOff>
    </xdr:from>
    <xdr:ext cx="4683125" cy="22733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xmlns="" id="{86EF6239-860E-44F9-9570-C7ED4FD76A2B}"/>
            </a:ext>
          </a:extLst>
        </xdr:cNvPr>
        <xdr:cNvSpPr/>
      </xdr:nvSpPr>
      <xdr:spPr>
        <a:xfrm>
          <a:off x="10109200" y="892175"/>
          <a:ext cx="4683125" cy="2273300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Kumpulkan data kredit untuk masing-masing posisi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Lakukan tracing atas rekening kredit 1 tahun per posisi, berapa jumlah yang tetap kualitasnya, berapa jumlah yang pindah ke masing-masing kualitas, berapa jumlah yg dihapusbuku dan berapa jumlah yang berhasil dibayarkan selama 1 tahun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hitung persentase tingkat migrasi outstanding kredit dari satu kualitas ke kualitas lainnya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menghitung PD masing-masing kualitas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100" b="1">
            <a:solidFill>
              <a:schemeClr val="dk1"/>
            </a:solidFill>
            <a:latin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cs typeface="Arial"/>
              <a:sym typeface="Arial"/>
            </a:rPr>
            <a:t>Kredit dengan kriteria aset baik telah dipisahkan sejak awal dari perhitungan PD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339725</xdr:colOff>
      <xdr:row>2</xdr:row>
      <xdr:rowOff>41274</xdr:rowOff>
    </xdr:from>
    <xdr:ext cx="3933825" cy="2251075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xmlns="" id="{8C92BCC0-99E7-4DCA-84FD-253D325FF982}"/>
            </a:ext>
          </a:extLst>
        </xdr:cNvPr>
        <xdr:cNvSpPr/>
      </xdr:nvSpPr>
      <xdr:spPr>
        <a:xfrm>
          <a:off x="6054725" y="908049"/>
          <a:ext cx="3933825" cy="22510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Data yang digunakan: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Data Outstanding Kredit setelah dikelompokkan berdasarkan karakteristik risiko sejenis dengan menggunakan 4 posisi yaitu posisi 31 maret 2023, 30 Juni 2023, 30 September 2023, dan 31 Desember 2023 dan posisi 1 tahun berikutnya (Maret 2024, Juni 2024, September 2024, Desember 2024) untuk rekening yang sama berdasarkan kualitas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Data rekening Kredit sebagaimana angka 1 yang dihapus buku selama 1 tahun pada masing-masing jangka waktu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Data penerimaan pembayaran kredit dari rekening kredit sebagaimana angka 1 selama 1 tahun pada masing-masing jangka waktu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238125</xdr:colOff>
      <xdr:row>2</xdr:row>
      <xdr:rowOff>47624</xdr:rowOff>
    </xdr:from>
    <xdr:ext cx="5867400" cy="2403475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xmlns="" id="{A115183B-0268-4723-BF48-F0738717E85E}"/>
            </a:ext>
          </a:extLst>
        </xdr:cNvPr>
        <xdr:cNvSpPr/>
      </xdr:nvSpPr>
      <xdr:spPr>
        <a:xfrm>
          <a:off x="238125" y="914399"/>
          <a:ext cx="5867400" cy="24034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Hal yang Perlu dilakukan:</a:t>
          </a:r>
          <a:endParaRPr sz="1400"/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1.Pengawas terlebih dahulu  mengelompokkan kredit berdasarkan risiko kredit serupa (misalnya kredit berdasarkan jenis penggunaan, sektor ekonomi, skala UMKM, skema kredit, dll).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2. Jika Pengawas menetapkan pengelompokkan kredit berdasarkan jenis penggunaan modal kerja, konsumtif, dan investasi, maka BPR harus membentuk PD sesuai dengan kelompok kredit tsb yaitu sebanyak 3 jenis PD (silahkan duplikasi kertas kerja ini untuk membentuk PD padamasing-masing kategori)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3. Untuk menghitung PD posisi Desember 2024 maka data yg digunakan adalah rentang Desember 2023 s.d. Desember 2024 (data posisi bergerak sesuai posisi PD yg akan dihitung)</a:t>
          </a:r>
          <a:endParaRPr lang="en-ID">
            <a:effectLst/>
          </a:endParaRPr>
        </a:p>
      </xdr:txBody>
    </xdr:sp>
    <xdr:clientData fLocksWithSheet="0"/>
  </xdr:oneCellAnchor>
  <xdr:oneCellAnchor>
    <xdr:from>
      <xdr:col>8</xdr:col>
      <xdr:colOff>155575</xdr:colOff>
      <xdr:row>2</xdr:row>
      <xdr:rowOff>25400</xdr:rowOff>
    </xdr:from>
    <xdr:ext cx="4683125" cy="227330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xmlns="" id="{689013BE-515D-43BD-98AA-2EA0CBD949EC}"/>
            </a:ext>
          </a:extLst>
        </xdr:cNvPr>
        <xdr:cNvSpPr/>
      </xdr:nvSpPr>
      <xdr:spPr>
        <a:xfrm>
          <a:off x="11966575" y="892175"/>
          <a:ext cx="4683125" cy="2273300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Kumpulkan data kredit untuk masing-masing posisi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Lakukan tracing atas rekening kredit 1 tahun per posisi, berapa jumlah yang tetap kualitasnya, berapa jumlah yang pindah ke masing-masing kualitas, berapa jumlah yg dihapusbuku dan berapa jumlah yang berhasil dibayarkan selama 1 tahun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hitung persentase tingkat migrasi outstanding kredit dari satu kualitas ke kualitas lainnya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menghitung PD masing-masing kualitas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100" b="1">
            <a:solidFill>
              <a:schemeClr val="dk1"/>
            </a:solidFill>
            <a:latin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cs typeface="Arial"/>
              <a:sym typeface="Arial"/>
            </a:rPr>
            <a:t>Kredit dengan kriteria aset baik telah dipisahkan sejak awal dari perhitungan PD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339725</xdr:colOff>
      <xdr:row>2</xdr:row>
      <xdr:rowOff>41274</xdr:rowOff>
    </xdr:from>
    <xdr:ext cx="3933825" cy="2251075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xmlns="" id="{C5B0AAC3-1F49-47F1-B125-29E69156EBB6}"/>
            </a:ext>
          </a:extLst>
        </xdr:cNvPr>
        <xdr:cNvSpPr/>
      </xdr:nvSpPr>
      <xdr:spPr>
        <a:xfrm>
          <a:off x="6626225" y="908049"/>
          <a:ext cx="3933825" cy="22510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Data yang digunakan: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Data Outstanding Kredit setelah dikelompokkan berdasarkan karakteristik risiko sejenis dengan menggunakan 4 posisi yaitu posisi 31 maret 2023, 30 Juni 2023, 30 September 2023, dan 31 Desember 2023 dan posisi 1 tahun berikutnya (Maret 2024, Juni 2024, September 2024, Desember 2024) untuk rekening yang sama berdasarkan kualitas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Data rekening Kredit sebagaimana angka 1 yang dihapus buku selama 1 tahun pada masing-masing jangka waktu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Data penerimaan pembayaran kredit dari rekening kredit sebagaimana angka 1 selama 1 tahun pada masing-masing jangka waktu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238125</xdr:colOff>
      <xdr:row>2</xdr:row>
      <xdr:rowOff>47624</xdr:rowOff>
    </xdr:from>
    <xdr:ext cx="5867400" cy="2403475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xmlns="" id="{BE5F9E12-E208-449B-A187-5A6707E12443}"/>
            </a:ext>
          </a:extLst>
        </xdr:cNvPr>
        <xdr:cNvSpPr/>
      </xdr:nvSpPr>
      <xdr:spPr>
        <a:xfrm>
          <a:off x="238125" y="914399"/>
          <a:ext cx="5867400" cy="24034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Hal yang Perlu dilakukan:</a:t>
          </a:r>
          <a:endParaRPr sz="1400"/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1.Pengawas terlebih dahulu  mengelompokkan kredit berdasarkan risiko kredit serupa (misalnya kredit berdasarkan jenis penggunaan, sektor ekonomi, skala UMKM, skema kredit, dll).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2. Jika Pengawas menetapkan pengelompokkan kredit berdasarkan jenis penggunaan modal kerja, konsumtif, dan investasi, maka BPR harus membentuk PD sesuai dengan kelompok kredit tsb yaitu sebanyak 3 jenis PD (silahkan duplikasi kertas kerja ini untuk membentuk PD padamasing-masing kategori)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3. Untuk menghitung PD posisi Desember 2024 maka data yg digunakan adalah rentang Desember 2023 s.d. Desember 2024 (data posisi bergerak sesuai posisi PD yg akan dihitung)</a:t>
          </a:r>
          <a:endParaRPr lang="en-ID">
            <a:effectLst/>
          </a:endParaRPr>
        </a:p>
      </xdr:txBody>
    </xdr:sp>
    <xdr:clientData fLocksWithSheet="0"/>
  </xdr:oneCellAnchor>
  <xdr:oneCellAnchor>
    <xdr:from>
      <xdr:col>8</xdr:col>
      <xdr:colOff>155575</xdr:colOff>
      <xdr:row>2</xdr:row>
      <xdr:rowOff>25400</xdr:rowOff>
    </xdr:from>
    <xdr:ext cx="4683125" cy="227330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xmlns="" id="{BFFEB4F1-EEB8-444B-8433-26E228CB81EC}"/>
            </a:ext>
          </a:extLst>
        </xdr:cNvPr>
        <xdr:cNvSpPr/>
      </xdr:nvSpPr>
      <xdr:spPr>
        <a:xfrm>
          <a:off x="11966575" y="892175"/>
          <a:ext cx="4683125" cy="2273300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Kumpulkan data kredit untuk masing-masing posisi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Lakukan tracing atas rekening kredit 1 tahun per posisi, berapa jumlah yang tetap kualitasnya, berapa jumlah yang pindah ke masing-masing kualitas, berapa jumlah yg dihapusbuku dan berapa jumlah yang berhasil dibayarkan selama 1 tahun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hitung persentase tingkat migrasi outstanding kredit dari satu kualitas ke kualitas lainnya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4. menghitung PD masing-masing kualitas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100" b="1">
            <a:solidFill>
              <a:schemeClr val="dk1"/>
            </a:solidFill>
            <a:latin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cs typeface="Arial"/>
              <a:sym typeface="Arial"/>
            </a:rPr>
            <a:t>Kredit dengan kriteria aset baik telah dipisahkan sejak awal dari perhitungan PD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4</xdr:col>
      <xdr:colOff>339725</xdr:colOff>
      <xdr:row>2</xdr:row>
      <xdr:rowOff>41274</xdr:rowOff>
    </xdr:from>
    <xdr:ext cx="3933825" cy="22510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xmlns="" id="{1E1BBC5C-D97E-4FE1-848F-347CE57FB561}"/>
            </a:ext>
          </a:extLst>
        </xdr:cNvPr>
        <xdr:cNvSpPr/>
      </xdr:nvSpPr>
      <xdr:spPr>
        <a:xfrm>
          <a:off x="6626225" y="908049"/>
          <a:ext cx="3933825" cy="22510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Data yang digunakan: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1. Data Outstanding Kredit setelah dikelompokkan berdasarkan karakteristik risiko sejenis dengan menggunakan 4 posisi yaitu posisi 31 maret 2023, 30 Juni 2023, 30 September 2023, dan 31 Desember 2023 dan posisi 1 tahun berikutnya (Maret 2024, Juni 2024, September 2024, Desember 2024) untuk rekening yang sama berdasarkan kualitas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2. Data rekening Kredit sebagaimana angka 1 yang dihapus buku selama 1 tahun pada masing-masing jangka waktu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3. Data penerimaan pembayaran kredit dari rekening kredit sebagaimana angka 1 selama 1 tahun pada masing-masing jangka waktu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 </a:t>
          </a: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100" b="1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238125</xdr:colOff>
      <xdr:row>2</xdr:row>
      <xdr:rowOff>47624</xdr:rowOff>
    </xdr:from>
    <xdr:ext cx="5867400" cy="2403475"/>
    <xdr:sp macro="" textlink="">
      <xdr:nvSpPr>
        <xdr:cNvPr id="13" name="Shape 5">
          <a:extLst>
            <a:ext uri="{FF2B5EF4-FFF2-40B4-BE49-F238E27FC236}">
              <a16:creationId xmlns:a16="http://schemas.microsoft.com/office/drawing/2014/main" xmlns="" id="{4ED793EE-4B35-4EBA-8EB5-EEE06BC3BB01}"/>
            </a:ext>
          </a:extLst>
        </xdr:cNvPr>
        <xdr:cNvSpPr/>
      </xdr:nvSpPr>
      <xdr:spPr>
        <a:xfrm>
          <a:off x="238125" y="914399"/>
          <a:ext cx="5867400" cy="2403475"/>
        </a:xfrm>
        <a:prstGeom prst="rect">
          <a:avLst/>
        </a:prstGeom>
        <a:solidFill>
          <a:srgbClr val="FFFF00"/>
        </a:solidFill>
        <a:ln w="19050" cap="flat" cmpd="sng">
          <a:solidFill>
            <a:srgbClr val="0F465E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Hal yang Perlu dilakukan:</a:t>
          </a:r>
          <a:endParaRPr sz="1400"/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1.Pengawas terlebih dahulu  mengelompokkan kredit berdasarkan risiko kredit serupa (misalnya kredit berdasarkan jenis penggunaan, sektor ekonomi, skala UMKM, skema kredit, dll).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2. Jika Pengawas menetapkan pengelompokkan kredit berdasarkan jenis penggunaan modal kerja, konsumtif, dan investasi, maka BPR harus membentuk PD sesuai dengan kelompok kredit tsb yaitu sebanyak 3 jenis PD (silahkan duplikasi kertas kerja ini untuk membentuk PD padamasing-masing kategori)</a:t>
          </a:r>
          <a:endParaRPr lang="en-ID">
            <a:effectLst/>
          </a:endParaRPr>
        </a:p>
        <a:p>
          <a:pPr rtl="0"/>
          <a:r>
            <a:rPr lang="en-US" sz="1100" b="0">
              <a:effectLst/>
              <a:latin typeface="+mn-lt"/>
              <a:ea typeface="+mn-ea"/>
              <a:cs typeface="+mn-cs"/>
            </a:rPr>
            <a:t>3. Untuk menghitung PD posisi Desember 2024 maka data yg digunakan adalah rentang Desember 2023 s.d. Desember 2024 (data posisi bergerak sesuai posisi PD yg akan dihitung)</a:t>
          </a:r>
          <a:endParaRPr lang="en-ID">
            <a:effectLst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</xdr:colOff>
      <xdr:row>2</xdr:row>
      <xdr:rowOff>104775</xdr:rowOff>
    </xdr:from>
    <xdr:ext cx="5311775" cy="2505075"/>
    <xdr:sp macro="" textlink="">
      <xdr:nvSpPr>
        <xdr:cNvPr id="3" name="Shape 13">
          <a:extLst>
            <a:ext uri="{FF2B5EF4-FFF2-40B4-BE49-F238E27FC236}">
              <a16:creationId xmlns:a16="http://schemas.microsoft.com/office/drawing/2014/main" xmlns="" id="{B73F8491-5B3C-4844-A496-924636ECCC03}"/>
            </a:ext>
          </a:extLst>
        </xdr:cNvPr>
        <xdr:cNvSpPr/>
      </xdr:nvSpPr>
      <xdr:spPr>
        <a:xfrm>
          <a:off x="215900" y="282575"/>
          <a:ext cx="5311775" cy="2505075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Data yang digunakan:</a:t>
          </a:r>
          <a:endParaRPr sz="1100" b="1" i="0" u="none" strike="noStrike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a. Data kredit macet yang telah memenuhi kriteria default dan/atau</a:t>
          </a:r>
          <a:r>
            <a:rPr lang="en-US" sz="1100" b="0" i="0" u="none" strike="noStrike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kredit 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sesuai kategori kredit dihapusbuku pertahun minimal 5 tahun kebelakang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b. Data pembayaran kembali (recoveries) atas </a:t>
          </a:r>
          <a:r>
            <a:rPr lang="en-US" sz="1100" b="0" i="0">
              <a:effectLst/>
              <a:latin typeface="+mn-lt"/>
              <a:ea typeface="+mn-ea"/>
              <a:cs typeface="+mn-cs"/>
            </a:rPr>
            <a:t>kredit macet yang telah memenuhi kriteria default dan/atau</a:t>
          </a:r>
          <a:r>
            <a:rPr lang="en-US" sz="1100" b="0" i="0" baseline="0"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kredit yang dihapusbuku sebagaimana huruf a pertahun baik berasal dari pembayaran cash maupun dari penjualan agunan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c. Data suku bunga efetif saat dihapusbuku 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5</xdr:col>
      <xdr:colOff>536575</xdr:colOff>
      <xdr:row>2</xdr:row>
      <xdr:rowOff>120650</xdr:rowOff>
    </xdr:from>
    <xdr:ext cx="5495925" cy="2393950"/>
    <xdr:sp macro="" textlink="">
      <xdr:nvSpPr>
        <xdr:cNvPr id="4" name="Shape 14">
          <a:extLst>
            <a:ext uri="{FF2B5EF4-FFF2-40B4-BE49-F238E27FC236}">
              <a16:creationId xmlns:a16="http://schemas.microsoft.com/office/drawing/2014/main" xmlns="" id="{2F640DC9-8F1C-4580-B391-24D262161E82}"/>
            </a:ext>
          </a:extLst>
        </xdr:cNvPr>
        <xdr:cNvSpPr/>
      </xdr:nvSpPr>
      <xdr:spPr>
        <a:xfrm>
          <a:off x="5762625" y="298450"/>
          <a:ext cx="5495925" cy="2393950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Kumpulkan data kredit berdasarkan kategori kredit yang dihapusbuku pertahun sebagaimana huruf a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Kumpulkan data jumlah pembayaran kembali atas kredit modal kerja yang dihapusbuku sebagaimana huruf b termasuk data suku bunga efektif saat dihapusbuku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hitung nilai present value pembayaran kembali yg melebihi 1 tahun dari kredit yang dihapusbuku dengan diskonto nilai pembayaran menggunakan suku bunga efektif kredit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hitung persentase pembayaran kembali terhadap jumlah kredit yang dihapus buku untuk masing-masing posisi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menghitung pengembalian rata-rata (expected recoveries)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hitung LGD menggunakan rumus LGD = 1-recovery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100" b="1" i="0" u="none" strike="noStrike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596901</xdr:colOff>
      <xdr:row>2</xdr:row>
      <xdr:rowOff>142874</xdr:rowOff>
    </xdr:from>
    <xdr:ext cx="4597400" cy="2568575"/>
    <xdr:sp macro="" textlink="">
      <xdr:nvSpPr>
        <xdr:cNvPr id="3" name="Shape 16">
          <a:extLst>
            <a:ext uri="{FF2B5EF4-FFF2-40B4-BE49-F238E27FC236}">
              <a16:creationId xmlns:a16="http://schemas.microsoft.com/office/drawing/2014/main" xmlns="" id="{16B958A9-373A-496F-812D-DCCB30E9E6AC}"/>
            </a:ext>
          </a:extLst>
        </xdr:cNvPr>
        <xdr:cNvSpPr/>
      </xdr:nvSpPr>
      <xdr:spPr>
        <a:xfrm>
          <a:off x="596901" y="498474"/>
          <a:ext cx="4597400" cy="2568575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Data yang digunakan:</a:t>
          </a:r>
          <a:endParaRPr sz="1100" b="1" i="0" u="none" strike="noStrike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Data rekening kredit posisi perhitungan dengan kualitas 5 (baik agunan telah dieksekusi atau akan diselesaikan dengan penjualan agunan) dan data WO yang akan diselesaikan melalui penjualan agunan (belum dieksekusi)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Data nilai penjualan agunan mempertimbangkan biaya-biaya, misal biaya lelang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Metode LGD Collateral Shortfall: mengandalkan penerimaan dari hasil penjualan/ekseksusi agunan yang telah dikuasai oleh BPR</a:t>
          </a:r>
          <a:endParaRPr sz="1400"/>
        </a:p>
      </xdr:txBody>
    </xdr:sp>
    <xdr:clientData fLocksWithSheet="0"/>
  </xdr:oneCellAnchor>
  <xdr:oneCellAnchor>
    <xdr:from>
      <xdr:col>4</xdr:col>
      <xdr:colOff>863600</xdr:colOff>
      <xdr:row>2</xdr:row>
      <xdr:rowOff>146050</xdr:rowOff>
    </xdr:from>
    <xdr:ext cx="5495925" cy="2590800"/>
    <xdr:sp macro="" textlink="">
      <xdr:nvSpPr>
        <xdr:cNvPr id="4" name="Shape 17">
          <a:extLst>
            <a:ext uri="{FF2B5EF4-FFF2-40B4-BE49-F238E27FC236}">
              <a16:creationId xmlns:a16="http://schemas.microsoft.com/office/drawing/2014/main" xmlns="" id="{A1EC8DBB-D028-418D-8EB7-99DD37A2412A}"/>
            </a:ext>
          </a:extLst>
        </xdr:cNvPr>
        <xdr:cNvSpPr/>
      </xdr:nvSpPr>
      <xdr:spPr>
        <a:xfrm>
          <a:off x="5321300" y="501650"/>
          <a:ext cx="5495925" cy="2590800"/>
        </a:xfrm>
        <a:prstGeom prst="rect">
          <a:avLst/>
        </a:prstGeom>
        <a:solidFill>
          <a:srgbClr val="FFFF00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Langkah Pengerjaan: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kumpulkan data kredit sebagaimana huruf a per posisi penilaian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Kumpulkan data nilai penjualan agunan atas kredit dimaksud (untuk yang belum dieksekusi menggunakan nilai estimasi agunan)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hitung kerugian/shortfall yang merupakan selisih antara baki debet kredit yang belum dilunasi dengan nilai penjualan agunan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hitung LGD dengan membagi nilai kerugian dengan baki debet kredit yang belum dilunasi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b="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Estimasi nilai agunan yang akan dieksekusi (belum tereksekusi secara real) harus dilakukan secara memadai (tidak boleh overvalue atau undervalue)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Folder%20Group\F1%2012000\Quarter\1Q_9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sumer%20Banking\offshore%20notes\5%20Yr%20New%20Rising%20Sun%20PPN%20T4\Offshore%20Subscription%20Template%20-%205Y%20New%20Rising%20Sun%20PPN%20T4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Finance_&amp;_Tax\LBU2005\LBU\LBU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HARED\TAX\Marwan\DBS%20BUANA\DBS-SPT1771-19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Test_&amp;_error\Accounting\Daily%20Report%20Dewi\Daily%20Report\JK1FINA\BI%20REPORT\NOP\NOP2005\NOP%20Apr%2005\NOP-04Apr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Test_&amp;_error\Accounting\Daily%20Report%20Dewi\Daily%20Report\JK1FINA\BI-Rport\NOP\NOP%20from%20AUG%2004\NOP%20Aug%2004\NOP6-31Aug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Test_&amp;_error\Accounting\Daily%20Report%20Dewi\Daily%20Report\JK1FINA\BI%20REPORT\NOP\NOP2005\NOP%20Apr%2005\NOP%20Mar%2005\NOP-14Mar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Documents%20and%20Settings\Rinaldi%20Zulfikar\My%20Documents\Current\Astra%20Agro%20Lestari\2003\November\Worksheet\Ner-Nopember\Ner-Nopember%2020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Documents%20and%20Settings\jimmy\Local%20Settings\Temporary%20Internet%20Files\OLK96\OS_CONSO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HARED\TAX\Muslimin\Hadiputranto,%20Hadinoto\2000%20CITR\HHP%20Marshal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Documents%20and%20Settings\VeronicaT\Local%20Settings\Temporary%20Internet%20Files\OLKA61\Subscription%20Template%20-%20Bahana%20Premium%20Plan2%20(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Documents%20and%20Settings\herrse.EY-ID01\My%20Documents\Clients\Mandiri\2003%20Dec\A%20Section\A5\Documents%20and%20Settings\CHARDI\My%20Documents\The%20Clients\Mandiri\June%202003\Subsidiaries\BMEL%20-%2030-06-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TBBCYG\My%20Documents\LSB\LHBU\BI%20Data%20Requiremen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hyadi\Documents\Magic\Data\Final%20Template%20-%2023%20Sept%202010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tsdm005\GroupDocuments\Accounting\Test_&amp;_error\Accounting\Daily%20Report%20Dewi\Daily%20Report\JK1FINA\BI-Rport\NOP\NOP%20from%20AUG%2004\NOP%20Aug%2004\NOP6-31Aug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522\aws\SHARED\Clients\C-D\Dong%20SUng\99CIT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YASANTARA\ACCT_FIN\ACT&amp;FIN\Hanny's\Miscellaneous\Analysis\GM%20ANALYSIS%2020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522\aws\Documents%20and%20Settings\Dono%20Pertolo\My%20Documents\DBS%20CITR%202002\DBS-CITR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835\aws\ACING\CBA\IFS\Monthly%20Report\New%20daily%20P&amp;L%20report%20-%202004-12-UP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HARED\TAX\Andi\ChaseBank\Annual98\23CITR98eForm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bkpo\sys\USERS\ANGGARAN\RIKA\RUDYANTO\TEMP\ITUNG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522\aws\TAX\JUSTINA\SOLAR\trans97eit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Finance_&amp;_Tax\AUDITPWC2009\Finance\LBU_Consol\LBU-BS%2031%20DEC%2009-AUDI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Documents%20and%20Settings\VeronicaT\Local%20Settings\Temporary%20Internet%20Files\OLKA61\Offshore%20Subscription%20Template%20-%201Y%20Triple%20Wedding%20Cake%20T1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Wandih\LOCALS~1\Temp\7zO10.tmp\Compilation%20fees%20and%20co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2Q_20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ichja\Desktop\MANDIRI\IPO%20Sept%202001\Treasury%20September%202001\DerivativesBMELYth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michja\Desktop\MANDIRI\May-June%202002\June%202002\FX\Documents%20and%20Settings\michja\Desktop\MANDIRI\IPO%20Sept%202001\Treasury%20September%202001\DerivativesBMELYth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Calculator-2009b!%20DEVELOPMENT\ADMINISTRATOR2009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Finance_&amp;_Tax\LBU%202005\LBU%20DEC%2005\DOWN%20GRADING%20(R)\LBU-BS%2030%20DEC%2005%20(R_%20after%20down%20grade)(R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UWACH\Cookies\Desktop\Copy%201%20of%20Mandiri\Audit%20June%202002\From%20Vero\Monthly%20PBC%20Form%20-%20English%2030-06-02(BMEL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Consumer%20Banking\offshore%20notes\1%20Yr%20Wedding%20Cake%20T5%20181206\Offshore%20Subscription%20Template%20-%201Y%20Wedding%20Cake%20T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daily%20balance%20update\MANULIFE\Daily%20Report%20Bancass\Europe%20nov-d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Wandih\Desktop\FA%20Registered-030-Jakarta%202009-0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balance%20update\MANULIFE\Daily%20Report%20Bancass\Bancassurance%20Product%20Report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Documents%20and%20Settings\yudhic\Local%20Settings\Temporary%20Internet%20Files\OLK83\DBSI%20FEP%20Report%20-%2017100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balance%20update\MANULIFE\Daily%20Report%20Bancass\Europe%20Reports\MLP%20Repor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balance%20update\MANULIFE\Daily%20Report%20Bancass\EP%20Repo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835\aws\CBA\BComm-Exposure-2000-1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PARS\AC\Accounts\Faxdaily2\072007\31072007\efaxHorizon3107200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ily%20balance\invoice\Mar09\Adjustment%202009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andi\Documents%20and%20Settings\VeronicaT\Local%20Settings\Temporary%20Internet%20Files\OLKA61\Offshore%20Subscription%20Template%20-%203Y%20Himalayan%20PPN1%20Trc%202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000522\aws\SHARED\TAX\Ditta\Hadiputranto%20Hadinoto\SPT%201771%201998\marshall%20spt%201771%201998%20ke%20sat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nk%20DBS%20Buana\2001%20CITR\DBS-CITR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nk%20DBS%20Buana\2001%20CITR\DBS-CITR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2.40.69\dept\Finance_&amp;_Tax\LBU2005\Form-MX-200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urrent"/>
      <sheetName val="PL"/>
      <sheetName val="PRASS99"/>
      <sheetName val="Ex_Rate"/>
      <sheetName val="Input"/>
      <sheetName val="FRN"/>
      <sheetName val="0220"/>
      <sheetName val="Résultats"/>
      <sheetName val="tb1"/>
      <sheetName val="table"/>
      <sheetName val="K-5"/>
      <sheetName val="#REF"/>
      <sheetName val="SD"/>
      <sheetName val="Sch 16.1"/>
      <sheetName val="Sch 17.1"/>
      <sheetName val="Sch 14.2"/>
      <sheetName val="Sch 22.2"/>
      <sheetName val="Sch 22.4"/>
      <sheetName val="Sch 3.1"/>
      <sheetName val="BEP"/>
      <sheetName val="Art 23"/>
      <sheetName val="Sub Acc"/>
      <sheetName val="Module2"/>
      <sheetName val="9"/>
      <sheetName val="A u g"/>
      <sheetName val="Marshal"/>
      <sheetName val="data"/>
      <sheetName val="corp tax"/>
      <sheetName val="Tax Rate 2012"/>
      <sheetName val="Premi Iuran"/>
      <sheetName val="Q-PC1"/>
      <sheetName val="Q-PC2"/>
      <sheetName val="1Q_97"/>
      <sheetName val="U-3.1.1 telephone"/>
      <sheetName val="Sch_16_1"/>
      <sheetName val="Sch_17_1"/>
      <sheetName val="Sch_14_2"/>
      <sheetName val="Sch_22_2"/>
      <sheetName val="Sch_22_4"/>
      <sheetName val="Sch_3_1"/>
      <sheetName val="Art_23"/>
      <sheetName val="Sub_Acc"/>
      <sheetName val="A_u_g"/>
      <sheetName val="corp_tax"/>
      <sheetName val="Tax_Rate_2012"/>
      <sheetName val="Premi_Iuran"/>
      <sheetName val="U-3_1_1_telephone"/>
      <sheetName val="Revenue"/>
      <sheetName val="Assum"/>
      <sheetName val="Vendors"/>
      <sheetName val="WBS1"/>
      <sheetName val="IntBalheet"/>
      <sheetName val="VC.4"/>
      <sheetName val="G.3.2.1 Rekon PPN In Premix"/>
      <sheetName val="REKAP PPH 21"/>
      <sheetName val="SA2"/>
      <sheetName val="Ex-Rate"/>
      <sheetName val="Art_231"/>
      <sheetName val="BQMP"/>
      <sheetName val="Individual Gross Profit J - Aug"/>
      <sheetName val="PL (MONTHLY)"/>
      <sheetName val="BS+PL"/>
      <sheetName val="DATA WP"/>
      <sheetName val="Dropdown"/>
      <sheetName val="Approved SUMMARY-2013"/>
      <sheetName val="WP"/>
      <sheetName val="TSGAR"/>
      <sheetName val="7123885"/>
      <sheetName val="OLDMAP"/>
      <sheetName val="Master Cost Center"/>
      <sheetName val="Budget BS"/>
      <sheetName val="TB2003"/>
      <sheetName val="CSG Overhead"/>
      <sheetName val="Plant Overhead"/>
      <sheetName val="NAMA PERUSAHAAN"/>
      <sheetName val="FKT_PJK"/>
      <sheetName val="ShareCapital "/>
      <sheetName val="Inventories"/>
      <sheetName val="CH_FL_QUAR"/>
      <sheetName val="Alokasi Rutin"/>
      <sheetName val="Compare to competitor ratio-BI"/>
      <sheetName val="C1 NOV"/>
      <sheetName val="PDPC0908"/>
      <sheetName val="Sheet1"/>
      <sheetName val="Kode"/>
      <sheetName val="DPS OK"/>
      <sheetName val="data (2)"/>
      <sheetName val="Non-Statistical Sampling"/>
      <sheetName val="DATA LIST"/>
      <sheetName val="EX RATE"/>
      <sheetName val="SE"/>
      <sheetName val="Note"/>
      <sheetName val="GRIR"/>
      <sheetName val="lm7-11"/>
      <sheetName val="Permanent info"/>
      <sheetName val="Art_232"/>
      <sheetName val="PLN Mar"/>
      <sheetName val="PK HJ  HP"/>
      <sheetName val="Reaperdist"/>
      <sheetName val="Renc.Prod"/>
      <sheetName val="PLN Des"/>
      <sheetName val="Biaya Tot PLN"/>
      <sheetName val="PLN Okt"/>
      <sheetName val="PLN Jan"/>
      <sheetName val="PLN Mei"/>
      <sheetName val="PLN Nov"/>
      <sheetName val="PLN Jun"/>
      <sheetName val="PLN Jul"/>
      <sheetName val="PLN Feb"/>
      <sheetName val="PLN Ags"/>
      <sheetName val="PLN Sep"/>
      <sheetName val="PLN Apr"/>
      <sheetName val="CY_CRS"/>
      <sheetName val="LS_CRS"/>
      <sheetName val="EMISI"/>
      <sheetName val="HEAT"/>
      <sheetName val="Biaya Tot PLN TDL 2003"/>
      <sheetName val="Renc.Semen Keluar prod kantong"/>
      <sheetName val="Tabel Kode"/>
      <sheetName val="Art_233"/>
      <sheetName val="Sub_Acc1"/>
      <sheetName val="PLN_Mar"/>
      <sheetName val="PK_HJ__HP"/>
      <sheetName val="Renc_Prod"/>
      <sheetName val="PLN_Des"/>
      <sheetName val="Biaya_Tot_PLN"/>
      <sheetName val="PLN_Okt"/>
      <sheetName val="PLN_Jan"/>
      <sheetName val="PLN_Mei"/>
      <sheetName val="PLN_Nov"/>
      <sheetName val="PLN_Jun"/>
      <sheetName val="PLN_Jul"/>
      <sheetName val="PLN_Feb"/>
      <sheetName val="PLN_Ags"/>
      <sheetName val="PLN_Sep"/>
      <sheetName val="PLN_Apr"/>
      <sheetName val="Biaya_Tot_PLN_TDL_2003"/>
      <sheetName val="Renc_Semen_Keluar_prod_kantong"/>
      <sheetName val="Tabel_Kode"/>
      <sheetName val="GROWTH"/>
      <sheetName val="Journal Template"/>
      <sheetName val="dataPS"/>
      <sheetName val="laporan"/>
      <sheetName val="KODING"/>
      <sheetName val="F1771-II"/>
      <sheetName val="F1771-III"/>
      <sheetName val="koding_komposisi"/>
      <sheetName val="KODINGharga"/>
      <sheetName val="BASE"/>
      <sheetName val="당월(1)"/>
      <sheetName val="Trading Statement"/>
      <sheetName val="VC_4"/>
      <sheetName val="G_3_2_1_Rekon_PPN_In_Premix"/>
      <sheetName val="REKAP_PPH_21"/>
      <sheetName val="Approved_SUMMARY-2013"/>
      <sheetName val="corp_tax1"/>
      <sheetName val="U-3_1_1_telephone1"/>
      <sheetName val="Sub_Acc2"/>
      <sheetName val="corp_tax2"/>
      <sheetName val="U-3_1_1_telephone2"/>
      <sheetName val="GeneralInfo"/>
      <sheetName val="FE-1771-I"/>
      <sheetName val="Penebusan"/>
      <sheetName val="Angs.B.Group"/>
      <sheetName val="IMPUT PENERIMAAN BULK WB"/>
      <sheetName val="HUTANG PER VENDOR 09"/>
      <sheetName val="IMPUT PENERIMAAN BAG PRODUKSI"/>
      <sheetName val="PEMAKAIAN BY PRODUKSI"/>
      <sheetName val="D"/>
      <sheetName val="ocean voyage"/>
      <sheetName val="SE-C"/>
      <sheetName val="DAF.INVEN U.O"/>
      <sheetName val="Sumber Hidup"/>
      <sheetName val="TB after Reval-Server"/>
      <sheetName val="Tc"/>
      <sheetName val="Auxiliary"/>
      <sheetName val="UI - Brands"/>
      <sheetName val="AFFIRM"/>
      <sheetName val="UI - Pat Dyn"/>
      <sheetName val="Affirm Retrieve"/>
      <sheetName val="UI - Additional"/>
      <sheetName val="Main Title"/>
      <sheetName val="達成729"/>
      <sheetName val="上野ﾌｫｰﾑ台当たり"/>
    </sheetNames>
    <sheetDataSet>
      <sheetData sheetId="0" refreshError="1">
        <row r="5">
          <cell r="D5" t="str">
            <v>SEPARATE SOFTWARE</v>
          </cell>
          <cell r="G5" t="str">
            <v>File name</v>
          </cell>
        </row>
        <row r="6">
          <cell r="D6" t="str">
            <v>Commercial reports - Actual</v>
          </cell>
          <cell r="G6" t="str">
            <v>PCDM91</v>
          </cell>
        </row>
        <row r="7">
          <cell r="D7" t="str">
            <v>Commercial reports - Budget</v>
          </cell>
          <cell r="G7" t="str">
            <v>PCQP</v>
          </cell>
        </row>
        <row r="8">
          <cell r="D8" t="str">
            <v>Operational reports (ERG)</v>
          </cell>
          <cell r="G8" t="str">
            <v>C: SDS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scription Pipeline"/>
      <sheetName val="Subscription Summary"/>
      <sheetName val="Summary"/>
      <sheetName val="Parameter"/>
      <sheetName val="Sheet1"/>
    </sheetNames>
    <sheetDataSet>
      <sheetData sheetId="0"/>
      <sheetData sheetId="1"/>
      <sheetData sheetId="2"/>
      <sheetData sheetId="3" refreshError="1">
        <row r="2">
          <cell r="A2" t="str">
            <v>Thamrin</v>
          </cell>
          <cell r="B2" t="str">
            <v>==================================</v>
          </cell>
        </row>
        <row r="3">
          <cell r="A3" t="str">
            <v>Muara Karang</v>
          </cell>
          <cell r="B3" t="str">
            <v>Bandung</v>
          </cell>
        </row>
        <row r="4">
          <cell r="A4" t="str">
            <v>Kelapa Gading</v>
          </cell>
          <cell r="B4" t="str">
            <v>==================================</v>
          </cell>
        </row>
        <row r="5">
          <cell r="A5" t="str">
            <v>Tomang</v>
          </cell>
          <cell r="B5" t="str">
            <v xml:space="preserve">Alvita Julian Tjahjadi    </v>
          </cell>
        </row>
        <row r="6">
          <cell r="A6" t="str">
            <v>Bandung</v>
          </cell>
          <cell r="B6" t="str">
            <v>Andreas</v>
          </cell>
        </row>
        <row r="7">
          <cell r="A7" t="str">
            <v xml:space="preserve">Semarang </v>
          </cell>
          <cell r="B7" t="str">
            <v>Santi Gunawan</v>
          </cell>
        </row>
        <row r="8">
          <cell r="A8" t="str">
            <v>Surabaya</v>
          </cell>
          <cell r="B8" t="str">
            <v>Ferry Mariana</v>
          </cell>
        </row>
        <row r="9">
          <cell r="A9" t="str">
            <v>Medan</v>
          </cell>
          <cell r="B9" t="str">
            <v>Erick Wijaya</v>
          </cell>
        </row>
        <row r="10">
          <cell r="A10" t="str">
            <v>Pondok Indah</v>
          </cell>
          <cell r="B10" t="str">
            <v>Gerry Jonathan</v>
          </cell>
        </row>
        <row r="11">
          <cell r="A11" t="str">
            <v>TE - Thamrin</v>
          </cell>
          <cell r="B11" t="str">
            <v>Marbelly Braviano Witono</v>
          </cell>
        </row>
        <row r="12">
          <cell r="A12" t="str">
            <v>TE - Muara Karang</v>
          </cell>
          <cell r="B12" t="str">
            <v>Ivone Rosayanti</v>
          </cell>
        </row>
        <row r="13">
          <cell r="A13" t="str">
            <v>TE - Kelapa Gading</v>
          </cell>
          <cell r="B13" t="str">
            <v>Sani</v>
          </cell>
        </row>
        <row r="14">
          <cell r="A14" t="str">
            <v>TE - Tomang</v>
          </cell>
          <cell r="B14" t="str">
            <v>Yigal Allon Siregar</v>
          </cell>
        </row>
        <row r="15">
          <cell r="A15" t="str">
            <v>TE - Bandung</v>
          </cell>
          <cell r="B15" t="str">
            <v>Anastasia Wahyono</v>
          </cell>
        </row>
        <row r="16">
          <cell r="A16" t="str">
            <v xml:space="preserve">TE - Semarang </v>
          </cell>
          <cell r="B16" t="str">
            <v>Yohanes Kusnadi</v>
          </cell>
        </row>
        <row r="17">
          <cell r="A17" t="str">
            <v>TE - Surabaya</v>
          </cell>
          <cell r="B17" t="str">
            <v>Henny Sisilia Tanjung</v>
          </cell>
        </row>
        <row r="18">
          <cell r="A18" t="str">
            <v>TE - Medan</v>
          </cell>
          <cell r="B18" t="str">
            <v>Jeanny Budiman</v>
          </cell>
        </row>
        <row r="19">
          <cell r="B19" t="str">
            <v>Yusuf Mulyawan</v>
          </cell>
        </row>
        <row r="20">
          <cell r="B20" t="str">
            <v>Silvie Purnamsidi</v>
          </cell>
        </row>
        <row r="21">
          <cell r="B21" t="str">
            <v>==================================</v>
          </cell>
        </row>
        <row r="22">
          <cell r="B22" t="str">
            <v>Kelapa Gading</v>
          </cell>
        </row>
        <row r="23">
          <cell r="B23" t="str">
            <v>==================================</v>
          </cell>
        </row>
        <row r="24">
          <cell r="B24" t="str">
            <v xml:space="preserve">Ernie Sepvia   </v>
          </cell>
        </row>
        <row r="25">
          <cell r="B25" t="str">
            <v>Patricia Harjati</v>
          </cell>
        </row>
        <row r="26">
          <cell r="B26" t="str">
            <v>Hanley Efendy</v>
          </cell>
        </row>
        <row r="27">
          <cell r="B27" t="str">
            <v>Marini Jakup</v>
          </cell>
        </row>
        <row r="28">
          <cell r="B28" t="str">
            <v>Leonard Sukrisna</v>
          </cell>
        </row>
        <row r="29">
          <cell r="B29" t="str">
            <v>Frederick Sandrian</v>
          </cell>
        </row>
        <row r="30">
          <cell r="B30" t="str">
            <v>Nini Koiman</v>
          </cell>
        </row>
        <row r="31">
          <cell r="B31" t="str">
            <v xml:space="preserve">Maya Ramayani </v>
          </cell>
        </row>
        <row r="32">
          <cell r="B32" t="str">
            <v>Meryna</v>
          </cell>
        </row>
        <row r="33">
          <cell r="B33" t="str">
            <v>Dwi Budi Utami</v>
          </cell>
        </row>
        <row r="34">
          <cell r="B34" t="str">
            <v xml:space="preserve">Yuliana Arifin    </v>
          </cell>
        </row>
        <row r="35">
          <cell r="B35" t="str">
            <v>Deby Sintyajaya</v>
          </cell>
        </row>
        <row r="36">
          <cell r="B36" t="str">
            <v>Margareth Sheila</v>
          </cell>
        </row>
        <row r="37">
          <cell r="B37" t="str">
            <v>Yeni Widjaja</v>
          </cell>
        </row>
        <row r="38">
          <cell r="B38" t="str">
            <v>Farwandi</v>
          </cell>
        </row>
        <row r="39">
          <cell r="B39" t="str">
            <v>David Tenggara</v>
          </cell>
        </row>
        <row r="40">
          <cell r="B40" t="str">
            <v>Jawa Ajeng Larasati</v>
          </cell>
        </row>
        <row r="41">
          <cell r="B41" t="str">
            <v>Meni</v>
          </cell>
        </row>
        <row r="42">
          <cell r="B42" t="str">
            <v>Marsya Wahyu H</v>
          </cell>
        </row>
        <row r="43">
          <cell r="B43" t="str">
            <v>Yully</v>
          </cell>
        </row>
        <row r="44">
          <cell r="B44" t="str">
            <v xml:space="preserve">Yenny Budi Siswanti </v>
          </cell>
        </row>
        <row r="45">
          <cell r="B45" t="str">
            <v>Alfonsus Nadeak</v>
          </cell>
        </row>
        <row r="46">
          <cell r="B46" t="str">
            <v>Suwanto</v>
          </cell>
        </row>
        <row r="47">
          <cell r="B47" t="str">
            <v>Robby Iskandar</v>
          </cell>
        </row>
        <row r="48">
          <cell r="B48" t="str">
            <v>Hendra Kurniadi</v>
          </cell>
        </row>
        <row r="49">
          <cell r="B49" t="str">
            <v>Bima Indraprastha Djatmika</v>
          </cell>
        </row>
        <row r="50">
          <cell r="B50" t="str">
            <v xml:space="preserve">Hermawan Sudaryo </v>
          </cell>
        </row>
        <row r="51">
          <cell r="B51" t="str">
            <v>==================================</v>
          </cell>
        </row>
        <row r="52">
          <cell r="B52" t="str">
            <v>Kota</v>
          </cell>
        </row>
        <row r="53">
          <cell r="B53" t="str">
            <v>==================================</v>
          </cell>
        </row>
        <row r="54">
          <cell r="B54" t="str">
            <v>==================================</v>
          </cell>
        </row>
        <row r="55">
          <cell r="B55" t="str">
            <v>Puri</v>
          </cell>
        </row>
        <row r="56">
          <cell r="B56" t="str">
            <v>==================================</v>
          </cell>
        </row>
        <row r="57">
          <cell r="B57" t="str">
            <v>==================================</v>
          </cell>
        </row>
        <row r="58">
          <cell r="B58" t="str">
            <v>Medan</v>
          </cell>
        </row>
        <row r="59">
          <cell r="B59" t="str">
            <v>==================================</v>
          </cell>
        </row>
        <row r="60">
          <cell r="B60" t="str">
            <v>Olisanti</v>
          </cell>
        </row>
        <row r="61">
          <cell r="B61" t="str">
            <v>Sufenny</v>
          </cell>
        </row>
        <row r="62">
          <cell r="B62" t="str">
            <v>Ernawaty</v>
          </cell>
        </row>
        <row r="63">
          <cell r="B63" t="str">
            <v>Suliana</v>
          </cell>
        </row>
        <row r="64">
          <cell r="B64" t="str">
            <v>Elly</v>
          </cell>
        </row>
        <row r="65">
          <cell r="B65" t="str">
            <v>Chandra Wijaya</v>
          </cell>
        </row>
        <row r="66">
          <cell r="B66" t="str">
            <v>Susiwati</v>
          </cell>
        </row>
        <row r="67">
          <cell r="B67" t="str">
            <v xml:space="preserve">Milah </v>
          </cell>
        </row>
        <row r="68">
          <cell r="B68" t="str">
            <v>Budi Candra</v>
          </cell>
        </row>
        <row r="69">
          <cell r="B69" t="str">
            <v>==================================</v>
          </cell>
        </row>
        <row r="70">
          <cell r="B70" t="str">
            <v>Muara Karang</v>
          </cell>
        </row>
        <row r="71">
          <cell r="B71" t="str">
            <v>==================================</v>
          </cell>
        </row>
        <row r="72">
          <cell r="B72" t="str">
            <v>Hendy</v>
          </cell>
        </row>
        <row r="73">
          <cell r="B73" t="str">
            <v>Christian Fernandi Soesantio</v>
          </cell>
        </row>
        <row r="74">
          <cell r="B74" t="str">
            <v xml:space="preserve">Andy Junius Wibowo </v>
          </cell>
        </row>
        <row r="75">
          <cell r="B75" t="str">
            <v>Shinta</v>
          </cell>
        </row>
        <row r="76">
          <cell r="B76" t="str">
            <v>Job Marcellious Maryono</v>
          </cell>
        </row>
        <row r="77">
          <cell r="B77" t="str">
            <v>Lim Willy Halim</v>
          </cell>
        </row>
        <row r="78">
          <cell r="B78" t="str">
            <v>Margareta Tandela</v>
          </cell>
        </row>
        <row r="79">
          <cell r="B79" t="str">
            <v>Meina Manap</v>
          </cell>
        </row>
        <row r="80">
          <cell r="B80" t="str">
            <v>Arvid Yosua Sutrisna</v>
          </cell>
        </row>
        <row r="81">
          <cell r="B81" t="str">
            <v>Rudy Santoso</v>
          </cell>
        </row>
        <row r="82">
          <cell r="B82" t="str">
            <v>Suhartono Gunawan</v>
          </cell>
        </row>
        <row r="83">
          <cell r="B83" t="str">
            <v>Verawaty Anggraini</v>
          </cell>
        </row>
        <row r="84">
          <cell r="B84" t="str">
            <v xml:space="preserve">Ardi Setiadi Yusuf </v>
          </cell>
        </row>
        <row r="85">
          <cell r="B85" t="str">
            <v>Ferry Setiawan</v>
          </cell>
        </row>
        <row r="86">
          <cell r="B86" t="str">
            <v xml:space="preserve">Ferry Prajugo Widjaja </v>
          </cell>
        </row>
        <row r="87">
          <cell r="B87" t="str">
            <v>Suyekti</v>
          </cell>
        </row>
        <row r="88">
          <cell r="B88" t="str">
            <v xml:space="preserve">Michael Edison </v>
          </cell>
        </row>
        <row r="89">
          <cell r="B89" t="str">
            <v>==================================</v>
          </cell>
        </row>
        <row r="90">
          <cell r="B90" t="str">
            <v>Semarang</v>
          </cell>
        </row>
        <row r="91">
          <cell r="B91" t="str">
            <v>==================================</v>
          </cell>
        </row>
        <row r="92">
          <cell r="B92" t="str">
            <v>Fiona Saphira Sidhojoyo</v>
          </cell>
        </row>
        <row r="93">
          <cell r="B93" t="str">
            <v>Ronaldi Jessy D.</v>
          </cell>
        </row>
        <row r="94">
          <cell r="B94" t="str">
            <v>Stepanus Henki S.</v>
          </cell>
        </row>
        <row r="95">
          <cell r="B95" t="str">
            <v>Adhy Nugroho Kurniawan</v>
          </cell>
        </row>
        <row r="96">
          <cell r="B96" t="str">
            <v>Markus Nugroho Santoso</v>
          </cell>
        </row>
        <row r="97">
          <cell r="B97" t="str">
            <v>Adi Satriyo</v>
          </cell>
        </row>
        <row r="98">
          <cell r="B98" t="str">
            <v>Dhani Ardian</v>
          </cell>
        </row>
        <row r="99">
          <cell r="B99" t="str">
            <v>Novie Wahjudi Setijadjaja</v>
          </cell>
        </row>
        <row r="100">
          <cell r="B100" t="str">
            <v>Gartina Kosasih</v>
          </cell>
        </row>
        <row r="101">
          <cell r="B101" t="str">
            <v>Ronny Fajar Hidayat</v>
          </cell>
        </row>
        <row r="102">
          <cell r="B102" t="str">
            <v>==================================</v>
          </cell>
        </row>
        <row r="103">
          <cell r="B103" t="str">
            <v>Surabaya</v>
          </cell>
        </row>
        <row r="104">
          <cell r="B104" t="str">
            <v>==================================</v>
          </cell>
        </row>
        <row r="105">
          <cell r="B105" t="str">
            <v>Jugo Priyo Rusdi Gunawan</v>
          </cell>
        </row>
        <row r="106">
          <cell r="B106" t="str">
            <v>Ari Kresnowati</v>
          </cell>
        </row>
        <row r="107">
          <cell r="B107" t="str">
            <v>Nathanel Tanaputra*</v>
          </cell>
        </row>
        <row r="108">
          <cell r="B108" t="str">
            <v xml:space="preserve">Melati Kusumawardani </v>
          </cell>
        </row>
        <row r="109">
          <cell r="B109" t="str">
            <v>Hendra Haryanto</v>
          </cell>
        </row>
        <row r="110">
          <cell r="B110" t="str">
            <v>Cindy Kumala Djaya</v>
          </cell>
        </row>
        <row r="111">
          <cell r="B111" t="str">
            <v>Rudi Sudarmanto</v>
          </cell>
        </row>
        <row r="112">
          <cell r="B112" t="str">
            <v>Ivanna Chandra</v>
          </cell>
        </row>
        <row r="113">
          <cell r="B113" t="str">
            <v>Hery Sun</v>
          </cell>
        </row>
        <row r="114">
          <cell r="B114" t="str">
            <v>Hans Tanyones</v>
          </cell>
        </row>
        <row r="115">
          <cell r="B115" t="str">
            <v>Lia Nathalia</v>
          </cell>
        </row>
        <row r="116">
          <cell r="B116" t="str">
            <v>Yuvita</v>
          </cell>
        </row>
        <row r="117">
          <cell r="B117" t="str">
            <v>Johan Wibowo</v>
          </cell>
        </row>
        <row r="118">
          <cell r="B118" t="str">
            <v>Johan Kartijoso</v>
          </cell>
        </row>
        <row r="119">
          <cell r="B119" t="str">
            <v>Dion Vittorio Adianto</v>
          </cell>
        </row>
        <row r="120">
          <cell r="B120" t="str">
            <v>==================================</v>
          </cell>
        </row>
        <row r="121">
          <cell r="B121" t="str">
            <v>Thamrin</v>
          </cell>
        </row>
        <row r="122">
          <cell r="B122" t="str">
            <v>==================================</v>
          </cell>
        </row>
        <row r="123">
          <cell r="B123" t="str">
            <v>Rudyanto</v>
          </cell>
        </row>
        <row r="124">
          <cell r="B124" t="str">
            <v>Mark Teguh Wahyuri</v>
          </cell>
        </row>
        <row r="125">
          <cell r="B125" t="str">
            <v xml:space="preserve">Vera Kumala </v>
          </cell>
        </row>
        <row r="126">
          <cell r="B126" t="str">
            <v xml:space="preserve">Andrew T. </v>
          </cell>
        </row>
        <row r="127">
          <cell r="B127" t="str">
            <v>Christian Sarkam</v>
          </cell>
        </row>
        <row r="128">
          <cell r="B128" t="str">
            <v>Kurnia Putri</v>
          </cell>
        </row>
        <row r="129">
          <cell r="B129" t="str">
            <v>Agus susanto</v>
          </cell>
        </row>
        <row r="130">
          <cell r="B130" t="str">
            <v>Ainita Taudy</v>
          </cell>
        </row>
        <row r="131">
          <cell r="B131" t="str">
            <v>Sri Muljati</v>
          </cell>
        </row>
        <row r="132">
          <cell r="B132" t="str">
            <v xml:space="preserve">Irfan Firmansyah </v>
          </cell>
        </row>
        <row r="133">
          <cell r="B133" t="str">
            <v>Henry Prawira</v>
          </cell>
        </row>
        <row r="134">
          <cell r="B134" t="str">
            <v>Vivi Limawanti</v>
          </cell>
        </row>
        <row r="135">
          <cell r="B135" t="str">
            <v>Herawaty Salim</v>
          </cell>
        </row>
        <row r="136">
          <cell r="B136" t="str">
            <v>Akhmad Riyadi</v>
          </cell>
        </row>
        <row r="137">
          <cell r="B137" t="str">
            <v>Lauw Robin Susilo</v>
          </cell>
        </row>
        <row r="138">
          <cell r="B138" t="str">
            <v>Devina</v>
          </cell>
        </row>
        <row r="139">
          <cell r="B139" t="str">
            <v>==================================</v>
          </cell>
        </row>
        <row r="140">
          <cell r="B140" t="str">
            <v>Pondok Indah</v>
          </cell>
        </row>
        <row r="141">
          <cell r="B141" t="str">
            <v>==================================</v>
          </cell>
        </row>
        <row r="142">
          <cell r="B142" t="str">
            <v>Novita Yunus</v>
          </cell>
        </row>
        <row r="143">
          <cell r="B143" t="str">
            <v xml:space="preserve">Kristianus Tommy </v>
          </cell>
        </row>
        <row r="144">
          <cell r="B144" t="str">
            <v>==================================</v>
          </cell>
        </row>
        <row r="145">
          <cell r="B145" t="str">
            <v>Tomang</v>
          </cell>
        </row>
        <row r="146">
          <cell r="B146" t="str">
            <v>==================================</v>
          </cell>
        </row>
        <row r="147">
          <cell r="B147" t="str">
            <v>Freddy</v>
          </cell>
        </row>
        <row r="148">
          <cell r="B148" t="str">
            <v>Maria Hartono</v>
          </cell>
        </row>
        <row r="149">
          <cell r="B149" t="str">
            <v>Hendro Sulaiman</v>
          </cell>
        </row>
        <row r="150">
          <cell r="B150" t="str">
            <v>Elysa Lestari</v>
          </cell>
        </row>
        <row r="151">
          <cell r="B151" t="str">
            <v>Ricky Mulijanto</v>
          </cell>
        </row>
        <row r="152">
          <cell r="B152" t="str">
            <v>Ita</v>
          </cell>
        </row>
        <row r="153">
          <cell r="B153" t="str">
            <v>Stevio Mario Tanos</v>
          </cell>
        </row>
        <row r="154">
          <cell r="B154" t="str">
            <v>Elennora</v>
          </cell>
        </row>
        <row r="155">
          <cell r="B155" t="str">
            <v>Sumarni</v>
          </cell>
        </row>
        <row r="156">
          <cell r="B156" t="str">
            <v>Yohanes Tjahjadi</v>
          </cell>
        </row>
        <row r="157">
          <cell r="B157" t="str">
            <v>Audrey Progastama Petriny</v>
          </cell>
        </row>
        <row r="158">
          <cell r="B158" t="str">
            <v xml:space="preserve">James Hans Chandra  </v>
          </cell>
        </row>
        <row r="159">
          <cell r="B159" t="str">
            <v>Rupanlangi Saridewi Kalawa</v>
          </cell>
        </row>
        <row r="160">
          <cell r="B160" t="str">
            <v xml:space="preserve">Naomi Marbun </v>
          </cell>
        </row>
        <row r="161">
          <cell r="B161" t="str">
            <v>Sandra Widjaja</v>
          </cell>
        </row>
        <row r="162">
          <cell r="B162" t="str">
            <v>Henry Ho</v>
          </cell>
        </row>
        <row r="163">
          <cell r="B163" t="str">
            <v>Asfima Aisya Tusin</v>
          </cell>
        </row>
        <row r="164">
          <cell r="B164" t="str">
            <v>Shelvy Tjandinegara</v>
          </cell>
        </row>
      </sheetData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Sheet7"/>
      <sheetName val="Sheet6"/>
      <sheetName val="SUMMARY "/>
      <sheetName val="Sheet2"/>
      <sheetName val="TBCON31AUG05"/>
      <sheetName val="MAP BS"/>
      <sheetName val="Sheet1"/>
      <sheetName val="BDTlg"/>
      <sheetName val="Marshal"/>
      <sheetName val="SUMMARY_"/>
      <sheetName val="MAP_BS"/>
    </sheetNames>
    <sheetDataSet>
      <sheetData sheetId="0" refreshError="1"/>
      <sheetData sheetId="1" refreshError="1"/>
      <sheetData sheetId="2" refreshError="1"/>
      <sheetData sheetId="3" refreshError="1">
        <row r="6">
          <cell r="A6">
            <v>120</v>
          </cell>
          <cell r="B6">
            <v>-311416865813</v>
          </cell>
          <cell r="C6">
            <v>-475000000000</v>
          </cell>
          <cell r="D6">
            <v>-786416865813</v>
          </cell>
          <cell r="F6" t="str">
            <v>ok</v>
          </cell>
        </row>
        <row r="7">
          <cell r="A7">
            <v>130</v>
          </cell>
          <cell r="B7">
            <v>-1510260743339</v>
          </cell>
          <cell r="C7">
            <v>475000000000</v>
          </cell>
          <cell r="D7">
            <v>-1035260743339</v>
          </cell>
          <cell r="F7" t="str">
            <v>ok</v>
          </cell>
        </row>
        <row r="8">
          <cell r="A8">
            <v>140</v>
          </cell>
          <cell r="B8">
            <v>-1154031430289</v>
          </cell>
          <cell r="C8">
            <v>-1154031</v>
          </cell>
          <cell r="D8">
            <v>-1149733</v>
          </cell>
          <cell r="E8">
            <v>-4298</v>
          </cell>
          <cell r="F8" t="str">
            <v>ok</v>
          </cell>
          <cell r="G8" t="str">
            <v>4298 murex clearing</v>
          </cell>
        </row>
        <row r="9">
          <cell r="A9">
            <v>170</v>
          </cell>
          <cell r="B9">
            <v>-5936212312494</v>
          </cell>
          <cell r="C9">
            <v>-5936212</v>
          </cell>
          <cell r="D9">
            <v>-5936073</v>
          </cell>
          <cell r="E9">
            <v>-139</v>
          </cell>
          <cell r="F9" t="str">
            <v>ok</v>
          </cell>
          <cell r="G9" t="str">
            <v>4326 short sale sec</v>
          </cell>
        </row>
        <row r="10">
          <cell r="A10">
            <v>190</v>
          </cell>
          <cell r="B10">
            <v>-316215760981</v>
          </cell>
          <cell r="C10">
            <v>-316216</v>
          </cell>
          <cell r="D10">
            <v>-316175</v>
          </cell>
          <cell r="E10">
            <v>-41</v>
          </cell>
        </row>
        <row r="11">
          <cell r="A11">
            <v>213</v>
          </cell>
          <cell r="B11">
            <v>-8512972908</v>
          </cell>
          <cell r="E11">
            <v>0</v>
          </cell>
        </row>
        <row r="12">
          <cell r="A12">
            <v>214</v>
          </cell>
          <cell r="B12">
            <v>2789016151</v>
          </cell>
          <cell r="E12">
            <v>0</v>
          </cell>
        </row>
        <row r="13">
          <cell r="A13">
            <v>215</v>
          </cell>
          <cell r="B13">
            <v>-30156408141</v>
          </cell>
          <cell r="E13">
            <v>0</v>
          </cell>
        </row>
        <row r="14">
          <cell r="A14">
            <v>216</v>
          </cell>
          <cell r="B14">
            <v>13044988283</v>
          </cell>
          <cell r="E14">
            <v>0</v>
          </cell>
          <cell r="F14">
            <v>4305</v>
          </cell>
        </row>
        <row r="15">
          <cell r="A15">
            <v>230</v>
          </cell>
          <cell r="B15">
            <v>-151153124000.564</v>
          </cell>
          <cell r="C15">
            <v>-151153</v>
          </cell>
          <cell r="D15">
            <v>-159756</v>
          </cell>
          <cell r="E15">
            <v>8603</v>
          </cell>
          <cell r="F15" t="str">
            <v>rra</v>
          </cell>
        </row>
        <row r="16">
          <cell r="A16">
            <v>300</v>
          </cell>
          <cell r="B16">
            <v>1130601265440</v>
          </cell>
          <cell r="C16">
            <v>1130601</v>
          </cell>
          <cell r="D16">
            <v>1130602</v>
          </cell>
          <cell r="E16">
            <v>-1</v>
          </cell>
        </row>
        <row r="17">
          <cell r="A17">
            <v>320</v>
          </cell>
          <cell r="B17">
            <v>68987355371</v>
          </cell>
          <cell r="C17">
            <v>68987</v>
          </cell>
          <cell r="D17">
            <v>68987</v>
          </cell>
          <cell r="E17">
            <v>0</v>
          </cell>
        </row>
        <row r="18">
          <cell r="A18">
            <v>330</v>
          </cell>
          <cell r="B18">
            <v>4302519986505</v>
          </cell>
          <cell r="C18">
            <v>4302520</v>
          </cell>
          <cell r="D18">
            <v>4302520</v>
          </cell>
          <cell r="E18">
            <v>0</v>
          </cell>
        </row>
        <row r="19">
          <cell r="A19">
            <v>340</v>
          </cell>
          <cell r="B19">
            <v>0</v>
          </cell>
          <cell r="C19">
            <v>0</v>
          </cell>
          <cell r="E19">
            <v>0</v>
          </cell>
        </row>
        <row r="20">
          <cell r="A20">
            <v>350</v>
          </cell>
          <cell r="B20">
            <v>2218619314757</v>
          </cell>
          <cell r="C20">
            <v>2218619</v>
          </cell>
          <cell r="D20">
            <v>2218619</v>
          </cell>
          <cell r="E20">
            <v>0</v>
          </cell>
        </row>
        <row r="21">
          <cell r="A21">
            <v>365</v>
          </cell>
          <cell r="B21">
            <v>9664531665</v>
          </cell>
          <cell r="C21">
            <v>9665</v>
          </cell>
          <cell r="D21">
            <v>14553</v>
          </cell>
          <cell r="E21">
            <v>-4888</v>
          </cell>
        </row>
        <row r="22">
          <cell r="A22">
            <v>370</v>
          </cell>
          <cell r="B22">
            <v>29003169117</v>
          </cell>
          <cell r="C22">
            <v>29003</v>
          </cell>
          <cell r="D22">
            <v>29003</v>
          </cell>
          <cell r="E22">
            <v>0</v>
          </cell>
        </row>
        <row r="23">
          <cell r="A23">
            <v>400</v>
          </cell>
          <cell r="B23">
            <v>81622166379.75</v>
          </cell>
          <cell r="C23">
            <v>81622</v>
          </cell>
          <cell r="D23">
            <v>82111</v>
          </cell>
          <cell r="E23">
            <v>-489</v>
          </cell>
        </row>
        <row r="24">
          <cell r="A24">
            <v>421</v>
          </cell>
          <cell r="B24">
            <v>1300000000000</v>
          </cell>
          <cell r="C24">
            <v>1300000</v>
          </cell>
        </row>
        <row r="25">
          <cell r="A25" t="str">
            <v>#N/A</v>
          </cell>
          <cell r="B25">
            <v>0</v>
          </cell>
          <cell r="C25">
            <v>0</v>
          </cell>
          <cell r="E25">
            <v>0</v>
          </cell>
        </row>
        <row r="26">
          <cell r="A26">
            <v>211</v>
          </cell>
          <cell r="B26">
            <v>41326016669</v>
          </cell>
          <cell r="C26" t="str">
            <v>ok ppap</v>
          </cell>
        </row>
        <row r="27">
          <cell r="A27">
            <v>210</v>
          </cell>
          <cell r="B27">
            <v>58540004201</v>
          </cell>
          <cell r="C27" t="str">
            <v>ok ppap</v>
          </cell>
        </row>
        <row r="28">
          <cell r="A28">
            <v>461</v>
          </cell>
          <cell r="B28">
            <v>56754640385</v>
          </cell>
          <cell r="C28" t="str">
            <v>ok profit</v>
          </cell>
        </row>
        <row r="29">
          <cell r="A29">
            <v>439</v>
          </cell>
          <cell r="B29">
            <v>0</v>
          </cell>
          <cell r="C29">
            <v>0</v>
          </cell>
        </row>
        <row r="30">
          <cell r="A30" t="str">
            <v>short sale</v>
          </cell>
          <cell r="B30">
            <v>0</v>
          </cell>
          <cell r="C30">
            <v>0</v>
          </cell>
          <cell r="E30">
            <v>0</v>
          </cell>
        </row>
        <row r="31">
          <cell r="A31" t="str">
            <v>223/393</v>
          </cell>
          <cell r="B31">
            <v>-12686</v>
          </cell>
          <cell r="C31">
            <v>0</v>
          </cell>
          <cell r="E31">
            <v>0</v>
          </cell>
        </row>
        <row r="32">
          <cell r="A32" t="str">
            <v>365/230</v>
          </cell>
          <cell r="B32">
            <v>1164916007</v>
          </cell>
          <cell r="C32">
            <v>1165</v>
          </cell>
          <cell r="E32">
            <v>1165</v>
          </cell>
        </row>
        <row r="33">
          <cell r="A33" t="str">
            <v>190/365</v>
          </cell>
          <cell r="B33">
            <v>87674463</v>
          </cell>
          <cell r="C33">
            <v>88</v>
          </cell>
          <cell r="E33">
            <v>88</v>
          </cell>
        </row>
        <row r="34">
          <cell r="A34" t="str">
            <v>438/439</v>
          </cell>
          <cell r="B34">
            <v>-42274744074</v>
          </cell>
          <cell r="C34" t="str">
            <v>ok selisih kurang modal</v>
          </cell>
        </row>
        <row r="35">
          <cell r="A35" t="str">
            <v>Grand Total</v>
          </cell>
          <cell r="B35">
            <v>-152881190637.81445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A6">
            <v>120</v>
          </cell>
        </row>
      </sheetData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nent info"/>
      <sheetName val="Lampiran"/>
      <sheetName val="Art. 23 recons"/>
      <sheetName val="Marshal -1"/>
      <sheetName val="ppH25 &amp; PROVISION"/>
      <sheetName val="BIK-NDE"/>
      <sheetName val="Penyusutan"/>
      <sheetName val="Addition"/>
      <sheetName val="Sheet1"/>
      <sheetName val="F1771"/>
      <sheetName val="F1771-I"/>
      <sheetName val="F1771-II."/>
      <sheetName val="F1771-III"/>
      <sheetName val="F1771-V."/>
      <sheetName val="F1771-VI"/>
      <sheetName val="Marshal _1"/>
      <sheetName val="CapEx &amp; Opr-Cost"/>
      <sheetName val="Consumables"/>
      <sheetName val="Properties"/>
      <sheetName val="SD &amp; Impl"/>
      <sheetName val="BUT-1"/>
      <sheetName val="HEX-A"/>
      <sheetName val="HEX-E"/>
      <sheetName val="I-BUT"/>
      <sheetName val="RD I-BUT"/>
      <sheetName val="CONTRACT REC"/>
      <sheetName val="FE-1770-I"/>
      <sheetName val="FE-1770.P1"/>
      <sheetName val="FE-1770-II"/>
      <sheetName val="Calculation"/>
      <sheetName val="EmpData"/>
      <sheetName val="Marshal"/>
      <sheetName val="General"/>
      <sheetName val="Coding"/>
      <sheetName val="FINALPHP"/>
      <sheetName val="AN_Input"/>
      <sheetName val="Entry  HTM"/>
      <sheetName val="Data Sheet"/>
      <sheetName val="bre"/>
      <sheetName val="Information"/>
      <sheetName val="GeneralInfo"/>
      <sheetName val="Local"/>
      <sheetName val="CAJE"/>
      <sheetName val="UNFOREX"/>
      <sheetName val="Info"/>
      <sheetName val="Table Array"/>
      <sheetName val="Lead"/>
      <sheetName val="PROLOSS"/>
      <sheetName val="FRN"/>
      <sheetName val="DBS-SPT1771-1998"/>
      <sheetName val="MasterSheet"/>
      <sheetName val="FEB"/>
      <sheetName val="Journal Template"/>
      <sheetName val="Benefit Factors"/>
      <sheetName val="Volume Graph (May-ytd)"/>
      <sheetName val="Input &amp; Summary"/>
      <sheetName val="A"/>
      <sheetName val="A u g"/>
      <sheetName val="J u l"/>
      <sheetName val="O c t"/>
      <sheetName val="A p r"/>
      <sheetName val="M a y"/>
      <sheetName val="S e p"/>
      <sheetName val="00 received in 01"/>
      <sheetName val="F e b"/>
      <sheetName val="Per GL J a n"/>
      <sheetName val="J u n"/>
      <sheetName val="M a r"/>
      <sheetName val="CAPIN99B"/>
      <sheetName val="FA99B"/>
      <sheetName val="By Account MTD"/>
      <sheetName val="By Account YTD"/>
      <sheetName val="Direct expenses MTD"/>
      <sheetName val="Equity MTD"/>
      <sheetName val="Equity YTD"/>
      <sheetName val="Variables"/>
      <sheetName val="FID MTD"/>
      <sheetName val="FID YTD"/>
      <sheetName val="IBD MTD"/>
      <sheetName val="IBD YTD"/>
      <sheetName val="By Product MTD"/>
      <sheetName val="By Product YTD"/>
      <sheetName val="Total expenses MTD "/>
      <sheetName val="FA Movement"/>
      <sheetName val="CGS"/>
      <sheetName val="RMCONS"/>
      <sheetName val="START"/>
      <sheetName val="EV"/>
      <sheetName val="fraisfi 2000"/>
      <sheetName val="Q1 JPN Working Budget"/>
      <sheetName val="Budget04"/>
      <sheetName val="DaftarBASTD2010"/>
      <sheetName val="DataMemoRevisiKontrak_Reschedul"/>
      <sheetName val="TBM"/>
      <sheetName val="PL98"/>
      <sheetName val="BQ-E20-02(Rp)"/>
      <sheetName val="Bangunan Utama"/>
      <sheetName val="Drill-Down Tables"/>
      <sheetName val="Daftar Cab"/>
      <sheetName val="Mutasi GA"/>
      <sheetName val="budget idr"/>
      <sheetName val="P&amp;L"/>
      <sheetName val="data_val"/>
      <sheetName val="E 4 - Long Out. Analysis"/>
      <sheetName val="FBL5n 14 Sep 08"/>
      <sheetName val="DATABASE"/>
      <sheetName val="Tran0104"/>
      <sheetName val="DBase"/>
      <sheetName val="ged"/>
      <sheetName val="Interdata"/>
      <sheetName val="Ex-Rate"/>
      <sheetName val="Permanent_info"/>
      <sheetName val="Art__23_recons"/>
      <sheetName val="Marshal_-1"/>
      <sheetName val="ppH25_&amp;_PROVISION"/>
      <sheetName val="F1771-II_"/>
      <sheetName val="F1771-V_"/>
      <sheetName val="Marshal__1"/>
      <sheetName val="CapEx_&amp;_Opr-Cost"/>
      <sheetName val="SD_&amp;_Impl"/>
      <sheetName val="FE-1770_P1"/>
      <sheetName val="CONTRACT_REC"/>
      <sheetName val="RD_I-BUT"/>
      <sheetName val="Entry__HTM"/>
      <sheetName val="Data_Sheet"/>
      <sheetName val="Drill-Down_Tables"/>
      <sheetName val="FA_Movement"/>
      <sheetName val="Table_Array"/>
      <sheetName val="Benefit_Factors"/>
      <sheetName val="Input_&amp;_Summary"/>
      <sheetName val="Journal_Template"/>
      <sheetName val="FBL5n_14_Sep_08"/>
      <sheetName val="SAP Data"/>
      <sheetName val="SAD"/>
      <sheetName val="MA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traidr"/>
      <sheetName val="astra4fcy"/>
      <sheetName val="mapping"/>
      <sheetName val="AJE"/>
      <sheetName val="CF-IDR"/>
      <sheetName val="CF-FGN"/>
      <sheetName val="CRI"/>
      <sheetName val="PKLN"/>
      <sheetName val="PosTertentu"/>
      <sheetName val="CRI FGLQ"/>
      <sheetName val="IDLIQUID"/>
      <sheetName val="FGLIQUID"/>
      <sheetName val="criteria"/>
      <sheetName val="DaUS"/>
      <sheetName val="NIOF data"/>
      <sheetName val="Deriv"/>
      <sheetName val="NIOF"/>
      <sheetName val="NOP"/>
      <sheetName val="NOP BS"/>
      <sheetName val="PDN"/>
      <sheetName val="PDN on bs"/>
      <sheetName val="NOP BI"/>
      <sheetName val="DerivMidday"/>
      <sheetName val="PDN MID DAY "/>
      <sheetName val="PDN MID DAY on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traidr"/>
      <sheetName val="astra4fcy"/>
      <sheetName val="mapping"/>
      <sheetName val="IDLIQUID"/>
      <sheetName val="CRI FGLQ"/>
      <sheetName val="FGLIQUID"/>
      <sheetName val="criteria"/>
      <sheetName val="Deriv"/>
      <sheetName val="NIOF data"/>
      <sheetName val="NOP"/>
      <sheetName val="NIOF"/>
      <sheetName val="PDN"/>
      <sheetName val="PDN on bs"/>
      <sheetName val="NOP BS"/>
      <sheetName val="DerivMidday"/>
      <sheetName val="PDN MID DAY"/>
      <sheetName val="6TP"/>
      <sheetName val="PDN MID DAY on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traidr"/>
      <sheetName val="astra4fcy"/>
      <sheetName val="mapping"/>
      <sheetName val="AJE"/>
      <sheetName val="CF-IDR"/>
      <sheetName val="CF-FGN"/>
      <sheetName val="PosTertentu"/>
      <sheetName val="CRI"/>
      <sheetName val="PKLN"/>
      <sheetName val="CRI FGLQ"/>
      <sheetName val="IDLIQUID"/>
      <sheetName val="FGLIQUID"/>
      <sheetName val="criteria"/>
      <sheetName val="DaUS"/>
      <sheetName val="NIOF data"/>
      <sheetName val="Deriv"/>
      <sheetName val="NIOF"/>
      <sheetName val="NOP"/>
      <sheetName val="NOP BS"/>
      <sheetName val="PDN"/>
      <sheetName val="PDN on bs"/>
      <sheetName val="NOP BI"/>
      <sheetName val="DerivMidday"/>
      <sheetName val="PDN MID DAY "/>
      <sheetName val="PDN MID DAY on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rnal AAl &gt; cost ke equity"/>
      <sheetName val="jornal"/>
      <sheetName val="BS"/>
      <sheetName val="RL"/>
      <sheetName val="TB"/>
      <sheetName val="Pos"/>
      <sheetName val="Eliminasi"/>
      <sheetName val="RL-PRINT"/>
      <sheetName val="RL-Product"/>
      <sheetName val="komp"/>
      <sheetName val="INV"/>
      <sheetName val="Inv-PT"/>
      <sheetName val="Segmen Usaha"/>
      <sheetName val="Ratio"/>
      <sheetName val="%"/>
      <sheetName val="data"/>
      <sheetName val="Makro"/>
      <sheetName val="NIOF"/>
      <sheetName val="Jurnal_AAl_&gt;_cost_ke_equity"/>
      <sheetName val="Segmen_Usah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N32_CONSOL"/>
      <sheetName val="CONSOL"/>
      <sheetName val="CONSOL (2)"/>
      <sheetName val="NPL &amp; EWS"/>
      <sheetName val="Limit"/>
      <sheetName val="NIOF"/>
      <sheetName val="CONSOL_(2)"/>
      <sheetName val="NPL_&amp;_EWS"/>
    </sheetNames>
    <sheetDataSet>
      <sheetData sheetId="0" refreshError="1">
        <row r="3">
          <cell r="B3">
            <v>16982.095000000001</v>
          </cell>
        </row>
        <row r="5">
          <cell r="B5">
            <v>83.834149999999994</v>
          </cell>
        </row>
        <row r="9">
          <cell r="B9">
            <v>11643.145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"/>
      <sheetName val="Lampiran"/>
      <sheetName val="GeneralInfo"/>
      <sheetName val="Marshal"/>
      <sheetName val="FI-1771.P1"/>
      <sheetName val="FE-1771.P1"/>
      <sheetName val="FI-1771.P2"/>
      <sheetName val="FE-1771.P2"/>
      <sheetName val="FI-1771-I"/>
      <sheetName val="FE-1771-I"/>
      <sheetName val="FI-1771-II"/>
      <sheetName val="FE-1771-II"/>
      <sheetName val="FI-1771-III"/>
      <sheetName val="FE-1771-III"/>
      <sheetName val="FI-1771-IV"/>
      <sheetName val="FE-1771-IV"/>
      <sheetName val="FI-1771-V"/>
      <sheetName val="FE-1771-V"/>
      <sheetName val="FI-1771-VI"/>
      <sheetName val="FE-1771-VI"/>
      <sheetName val="Sheet5"/>
      <sheetName val="Sheet4"/>
      <sheetName val="Sheet3"/>
      <sheetName val="Sheet2"/>
      <sheetName val="Sheet1"/>
      <sheetName val="NIOF"/>
      <sheetName val="Marshal -1"/>
      <sheetName val="3800"/>
      <sheetName val="K2-FA"/>
    </sheetNames>
    <sheetDataSet>
      <sheetData sheetId="0"/>
      <sheetData sheetId="1"/>
      <sheetData sheetId="2">
        <row r="23">
          <cell r="H23">
            <v>1</v>
          </cell>
        </row>
        <row r="73">
          <cell r="T73">
            <v>0</v>
          </cell>
        </row>
        <row r="74">
          <cell r="T74">
            <v>3275032676</v>
          </cell>
        </row>
        <row r="76">
          <cell r="T76">
            <v>151500000</v>
          </cell>
        </row>
        <row r="79">
          <cell r="T79">
            <v>7017125319</v>
          </cell>
        </row>
        <row r="90">
          <cell r="L90">
            <v>88989903</v>
          </cell>
          <cell r="P90">
            <v>0.15</v>
          </cell>
        </row>
        <row r="107">
          <cell r="L107">
            <v>88989903</v>
          </cell>
        </row>
        <row r="119">
          <cell r="L11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NIOF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Check Sheet"/>
      <sheetName val="BSHO Report"/>
      <sheetName val="PLHO Report"/>
      <sheetName val="PLHOENG"/>
      <sheetName val="Check_Sheet"/>
      <sheetName val="BSHO_Report"/>
      <sheetName val="PLHO_Report"/>
    </sheetNames>
    <sheetDataSet>
      <sheetData sheetId="0" refreshError="1"/>
      <sheetData sheetId="1" refreshError="1">
        <row r="2">
          <cell r="A2">
            <v>37802</v>
          </cell>
        </row>
        <row r="7">
          <cell r="B7">
            <v>8867</v>
          </cell>
          <cell r="C7">
            <v>8881</v>
          </cell>
          <cell r="D7">
            <v>8902</v>
          </cell>
          <cell r="E7">
            <v>8675.5</v>
          </cell>
          <cell r="F7">
            <v>8337.5</v>
          </cell>
          <cell r="G7">
            <v>8265</v>
          </cell>
          <cell r="H7">
            <v>9045</v>
          </cell>
          <cell r="I7">
            <v>8838</v>
          </cell>
          <cell r="J7">
            <v>8982</v>
          </cell>
          <cell r="K7">
            <v>9227.5</v>
          </cell>
          <cell r="L7">
            <v>8962</v>
          </cell>
          <cell r="M7">
            <v>8950</v>
          </cell>
        </row>
      </sheetData>
      <sheetData sheetId="2" refreshError="1">
        <row r="1">
          <cell r="D1" t="str">
            <v>Date on :</v>
          </cell>
          <cell r="G1">
            <v>1127</v>
          </cell>
          <cell r="H1" t="str">
            <v>Date on :</v>
          </cell>
          <cell r="K1">
            <v>1155</v>
          </cell>
          <cell r="L1" t="str">
            <v>Date on :</v>
          </cell>
          <cell r="O1">
            <v>1186</v>
          </cell>
          <cell r="P1" t="str">
            <v>Date on :</v>
          </cell>
          <cell r="S1">
            <v>1216</v>
          </cell>
          <cell r="T1" t="str">
            <v>Date on :</v>
          </cell>
          <cell r="W1">
            <v>1247</v>
          </cell>
          <cell r="X1" t="str">
            <v>Date on :</v>
          </cell>
          <cell r="AA1">
            <v>1277</v>
          </cell>
          <cell r="AB1" t="str">
            <v>Date on :</v>
          </cell>
          <cell r="AE1">
            <v>1308</v>
          </cell>
          <cell r="AF1" t="str">
            <v>Date on :</v>
          </cell>
          <cell r="AI1">
            <v>1339</v>
          </cell>
          <cell r="AJ1" t="str">
            <v>Date on :</v>
          </cell>
          <cell r="AM1">
            <v>1369</v>
          </cell>
          <cell r="AN1" t="str">
            <v>Date on :</v>
          </cell>
          <cell r="AQ1">
            <v>1400</v>
          </cell>
          <cell r="AR1" t="str">
            <v>Date on :</v>
          </cell>
          <cell r="AU1">
            <v>1430</v>
          </cell>
          <cell r="AV1" t="str">
            <v>Date on :</v>
          </cell>
          <cell r="AY1">
            <v>1461</v>
          </cell>
        </row>
        <row r="3">
          <cell r="D3">
            <v>1127</v>
          </cell>
          <cell r="G3">
            <v>1127</v>
          </cell>
          <cell r="H3">
            <v>1155</v>
          </cell>
          <cell r="K3">
            <v>1155</v>
          </cell>
          <cell r="L3">
            <v>1186</v>
          </cell>
          <cell r="O3">
            <v>1186</v>
          </cell>
          <cell r="P3">
            <v>1216</v>
          </cell>
          <cell r="S3">
            <v>1216</v>
          </cell>
          <cell r="T3">
            <v>1247</v>
          </cell>
          <cell r="W3">
            <v>1247</v>
          </cell>
          <cell r="X3">
            <v>1277</v>
          </cell>
          <cell r="AA3">
            <v>1277</v>
          </cell>
          <cell r="AB3">
            <v>1308</v>
          </cell>
          <cell r="AE3">
            <v>1308</v>
          </cell>
          <cell r="AF3">
            <v>1339</v>
          </cell>
          <cell r="AG3" t="str">
            <v xml:space="preserve"> </v>
          </cell>
          <cell r="AI3">
            <v>1339</v>
          </cell>
          <cell r="AJ3">
            <v>1369</v>
          </cell>
          <cell r="AM3">
            <v>1369</v>
          </cell>
          <cell r="AN3">
            <v>1400</v>
          </cell>
          <cell r="AQ3">
            <v>1400</v>
          </cell>
          <cell r="AR3">
            <v>1430</v>
          </cell>
          <cell r="AU3">
            <v>1430</v>
          </cell>
          <cell r="AV3">
            <v>1461</v>
          </cell>
          <cell r="AY3">
            <v>1461</v>
          </cell>
        </row>
        <row r="4">
          <cell r="AF4" t="str">
            <v xml:space="preserve"> </v>
          </cell>
        </row>
        <row r="5">
          <cell r="D5" t="str">
            <v>S A L D O</v>
          </cell>
          <cell r="F5" t="str">
            <v xml:space="preserve">A K H I R </v>
          </cell>
          <cell r="H5" t="str">
            <v>S A L D O</v>
          </cell>
          <cell r="J5" t="str">
            <v xml:space="preserve">A K H I R </v>
          </cell>
          <cell r="L5" t="str">
            <v>S A L D O</v>
          </cell>
          <cell r="N5" t="str">
            <v xml:space="preserve">A K H I R </v>
          </cell>
          <cell r="P5" t="str">
            <v>S A L D O</v>
          </cell>
          <cell r="R5" t="str">
            <v xml:space="preserve">A K H I R </v>
          </cell>
          <cell r="T5" t="str">
            <v>S A L D O</v>
          </cell>
          <cell r="U5" t="str">
            <v xml:space="preserve"> </v>
          </cell>
          <cell r="V5" t="str">
            <v xml:space="preserve"> </v>
          </cell>
          <cell r="W5" t="str">
            <v xml:space="preserve">A K H I R </v>
          </cell>
          <cell r="X5" t="str">
            <v>S A L D O</v>
          </cell>
          <cell r="Z5" t="str">
            <v xml:space="preserve">A K H I R </v>
          </cell>
          <cell r="AB5" t="str">
            <v>S A L D O</v>
          </cell>
          <cell r="AD5" t="str">
            <v xml:space="preserve">A K H I R </v>
          </cell>
          <cell r="AF5" t="str">
            <v>S A L D O</v>
          </cell>
          <cell r="AH5" t="str">
            <v xml:space="preserve">A K H I R </v>
          </cell>
          <cell r="AJ5" t="str">
            <v>S A L D O</v>
          </cell>
          <cell r="AL5" t="str">
            <v xml:space="preserve">A K H I R </v>
          </cell>
          <cell r="AN5" t="str">
            <v>S A L D O</v>
          </cell>
          <cell r="AP5" t="str">
            <v xml:space="preserve">A K H I R </v>
          </cell>
          <cell r="AR5" t="str">
            <v>S A L D O</v>
          </cell>
          <cell r="AT5" t="str">
            <v xml:space="preserve">A K H I R </v>
          </cell>
          <cell r="AV5" t="str">
            <v>S A L D O</v>
          </cell>
          <cell r="AX5" t="str">
            <v xml:space="preserve">A K H I R </v>
          </cell>
        </row>
        <row r="6">
          <cell r="D6">
            <v>8867</v>
          </cell>
          <cell r="H6">
            <v>8881</v>
          </cell>
          <cell r="L6">
            <v>8902</v>
          </cell>
          <cell r="P6">
            <v>8675.5</v>
          </cell>
          <cell r="T6">
            <v>8337.5</v>
          </cell>
          <cell r="X6">
            <v>8265</v>
          </cell>
          <cell r="AB6">
            <v>9045</v>
          </cell>
          <cell r="AF6">
            <v>8838</v>
          </cell>
          <cell r="AJ6">
            <v>8982</v>
          </cell>
          <cell r="AN6">
            <v>9227.5</v>
          </cell>
          <cell r="AR6">
            <v>8962</v>
          </cell>
          <cell r="AV6">
            <v>8950</v>
          </cell>
        </row>
        <row r="7">
          <cell r="D7" t="str">
            <v>R U P I A H</v>
          </cell>
          <cell r="E7" t="str">
            <v>R U P I A H</v>
          </cell>
          <cell r="F7" t="str">
            <v>Non Rupiah</v>
          </cell>
          <cell r="G7" t="str">
            <v>VALAS/NTR</v>
          </cell>
          <cell r="H7" t="str">
            <v>R U P I A H</v>
          </cell>
          <cell r="I7" t="str">
            <v>R U P I A H</v>
          </cell>
          <cell r="J7" t="str">
            <v>Non Rupiah</v>
          </cell>
          <cell r="K7" t="str">
            <v>VALAS/NTR</v>
          </cell>
          <cell r="L7" t="str">
            <v>R U P I A H</v>
          </cell>
          <cell r="M7" t="str">
            <v>R U P I A H</v>
          </cell>
          <cell r="N7" t="str">
            <v>Non Rupiah</v>
          </cell>
          <cell r="O7" t="str">
            <v>VALAS/NTR</v>
          </cell>
          <cell r="P7" t="str">
            <v>R U P I A H</v>
          </cell>
          <cell r="Q7" t="str">
            <v>R U P I A H</v>
          </cell>
          <cell r="R7" t="str">
            <v>Non Rupiah</v>
          </cell>
          <cell r="S7" t="str">
            <v>VALAS/NTR</v>
          </cell>
          <cell r="T7" t="str">
            <v>R U P I A H</v>
          </cell>
          <cell r="U7" t="str">
            <v>R U P I A H</v>
          </cell>
          <cell r="V7" t="str">
            <v>Non Rupiah</v>
          </cell>
          <cell r="W7" t="str">
            <v>VALAS/NTR</v>
          </cell>
          <cell r="X7" t="str">
            <v>R U P I A H</v>
          </cell>
          <cell r="Y7" t="str">
            <v>R U P I A H</v>
          </cell>
          <cell r="Z7" t="str">
            <v>Non Rupiah</v>
          </cell>
          <cell r="AA7" t="str">
            <v>VALAS/NTR</v>
          </cell>
          <cell r="AB7" t="str">
            <v>R U P I A H</v>
          </cell>
          <cell r="AC7" t="str">
            <v>R U P I A H</v>
          </cell>
          <cell r="AD7" t="str">
            <v>Non Rupiah</v>
          </cell>
          <cell r="AE7" t="str">
            <v>VALAS/NTR</v>
          </cell>
          <cell r="AF7" t="str">
            <v>R U P I A H</v>
          </cell>
          <cell r="AG7" t="str">
            <v>R U P I A H</v>
          </cell>
          <cell r="AH7" t="str">
            <v>Non Rupiah</v>
          </cell>
          <cell r="AI7" t="str">
            <v>VALAS/NTR</v>
          </cell>
          <cell r="AJ7" t="str">
            <v>R U P I A H</v>
          </cell>
          <cell r="AK7" t="str">
            <v>R U P I A H</v>
          </cell>
          <cell r="AL7" t="str">
            <v>Non Rupiah</v>
          </cell>
          <cell r="AM7" t="str">
            <v>VALAS/NTR</v>
          </cell>
          <cell r="AN7" t="str">
            <v>R U P I A H</v>
          </cell>
          <cell r="AO7" t="str">
            <v>R U P I A H</v>
          </cell>
          <cell r="AP7" t="str">
            <v>Non Rupiah</v>
          </cell>
          <cell r="AQ7" t="str">
            <v>VALAS/NTR</v>
          </cell>
          <cell r="AR7" t="str">
            <v>R U P I A H</v>
          </cell>
          <cell r="AS7" t="str">
            <v>R U P I A H</v>
          </cell>
          <cell r="AT7" t="str">
            <v>Non Rupiah</v>
          </cell>
          <cell r="AU7" t="str">
            <v>VALAS/NTR</v>
          </cell>
          <cell r="AV7" t="str">
            <v>R U P I A H</v>
          </cell>
          <cell r="AW7" t="str">
            <v>R U P I A H</v>
          </cell>
          <cell r="AX7" t="str">
            <v>Non Rupiah</v>
          </cell>
          <cell r="AY7" t="str">
            <v>VALAS/NTR</v>
          </cell>
        </row>
        <row r="8">
          <cell r="D8" t="str">
            <v>USD equiv.</v>
          </cell>
          <cell r="F8" t="str">
            <v>USD equiv.</v>
          </cell>
          <cell r="H8" t="str">
            <v>USD equiv.</v>
          </cell>
          <cell r="J8" t="str">
            <v>USD equiv.</v>
          </cell>
          <cell r="L8" t="str">
            <v>USD equiv.</v>
          </cell>
          <cell r="N8" t="str">
            <v>USD equiv.</v>
          </cell>
          <cell r="P8" t="str">
            <v>USD equiv.</v>
          </cell>
          <cell r="R8" t="str">
            <v>USD equiv.</v>
          </cell>
          <cell r="T8" t="str">
            <v>USD equiv.</v>
          </cell>
          <cell r="V8" t="str">
            <v>USD equiv.</v>
          </cell>
          <cell r="X8" t="str">
            <v>USD equiv.</v>
          </cell>
          <cell r="Z8" t="str">
            <v>USD equiv.</v>
          </cell>
          <cell r="AB8" t="str">
            <v>USD equiv.</v>
          </cell>
          <cell r="AD8" t="str">
            <v>USD equiv.</v>
          </cell>
          <cell r="AF8" t="str">
            <v>USD equiv.</v>
          </cell>
          <cell r="AH8" t="str">
            <v>USD equiv.</v>
          </cell>
          <cell r="AJ8" t="str">
            <v>USD equiv.</v>
          </cell>
          <cell r="AL8" t="str">
            <v>USD equiv.</v>
          </cell>
          <cell r="AN8" t="str">
            <v>USD equiv.</v>
          </cell>
          <cell r="AP8" t="str">
            <v>USD equiv.</v>
          </cell>
          <cell r="AR8" t="str">
            <v>USD equiv.</v>
          </cell>
          <cell r="AT8" t="str">
            <v>USD equiv.</v>
          </cell>
          <cell r="AV8" t="str">
            <v>USD equiv.</v>
          </cell>
          <cell r="AX8" t="str">
            <v>USD equiv.</v>
          </cell>
        </row>
        <row r="11">
          <cell r="D11">
            <v>0</v>
          </cell>
          <cell r="E11">
            <v>0</v>
          </cell>
          <cell r="F11">
            <v>5007.09</v>
          </cell>
          <cell r="G11">
            <v>44397867.030000001</v>
          </cell>
          <cell r="H11">
            <v>0</v>
          </cell>
          <cell r="I11">
            <v>0</v>
          </cell>
          <cell r="J11">
            <v>5489.57</v>
          </cell>
          <cell r="K11">
            <v>48752871.169999994</v>
          </cell>
          <cell r="L11">
            <v>0</v>
          </cell>
          <cell r="M11">
            <v>0</v>
          </cell>
          <cell r="N11">
            <v>5971.03</v>
          </cell>
          <cell r="O11">
            <v>53154109.059999995</v>
          </cell>
          <cell r="P11">
            <v>0</v>
          </cell>
          <cell r="Q11">
            <v>0</v>
          </cell>
          <cell r="R11">
            <v>2945.99</v>
          </cell>
          <cell r="S11">
            <v>25557936.244999997</v>
          </cell>
          <cell r="T11">
            <v>0</v>
          </cell>
          <cell r="U11">
            <v>0</v>
          </cell>
          <cell r="V11">
            <v>2469.04</v>
          </cell>
          <cell r="W11">
            <v>20585621</v>
          </cell>
          <cell r="X11">
            <v>0</v>
          </cell>
          <cell r="Y11">
            <v>0</v>
          </cell>
          <cell r="Z11">
            <v>2234.98</v>
          </cell>
          <cell r="AA11">
            <v>18472109.699999999</v>
          </cell>
          <cell r="AB11">
            <v>0</v>
          </cell>
          <cell r="AC11">
            <v>0</v>
          </cell>
          <cell r="AD11">
            <v>3441.46</v>
          </cell>
          <cell r="AE11">
            <v>31128005.699999999</v>
          </cell>
          <cell r="AF11">
            <v>0</v>
          </cell>
          <cell r="AG11">
            <v>0</v>
          </cell>
          <cell r="AH11">
            <v>3217.05</v>
          </cell>
          <cell r="AI11">
            <v>28432287.900000002</v>
          </cell>
          <cell r="AJ11">
            <v>0</v>
          </cell>
          <cell r="AK11">
            <v>0</v>
          </cell>
          <cell r="AL11">
            <v>3840.3</v>
          </cell>
          <cell r="AM11">
            <v>34493574.600000001</v>
          </cell>
          <cell r="AN11">
            <v>0</v>
          </cell>
          <cell r="AO11">
            <v>0</v>
          </cell>
          <cell r="AP11">
            <v>4659.66</v>
          </cell>
          <cell r="AQ11">
            <v>42997012.649999999</v>
          </cell>
          <cell r="AR11">
            <v>0</v>
          </cell>
          <cell r="AS11">
            <v>0</v>
          </cell>
          <cell r="AT11">
            <v>4748.4799999999996</v>
          </cell>
          <cell r="AU11">
            <v>42555877.759999998</v>
          </cell>
          <cell r="AV11">
            <v>0</v>
          </cell>
          <cell r="AW11">
            <v>0</v>
          </cell>
          <cell r="AX11">
            <v>5092.2700000000004</v>
          </cell>
          <cell r="AY11">
            <v>45575816.500000007</v>
          </cell>
        </row>
        <row r="13">
          <cell r="D13">
            <v>0</v>
          </cell>
          <cell r="E13">
            <v>0</v>
          </cell>
          <cell r="F13">
            <v>5007.09</v>
          </cell>
          <cell r="G13">
            <v>44397867.030000001</v>
          </cell>
          <cell r="H13">
            <v>0</v>
          </cell>
          <cell r="I13">
            <v>0</v>
          </cell>
          <cell r="J13">
            <v>5489.57</v>
          </cell>
          <cell r="K13">
            <v>48752871.169999994</v>
          </cell>
          <cell r="L13">
            <v>0</v>
          </cell>
          <cell r="M13">
            <v>0</v>
          </cell>
          <cell r="N13">
            <v>5971.03</v>
          </cell>
          <cell r="O13">
            <v>53154109.059999995</v>
          </cell>
          <cell r="P13">
            <v>0</v>
          </cell>
          <cell r="Q13">
            <v>0</v>
          </cell>
          <cell r="R13">
            <v>2945.99</v>
          </cell>
          <cell r="S13">
            <v>25557936.244999997</v>
          </cell>
          <cell r="T13">
            <v>0</v>
          </cell>
          <cell r="U13">
            <v>0</v>
          </cell>
          <cell r="V13">
            <v>2469.04</v>
          </cell>
          <cell r="W13">
            <v>20585621</v>
          </cell>
          <cell r="X13">
            <v>0</v>
          </cell>
          <cell r="Y13">
            <v>0</v>
          </cell>
          <cell r="Z13">
            <v>2234.98</v>
          </cell>
          <cell r="AA13">
            <v>18472109.699999999</v>
          </cell>
          <cell r="AB13">
            <v>0</v>
          </cell>
          <cell r="AC13">
            <v>0</v>
          </cell>
          <cell r="AD13">
            <v>3441.46</v>
          </cell>
          <cell r="AE13">
            <v>31128005.699999999</v>
          </cell>
          <cell r="AF13">
            <v>0</v>
          </cell>
          <cell r="AG13">
            <v>0</v>
          </cell>
          <cell r="AH13">
            <v>3217.05</v>
          </cell>
          <cell r="AI13">
            <v>28432287.900000002</v>
          </cell>
          <cell r="AJ13">
            <v>0</v>
          </cell>
          <cell r="AK13">
            <v>0</v>
          </cell>
          <cell r="AL13">
            <v>3840.3</v>
          </cell>
          <cell r="AM13">
            <v>34493574.600000001</v>
          </cell>
          <cell r="AN13">
            <v>0</v>
          </cell>
          <cell r="AO13">
            <v>0</v>
          </cell>
          <cell r="AP13">
            <v>4659.66</v>
          </cell>
          <cell r="AQ13">
            <v>42997012.649999999</v>
          </cell>
          <cell r="AR13">
            <v>0</v>
          </cell>
          <cell r="AS13">
            <v>0</v>
          </cell>
          <cell r="AT13">
            <v>4748.4799999999996</v>
          </cell>
          <cell r="AU13">
            <v>42555877.759999998</v>
          </cell>
          <cell r="AV13">
            <v>0</v>
          </cell>
          <cell r="AW13">
            <v>0</v>
          </cell>
          <cell r="AX13">
            <v>5092.2700000000004</v>
          </cell>
          <cell r="AY13">
            <v>45575816.500000007</v>
          </cell>
        </row>
        <row r="15">
          <cell r="D15">
            <v>2459.73</v>
          </cell>
          <cell r="E15">
            <v>21810425.91</v>
          </cell>
          <cell r="F15">
            <v>953755.35</v>
          </cell>
          <cell r="G15">
            <v>8456948688.4499989</v>
          </cell>
          <cell r="H15">
            <v>8057.99</v>
          </cell>
          <cell r="I15">
            <v>71563009.189999998</v>
          </cell>
          <cell r="J15">
            <v>948402.15</v>
          </cell>
          <cell r="K15">
            <v>8422759494.1499996</v>
          </cell>
          <cell r="L15">
            <v>6527.36</v>
          </cell>
          <cell r="M15">
            <v>58106558.719999999</v>
          </cell>
          <cell r="N15">
            <v>1225176.8500000001</v>
          </cell>
          <cell r="O15">
            <v>10906524318.700001</v>
          </cell>
          <cell r="P15">
            <v>6203.72</v>
          </cell>
          <cell r="Q15">
            <v>53820372.859999999</v>
          </cell>
          <cell r="R15">
            <v>2072639.07</v>
          </cell>
          <cell r="S15">
            <v>17981180251.785</v>
          </cell>
          <cell r="T15">
            <v>0</v>
          </cell>
          <cell r="U15">
            <v>0</v>
          </cell>
          <cell r="V15">
            <v>1013946.98</v>
          </cell>
          <cell r="W15">
            <v>8453782945.750001</v>
          </cell>
          <cell r="X15">
            <v>3478.92</v>
          </cell>
          <cell r="Y15">
            <v>28753273.800000001</v>
          </cell>
          <cell r="Z15">
            <v>1091933.26</v>
          </cell>
          <cell r="AA15">
            <v>9024828393.8999977</v>
          </cell>
          <cell r="AB15">
            <v>6774.82</v>
          </cell>
          <cell r="AC15">
            <v>61278246.899999999</v>
          </cell>
          <cell r="AD15">
            <v>1919755.8800000001</v>
          </cell>
          <cell r="AE15">
            <v>17364191934.600002</v>
          </cell>
          <cell r="AF15">
            <v>6934.96</v>
          </cell>
          <cell r="AG15">
            <v>61291176.479999997</v>
          </cell>
          <cell r="AH15">
            <v>4419755</v>
          </cell>
          <cell r="AI15">
            <v>39061794690</v>
          </cell>
          <cell r="AJ15">
            <v>5678.09</v>
          </cell>
          <cell r="AK15">
            <v>51000604.380000003</v>
          </cell>
          <cell r="AL15">
            <v>943661</v>
          </cell>
          <cell r="AM15">
            <v>8475963102.000001</v>
          </cell>
          <cell r="AN15">
            <v>1800.73</v>
          </cell>
          <cell r="AO15">
            <v>16616236.074999999</v>
          </cell>
          <cell r="AP15">
            <v>615190.51</v>
          </cell>
          <cell r="AQ15">
            <v>5676670431.0249996</v>
          </cell>
          <cell r="AR15">
            <v>5963.49</v>
          </cell>
          <cell r="AS15">
            <v>53444797.379999995</v>
          </cell>
          <cell r="AT15">
            <v>1172148.8899999999</v>
          </cell>
          <cell r="AU15">
            <v>10504798352.18</v>
          </cell>
          <cell r="AV15">
            <v>3047.97</v>
          </cell>
          <cell r="AW15">
            <v>27279331.5</v>
          </cell>
          <cell r="AX15">
            <v>669588.11</v>
          </cell>
          <cell r="AY15">
            <v>5992813584.500001</v>
          </cell>
        </row>
        <row r="17">
          <cell r="D17">
            <v>2459.73</v>
          </cell>
          <cell r="E17">
            <v>21810425.91</v>
          </cell>
          <cell r="F17">
            <v>0</v>
          </cell>
          <cell r="G17">
            <v>0</v>
          </cell>
          <cell r="H17">
            <v>8057.99</v>
          </cell>
          <cell r="I17">
            <v>71563009.189999998</v>
          </cell>
          <cell r="J17">
            <v>0</v>
          </cell>
          <cell r="K17">
            <v>0</v>
          </cell>
          <cell r="L17">
            <v>6527.36</v>
          </cell>
          <cell r="M17">
            <v>58106558.719999999</v>
          </cell>
          <cell r="N17">
            <v>0</v>
          </cell>
          <cell r="O17">
            <v>0</v>
          </cell>
          <cell r="P17">
            <v>6203.72</v>
          </cell>
          <cell r="Q17">
            <v>53820372.859999999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3478.92</v>
          </cell>
          <cell r="Y17">
            <v>28753273.800000001</v>
          </cell>
          <cell r="Z17">
            <v>0</v>
          </cell>
          <cell r="AA17">
            <v>0</v>
          </cell>
          <cell r="AB17">
            <v>6774.82</v>
          </cell>
          <cell r="AC17">
            <v>61278246.899999999</v>
          </cell>
          <cell r="AD17">
            <v>0</v>
          </cell>
          <cell r="AE17">
            <v>0</v>
          </cell>
          <cell r="AF17">
            <v>6934.96</v>
          </cell>
          <cell r="AG17">
            <v>61291176.479999997</v>
          </cell>
          <cell r="AH17">
            <v>0</v>
          </cell>
          <cell r="AI17">
            <v>0</v>
          </cell>
          <cell r="AJ17">
            <v>5678.09</v>
          </cell>
          <cell r="AK17">
            <v>51000604.380000003</v>
          </cell>
          <cell r="AL17">
            <v>0</v>
          </cell>
          <cell r="AM17">
            <v>0</v>
          </cell>
          <cell r="AN17">
            <v>1800.73</v>
          </cell>
          <cell r="AO17">
            <v>16616236.074999999</v>
          </cell>
          <cell r="AP17">
            <v>0</v>
          </cell>
          <cell r="AQ17">
            <v>0</v>
          </cell>
          <cell r="AR17">
            <v>5963.49</v>
          </cell>
          <cell r="AS17">
            <v>53444797.379999995</v>
          </cell>
          <cell r="AT17">
            <v>0</v>
          </cell>
          <cell r="AU17">
            <v>0</v>
          </cell>
          <cell r="AV17">
            <v>3047.97</v>
          </cell>
          <cell r="AW17">
            <v>27279331.5</v>
          </cell>
          <cell r="AX17">
            <v>0</v>
          </cell>
          <cell r="AY17">
            <v>0</v>
          </cell>
        </row>
        <row r="18">
          <cell r="D18">
            <v>0</v>
          </cell>
          <cell r="E18">
            <v>0</v>
          </cell>
          <cell r="F18">
            <v>953755.35</v>
          </cell>
          <cell r="G18">
            <v>8456948688.4499989</v>
          </cell>
          <cell r="H18">
            <v>0</v>
          </cell>
          <cell r="I18">
            <v>0</v>
          </cell>
          <cell r="J18">
            <v>948402.15</v>
          </cell>
          <cell r="K18">
            <v>8422759494.1499996</v>
          </cell>
          <cell r="L18">
            <v>0</v>
          </cell>
          <cell r="M18">
            <v>0</v>
          </cell>
          <cell r="N18">
            <v>1126718.6000000001</v>
          </cell>
          <cell r="O18">
            <v>10030048977.200001</v>
          </cell>
          <cell r="P18">
            <v>0</v>
          </cell>
          <cell r="Q18">
            <v>0</v>
          </cell>
          <cell r="R18">
            <v>2072639.07</v>
          </cell>
          <cell r="S18">
            <v>17981180251.785</v>
          </cell>
          <cell r="T18">
            <v>0</v>
          </cell>
          <cell r="U18">
            <v>0</v>
          </cell>
          <cell r="V18">
            <v>1013946.98</v>
          </cell>
          <cell r="W18">
            <v>8453782945.750001</v>
          </cell>
          <cell r="X18">
            <v>0</v>
          </cell>
          <cell r="Y18">
            <v>0</v>
          </cell>
          <cell r="Z18">
            <v>1091933.26</v>
          </cell>
          <cell r="AA18">
            <v>9024828393.8999977</v>
          </cell>
          <cell r="AB18">
            <v>0</v>
          </cell>
          <cell r="AC18">
            <v>0</v>
          </cell>
          <cell r="AD18">
            <v>1919755.86</v>
          </cell>
          <cell r="AE18">
            <v>17364191753.700001</v>
          </cell>
          <cell r="AF18">
            <v>0</v>
          </cell>
          <cell r="AG18">
            <v>0</v>
          </cell>
          <cell r="AH18">
            <v>4419755</v>
          </cell>
          <cell r="AI18">
            <v>39061794690</v>
          </cell>
          <cell r="AJ18">
            <v>0</v>
          </cell>
          <cell r="AK18">
            <v>0</v>
          </cell>
          <cell r="AL18">
            <v>943661</v>
          </cell>
          <cell r="AM18">
            <v>8475963102.000001</v>
          </cell>
          <cell r="AN18">
            <v>0</v>
          </cell>
          <cell r="AO18">
            <v>0</v>
          </cell>
          <cell r="AP18">
            <v>615190.51</v>
          </cell>
          <cell r="AQ18">
            <v>5676670431.0249996</v>
          </cell>
          <cell r="AR18">
            <v>0</v>
          </cell>
          <cell r="AS18">
            <v>0</v>
          </cell>
          <cell r="AT18">
            <v>1172148.8899999999</v>
          </cell>
          <cell r="AU18">
            <v>10504798352.18</v>
          </cell>
          <cell r="AV18">
            <v>0</v>
          </cell>
          <cell r="AW18">
            <v>0</v>
          </cell>
          <cell r="AX18">
            <v>669588.11</v>
          </cell>
          <cell r="AY18">
            <v>5992813584.500001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98458.25</v>
          </cell>
          <cell r="O19">
            <v>876475341.5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0.02</v>
          </cell>
          <cell r="AE19">
            <v>180.9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</row>
        <row r="22">
          <cell r="D22">
            <v>0</v>
          </cell>
          <cell r="E22">
            <v>0</v>
          </cell>
          <cell r="F22">
            <v>25488685</v>
          </cell>
          <cell r="G22">
            <v>226008169895</v>
          </cell>
          <cell r="H22">
            <v>0</v>
          </cell>
          <cell r="I22">
            <v>0</v>
          </cell>
          <cell r="J22">
            <v>23312800</v>
          </cell>
          <cell r="K22">
            <v>207040976800</v>
          </cell>
          <cell r="L22">
            <v>0</v>
          </cell>
          <cell r="M22">
            <v>0</v>
          </cell>
          <cell r="N22">
            <v>24070982</v>
          </cell>
          <cell r="O22">
            <v>214279881764</v>
          </cell>
          <cell r="P22">
            <v>0</v>
          </cell>
          <cell r="Q22">
            <v>0</v>
          </cell>
          <cell r="R22">
            <v>35096800</v>
          </cell>
          <cell r="S22">
            <v>304482288400</v>
          </cell>
          <cell r="T22">
            <v>0</v>
          </cell>
          <cell r="U22">
            <v>0</v>
          </cell>
          <cell r="V22">
            <v>39872460.5</v>
          </cell>
          <cell r="W22">
            <v>332436639418.75</v>
          </cell>
          <cell r="X22">
            <v>0</v>
          </cell>
          <cell r="Y22">
            <v>0</v>
          </cell>
          <cell r="Z22">
            <v>28813610</v>
          </cell>
          <cell r="AA22">
            <v>238144486650</v>
          </cell>
          <cell r="AB22">
            <v>0</v>
          </cell>
          <cell r="AC22">
            <v>0</v>
          </cell>
          <cell r="AD22">
            <v>53992373.25</v>
          </cell>
          <cell r="AE22">
            <v>488361016046.25</v>
          </cell>
          <cell r="AF22">
            <v>0</v>
          </cell>
          <cell r="AG22">
            <v>0</v>
          </cell>
          <cell r="AH22">
            <v>29004500</v>
          </cell>
          <cell r="AI22">
            <v>256341771000</v>
          </cell>
          <cell r="AJ22">
            <v>0</v>
          </cell>
          <cell r="AK22">
            <v>0</v>
          </cell>
          <cell r="AL22">
            <v>29045925</v>
          </cell>
          <cell r="AM22">
            <v>260890498350</v>
          </cell>
          <cell r="AN22">
            <v>0</v>
          </cell>
          <cell r="AO22">
            <v>0</v>
          </cell>
          <cell r="AP22">
            <v>24843560</v>
          </cell>
          <cell r="AQ22">
            <v>229243949900</v>
          </cell>
          <cell r="AR22">
            <v>0</v>
          </cell>
          <cell r="AS22">
            <v>0</v>
          </cell>
          <cell r="AT22">
            <v>30988070</v>
          </cell>
          <cell r="AU22">
            <v>277715083340</v>
          </cell>
          <cell r="AV22">
            <v>0</v>
          </cell>
          <cell r="AW22">
            <v>0</v>
          </cell>
          <cell r="AX22">
            <v>26763370</v>
          </cell>
          <cell r="AY22">
            <v>239532161500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4830052.59</v>
          </cell>
          <cell r="AE28">
            <v>43687825676.549995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25152730.66</v>
          </cell>
          <cell r="AE29">
            <v>227506448819.70001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</row>
        <row r="30">
          <cell r="D30">
            <v>0</v>
          </cell>
          <cell r="E30">
            <v>0</v>
          </cell>
          <cell r="F30">
            <v>25488685</v>
          </cell>
          <cell r="G30">
            <v>226008169895</v>
          </cell>
          <cell r="H30">
            <v>0</v>
          </cell>
          <cell r="I30">
            <v>0</v>
          </cell>
          <cell r="J30">
            <v>23312800</v>
          </cell>
          <cell r="K30">
            <v>207040976800</v>
          </cell>
          <cell r="L30">
            <v>0</v>
          </cell>
          <cell r="M30">
            <v>0</v>
          </cell>
          <cell r="N30">
            <v>24070982</v>
          </cell>
          <cell r="O30">
            <v>214279881764</v>
          </cell>
          <cell r="P30">
            <v>0</v>
          </cell>
          <cell r="Q30">
            <v>0</v>
          </cell>
          <cell r="R30">
            <v>35096800</v>
          </cell>
          <cell r="S30">
            <v>304482288400</v>
          </cell>
          <cell r="T30">
            <v>0</v>
          </cell>
          <cell r="U30">
            <v>0</v>
          </cell>
          <cell r="V30">
            <v>39872460.5</v>
          </cell>
          <cell r="W30">
            <v>332436639418.75</v>
          </cell>
          <cell r="X30">
            <v>0</v>
          </cell>
          <cell r="Y30">
            <v>0</v>
          </cell>
          <cell r="Z30">
            <v>28813610</v>
          </cell>
          <cell r="AA30">
            <v>238144486650</v>
          </cell>
          <cell r="AB30">
            <v>0</v>
          </cell>
          <cell r="AC30">
            <v>0</v>
          </cell>
          <cell r="AD30">
            <v>24009590</v>
          </cell>
          <cell r="AE30">
            <v>217166741550</v>
          </cell>
          <cell r="AF30">
            <v>0</v>
          </cell>
          <cell r="AG30">
            <v>0</v>
          </cell>
          <cell r="AH30">
            <v>29004500</v>
          </cell>
          <cell r="AI30">
            <v>256341771000</v>
          </cell>
          <cell r="AJ30">
            <v>0</v>
          </cell>
          <cell r="AK30">
            <v>0</v>
          </cell>
          <cell r="AL30">
            <v>29045925</v>
          </cell>
          <cell r="AM30">
            <v>260890498350</v>
          </cell>
          <cell r="AN30">
            <v>0</v>
          </cell>
          <cell r="AO30">
            <v>0</v>
          </cell>
          <cell r="AP30">
            <v>24843560</v>
          </cell>
          <cell r="AQ30">
            <v>229243949900</v>
          </cell>
          <cell r="AR30">
            <v>0</v>
          </cell>
          <cell r="AS30">
            <v>0</v>
          </cell>
          <cell r="AT30">
            <v>30988070</v>
          </cell>
          <cell r="AU30">
            <v>277715083340</v>
          </cell>
          <cell r="AV30">
            <v>0</v>
          </cell>
          <cell r="AW30">
            <v>0</v>
          </cell>
          <cell r="AX30">
            <v>26763370</v>
          </cell>
          <cell r="AY30">
            <v>239532161500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</row>
        <row r="38">
          <cell r="D38">
            <v>0</v>
          </cell>
          <cell r="E38">
            <v>0</v>
          </cell>
          <cell r="F38">
            <v>47407210.379999995</v>
          </cell>
          <cell r="G38">
            <v>420359734439.45996</v>
          </cell>
          <cell r="H38">
            <v>0</v>
          </cell>
          <cell r="I38">
            <v>0</v>
          </cell>
          <cell r="J38">
            <v>51114322.32</v>
          </cell>
          <cell r="K38">
            <v>453946296523.92004</v>
          </cell>
          <cell r="L38">
            <v>0</v>
          </cell>
          <cell r="M38">
            <v>0</v>
          </cell>
          <cell r="N38">
            <v>51347949.809999995</v>
          </cell>
          <cell r="O38">
            <v>457099449208.62</v>
          </cell>
          <cell r="P38">
            <v>0</v>
          </cell>
          <cell r="Q38">
            <v>0</v>
          </cell>
          <cell r="R38">
            <v>48523468.459999993</v>
          </cell>
          <cell r="S38">
            <v>420965350624.72998</v>
          </cell>
          <cell r="T38">
            <v>0</v>
          </cell>
          <cell r="U38">
            <v>0</v>
          </cell>
          <cell r="V38">
            <v>42076550.790000007</v>
          </cell>
          <cell r="W38">
            <v>350813242211.625</v>
          </cell>
          <cell r="X38">
            <v>0</v>
          </cell>
          <cell r="Y38">
            <v>0</v>
          </cell>
          <cell r="Z38">
            <v>51933454.75</v>
          </cell>
          <cell r="AA38">
            <v>429230003508.75006</v>
          </cell>
          <cell r="AB38">
            <v>0</v>
          </cell>
          <cell r="AC38">
            <v>0</v>
          </cell>
          <cell r="AD38">
            <v>37303956.18</v>
          </cell>
          <cell r="AE38">
            <v>337414283648.09998</v>
          </cell>
          <cell r="AF38">
            <v>0</v>
          </cell>
          <cell r="AG38">
            <v>0</v>
          </cell>
          <cell r="AH38">
            <v>39823172.640000001</v>
          </cell>
          <cell r="AI38">
            <v>351957199792.32001</v>
          </cell>
          <cell r="AJ38">
            <v>0</v>
          </cell>
          <cell r="AK38">
            <v>0</v>
          </cell>
          <cell r="AL38">
            <v>40383283.710000008</v>
          </cell>
          <cell r="AM38">
            <v>362722654283.22003</v>
          </cell>
          <cell r="AN38">
            <v>0</v>
          </cell>
          <cell r="AO38">
            <v>0</v>
          </cell>
          <cell r="AP38">
            <v>42061475.050000004</v>
          </cell>
          <cell r="AQ38">
            <v>388122261023.875</v>
          </cell>
          <cell r="AR38">
            <v>0</v>
          </cell>
          <cell r="AS38">
            <v>0</v>
          </cell>
          <cell r="AT38">
            <v>45120661.060000002</v>
          </cell>
          <cell r="AU38">
            <v>404371364419.71997</v>
          </cell>
          <cell r="AV38">
            <v>0</v>
          </cell>
          <cell r="AW38">
            <v>0</v>
          </cell>
          <cell r="AX38">
            <v>49436129.209999993</v>
          </cell>
          <cell r="AY38">
            <v>442453356429.5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</row>
        <row r="51">
          <cell r="D51">
            <v>0</v>
          </cell>
          <cell r="E51">
            <v>0</v>
          </cell>
          <cell r="F51">
            <v>7500000</v>
          </cell>
          <cell r="G51">
            <v>66502500000</v>
          </cell>
          <cell r="H51">
            <v>0</v>
          </cell>
          <cell r="I51">
            <v>0</v>
          </cell>
          <cell r="J51">
            <v>7500000</v>
          </cell>
          <cell r="K51">
            <v>66607500000</v>
          </cell>
          <cell r="L51">
            <v>0</v>
          </cell>
          <cell r="M51">
            <v>0</v>
          </cell>
          <cell r="N51">
            <v>7500000</v>
          </cell>
          <cell r="O51">
            <v>66765000000</v>
          </cell>
          <cell r="P51">
            <v>0</v>
          </cell>
          <cell r="Q51">
            <v>0</v>
          </cell>
          <cell r="R51">
            <v>7500000</v>
          </cell>
          <cell r="S51">
            <v>65066250000</v>
          </cell>
          <cell r="T51">
            <v>0</v>
          </cell>
          <cell r="U51">
            <v>0</v>
          </cell>
          <cell r="V51">
            <v>7500000</v>
          </cell>
          <cell r="W51">
            <v>62531250000</v>
          </cell>
          <cell r="X51">
            <v>0</v>
          </cell>
          <cell r="Y51">
            <v>0</v>
          </cell>
          <cell r="Z51">
            <v>7500000</v>
          </cell>
          <cell r="AA51">
            <v>61987500000</v>
          </cell>
          <cell r="AB51">
            <v>0</v>
          </cell>
          <cell r="AC51">
            <v>0</v>
          </cell>
          <cell r="AD51">
            <v>16500000</v>
          </cell>
          <cell r="AE51">
            <v>149242500000</v>
          </cell>
          <cell r="AF51">
            <v>0</v>
          </cell>
          <cell r="AG51">
            <v>0</v>
          </cell>
          <cell r="AH51">
            <v>7500000</v>
          </cell>
          <cell r="AI51">
            <v>66285000000</v>
          </cell>
          <cell r="AJ51">
            <v>0</v>
          </cell>
          <cell r="AK51">
            <v>0</v>
          </cell>
          <cell r="AL51">
            <v>7500000</v>
          </cell>
          <cell r="AM51">
            <v>67365000000</v>
          </cell>
          <cell r="AN51">
            <v>0</v>
          </cell>
          <cell r="AO51">
            <v>0</v>
          </cell>
          <cell r="AP51">
            <v>7500000</v>
          </cell>
          <cell r="AQ51">
            <v>69206250000</v>
          </cell>
          <cell r="AR51">
            <v>0</v>
          </cell>
          <cell r="AS51">
            <v>0</v>
          </cell>
          <cell r="AT51">
            <v>7500000</v>
          </cell>
          <cell r="AU51">
            <v>67215000000</v>
          </cell>
          <cell r="AV51">
            <v>0</v>
          </cell>
          <cell r="AW51">
            <v>0</v>
          </cell>
          <cell r="AX51">
            <v>7500000</v>
          </cell>
          <cell r="AY51">
            <v>67125000000</v>
          </cell>
        </row>
        <row r="52">
          <cell r="D52">
            <v>0</v>
          </cell>
          <cell r="E52">
            <v>0</v>
          </cell>
          <cell r="F52">
            <v>11335714.26</v>
          </cell>
          <cell r="G52">
            <v>100513778343.42</v>
          </cell>
          <cell r="H52">
            <v>0</v>
          </cell>
          <cell r="I52">
            <v>0</v>
          </cell>
          <cell r="J52">
            <v>11335714.26</v>
          </cell>
          <cell r="K52">
            <v>100672478343.06</v>
          </cell>
          <cell r="L52">
            <v>0</v>
          </cell>
          <cell r="M52">
            <v>0</v>
          </cell>
          <cell r="N52">
            <v>11335714.26</v>
          </cell>
          <cell r="O52">
            <v>100910528342.52</v>
          </cell>
          <cell r="P52">
            <v>0</v>
          </cell>
          <cell r="Q52">
            <v>0</v>
          </cell>
          <cell r="R52">
            <v>12835714.26</v>
          </cell>
          <cell r="S52">
            <v>111356239062.63</v>
          </cell>
          <cell r="T52">
            <v>0</v>
          </cell>
          <cell r="U52">
            <v>0</v>
          </cell>
          <cell r="V52">
            <v>12835714.26</v>
          </cell>
          <cell r="W52">
            <v>107017767642.75</v>
          </cell>
          <cell r="X52">
            <v>0</v>
          </cell>
          <cell r="Y52">
            <v>0</v>
          </cell>
          <cell r="Z52">
            <v>10946428.550000001</v>
          </cell>
          <cell r="AA52">
            <v>90472231965.75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11335714.26</v>
          </cell>
          <cell r="AY52">
            <v>101454642627</v>
          </cell>
        </row>
        <row r="53">
          <cell r="D53">
            <v>0</v>
          </cell>
          <cell r="E53">
            <v>0</v>
          </cell>
          <cell r="F53">
            <v>21902869.900000002</v>
          </cell>
          <cell r="G53">
            <v>194212747403.30002</v>
          </cell>
          <cell r="H53">
            <v>0</v>
          </cell>
          <cell r="I53">
            <v>0</v>
          </cell>
          <cell r="J53">
            <v>25551287.390000001</v>
          </cell>
          <cell r="K53">
            <v>226920983310.59</v>
          </cell>
          <cell r="L53">
            <v>0</v>
          </cell>
          <cell r="M53">
            <v>0</v>
          </cell>
          <cell r="N53">
            <v>25687639.399999999</v>
          </cell>
          <cell r="O53">
            <v>228671365938.79999</v>
          </cell>
          <cell r="P53">
            <v>0</v>
          </cell>
          <cell r="Q53">
            <v>0</v>
          </cell>
          <cell r="R53">
            <v>21273216.919999998</v>
          </cell>
          <cell r="S53">
            <v>184555793389.45999</v>
          </cell>
          <cell r="T53">
            <v>0</v>
          </cell>
          <cell r="U53">
            <v>0</v>
          </cell>
          <cell r="V53">
            <v>15010525.02</v>
          </cell>
          <cell r="W53">
            <v>125150252354.25</v>
          </cell>
          <cell r="X53">
            <v>0</v>
          </cell>
          <cell r="Y53">
            <v>0</v>
          </cell>
          <cell r="Z53">
            <v>26724859.48</v>
          </cell>
          <cell r="AA53">
            <v>220880963602.20001</v>
          </cell>
          <cell r="AB53">
            <v>0</v>
          </cell>
          <cell r="AC53">
            <v>0</v>
          </cell>
          <cell r="AD53">
            <v>9852350.6899999995</v>
          </cell>
          <cell r="AE53">
            <v>89114511991.049988</v>
          </cell>
          <cell r="AF53">
            <v>0</v>
          </cell>
          <cell r="AG53">
            <v>0</v>
          </cell>
          <cell r="AH53">
            <v>16114825.42</v>
          </cell>
          <cell r="AI53">
            <v>142422827061.95999</v>
          </cell>
          <cell r="AJ53">
            <v>0</v>
          </cell>
          <cell r="AK53">
            <v>0</v>
          </cell>
          <cell r="AL53">
            <v>12854532.710000001</v>
          </cell>
          <cell r="AM53">
            <v>115459412801.22</v>
          </cell>
          <cell r="AN53">
            <v>0</v>
          </cell>
          <cell r="AO53">
            <v>0</v>
          </cell>
          <cell r="AP53">
            <v>14426724.530000001</v>
          </cell>
          <cell r="AQ53">
            <v>133122600600.57501</v>
          </cell>
          <cell r="AR53">
            <v>0</v>
          </cell>
          <cell r="AS53">
            <v>0</v>
          </cell>
          <cell r="AT53">
            <v>17676511.050000001</v>
          </cell>
          <cell r="AU53">
            <v>158416892030.10001</v>
          </cell>
          <cell r="AV53">
            <v>0</v>
          </cell>
          <cell r="AW53">
            <v>0</v>
          </cell>
          <cell r="AX53">
            <v>23793416.089999996</v>
          </cell>
          <cell r="AY53">
            <v>212951074005.49997</v>
          </cell>
        </row>
        <row r="54">
          <cell r="D54">
            <v>0</v>
          </cell>
          <cell r="E54">
            <v>0</v>
          </cell>
          <cell r="F54">
            <v>-1544964.71</v>
          </cell>
          <cell r="G54">
            <v>-13699202083.569998</v>
          </cell>
          <cell r="H54">
            <v>0</v>
          </cell>
          <cell r="I54">
            <v>0</v>
          </cell>
          <cell r="J54">
            <v>-1486270.26</v>
          </cell>
          <cell r="K54">
            <v>-13199566179.059996</v>
          </cell>
          <cell r="L54">
            <v>0</v>
          </cell>
          <cell r="M54">
            <v>0</v>
          </cell>
          <cell r="N54">
            <v>-1388994.78</v>
          </cell>
          <cell r="O54">
            <v>-12364831531.560001</v>
          </cell>
          <cell r="P54">
            <v>0</v>
          </cell>
          <cell r="Q54">
            <v>0</v>
          </cell>
          <cell r="R54">
            <v>-1299053.6499999999</v>
          </cell>
          <cell r="S54">
            <v>-11269939940.574999</v>
          </cell>
          <cell r="T54">
            <v>0</v>
          </cell>
          <cell r="U54">
            <v>0</v>
          </cell>
          <cell r="V54">
            <v>-1215297.3</v>
          </cell>
          <cell r="W54">
            <v>-10132541238.75</v>
          </cell>
          <cell r="X54">
            <v>0</v>
          </cell>
          <cell r="Y54">
            <v>0</v>
          </cell>
          <cell r="Z54">
            <v>-1183442.0900000001</v>
          </cell>
          <cell r="AA54">
            <v>-9781148873.8499985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-1518361.06</v>
          </cell>
          <cell r="AI54">
            <v>-13419275048.280001</v>
          </cell>
          <cell r="AJ54">
            <v>0</v>
          </cell>
          <cell r="AK54">
            <v>0</v>
          </cell>
          <cell r="AL54">
            <v>-1857471.54</v>
          </cell>
          <cell r="AM54">
            <v>-16683809372.279997</v>
          </cell>
          <cell r="AN54">
            <v>0</v>
          </cell>
          <cell r="AO54">
            <v>0</v>
          </cell>
          <cell r="AP54">
            <v>-1751472.02</v>
          </cell>
          <cell r="AQ54">
            <v>-16161708064.550005</v>
          </cell>
          <cell r="AR54">
            <v>0</v>
          </cell>
          <cell r="AS54">
            <v>0</v>
          </cell>
          <cell r="AT54">
            <v>-1694013.08</v>
          </cell>
          <cell r="AU54">
            <v>-15181745222.960003</v>
          </cell>
          <cell r="AV54">
            <v>0</v>
          </cell>
          <cell r="AW54">
            <v>0</v>
          </cell>
          <cell r="AX54">
            <v>-1606164.26</v>
          </cell>
          <cell r="AY54">
            <v>-14375170126.999996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</row>
        <row r="56">
          <cell r="D56">
            <v>0</v>
          </cell>
          <cell r="E56">
            <v>0</v>
          </cell>
          <cell r="F56">
            <v>8213590.9299999997</v>
          </cell>
          <cell r="G56">
            <v>72829910776.309998</v>
          </cell>
          <cell r="H56">
            <v>0</v>
          </cell>
          <cell r="I56">
            <v>0</v>
          </cell>
          <cell r="J56">
            <v>8213590.9299999997</v>
          </cell>
          <cell r="K56">
            <v>72944901049.330002</v>
          </cell>
          <cell r="L56">
            <v>0</v>
          </cell>
          <cell r="M56">
            <v>0</v>
          </cell>
          <cell r="N56">
            <v>8213590.9299999997</v>
          </cell>
          <cell r="O56">
            <v>73117386458.860001</v>
          </cell>
          <cell r="P56">
            <v>0</v>
          </cell>
          <cell r="Q56">
            <v>0</v>
          </cell>
          <cell r="R56">
            <v>8213590.9299999997</v>
          </cell>
          <cell r="S56">
            <v>71257008113.214996</v>
          </cell>
          <cell r="T56">
            <v>0</v>
          </cell>
          <cell r="U56">
            <v>0</v>
          </cell>
          <cell r="V56">
            <v>7945608.8100000005</v>
          </cell>
          <cell r="W56">
            <v>66246513453.375008</v>
          </cell>
          <cell r="X56">
            <v>0</v>
          </cell>
          <cell r="Y56">
            <v>0</v>
          </cell>
          <cell r="Z56">
            <v>7945608.8100000005</v>
          </cell>
          <cell r="AA56">
            <v>65670456814.650002</v>
          </cell>
          <cell r="AB56">
            <v>0</v>
          </cell>
          <cell r="AC56">
            <v>0</v>
          </cell>
          <cell r="AD56">
            <v>10951605.49</v>
          </cell>
          <cell r="AE56">
            <v>99057271657.050003</v>
          </cell>
          <cell r="AF56">
            <v>0</v>
          </cell>
          <cell r="AG56">
            <v>0</v>
          </cell>
          <cell r="AH56">
            <v>17726708.280000001</v>
          </cell>
          <cell r="AI56">
            <v>156668647778.64001</v>
          </cell>
          <cell r="AJ56">
            <v>0</v>
          </cell>
          <cell r="AK56">
            <v>0</v>
          </cell>
          <cell r="AL56">
            <v>21886222.540000003</v>
          </cell>
          <cell r="AM56">
            <v>196582050854.28003</v>
          </cell>
          <cell r="AN56">
            <v>0</v>
          </cell>
          <cell r="AO56">
            <v>0</v>
          </cell>
          <cell r="AP56">
            <v>21886222.540000003</v>
          </cell>
          <cell r="AQ56">
            <v>201955118487.85004</v>
          </cell>
          <cell r="AR56">
            <v>0</v>
          </cell>
          <cell r="AS56">
            <v>0</v>
          </cell>
          <cell r="AT56">
            <v>21638163.09</v>
          </cell>
          <cell r="AU56">
            <v>193921217612.57999</v>
          </cell>
          <cell r="AV56">
            <v>0</v>
          </cell>
          <cell r="AW56">
            <v>0</v>
          </cell>
          <cell r="AX56">
            <v>8413163.120000001</v>
          </cell>
          <cell r="AY56">
            <v>75297809924.000015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</row>
        <row r="62">
          <cell r="D62">
            <v>0</v>
          </cell>
          <cell r="E62">
            <v>0</v>
          </cell>
          <cell r="F62">
            <v>35644953.780000001</v>
          </cell>
          <cell r="G62">
            <v>316063805167.26001</v>
          </cell>
          <cell r="H62">
            <v>0</v>
          </cell>
          <cell r="I62">
            <v>0</v>
          </cell>
          <cell r="J62">
            <v>37019220.36999999</v>
          </cell>
          <cell r="K62">
            <v>328767696105.96997</v>
          </cell>
          <cell r="L62">
            <v>0</v>
          </cell>
          <cell r="M62">
            <v>0</v>
          </cell>
          <cell r="N62">
            <v>44535449.889999993</v>
          </cell>
          <cell r="O62">
            <v>396454574920.78003</v>
          </cell>
          <cell r="P62">
            <v>0</v>
          </cell>
          <cell r="Q62">
            <v>0</v>
          </cell>
          <cell r="R62">
            <v>49672507.780000001</v>
          </cell>
          <cell r="S62">
            <v>430933841245.39008</v>
          </cell>
          <cell r="T62">
            <v>0</v>
          </cell>
          <cell r="U62">
            <v>0</v>
          </cell>
          <cell r="V62">
            <v>53753673.949999996</v>
          </cell>
          <cell r="W62">
            <v>448171256558.12494</v>
          </cell>
          <cell r="X62">
            <v>0</v>
          </cell>
          <cell r="Y62">
            <v>0</v>
          </cell>
          <cell r="Z62">
            <v>53512484.649999991</v>
          </cell>
          <cell r="AA62">
            <v>442280685632.24994</v>
          </cell>
          <cell r="AB62">
            <v>0</v>
          </cell>
          <cell r="AC62">
            <v>0</v>
          </cell>
          <cell r="AD62">
            <v>10506522.210000001</v>
          </cell>
          <cell r="AE62">
            <v>95031493389.449997</v>
          </cell>
          <cell r="AF62">
            <v>0</v>
          </cell>
          <cell r="AG62">
            <v>0</v>
          </cell>
          <cell r="AH62">
            <v>30707163.800000004</v>
          </cell>
          <cell r="AI62">
            <v>271389913664.40002</v>
          </cell>
          <cell r="AJ62">
            <v>0</v>
          </cell>
          <cell r="AK62">
            <v>0</v>
          </cell>
          <cell r="AL62">
            <v>31955172.460000005</v>
          </cell>
          <cell r="AM62">
            <v>287021359035.72003</v>
          </cell>
          <cell r="AN62">
            <v>0</v>
          </cell>
          <cell r="AO62">
            <v>0</v>
          </cell>
          <cell r="AP62">
            <v>37123959.599999987</v>
          </cell>
          <cell r="AQ62">
            <v>342561337209</v>
          </cell>
          <cell r="AR62">
            <v>0</v>
          </cell>
          <cell r="AS62">
            <v>0</v>
          </cell>
          <cell r="AT62">
            <v>35081646.229999997</v>
          </cell>
          <cell r="AU62">
            <v>314401713513.25995</v>
          </cell>
          <cell r="AV62">
            <v>0</v>
          </cell>
          <cell r="AW62">
            <v>0</v>
          </cell>
          <cell r="AX62">
            <v>35895451.350000001</v>
          </cell>
          <cell r="AY62">
            <v>321264289582.50006</v>
          </cell>
        </row>
        <row r="64">
          <cell r="D64">
            <v>0</v>
          </cell>
          <cell r="E64">
            <v>0</v>
          </cell>
          <cell r="F64">
            <v>8350000</v>
          </cell>
          <cell r="G64">
            <v>74039450000</v>
          </cell>
          <cell r="H64">
            <v>0</v>
          </cell>
          <cell r="I64">
            <v>0</v>
          </cell>
          <cell r="J64">
            <v>8350000</v>
          </cell>
          <cell r="K64">
            <v>74156350000</v>
          </cell>
          <cell r="L64">
            <v>0</v>
          </cell>
          <cell r="M64">
            <v>0</v>
          </cell>
          <cell r="N64">
            <v>8350000</v>
          </cell>
          <cell r="O64">
            <v>74331700000</v>
          </cell>
          <cell r="P64">
            <v>0</v>
          </cell>
          <cell r="Q64">
            <v>0</v>
          </cell>
          <cell r="R64">
            <v>8350000</v>
          </cell>
          <cell r="S64">
            <v>72440425000</v>
          </cell>
          <cell r="T64">
            <v>0</v>
          </cell>
          <cell r="U64">
            <v>0</v>
          </cell>
          <cell r="V64">
            <v>8350000</v>
          </cell>
          <cell r="W64">
            <v>69618125000</v>
          </cell>
          <cell r="X64">
            <v>0</v>
          </cell>
          <cell r="Y64">
            <v>0</v>
          </cell>
          <cell r="Z64">
            <v>5925000</v>
          </cell>
          <cell r="AA64">
            <v>48970125000</v>
          </cell>
          <cell r="AB64">
            <v>0</v>
          </cell>
          <cell r="AC64">
            <v>0</v>
          </cell>
          <cell r="AD64">
            <v>3500000</v>
          </cell>
          <cell r="AE64">
            <v>31657500000</v>
          </cell>
          <cell r="AF64">
            <v>0</v>
          </cell>
          <cell r="AG64">
            <v>0</v>
          </cell>
          <cell r="AH64">
            <v>8350000</v>
          </cell>
          <cell r="AI64">
            <v>73797300000</v>
          </cell>
          <cell r="AJ64">
            <v>0</v>
          </cell>
          <cell r="AK64">
            <v>0</v>
          </cell>
          <cell r="AL64">
            <v>8350000</v>
          </cell>
          <cell r="AM64">
            <v>74999700000</v>
          </cell>
          <cell r="AN64">
            <v>0</v>
          </cell>
          <cell r="AO64">
            <v>0</v>
          </cell>
          <cell r="AP64">
            <v>8350000</v>
          </cell>
          <cell r="AQ64">
            <v>77049625000</v>
          </cell>
          <cell r="AR64">
            <v>0</v>
          </cell>
          <cell r="AS64">
            <v>0</v>
          </cell>
          <cell r="AT64">
            <v>8350000</v>
          </cell>
          <cell r="AU64">
            <v>74832700000</v>
          </cell>
          <cell r="AV64">
            <v>0</v>
          </cell>
          <cell r="AW64">
            <v>0</v>
          </cell>
          <cell r="AX64">
            <v>8350000</v>
          </cell>
          <cell r="AY64">
            <v>74732500000</v>
          </cell>
        </row>
        <row r="65">
          <cell r="D65">
            <v>0</v>
          </cell>
          <cell r="E65">
            <v>0</v>
          </cell>
          <cell r="F65">
            <v>22647359.360000003</v>
          </cell>
          <cell r="G65">
            <v>200814135445.12003</v>
          </cell>
          <cell r="H65">
            <v>0</v>
          </cell>
          <cell r="I65">
            <v>0</v>
          </cell>
          <cell r="J65">
            <v>23982343.879999995</v>
          </cell>
          <cell r="K65">
            <v>212987195998.27997</v>
          </cell>
          <cell r="L65">
            <v>0</v>
          </cell>
          <cell r="M65">
            <v>0</v>
          </cell>
          <cell r="N65">
            <v>25544256.470000003</v>
          </cell>
          <cell r="O65">
            <v>227394971095.94003</v>
          </cell>
          <cell r="P65">
            <v>0</v>
          </cell>
          <cell r="Q65">
            <v>0</v>
          </cell>
          <cell r="R65">
            <v>30634138.840000004</v>
          </cell>
          <cell r="S65">
            <v>265766471506.42004</v>
          </cell>
          <cell r="T65">
            <v>0</v>
          </cell>
          <cell r="U65">
            <v>0</v>
          </cell>
          <cell r="V65">
            <v>34666596.019999996</v>
          </cell>
          <cell r="W65">
            <v>289032744316.74994</v>
          </cell>
          <cell r="X65">
            <v>0</v>
          </cell>
          <cell r="Y65">
            <v>0</v>
          </cell>
          <cell r="Z65">
            <v>36819381.139999993</v>
          </cell>
          <cell r="AA65">
            <v>304312185122.09991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17738207.970000003</v>
          </cell>
          <cell r="AI65">
            <v>156770282038.86002</v>
          </cell>
          <cell r="AJ65">
            <v>0</v>
          </cell>
          <cell r="AK65">
            <v>0</v>
          </cell>
          <cell r="AL65">
            <v>18944920.730000004</v>
          </cell>
          <cell r="AM65">
            <v>170163277996.86005</v>
          </cell>
          <cell r="AN65">
            <v>0</v>
          </cell>
          <cell r="AO65">
            <v>0</v>
          </cell>
          <cell r="AP65">
            <v>24074637.689999998</v>
          </cell>
          <cell r="AQ65">
            <v>222148719284.47498</v>
          </cell>
          <cell r="AR65">
            <v>0</v>
          </cell>
          <cell r="AS65">
            <v>0</v>
          </cell>
          <cell r="AT65">
            <v>21989521.260000002</v>
          </cell>
          <cell r="AU65">
            <v>197070089532.12003</v>
          </cell>
          <cell r="AV65">
            <v>0</v>
          </cell>
          <cell r="AW65">
            <v>0</v>
          </cell>
          <cell r="AX65">
            <v>22950875.760000005</v>
          </cell>
          <cell r="AY65">
            <v>205410338052.00006</v>
          </cell>
        </row>
        <row r="66">
          <cell r="D66">
            <v>0</v>
          </cell>
          <cell r="E66">
            <v>0</v>
          </cell>
          <cell r="F66">
            <v>34187.339999999997</v>
          </cell>
          <cell r="G66">
            <v>303139143.77999997</v>
          </cell>
          <cell r="H66">
            <v>0</v>
          </cell>
          <cell r="I66">
            <v>0</v>
          </cell>
          <cell r="J66">
            <v>34357.89</v>
          </cell>
          <cell r="K66">
            <v>305132421.08999997</v>
          </cell>
          <cell r="L66">
            <v>0</v>
          </cell>
          <cell r="M66">
            <v>0</v>
          </cell>
          <cell r="N66">
            <v>33858.120000000003</v>
          </cell>
          <cell r="O66">
            <v>301404984.24000001</v>
          </cell>
          <cell r="P66">
            <v>0</v>
          </cell>
          <cell r="Q66">
            <v>0</v>
          </cell>
          <cell r="R66">
            <v>30499.84</v>
          </cell>
          <cell r="S66">
            <v>264601361.91999996</v>
          </cell>
          <cell r="T66">
            <v>0</v>
          </cell>
          <cell r="U66">
            <v>0</v>
          </cell>
          <cell r="V66">
            <v>26990.560000000001</v>
          </cell>
          <cell r="W66">
            <v>225033793.99999997</v>
          </cell>
          <cell r="X66">
            <v>0</v>
          </cell>
          <cell r="Y66">
            <v>0</v>
          </cell>
          <cell r="Z66">
            <v>27516.080000000002</v>
          </cell>
          <cell r="AA66">
            <v>227420401.20000002</v>
          </cell>
          <cell r="AB66">
            <v>0</v>
          </cell>
          <cell r="AC66">
            <v>0</v>
          </cell>
          <cell r="AD66">
            <v>18029.64</v>
          </cell>
          <cell r="AE66">
            <v>163078093.79999998</v>
          </cell>
          <cell r="AF66">
            <v>0</v>
          </cell>
          <cell r="AG66">
            <v>0</v>
          </cell>
          <cell r="AH66">
            <v>19265.3</v>
          </cell>
          <cell r="AI66">
            <v>170266721.40000001</v>
          </cell>
          <cell r="AJ66">
            <v>0</v>
          </cell>
          <cell r="AK66">
            <v>0</v>
          </cell>
          <cell r="AL66">
            <v>18656</v>
          </cell>
          <cell r="AM66">
            <v>167568192</v>
          </cell>
          <cell r="AN66">
            <v>0</v>
          </cell>
          <cell r="AO66">
            <v>0</v>
          </cell>
          <cell r="AP66">
            <v>14424.13</v>
          </cell>
          <cell r="AQ66">
            <v>133098659.575</v>
          </cell>
          <cell r="AR66">
            <v>0</v>
          </cell>
          <cell r="AS66">
            <v>0</v>
          </cell>
          <cell r="AT66">
            <v>15321.99</v>
          </cell>
          <cell r="AU66">
            <v>137315674.38</v>
          </cell>
          <cell r="AV66">
            <v>0</v>
          </cell>
          <cell r="AW66">
            <v>0</v>
          </cell>
          <cell r="AX66">
            <v>24470.560000000001</v>
          </cell>
          <cell r="AY66">
            <v>219011511.99999997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1750000</v>
          </cell>
          <cell r="AE67">
            <v>15828750000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</row>
        <row r="68">
          <cell r="D68">
            <v>0</v>
          </cell>
          <cell r="E68">
            <v>0</v>
          </cell>
          <cell r="F68">
            <v>6000000</v>
          </cell>
          <cell r="G68">
            <v>53202000000</v>
          </cell>
          <cell r="H68">
            <v>0</v>
          </cell>
          <cell r="I68">
            <v>0</v>
          </cell>
          <cell r="J68">
            <v>5999999.9999999981</v>
          </cell>
          <cell r="K68">
            <v>53285999999.999985</v>
          </cell>
          <cell r="L68">
            <v>0</v>
          </cell>
          <cell r="M68">
            <v>0</v>
          </cell>
          <cell r="N68">
            <v>12479564.000000002</v>
          </cell>
          <cell r="O68">
            <v>111093078728.00002</v>
          </cell>
          <cell r="P68">
            <v>0</v>
          </cell>
          <cell r="Q68">
            <v>0</v>
          </cell>
          <cell r="R68">
            <v>12479564</v>
          </cell>
          <cell r="S68">
            <v>108266457482</v>
          </cell>
          <cell r="T68">
            <v>0</v>
          </cell>
          <cell r="U68">
            <v>0</v>
          </cell>
          <cell r="V68">
            <v>12479564</v>
          </cell>
          <cell r="W68">
            <v>104048364850</v>
          </cell>
          <cell r="X68">
            <v>0</v>
          </cell>
          <cell r="Y68">
            <v>0</v>
          </cell>
          <cell r="Z68">
            <v>12479564</v>
          </cell>
          <cell r="AA68">
            <v>103143596460</v>
          </cell>
          <cell r="AB68">
            <v>0</v>
          </cell>
          <cell r="AC68">
            <v>0</v>
          </cell>
          <cell r="AD68">
            <v>6000000</v>
          </cell>
          <cell r="AE68">
            <v>54270000000</v>
          </cell>
          <cell r="AF68">
            <v>0</v>
          </cell>
          <cell r="AG68">
            <v>0</v>
          </cell>
          <cell r="AH68">
            <v>6000000</v>
          </cell>
          <cell r="AI68">
            <v>53028000000</v>
          </cell>
          <cell r="AJ68">
            <v>0</v>
          </cell>
          <cell r="AK68">
            <v>0</v>
          </cell>
          <cell r="AL68">
            <v>5999999.9999999981</v>
          </cell>
          <cell r="AM68">
            <v>53891999999.999985</v>
          </cell>
          <cell r="AN68">
            <v>0</v>
          </cell>
          <cell r="AO68">
            <v>0</v>
          </cell>
          <cell r="AP68">
            <v>6000000</v>
          </cell>
          <cell r="AQ68">
            <v>55365000000</v>
          </cell>
          <cell r="AR68">
            <v>0</v>
          </cell>
          <cell r="AS68">
            <v>0</v>
          </cell>
          <cell r="AT68">
            <v>6000000</v>
          </cell>
          <cell r="AU68">
            <v>53772000000</v>
          </cell>
          <cell r="AV68">
            <v>0</v>
          </cell>
          <cell r="AW68">
            <v>0</v>
          </cell>
          <cell r="AX68">
            <v>6000000</v>
          </cell>
          <cell r="AY68">
            <v>53700000000</v>
          </cell>
        </row>
        <row r="70">
          <cell r="D70">
            <v>0</v>
          </cell>
          <cell r="E70">
            <v>0</v>
          </cell>
          <cell r="F70">
            <v>-1074518.95</v>
          </cell>
          <cell r="G70">
            <v>-9527759529.6499996</v>
          </cell>
          <cell r="H70">
            <v>0</v>
          </cell>
          <cell r="I70">
            <v>0</v>
          </cell>
          <cell r="J70">
            <v>-1074518.95</v>
          </cell>
          <cell r="K70">
            <v>-9542802794.9499989</v>
          </cell>
          <cell r="L70">
            <v>0</v>
          </cell>
          <cell r="M70">
            <v>0</v>
          </cell>
          <cell r="N70">
            <v>-1074518.95</v>
          </cell>
          <cell r="O70">
            <v>-9565367692.8999996</v>
          </cell>
          <cell r="P70">
            <v>0</v>
          </cell>
          <cell r="Q70">
            <v>0</v>
          </cell>
          <cell r="R70">
            <v>-1074518.95</v>
          </cell>
          <cell r="S70">
            <v>-9321989150.7250004</v>
          </cell>
          <cell r="T70">
            <v>0</v>
          </cell>
          <cell r="U70">
            <v>0</v>
          </cell>
          <cell r="V70">
            <v>-1074518.95</v>
          </cell>
          <cell r="W70">
            <v>-8958801745.625</v>
          </cell>
          <cell r="X70">
            <v>0</v>
          </cell>
          <cell r="Y70">
            <v>0</v>
          </cell>
          <cell r="Z70">
            <v>-1074518.95</v>
          </cell>
          <cell r="AA70">
            <v>-8880899121.75</v>
          </cell>
          <cell r="AB70">
            <v>0</v>
          </cell>
          <cell r="AC70">
            <v>0</v>
          </cell>
          <cell r="AD70">
            <v>-761507.43</v>
          </cell>
          <cell r="AE70">
            <v>-6887834704.3500004</v>
          </cell>
          <cell r="AF70">
            <v>0</v>
          </cell>
          <cell r="AG70">
            <v>0</v>
          </cell>
          <cell r="AH70">
            <v>-874518.95</v>
          </cell>
          <cell r="AI70">
            <v>-7728998480.0999994</v>
          </cell>
          <cell r="AJ70">
            <v>0</v>
          </cell>
          <cell r="AK70">
            <v>0</v>
          </cell>
          <cell r="AL70">
            <v>-874518.95</v>
          </cell>
          <cell r="AM70">
            <v>-7854929208.8999996</v>
          </cell>
          <cell r="AN70">
            <v>0</v>
          </cell>
          <cell r="AO70">
            <v>0</v>
          </cell>
          <cell r="AP70">
            <v>-874518.95</v>
          </cell>
          <cell r="AQ70">
            <v>-8069623611.125</v>
          </cell>
          <cell r="AR70">
            <v>0</v>
          </cell>
          <cell r="AS70">
            <v>0</v>
          </cell>
          <cell r="AT70">
            <v>-874518.95</v>
          </cell>
          <cell r="AU70">
            <v>-7837438829.8999996</v>
          </cell>
          <cell r="AV70">
            <v>0</v>
          </cell>
          <cell r="AW70">
            <v>0</v>
          </cell>
          <cell r="AX70">
            <v>-1074518.95</v>
          </cell>
          <cell r="AY70">
            <v>-9616944602.5</v>
          </cell>
        </row>
        <row r="71">
          <cell r="D71">
            <v>0</v>
          </cell>
          <cell r="E71">
            <v>0</v>
          </cell>
          <cell r="F71">
            <v>-312073.96999999997</v>
          </cell>
          <cell r="G71">
            <v>-2767159891.9900017</v>
          </cell>
          <cell r="H71">
            <v>0</v>
          </cell>
          <cell r="I71">
            <v>0</v>
          </cell>
          <cell r="J71">
            <v>-272962.45</v>
          </cell>
          <cell r="K71">
            <v>-2424179518.4499998</v>
          </cell>
          <cell r="L71">
            <v>0</v>
          </cell>
          <cell r="M71">
            <v>0</v>
          </cell>
          <cell r="N71">
            <v>-797709.75</v>
          </cell>
          <cell r="O71">
            <v>-7101212194.5000019</v>
          </cell>
          <cell r="P71">
            <v>0</v>
          </cell>
          <cell r="Q71">
            <v>0</v>
          </cell>
          <cell r="R71">
            <v>-747175.95</v>
          </cell>
          <cell r="S71">
            <v>-6482124954.2250013</v>
          </cell>
          <cell r="T71">
            <v>0</v>
          </cell>
          <cell r="U71">
            <v>0</v>
          </cell>
          <cell r="V71">
            <v>-694957.68</v>
          </cell>
          <cell r="W71">
            <v>-5794209657.000001</v>
          </cell>
          <cell r="X71">
            <v>0</v>
          </cell>
          <cell r="Y71">
            <v>0</v>
          </cell>
          <cell r="Z71">
            <v>-664457.62</v>
          </cell>
          <cell r="AA71">
            <v>-5491742229.3000002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-525790.52</v>
          </cell>
          <cell r="AI71">
            <v>-4646936615.7600002</v>
          </cell>
          <cell r="AJ71">
            <v>0</v>
          </cell>
          <cell r="AK71">
            <v>0</v>
          </cell>
          <cell r="AL71">
            <v>-483885.32</v>
          </cell>
          <cell r="AM71">
            <v>-4346257944.2400007</v>
          </cell>
          <cell r="AN71">
            <v>0</v>
          </cell>
          <cell r="AO71">
            <v>0</v>
          </cell>
          <cell r="AP71">
            <v>-440583.27</v>
          </cell>
          <cell r="AQ71">
            <v>-4065482123.9250002</v>
          </cell>
          <cell r="AR71">
            <v>0</v>
          </cell>
          <cell r="AS71">
            <v>0</v>
          </cell>
          <cell r="AT71">
            <v>-398678.07</v>
          </cell>
          <cell r="AU71">
            <v>-3572952863.3400025</v>
          </cell>
          <cell r="AV71">
            <v>0</v>
          </cell>
          <cell r="AW71">
            <v>0</v>
          </cell>
          <cell r="AX71">
            <v>-355376.02</v>
          </cell>
          <cell r="AY71">
            <v>-3180615378.9999981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5157683.2000000002</v>
          </cell>
          <cell r="AE77">
            <v>46651244544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5157683.2000000002</v>
          </cell>
          <cell r="AE79">
            <v>46651244544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</row>
        <row r="85">
          <cell r="D85">
            <v>0</v>
          </cell>
          <cell r="E85">
            <v>0</v>
          </cell>
          <cell r="F85">
            <v>264111</v>
          </cell>
          <cell r="G85">
            <v>2341872236.9999995</v>
          </cell>
          <cell r="H85">
            <v>0</v>
          </cell>
          <cell r="I85">
            <v>0</v>
          </cell>
          <cell r="J85">
            <v>396651.3</v>
          </cell>
          <cell r="K85">
            <v>3522660195.3000002</v>
          </cell>
          <cell r="L85">
            <v>0</v>
          </cell>
          <cell r="M85">
            <v>0</v>
          </cell>
          <cell r="N85">
            <v>524193.52</v>
          </cell>
          <cell r="O85">
            <v>4666370715.04</v>
          </cell>
          <cell r="P85">
            <v>0</v>
          </cell>
          <cell r="Q85">
            <v>0</v>
          </cell>
          <cell r="R85">
            <v>707726.87</v>
          </cell>
          <cell r="S85">
            <v>6139884460.6849995</v>
          </cell>
          <cell r="T85">
            <v>0</v>
          </cell>
          <cell r="U85">
            <v>0</v>
          </cell>
          <cell r="V85">
            <v>758955.26</v>
          </cell>
          <cell r="W85">
            <v>6327789480.25</v>
          </cell>
          <cell r="X85">
            <v>0</v>
          </cell>
          <cell r="Y85">
            <v>0</v>
          </cell>
          <cell r="Z85">
            <v>311781.09999999998</v>
          </cell>
          <cell r="AA85">
            <v>2576870791.5000005</v>
          </cell>
          <cell r="AB85">
            <v>0</v>
          </cell>
          <cell r="AC85">
            <v>0</v>
          </cell>
          <cell r="AD85">
            <v>569985.22</v>
          </cell>
          <cell r="AE85">
            <v>5155516314.8999996</v>
          </cell>
          <cell r="AF85">
            <v>0</v>
          </cell>
          <cell r="AG85">
            <v>0</v>
          </cell>
          <cell r="AH85">
            <v>394067.86</v>
          </cell>
          <cell r="AI85">
            <v>3482771746.6800003</v>
          </cell>
          <cell r="AJ85">
            <v>0</v>
          </cell>
          <cell r="AK85">
            <v>0</v>
          </cell>
          <cell r="AL85">
            <v>545310.96</v>
          </cell>
          <cell r="AM85">
            <v>4897983042.7199993</v>
          </cell>
          <cell r="AN85">
            <v>0</v>
          </cell>
          <cell r="AO85">
            <v>0</v>
          </cell>
          <cell r="AP85">
            <v>717602.78</v>
          </cell>
          <cell r="AQ85">
            <v>6621679652.4499998</v>
          </cell>
          <cell r="AR85">
            <v>0</v>
          </cell>
          <cell r="AS85">
            <v>0</v>
          </cell>
          <cell r="AT85">
            <v>732359.09</v>
          </cell>
          <cell r="AU85">
            <v>6563402164.5799999</v>
          </cell>
          <cell r="AV85">
            <v>0</v>
          </cell>
          <cell r="AW85">
            <v>0</v>
          </cell>
          <cell r="AX85">
            <v>220347.66</v>
          </cell>
          <cell r="AY85">
            <v>1972111557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</row>
        <row r="91">
          <cell r="D91">
            <v>0</v>
          </cell>
          <cell r="E91">
            <v>0</v>
          </cell>
          <cell r="F91">
            <v>30477.200000000001</v>
          </cell>
          <cell r="G91">
            <v>270241332.39999998</v>
          </cell>
          <cell r="H91">
            <v>0</v>
          </cell>
          <cell r="I91">
            <v>0</v>
          </cell>
          <cell r="J91">
            <v>44521.42</v>
          </cell>
          <cell r="K91">
            <v>395394731.01999998</v>
          </cell>
          <cell r="L91">
            <v>0</v>
          </cell>
          <cell r="M91">
            <v>0</v>
          </cell>
          <cell r="N91">
            <v>60457.8</v>
          </cell>
          <cell r="O91">
            <v>538195335.60000002</v>
          </cell>
          <cell r="P91">
            <v>0</v>
          </cell>
          <cell r="Q91">
            <v>0</v>
          </cell>
          <cell r="R91">
            <v>75785.16</v>
          </cell>
          <cell r="S91">
            <v>657474155.57999992</v>
          </cell>
          <cell r="T91">
            <v>0</v>
          </cell>
          <cell r="U91">
            <v>0</v>
          </cell>
          <cell r="V91">
            <v>93359.47</v>
          </cell>
          <cell r="W91">
            <v>778384581.125</v>
          </cell>
          <cell r="X91">
            <v>0</v>
          </cell>
          <cell r="Y91">
            <v>0</v>
          </cell>
          <cell r="Z91">
            <v>11489.53</v>
          </cell>
          <cell r="AA91">
            <v>94960965.450000003</v>
          </cell>
          <cell r="AB91">
            <v>0</v>
          </cell>
          <cell r="AC91">
            <v>0</v>
          </cell>
          <cell r="AD91">
            <v>159672.73000000001</v>
          </cell>
          <cell r="AE91">
            <v>1444239842.8500001</v>
          </cell>
          <cell r="AF91">
            <v>0</v>
          </cell>
          <cell r="AG91">
            <v>0</v>
          </cell>
          <cell r="AH91">
            <v>54616.200000000012</v>
          </cell>
          <cell r="AI91">
            <v>482697975.60000008</v>
          </cell>
          <cell r="AJ91">
            <v>0</v>
          </cell>
          <cell r="AK91">
            <v>0</v>
          </cell>
          <cell r="AL91">
            <v>70314.38</v>
          </cell>
          <cell r="AM91">
            <v>631563761.16000009</v>
          </cell>
          <cell r="AN91">
            <v>0</v>
          </cell>
          <cell r="AO91">
            <v>0</v>
          </cell>
          <cell r="AP91">
            <v>88160.08</v>
          </cell>
          <cell r="AQ91">
            <v>813497138.20000005</v>
          </cell>
          <cell r="AR91">
            <v>0</v>
          </cell>
          <cell r="AS91">
            <v>0</v>
          </cell>
          <cell r="AT91">
            <v>106979.9</v>
          </cell>
          <cell r="AU91">
            <v>958753863.80000007</v>
          </cell>
          <cell r="AV91">
            <v>0</v>
          </cell>
          <cell r="AW91">
            <v>0</v>
          </cell>
          <cell r="AX91">
            <v>15060.45</v>
          </cell>
          <cell r="AY91">
            <v>134791027.5</v>
          </cell>
        </row>
        <row r="92">
          <cell r="D92">
            <v>0</v>
          </cell>
          <cell r="E92">
            <v>0</v>
          </cell>
          <cell r="F92">
            <v>47160.24</v>
          </cell>
          <cell r="G92">
            <v>418169848.08000004</v>
          </cell>
          <cell r="H92">
            <v>0</v>
          </cell>
          <cell r="I92">
            <v>0</v>
          </cell>
          <cell r="J92">
            <v>70694.899999999994</v>
          </cell>
          <cell r="K92">
            <v>627841406.89999998</v>
          </cell>
          <cell r="L92">
            <v>0</v>
          </cell>
          <cell r="M92">
            <v>0</v>
          </cell>
          <cell r="N92">
            <v>73289.66</v>
          </cell>
          <cell r="O92">
            <v>652424553.32000005</v>
          </cell>
          <cell r="P92">
            <v>0</v>
          </cell>
          <cell r="Q92">
            <v>0</v>
          </cell>
          <cell r="R92">
            <v>131377.16</v>
          </cell>
          <cell r="S92">
            <v>1139762551.5799999</v>
          </cell>
          <cell r="T92">
            <v>0</v>
          </cell>
          <cell r="U92">
            <v>0</v>
          </cell>
          <cell r="V92">
            <v>190278.06</v>
          </cell>
          <cell r="W92">
            <v>1586443325.25</v>
          </cell>
          <cell r="X92">
            <v>0</v>
          </cell>
          <cell r="Y92">
            <v>0</v>
          </cell>
          <cell r="Z92">
            <v>125066.01</v>
          </cell>
          <cell r="AA92">
            <v>1033670572.6500001</v>
          </cell>
          <cell r="AB92">
            <v>0</v>
          </cell>
          <cell r="AC92">
            <v>0</v>
          </cell>
          <cell r="AD92">
            <v>92238.15</v>
          </cell>
          <cell r="AE92">
            <v>834294066.75</v>
          </cell>
          <cell r="AF92">
            <v>0</v>
          </cell>
          <cell r="AG92">
            <v>0</v>
          </cell>
          <cell r="AH92">
            <v>40622.230000000003</v>
          </cell>
          <cell r="AI92">
            <v>359019268.74000001</v>
          </cell>
          <cell r="AJ92">
            <v>0</v>
          </cell>
          <cell r="AK92">
            <v>0</v>
          </cell>
          <cell r="AL92">
            <v>61773.45</v>
          </cell>
          <cell r="AM92">
            <v>554849127.89999998</v>
          </cell>
          <cell r="AN92">
            <v>0</v>
          </cell>
          <cell r="AO92">
            <v>0</v>
          </cell>
          <cell r="AP92">
            <v>85400.9</v>
          </cell>
          <cell r="AQ92">
            <v>788036804.75</v>
          </cell>
          <cell r="AR92">
            <v>0</v>
          </cell>
          <cell r="AS92">
            <v>0</v>
          </cell>
          <cell r="AT92">
            <v>114717.35</v>
          </cell>
          <cell r="AU92">
            <v>1028096890.6999999</v>
          </cell>
          <cell r="AV92">
            <v>0</v>
          </cell>
          <cell r="AW92">
            <v>0</v>
          </cell>
          <cell r="AX92">
            <v>21104.02</v>
          </cell>
          <cell r="AY92">
            <v>188880979</v>
          </cell>
        </row>
        <row r="93">
          <cell r="D93">
            <v>0</v>
          </cell>
          <cell r="E93">
            <v>0</v>
          </cell>
          <cell r="F93">
            <v>169575.4</v>
          </cell>
          <cell r="G93">
            <v>1503625071.8</v>
          </cell>
          <cell r="H93">
            <v>0</v>
          </cell>
          <cell r="I93">
            <v>0</v>
          </cell>
          <cell r="J93">
            <v>281172.38</v>
          </cell>
          <cell r="K93">
            <v>2497091906.7800002</v>
          </cell>
          <cell r="L93">
            <v>0</v>
          </cell>
          <cell r="M93">
            <v>0</v>
          </cell>
          <cell r="N93">
            <v>387724.87</v>
          </cell>
          <cell r="O93">
            <v>3451526792.7399998</v>
          </cell>
          <cell r="P93">
            <v>0</v>
          </cell>
          <cell r="Q93">
            <v>0</v>
          </cell>
          <cell r="R93">
            <v>495431.73</v>
          </cell>
          <cell r="S93">
            <v>4298117973.6149998</v>
          </cell>
          <cell r="T93">
            <v>0</v>
          </cell>
          <cell r="U93">
            <v>0</v>
          </cell>
          <cell r="V93">
            <v>467386.79</v>
          </cell>
          <cell r="W93">
            <v>3896837361.625</v>
          </cell>
          <cell r="X93">
            <v>0</v>
          </cell>
          <cell r="Y93">
            <v>0</v>
          </cell>
          <cell r="Z93">
            <v>165263.14000000001</v>
          </cell>
          <cell r="AA93">
            <v>1365899852.1000001</v>
          </cell>
          <cell r="AB93">
            <v>0</v>
          </cell>
          <cell r="AC93">
            <v>0</v>
          </cell>
          <cell r="AD93">
            <v>267234.07</v>
          </cell>
          <cell r="AE93">
            <v>2417132163.1500001</v>
          </cell>
          <cell r="AF93">
            <v>0</v>
          </cell>
          <cell r="AG93">
            <v>0</v>
          </cell>
          <cell r="AH93">
            <v>298048.06</v>
          </cell>
          <cell r="AI93">
            <v>2634148754.2800002</v>
          </cell>
          <cell r="AJ93">
            <v>0</v>
          </cell>
          <cell r="AK93">
            <v>0</v>
          </cell>
          <cell r="AL93">
            <v>409443.12</v>
          </cell>
          <cell r="AM93">
            <v>3677618103.8400002</v>
          </cell>
          <cell r="AN93">
            <v>0</v>
          </cell>
          <cell r="AO93">
            <v>0</v>
          </cell>
          <cell r="AP93">
            <v>536930.71</v>
          </cell>
          <cell r="AQ93">
            <v>4954528126.5249996</v>
          </cell>
          <cell r="AR93">
            <v>0</v>
          </cell>
          <cell r="AS93">
            <v>0</v>
          </cell>
          <cell r="AT93">
            <v>500154.6</v>
          </cell>
          <cell r="AU93">
            <v>4482385525.1999998</v>
          </cell>
          <cell r="AV93">
            <v>0</v>
          </cell>
          <cell r="AW93">
            <v>0</v>
          </cell>
          <cell r="AX93">
            <v>170491.48</v>
          </cell>
          <cell r="AY93">
            <v>1525898746</v>
          </cell>
        </row>
        <row r="94">
          <cell r="D94">
            <v>0</v>
          </cell>
          <cell r="E94">
            <v>0</v>
          </cell>
          <cell r="F94">
            <v>16898.16</v>
          </cell>
          <cell r="G94">
            <v>149835984.72</v>
          </cell>
          <cell r="H94">
            <v>0</v>
          </cell>
          <cell r="I94">
            <v>0</v>
          </cell>
          <cell r="J94">
            <v>262.60000000000002</v>
          </cell>
          <cell r="K94">
            <v>2332150.6</v>
          </cell>
          <cell r="L94">
            <v>0</v>
          </cell>
          <cell r="M94">
            <v>0</v>
          </cell>
          <cell r="N94">
            <v>2721.19</v>
          </cell>
          <cell r="O94">
            <v>24224033.379999999</v>
          </cell>
          <cell r="P94">
            <v>0</v>
          </cell>
          <cell r="Q94">
            <v>0</v>
          </cell>
          <cell r="R94">
            <v>5132.82</v>
          </cell>
          <cell r="S94">
            <v>44529779.909999996</v>
          </cell>
          <cell r="T94">
            <v>0</v>
          </cell>
          <cell r="U94">
            <v>0</v>
          </cell>
          <cell r="V94">
            <v>7930.94</v>
          </cell>
          <cell r="W94">
            <v>66124212.25</v>
          </cell>
          <cell r="X94">
            <v>0</v>
          </cell>
          <cell r="Y94">
            <v>0</v>
          </cell>
          <cell r="Z94">
            <v>9962.42</v>
          </cell>
          <cell r="AA94">
            <v>82339401.299999997</v>
          </cell>
          <cell r="AB94">
            <v>0</v>
          </cell>
          <cell r="AC94">
            <v>0</v>
          </cell>
          <cell r="AD94">
            <v>50840.27</v>
          </cell>
          <cell r="AE94">
            <v>459850242.14999998</v>
          </cell>
          <cell r="AF94">
            <v>0</v>
          </cell>
          <cell r="AG94">
            <v>0</v>
          </cell>
          <cell r="AH94">
            <v>781.37</v>
          </cell>
          <cell r="AI94">
            <v>6905748.0599999996</v>
          </cell>
          <cell r="AJ94">
            <v>0</v>
          </cell>
          <cell r="AK94">
            <v>0</v>
          </cell>
          <cell r="AL94">
            <v>3780.01</v>
          </cell>
          <cell r="AM94">
            <v>33952049.82</v>
          </cell>
          <cell r="AN94">
            <v>0</v>
          </cell>
          <cell r="AO94">
            <v>0</v>
          </cell>
          <cell r="AP94">
            <v>7111.09</v>
          </cell>
          <cell r="AQ94">
            <v>65617582.975000001</v>
          </cell>
          <cell r="AR94">
            <v>0</v>
          </cell>
          <cell r="AS94">
            <v>0</v>
          </cell>
          <cell r="AT94">
            <v>10507.24</v>
          </cell>
          <cell r="AU94">
            <v>94165884.879999995</v>
          </cell>
          <cell r="AV94">
            <v>0</v>
          </cell>
          <cell r="AW94">
            <v>0</v>
          </cell>
          <cell r="AX94">
            <v>13691.71</v>
          </cell>
          <cell r="AY94">
            <v>122540804.49999999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</row>
        <row r="102">
          <cell r="D102">
            <v>0</v>
          </cell>
          <cell r="E102">
            <v>0</v>
          </cell>
          <cell r="F102">
            <v>290200.51</v>
          </cell>
          <cell r="G102">
            <v>2573207922.1700006</v>
          </cell>
          <cell r="H102">
            <v>0</v>
          </cell>
          <cell r="I102">
            <v>0</v>
          </cell>
          <cell r="J102">
            <v>292789.29999999946</v>
          </cell>
          <cell r="K102">
            <v>2600261773.2999983</v>
          </cell>
          <cell r="L102">
            <v>0</v>
          </cell>
          <cell r="M102">
            <v>0</v>
          </cell>
          <cell r="N102">
            <v>359891.17</v>
          </cell>
          <cell r="O102">
            <v>3203751195.3399963</v>
          </cell>
          <cell r="P102">
            <v>0</v>
          </cell>
          <cell r="Q102">
            <v>0</v>
          </cell>
          <cell r="R102">
            <v>348691.81</v>
          </cell>
          <cell r="S102">
            <v>3025075797.6550007</v>
          </cell>
          <cell r="T102">
            <v>0</v>
          </cell>
          <cell r="U102">
            <v>0</v>
          </cell>
          <cell r="V102">
            <v>336928.55</v>
          </cell>
          <cell r="W102">
            <v>2809141785.625</v>
          </cell>
          <cell r="X102">
            <v>0</v>
          </cell>
          <cell r="Y102">
            <v>0</v>
          </cell>
          <cell r="Z102">
            <v>335082.57</v>
          </cell>
          <cell r="AA102">
            <v>2769457441.0499992</v>
          </cell>
          <cell r="AB102">
            <v>0</v>
          </cell>
          <cell r="AC102">
            <v>0</v>
          </cell>
          <cell r="AD102">
            <v>147163.02999999962</v>
          </cell>
          <cell r="AE102">
            <v>1331089606.3500018</v>
          </cell>
          <cell r="AF102">
            <v>0</v>
          </cell>
          <cell r="AG102">
            <v>0</v>
          </cell>
          <cell r="AH102">
            <v>99265.329999999783</v>
          </cell>
          <cell r="AI102">
            <v>877306986.54000044</v>
          </cell>
          <cell r="AJ102">
            <v>0</v>
          </cell>
          <cell r="AK102">
            <v>0</v>
          </cell>
          <cell r="AL102">
            <v>100900.25</v>
          </cell>
          <cell r="AM102">
            <v>906286045.50000191</v>
          </cell>
          <cell r="AN102">
            <v>0</v>
          </cell>
          <cell r="AO102">
            <v>0</v>
          </cell>
          <cell r="AP102">
            <v>166802.16</v>
          </cell>
          <cell r="AQ102">
            <v>1539166931.3999968</v>
          </cell>
          <cell r="AR102">
            <v>0</v>
          </cell>
          <cell r="AS102">
            <v>0</v>
          </cell>
          <cell r="AT102">
            <v>161435.53</v>
          </cell>
          <cell r="AU102">
            <v>1446785219.8600011</v>
          </cell>
          <cell r="AV102">
            <v>0</v>
          </cell>
          <cell r="AW102">
            <v>0</v>
          </cell>
          <cell r="AX102">
            <v>162380.25</v>
          </cell>
          <cell r="AY102">
            <v>1453303237.5</v>
          </cell>
        </row>
        <row r="104">
          <cell r="D104">
            <v>0</v>
          </cell>
          <cell r="E104">
            <v>0</v>
          </cell>
          <cell r="F104">
            <v>678787.88</v>
          </cell>
          <cell r="G104">
            <v>6018812131.96</v>
          </cell>
          <cell r="H104">
            <v>0</v>
          </cell>
          <cell r="I104">
            <v>0</v>
          </cell>
          <cell r="J104">
            <v>678787.88</v>
          </cell>
          <cell r="K104">
            <v>6028315162.2799997</v>
          </cell>
          <cell r="L104">
            <v>0</v>
          </cell>
          <cell r="M104">
            <v>0</v>
          </cell>
          <cell r="N104">
            <v>678787.88</v>
          </cell>
          <cell r="O104">
            <v>6042569707.7600002</v>
          </cell>
          <cell r="P104">
            <v>0</v>
          </cell>
          <cell r="Q104">
            <v>0</v>
          </cell>
          <cell r="R104">
            <v>678787.88</v>
          </cell>
          <cell r="S104">
            <v>5888824252.9399996</v>
          </cell>
          <cell r="T104">
            <v>0</v>
          </cell>
          <cell r="U104">
            <v>0</v>
          </cell>
          <cell r="V104">
            <v>678787.88</v>
          </cell>
          <cell r="W104">
            <v>5659393949.5</v>
          </cell>
          <cell r="X104">
            <v>0</v>
          </cell>
          <cell r="Y104">
            <v>0</v>
          </cell>
          <cell r="Z104">
            <v>678787.88</v>
          </cell>
          <cell r="AA104">
            <v>5610181828.1999998</v>
          </cell>
          <cell r="AB104">
            <v>0</v>
          </cell>
          <cell r="AC104">
            <v>0</v>
          </cell>
          <cell r="AD104">
            <v>678787.88</v>
          </cell>
          <cell r="AE104">
            <v>6139636374.6000004</v>
          </cell>
          <cell r="AF104">
            <v>0</v>
          </cell>
          <cell r="AG104">
            <v>0</v>
          </cell>
          <cell r="AH104">
            <v>678787.88</v>
          </cell>
          <cell r="AI104">
            <v>5999127283.4399996</v>
          </cell>
          <cell r="AJ104">
            <v>0</v>
          </cell>
          <cell r="AK104">
            <v>0</v>
          </cell>
          <cell r="AL104">
            <v>678787.88</v>
          </cell>
          <cell r="AM104">
            <v>6096872738.1599998</v>
          </cell>
          <cell r="AN104">
            <v>0</v>
          </cell>
          <cell r="AO104">
            <v>0</v>
          </cell>
          <cell r="AP104">
            <v>678787.88</v>
          </cell>
          <cell r="AQ104">
            <v>6263515162.6999998</v>
          </cell>
          <cell r="AR104">
            <v>0</v>
          </cell>
          <cell r="AS104">
            <v>0</v>
          </cell>
          <cell r="AT104">
            <v>678787.88</v>
          </cell>
          <cell r="AU104">
            <v>6083296980.5600004</v>
          </cell>
          <cell r="AV104">
            <v>0</v>
          </cell>
          <cell r="AW104">
            <v>0</v>
          </cell>
          <cell r="AX104">
            <v>678787.88</v>
          </cell>
          <cell r="AY104">
            <v>6075151526</v>
          </cell>
        </row>
        <row r="105">
          <cell r="D105">
            <v>0</v>
          </cell>
          <cell r="E105">
            <v>0</v>
          </cell>
          <cell r="F105">
            <v>1705057.9</v>
          </cell>
          <cell r="G105">
            <v>15118748399.299999</v>
          </cell>
          <cell r="H105">
            <v>0</v>
          </cell>
          <cell r="I105">
            <v>0</v>
          </cell>
          <cell r="J105">
            <v>1717325.61</v>
          </cell>
          <cell r="K105">
            <v>15251568742.409998</v>
          </cell>
          <cell r="L105">
            <v>0</v>
          </cell>
          <cell r="M105">
            <v>0</v>
          </cell>
          <cell r="N105">
            <v>1797792.83</v>
          </cell>
          <cell r="O105">
            <v>16003951772.659998</v>
          </cell>
          <cell r="P105">
            <v>0</v>
          </cell>
          <cell r="Q105">
            <v>0</v>
          </cell>
          <cell r="R105">
            <v>1799972.64</v>
          </cell>
          <cell r="S105">
            <v>15615662638.320002</v>
          </cell>
          <cell r="T105">
            <v>0</v>
          </cell>
          <cell r="U105">
            <v>0</v>
          </cell>
          <cell r="V105">
            <v>1801666.08</v>
          </cell>
          <cell r="W105">
            <v>15021390941.999998</v>
          </cell>
          <cell r="X105">
            <v>0</v>
          </cell>
          <cell r="Y105">
            <v>0</v>
          </cell>
          <cell r="Z105">
            <v>1813608.53</v>
          </cell>
          <cell r="AA105">
            <v>14989474500.450001</v>
          </cell>
          <cell r="AB105">
            <v>0</v>
          </cell>
          <cell r="AC105">
            <v>0</v>
          </cell>
          <cell r="AD105">
            <v>1603856.92</v>
          </cell>
          <cell r="AE105">
            <v>14506885841.4</v>
          </cell>
          <cell r="AF105">
            <v>0</v>
          </cell>
          <cell r="AG105">
            <v>0</v>
          </cell>
          <cell r="AH105">
            <v>1647416.08</v>
          </cell>
          <cell r="AI105">
            <v>14559863315.040001</v>
          </cell>
          <cell r="AJ105">
            <v>0</v>
          </cell>
          <cell r="AK105">
            <v>0</v>
          </cell>
          <cell r="AL105">
            <v>1624178.29</v>
          </cell>
          <cell r="AM105">
            <v>14588369400.780001</v>
          </cell>
          <cell r="AN105">
            <v>0</v>
          </cell>
          <cell r="AO105">
            <v>0</v>
          </cell>
          <cell r="AP105">
            <v>1626426.2</v>
          </cell>
          <cell r="AQ105">
            <v>15007847760.5</v>
          </cell>
          <cell r="AR105">
            <v>0</v>
          </cell>
          <cell r="AS105">
            <v>0</v>
          </cell>
          <cell r="AT105">
            <v>1630197.57</v>
          </cell>
          <cell r="AU105">
            <v>14609830622.34</v>
          </cell>
          <cell r="AV105">
            <v>0</v>
          </cell>
          <cell r="AW105">
            <v>0</v>
          </cell>
          <cell r="AX105">
            <v>1640534.15</v>
          </cell>
          <cell r="AY105">
            <v>14682780642.5</v>
          </cell>
        </row>
        <row r="106">
          <cell r="D106">
            <v>0</v>
          </cell>
          <cell r="E106">
            <v>0</v>
          </cell>
          <cell r="F106">
            <v>312536.42</v>
          </cell>
          <cell r="G106">
            <v>2771260436.1400003</v>
          </cell>
          <cell r="H106">
            <v>0</v>
          </cell>
          <cell r="I106">
            <v>0</v>
          </cell>
          <cell r="J106">
            <v>312536.42</v>
          </cell>
          <cell r="K106">
            <v>2775635946.0200005</v>
          </cell>
          <cell r="L106">
            <v>0</v>
          </cell>
          <cell r="M106">
            <v>0</v>
          </cell>
          <cell r="N106">
            <v>312536.42</v>
          </cell>
          <cell r="O106">
            <v>2782199210.8400002</v>
          </cell>
          <cell r="P106">
            <v>0</v>
          </cell>
          <cell r="Q106">
            <v>0</v>
          </cell>
          <cell r="R106">
            <v>312536.42</v>
          </cell>
          <cell r="S106">
            <v>2711409711.7100005</v>
          </cell>
          <cell r="T106">
            <v>0</v>
          </cell>
          <cell r="U106">
            <v>0</v>
          </cell>
          <cell r="V106">
            <v>312536.42</v>
          </cell>
          <cell r="W106">
            <v>2605772401.7500005</v>
          </cell>
          <cell r="X106">
            <v>0</v>
          </cell>
          <cell r="Y106">
            <v>0</v>
          </cell>
          <cell r="Z106">
            <v>312536.42</v>
          </cell>
          <cell r="AA106">
            <v>2583113511.3000002</v>
          </cell>
          <cell r="AB106">
            <v>0</v>
          </cell>
          <cell r="AC106">
            <v>0</v>
          </cell>
          <cell r="AD106">
            <v>312716.09000000003</v>
          </cell>
          <cell r="AE106">
            <v>2828517034.0500002</v>
          </cell>
          <cell r="AF106">
            <v>0</v>
          </cell>
          <cell r="AG106">
            <v>0</v>
          </cell>
          <cell r="AH106">
            <v>310812.44</v>
          </cell>
          <cell r="AI106">
            <v>2746960344.7199998</v>
          </cell>
          <cell r="AJ106">
            <v>0</v>
          </cell>
          <cell r="AK106">
            <v>0</v>
          </cell>
          <cell r="AL106">
            <v>310812.44</v>
          </cell>
          <cell r="AM106">
            <v>2791717336.0799999</v>
          </cell>
          <cell r="AN106">
            <v>0</v>
          </cell>
          <cell r="AO106">
            <v>0</v>
          </cell>
          <cell r="AP106">
            <v>310812.44</v>
          </cell>
          <cell r="AQ106">
            <v>2868021790.0999999</v>
          </cell>
          <cell r="AR106">
            <v>0</v>
          </cell>
          <cell r="AS106">
            <v>0</v>
          </cell>
          <cell r="AT106">
            <v>310812.44</v>
          </cell>
          <cell r="AU106">
            <v>2785501087.2800002</v>
          </cell>
          <cell r="AV106">
            <v>0</v>
          </cell>
          <cell r="AW106">
            <v>0</v>
          </cell>
          <cell r="AX106">
            <v>310812.44</v>
          </cell>
          <cell r="AY106">
            <v>2781771338</v>
          </cell>
        </row>
        <row r="107">
          <cell r="D107">
            <v>0</v>
          </cell>
          <cell r="E107">
            <v>0</v>
          </cell>
          <cell r="F107">
            <v>166730.89000000001</v>
          </cell>
          <cell r="G107">
            <v>1478402801.6300001</v>
          </cell>
          <cell r="H107">
            <v>0</v>
          </cell>
          <cell r="I107">
            <v>0</v>
          </cell>
          <cell r="J107">
            <v>168341.49</v>
          </cell>
          <cell r="K107">
            <v>1495040772.6899998</v>
          </cell>
          <cell r="L107">
            <v>0</v>
          </cell>
          <cell r="M107">
            <v>0</v>
          </cell>
          <cell r="N107">
            <v>168341.49</v>
          </cell>
          <cell r="O107">
            <v>1498575943.98</v>
          </cell>
          <cell r="P107">
            <v>0</v>
          </cell>
          <cell r="Q107">
            <v>0</v>
          </cell>
          <cell r="R107">
            <v>168341.49</v>
          </cell>
          <cell r="S107">
            <v>1460446596.4949999</v>
          </cell>
          <cell r="T107">
            <v>0</v>
          </cell>
          <cell r="U107">
            <v>0</v>
          </cell>
          <cell r="V107">
            <v>168341.49</v>
          </cell>
          <cell r="W107">
            <v>1403547172.875</v>
          </cell>
          <cell r="X107">
            <v>0</v>
          </cell>
          <cell r="Y107">
            <v>0</v>
          </cell>
          <cell r="Z107">
            <v>168341.49</v>
          </cell>
          <cell r="AA107">
            <v>1391342414.8499999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95387.99</v>
          </cell>
          <cell r="AQ107">
            <v>880192677.72500002</v>
          </cell>
          <cell r="AR107">
            <v>0</v>
          </cell>
          <cell r="AS107">
            <v>0</v>
          </cell>
          <cell r="AT107">
            <v>95387.99</v>
          </cell>
          <cell r="AU107">
            <v>854867166.38</v>
          </cell>
          <cell r="AV107">
            <v>0</v>
          </cell>
          <cell r="AW107">
            <v>0</v>
          </cell>
          <cell r="AX107">
            <v>95387.99</v>
          </cell>
          <cell r="AY107">
            <v>853722510.5</v>
          </cell>
        </row>
        <row r="108">
          <cell r="D108">
            <v>0</v>
          </cell>
          <cell r="E108">
            <v>0</v>
          </cell>
          <cell r="F108">
            <v>-678787.88</v>
          </cell>
          <cell r="G108">
            <v>-6018812131.96</v>
          </cell>
          <cell r="H108">
            <v>0</v>
          </cell>
          <cell r="I108">
            <v>0</v>
          </cell>
          <cell r="J108">
            <v>-678787.88</v>
          </cell>
          <cell r="K108">
            <v>-6028315162.2799997</v>
          </cell>
          <cell r="L108">
            <v>0</v>
          </cell>
          <cell r="M108">
            <v>0</v>
          </cell>
          <cell r="N108">
            <v>-678787.88</v>
          </cell>
          <cell r="O108">
            <v>-6042569707.7600002</v>
          </cell>
          <cell r="P108">
            <v>0</v>
          </cell>
          <cell r="Q108">
            <v>0</v>
          </cell>
          <cell r="R108">
            <v>-678787.88</v>
          </cell>
          <cell r="S108">
            <v>-5888824252.9399996</v>
          </cell>
          <cell r="T108">
            <v>0</v>
          </cell>
          <cell r="U108">
            <v>0</v>
          </cell>
          <cell r="V108">
            <v>-678787.88</v>
          </cell>
          <cell r="W108">
            <v>-5659393949.5</v>
          </cell>
          <cell r="X108">
            <v>0</v>
          </cell>
          <cell r="Y108">
            <v>0</v>
          </cell>
          <cell r="Z108">
            <v>-678787.88</v>
          </cell>
          <cell r="AA108">
            <v>-5610181828.1999998</v>
          </cell>
          <cell r="AB108">
            <v>0</v>
          </cell>
          <cell r="AC108">
            <v>0</v>
          </cell>
          <cell r="AD108">
            <v>-662894.82999999996</v>
          </cell>
          <cell r="AE108">
            <v>-5995883737.3499994</v>
          </cell>
          <cell r="AF108">
            <v>0</v>
          </cell>
          <cell r="AG108">
            <v>0</v>
          </cell>
          <cell r="AH108">
            <v>-675136.14</v>
          </cell>
          <cell r="AI108">
            <v>-5966853205.3199997</v>
          </cell>
          <cell r="AJ108">
            <v>0</v>
          </cell>
          <cell r="AK108">
            <v>0</v>
          </cell>
          <cell r="AL108">
            <v>-676049.17</v>
          </cell>
          <cell r="AM108">
            <v>-6072273644.9400005</v>
          </cell>
          <cell r="AN108">
            <v>0</v>
          </cell>
          <cell r="AO108">
            <v>0</v>
          </cell>
          <cell r="AP108">
            <v>-676962.2</v>
          </cell>
          <cell r="AQ108">
            <v>-6246668700.5</v>
          </cell>
          <cell r="AR108">
            <v>0</v>
          </cell>
          <cell r="AS108">
            <v>0</v>
          </cell>
          <cell r="AT108">
            <v>-677875.23</v>
          </cell>
          <cell r="AU108">
            <v>-6075117811.2600002</v>
          </cell>
          <cell r="AV108">
            <v>0</v>
          </cell>
          <cell r="AW108">
            <v>0</v>
          </cell>
          <cell r="AX108">
            <v>-678787.88</v>
          </cell>
          <cell r="AY108">
            <v>-6075151526</v>
          </cell>
        </row>
        <row r="109">
          <cell r="D109">
            <v>0</v>
          </cell>
          <cell r="E109">
            <v>0</v>
          </cell>
          <cell r="F109">
            <v>-1562091.12</v>
          </cell>
          <cell r="G109">
            <v>-13851061961.039999</v>
          </cell>
          <cell r="H109">
            <v>0</v>
          </cell>
          <cell r="I109">
            <v>0</v>
          </cell>
          <cell r="J109">
            <v>-1569414.87</v>
          </cell>
          <cell r="K109">
            <v>-13937973460.470001</v>
          </cell>
          <cell r="L109">
            <v>0</v>
          </cell>
          <cell r="M109">
            <v>0</v>
          </cell>
          <cell r="N109">
            <v>-1578847.9</v>
          </cell>
          <cell r="O109">
            <v>-14054904005.799999</v>
          </cell>
          <cell r="P109">
            <v>0</v>
          </cell>
          <cell r="Q109">
            <v>0</v>
          </cell>
          <cell r="R109">
            <v>-1588310.99</v>
          </cell>
          <cell r="S109">
            <v>-13779391993.745001</v>
          </cell>
          <cell r="T109">
            <v>0</v>
          </cell>
          <cell r="U109">
            <v>0</v>
          </cell>
          <cell r="V109">
            <v>-1597851.61</v>
          </cell>
          <cell r="W109">
            <v>-13322087798.375</v>
          </cell>
          <cell r="X109">
            <v>0</v>
          </cell>
          <cell r="Y109">
            <v>0</v>
          </cell>
          <cell r="Z109">
            <v>-1607723.96</v>
          </cell>
          <cell r="AA109">
            <v>-13287838529.4</v>
          </cell>
          <cell r="AB109">
            <v>0</v>
          </cell>
          <cell r="AC109">
            <v>0</v>
          </cell>
          <cell r="AD109">
            <v>-1500831.46</v>
          </cell>
          <cell r="AE109">
            <v>-13575020555.699999</v>
          </cell>
          <cell r="AF109">
            <v>0</v>
          </cell>
          <cell r="AG109">
            <v>0</v>
          </cell>
          <cell r="AH109">
            <v>-1566578.74</v>
          </cell>
          <cell r="AI109">
            <v>-13845422904.120001</v>
          </cell>
          <cell r="AJ109">
            <v>0</v>
          </cell>
          <cell r="AK109">
            <v>0</v>
          </cell>
          <cell r="AL109">
            <v>-1539934.01</v>
          </cell>
          <cell r="AM109">
            <v>-13831687277.82</v>
          </cell>
          <cell r="AN109">
            <v>0</v>
          </cell>
          <cell r="AO109">
            <v>0</v>
          </cell>
          <cell r="AP109">
            <v>-1545207.93</v>
          </cell>
          <cell r="AQ109">
            <v>-14258406174.075001</v>
          </cell>
          <cell r="AR109">
            <v>0</v>
          </cell>
          <cell r="AS109">
            <v>0</v>
          </cell>
          <cell r="AT109">
            <v>-1550586.66</v>
          </cell>
          <cell r="AU109">
            <v>-13896357646.920002</v>
          </cell>
          <cell r="AV109">
            <v>0</v>
          </cell>
          <cell r="AW109">
            <v>0</v>
          </cell>
          <cell r="AX109">
            <v>-1556219.42</v>
          </cell>
          <cell r="AY109">
            <v>-13928163809</v>
          </cell>
        </row>
        <row r="110">
          <cell r="D110">
            <v>0</v>
          </cell>
          <cell r="E110">
            <v>0</v>
          </cell>
          <cell r="F110">
            <v>-299897.46999999997</v>
          </cell>
          <cell r="G110">
            <v>-2659190866.4900002</v>
          </cell>
          <cell r="H110">
            <v>0</v>
          </cell>
          <cell r="I110">
            <v>0</v>
          </cell>
          <cell r="J110">
            <v>-300322.58</v>
          </cell>
          <cell r="K110">
            <v>-2667164832.9799995</v>
          </cell>
          <cell r="L110">
            <v>0</v>
          </cell>
          <cell r="M110">
            <v>0</v>
          </cell>
          <cell r="N110">
            <v>-300747.78999999998</v>
          </cell>
          <cell r="O110">
            <v>-2677256826.5800004</v>
          </cell>
          <cell r="P110">
            <v>0</v>
          </cell>
          <cell r="Q110">
            <v>0</v>
          </cell>
          <cell r="R110">
            <v>-301156.76</v>
          </cell>
          <cell r="S110">
            <v>-2612685471.3800001</v>
          </cell>
          <cell r="T110">
            <v>0</v>
          </cell>
          <cell r="U110">
            <v>0</v>
          </cell>
          <cell r="V110">
            <v>-301565.73</v>
          </cell>
          <cell r="W110">
            <v>-2514304273.875</v>
          </cell>
          <cell r="X110">
            <v>0</v>
          </cell>
          <cell r="Y110">
            <v>0</v>
          </cell>
          <cell r="Z110">
            <v>-301974.7</v>
          </cell>
          <cell r="AA110">
            <v>-2495820895.4999995</v>
          </cell>
          <cell r="AB110">
            <v>0</v>
          </cell>
          <cell r="AC110">
            <v>0</v>
          </cell>
          <cell r="AD110">
            <v>-284471.57</v>
          </cell>
          <cell r="AE110">
            <v>-2573045350.6500001</v>
          </cell>
          <cell r="AF110">
            <v>0</v>
          </cell>
          <cell r="AG110">
            <v>0</v>
          </cell>
          <cell r="AH110">
            <v>-296036.19</v>
          </cell>
          <cell r="AI110">
            <v>-2616367847.2199998</v>
          </cell>
          <cell r="AJ110">
            <v>0</v>
          </cell>
          <cell r="AK110">
            <v>0</v>
          </cell>
          <cell r="AL110">
            <v>-296895.18</v>
          </cell>
          <cell r="AM110">
            <v>-2666712506.7600002</v>
          </cell>
          <cell r="AN110">
            <v>0</v>
          </cell>
          <cell r="AO110">
            <v>0</v>
          </cell>
          <cell r="AP110">
            <v>-297754.17</v>
          </cell>
          <cell r="AQ110">
            <v>-2747526603.6750002</v>
          </cell>
          <cell r="AR110">
            <v>0</v>
          </cell>
          <cell r="AS110">
            <v>0</v>
          </cell>
          <cell r="AT110">
            <v>-298613.15999999997</v>
          </cell>
          <cell r="AU110">
            <v>-2676171139.9200001</v>
          </cell>
          <cell r="AV110">
            <v>0</v>
          </cell>
          <cell r="AW110">
            <v>0</v>
          </cell>
          <cell r="AX110">
            <v>-299472.36</v>
          </cell>
          <cell r="AY110">
            <v>-2680277622</v>
          </cell>
        </row>
        <row r="111">
          <cell r="D111">
            <v>0</v>
          </cell>
          <cell r="E111">
            <v>0</v>
          </cell>
          <cell r="F111">
            <v>-32136.11</v>
          </cell>
          <cell r="G111">
            <v>-284950887.37</v>
          </cell>
          <cell r="H111">
            <v>0</v>
          </cell>
          <cell r="I111">
            <v>0</v>
          </cell>
          <cell r="J111">
            <v>-35676.769999999997</v>
          </cell>
          <cell r="K111">
            <v>-316845394.36999995</v>
          </cell>
          <cell r="L111">
            <v>0</v>
          </cell>
          <cell r="M111">
            <v>0</v>
          </cell>
          <cell r="N111">
            <v>-39183.879999999997</v>
          </cell>
          <cell r="O111">
            <v>-348814899.75999999</v>
          </cell>
          <cell r="P111">
            <v>0</v>
          </cell>
          <cell r="Q111">
            <v>0</v>
          </cell>
          <cell r="R111">
            <v>-42690.99</v>
          </cell>
          <cell r="S111">
            <v>-370365683.745</v>
          </cell>
          <cell r="T111">
            <v>0</v>
          </cell>
          <cell r="U111">
            <v>0</v>
          </cell>
          <cell r="V111">
            <v>-46198.1</v>
          </cell>
          <cell r="W111">
            <v>-385176658.75</v>
          </cell>
          <cell r="X111">
            <v>0</v>
          </cell>
          <cell r="Y111">
            <v>0</v>
          </cell>
          <cell r="Z111">
            <v>-49705.21</v>
          </cell>
          <cell r="AA111">
            <v>-410813560.64999998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-24688.05</v>
          </cell>
          <cell r="AQ111">
            <v>-227808981.375</v>
          </cell>
          <cell r="AR111">
            <v>0</v>
          </cell>
          <cell r="AS111">
            <v>0</v>
          </cell>
          <cell r="AT111">
            <v>-26675.3</v>
          </cell>
          <cell r="AU111">
            <v>-239064038.59999999</v>
          </cell>
          <cell r="AV111">
            <v>0</v>
          </cell>
          <cell r="AW111">
            <v>0</v>
          </cell>
          <cell r="AX111">
            <v>-28662.55</v>
          </cell>
          <cell r="AY111">
            <v>-256529822.5</v>
          </cell>
        </row>
        <row r="113">
          <cell r="D113">
            <v>0</v>
          </cell>
          <cell r="E113">
            <v>0</v>
          </cell>
          <cell r="F113">
            <v>5919815.0999999996</v>
          </cell>
          <cell r="G113">
            <v>52491000491.699997</v>
          </cell>
          <cell r="H113">
            <v>0</v>
          </cell>
          <cell r="I113">
            <v>0</v>
          </cell>
          <cell r="J113">
            <v>7452142.8500000006</v>
          </cell>
          <cell r="K113">
            <v>66182480650.850006</v>
          </cell>
          <cell r="L113">
            <v>0</v>
          </cell>
          <cell r="M113">
            <v>0</v>
          </cell>
          <cell r="N113">
            <v>8199584.6099999994</v>
          </cell>
          <cell r="O113">
            <v>72992702198.219986</v>
          </cell>
          <cell r="P113">
            <v>0</v>
          </cell>
          <cell r="Q113">
            <v>0</v>
          </cell>
          <cell r="R113">
            <v>8647113.6100000013</v>
          </cell>
          <cell r="S113">
            <v>75018034123.555008</v>
          </cell>
          <cell r="T113">
            <v>48.36</v>
          </cell>
          <cell r="U113">
            <v>403201.5</v>
          </cell>
          <cell r="V113">
            <v>11352438.77</v>
          </cell>
          <cell r="W113">
            <v>94650958244.875</v>
          </cell>
          <cell r="X113">
            <v>0</v>
          </cell>
          <cell r="Y113">
            <v>0</v>
          </cell>
          <cell r="Z113">
            <v>9368062.4899999984</v>
          </cell>
          <cell r="AA113">
            <v>77427036479.849991</v>
          </cell>
          <cell r="AB113">
            <v>0</v>
          </cell>
          <cell r="AC113">
            <v>0</v>
          </cell>
          <cell r="AD113">
            <v>8260527.96</v>
          </cell>
          <cell r="AE113">
            <v>74716475398.200012</v>
          </cell>
          <cell r="AF113">
            <v>0</v>
          </cell>
          <cell r="AG113">
            <v>0</v>
          </cell>
          <cell r="AH113">
            <v>6445699.3199999994</v>
          </cell>
          <cell r="AI113">
            <v>56967090590.159996</v>
          </cell>
          <cell r="AJ113">
            <v>0</v>
          </cell>
          <cell r="AK113">
            <v>0</v>
          </cell>
          <cell r="AL113">
            <v>5515014.9299999997</v>
          </cell>
          <cell r="AM113">
            <v>49535864101.259995</v>
          </cell>
          <cell r="AN113">
            <v>0</v>
          </cell>
          <cell r="AO113">
            <v>0</v>
          </cell>
          <cell r="AP113">
            <v>6284327.4499999993</v>
          </cell>
          <cell r="AQ113">
            <v>57988631544.875</v>
          </cell>
          <cell r="AR113">
            <v>0</v>
          </cell>
          <cell r="AS113">
            <v>0</v>
          </cell>
          <cell r="AT113">
            <v>7828007.8700000001</v>
          </cell>
          <cell r="AU113">
            <v>70154606530.940002</v>
          </cell>
          <cell r="AV113">
            <v>0</v>
          </cell>
          <cell r="AW113">
            <v>0</v>
          </cell>
          <cell r="AX113">
            <v>7971545.1100000003</v>
          </cell>
          <cell r="AY113">
            <v>71345328734.5</v>
          </cell>
        </row>
        <row r="115">
          <cell r="D115">
            <v>0</v>
          </cell>
          <cell r="E115">
            <v>0</v>
          </cell>
          <cell r="F115">
            <v>1749.15</v>
          </cell>
          <cell r="G115">
            <v>15509713.050000001</v>
          </cell>
          <cell r="H115">
            <v>0</v>
          </cell>
          <cell r="I115">
            <v>0</v>
          </cell>
          <cell r="J115">
            <v>1994.95</v>
          </cell>
          <cell r="K115">
            <v>17717150.949999999</v>
          </cell>
          <cell r="L115">
            <v>0</v>
          </cell>
          <cell r="M115">
            <v>0</v>
          </cell>
          <cell r="N115">
            <v>492.58</v>
          </cell>
          <cell r="O115">
            <v>4384947.16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1891.75</v>
          </cell>
          <cell r="AA115">
            <v>15635313.75</v>
          </cell>
          <cell r="AB115">
            <v>0</v>
          </cell>
          <cell r="AC115">
            <v>0</v>
          </cell>
          <cell r="AD115">
            <v>339.67</v>
          </cell>
          <cell r="AE115">
            <v>3072315.1500000004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865.91</v>
          </cell>
          <cell r="AM115">
            <v>7777603.6200000001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</row>
        <row r="116">
          <cell r="D116">
            <v>0</v>
          </cell>
          <cell r="E116">
            <v>0</v>
          </cell>
          <cell r="F116">
            <v>171647.99</v>
          </cell>
          <cell r="G116">
            <v>1522002727.3300002</v>
          </cell>
          <cell r="H116">
            <v>0</v>
          </cell>
          <cell r="I116">
            <v>0</v>
          </cell>
          <cell r="J116">
            <v>93353.87</v>
          </cell>
          <cell r="K116">
            <v>829075719.46999991</v>
          </cell>
          <cell r="L116">
            <v>0</v>
          </cell>
          <cell r="M116">
            <v>0</v>
          </cell>
          <cell r="N116">
            <v>341887.82</v>
          </cell>
          <cell r="O116">
            <v>3043485373.6399994</v>
          </cell>
          <cell r="P116">
            <v>0</v>
          </cell>
          <cell r="Q116">
            <v>0</v>
          </cell>
          <cell r="R116">
            <v>312576.42</v>
          </cell>
          <cell r="S116">
            <v>2711756731.71</v>
          </cell>
          <cell r="T116">
            <v>0</v>
          </cell>
          <cell r="U116">
            <v>0</v>
          </cell>
          <cell r="V116">
            <v>236423.41</v>
          </cell>
          <cell r="W116">
            <v>1971180180.875</v>
          </cell>
          <cell r="X116">
            <v>0</v>
          </cell>
          <cell r="Y116">
            <v>0</v>
          </cell>
          <cell r="Z116">
            <v>338077.12</v>
          </cell>
          <cell r="AA116">
            <v>2794207396.8000002</v>
          </cell>
          <cell r="AB116">
            <v>0</v>
          </cell>
          <cell r="AC116">
            <v>0</v>
          </cell>
          <cell r="AD116">
            <v>262557.08</v>
          </cell>
          <cell r="AE116">
            <v>2374828788.6000004</v>
          </cell>
          <cell r="AF116">
            <v>0</v>
          </cell>
          <cell r="AG116">
            <v>0</v>
          </cell>
          <cell r="AH116">
            <v>199742.82</v>
          </cell>
          <cell r="AI116">
            <v>1765327043.1600001</v>
          </cell>
          <cell r="AJ116">
            <v>0</v>
          </cell>
          <cell r="AK116">
            <v>0</v>
          </cell>
          <cell r="AL116">
            <v>260179.81</v>
          </cell>
          <cell r="AM116">
            <v>2336935053.4200001</v>
          </cell>
          <cell r="AN116">
            <v>0</v>
          </cell>
          <cell r="AO116">
            <v>0</v>
          </cell>
          <cell r="AP116">
            <v>203730.58</v>
          </cell>
          <cell r="AQ116">
            <v>1879923926.9499998</v>
          </cell>
          <cell r="AR116">
            <v>0</v>
          </cell>
          <cell r="AS116">
            <v>0</v>
          </cell>
          <cell r="AT116">
            <v>129188.34</v>
          </cell>
          <cell r="AU116">
            <v>1157785903.0799999</v>
          </cell>
          <cell r="AV116">
            <v>0</v>
          </cell>
          <cell r="AW116">
            <v>0</v>
          </cell>
          <cell r="AX116">
            <v>195932.44</v>
          </cell>
          <cell r="AY116">
            <v>1753595338</v>
          </cell>
        </row>
        <row r="117">
          <cell r="D117">
            <v>0</v>
          </cell>
          <cell r="E117">
            <v>0</v>
          </cell>
          <cell r="F117">
            <v>52046.13</v>
          </cell>
          <cell r="G117">
            <v>461493034.70999998</v>
          </cell>
          <cell r="H117">
            <v>0</v>
          </cell>
          <cell r="I117">
            <v>0</v>
          </cell>
          <cell r="J117">
            <v>51546.31</v>
          </cell>
          <cell r="K117">
            <v>457782779.10999995</v>
          </cell>
          <cell r="L117">
            <v>0</v>
          </cell>
          <cell r="M117">
            <v>0</v>
          </cell>
          <cell r="N117">
            <v>79104.77</v>
          </cell>
          <cell r="O117">
            <v>704190662.54000008</v>
          </cell>
          <cell r="P117">
            <v>0</v>
          </cell>
          <cell r="Q117">
            <v>0</v>
          </cell>
          <cell r="R117">
            <v>65467.92</v>
          </cell>
          <cell r="S117">
            <v>567966939.96000004</v>
          </cell>
          <cell r="T117">
            <v>0</v>
          </cell>
          <cell r="U117">
            <v>0</v>
          </cell>
          <cell r="V117">
            <v>115461.79</v>
          </cell>
          <cell r="W117">
            <v>962662674.125</v>
          </cell>
          <cell r="X117">
            <v>0</v>
          </cell>
          <cell r="Y117">
            <v>0</v>
          </cell>
          <cell r="Z117">
            <v>106860.8</v>
          </cell>
          <cell r="AA117">
            <v>883204512</v>
          </cell>
          <cell r="AB117">
            <v>0</v>
          </cell>
          <cell r="AC117">
            <v>0</v>
          </cell>
          <cell r="AD117">
            <v>72538.63</v>
          </cell>
          <cell r="AE117">
            <v>656111908.35000002</v>
          </cell>
          <cell r="AF117">
            <v>0</v>
          </cell>
          <cell r="AG117">
            <v>0</v>
          </cell>
          <cell r="AH117">
            <v>75057.740000000005</v>
          </cell>
          <cell r="AI117">
            <v>663360306.12</v>
          </cell>
          <cell r="AJ117">
            <v>0</v>
          </cell>
          <cell r="AK117">
            <v>0</v>
          </cell>
          <cell r="AL117">
            <v>64571.18</v>
          </cell>
          <cell r="AM117">
            <v>579978338.75999999</v>
          </cell>
          <cell r="AN117">
            <v>0</v>
          </cell>
          <cell r="AO117">
            <v>0</v>
          </cell>
          <cell r="AP117">
            <v>52951.59</v>
          </cell>
          <cell r="AQ117">
            <v>488610796.72499996</v>
          </cell>
          <cell r="AR117">
            <v>0</v>
          </cell>
          <cell r="AS117">
            <v>0</v>
          </cell>
          <cell r="AT117">
            <v>38309.61</v>
          </cell>
          <cell r="AU117">
            <v>343330724.81999999</v>
          </cell>
          <cell r="AV117">
            <v>0</v>
          </cell>
          <cell r="AW117">
            <v>0</v>
          </cell>
          <cell r="AX117">
            <v>61271.74</v>
          </cell>
          <cell r="AY117">
            <v>548382073</v>
          </cell>
        </row>
        <row r="118">
          <cell r="D118">
            <v>0</v>
          </cell>
          <cell r="E118">
            <v>0</v>
          </cell>
          <cell r="F118">
            <v>5694371.8300000001</v>
          </cell>
          <cell r="G118">
            <v>50491995016.610001</v>
          </cell>
          <cell r="H118">
            <v>0</v>
          </cell>
          <cell r="I118">
            <v>0</v>
          </cell>
          <cell r="J118">
            <v>7305247.7200000007</v>
          </cell>
          <cell r="K118">
            <v>64877905001.320007</v>
          </cell>
          <cell r="L118">
            <v>0</v>
          </cell>
          <cell r="M118">
            <v>0</v>
          </cell>
          <cell r="N118">
            <v>7778099.4399999995</v>
          </cell>
          <cell r="O118">
            <v>69240641214.87999</v>
          </cell>
          <cell r="P118">
            <v>0</v>
          </cell>
          <cell r="Q118">
            <v>0</v>
          </cell>
          <cell r="R118">
            <v>8269069.2700000005</v>
          </cell>
          <cell r="S118">
            <v>71738310451.88501</v>
          </cell>
          <cell r="T118">
            <v>48.36</v>
          </cell>
          <cell r="U118">
            <v>403201.5</v>
          </cell>
          <cell r="V118">
            <v>11000553.57</v>
          </cell>
          <cell r="W118">
            <v>91717115389.875</v>
          </cell>
          <cell r="X118">
            <v>0</v>
          </cell>
          <cell r="Y118">
            <v>0</v>
          </cell>
          <cell r="Z118">
            <v>8921232.8199999984</v>
          </cell>
          <cell r="AA118">
            <v>73733989257.299988</v>
          </cell>
          <cell r="AB118">
            <v>0</v>
          </cell>
          <cell r="AC118">
            <v>0</v>
          </cell>
          <cell r="AD118">
            <v>7925092.5800000001</v>
          </cell>
          <cell r="AE118">
            <v>71682462386.100006</v>
          </cell>
          <cell r="AF118">
            <v>0</v>
          </cell>
          <cell r="AG118">
            <v>0</v>
          </cell>
          <cell r="AH118">
            <v>6170898.7599999998</v>
          </cell>
          <cell r="AI118">
            <v>54538403240.879997</v>
          </cell>
          <cell r="AJ118">
            <v>0</v>
          </cell>
          <cell r="AK118">
            <v>0</v>
          </cell>
          <cell r="AL118">
            <v>5189398.03</v>
          </cell>
          <cell r="AM118">
            <v>46611173105.459991</v>
          </cell>
          <cell r="AN118">
            <v>0</v>
          </cell>
          <cell r="AO118">
            <v>0</v>
          </cell>
          <cell r="AP118">
            <v>6027645.2799999993</v>
          </cell>
          <cell r="AQ118">
            <v>55620096821.199997</v>
          </cell>
          <cell r="AR118">
            <v>0</v>
          </cell>
          <cell r="AS118">
            <v>0</v>
          </cell>
          <cell r="AT118">
            <v>7660509.9199999999</v>
          </cell>
          <cell r="AU118">
            <v>68653489903.040001</v>
          </cell>
          <cell r="AV118">
            <v>0</v>
          </cell>
          <cell r="AW118">
            <v>0</v>
          </cell>
          <cell r="AX118">
            <v>7714340.9300000006</v>
          </cell>
          <cell r="AY118">
            <v>69043351323.5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</row>
        <row r="123">
          <cell r="D123">
            <v>0</v>
          </cell>
          <cell r="E123">
            <v>0</v>
          </cell>
          <cell r="F123">
            <v>78817.13</v>
          </cell>
          <cell r="G123">
            <v>698871491.71000004</v>
          </cell>
          <cell r="H123">
            <v>0</v>
          </cell>
          <cell r="I123">
            <v>0</v>
          </cell>
          <cell r="J123">
            <v>64587.28</v>
          </cell>
          <cell r="K123">
            <v>573599633.67999995</v>
          </cell>
          <cell r="L123">
            <v>0</v>
          </cell>
          <cell r="M123">
            <v>0</v>
          </cell>
          <cell r="N123">
            <v>128677.99</v>
          </cell>
          <cell r="O123">
            <v>1145491466.98</v>
          </cell>
          <cell r="P123">
            <v>0</v>
          </cell>
          <cell r="Q123">
            <v>0</v>
          </cell>
          <cell r="R123">
            <v>48095.65</v>
          </cell>
          <cell r="S123">
            <v>417253811.57499993</v>
          </cell>
          <cell r="T123">
            <v>0</v>
          </cell>
          <cell r="U123">
            <v>0</v>
          </cell>
          <cell r="V123">
            <v>54123.62</v>
          </cell>
          <cell r="W123">
            <v>451255681.74999994</v>
          </cell>
          <cell r="X123">
            <v>0</v>
          </cell>
          <cell r="Y123">
            <v>0</v>
          </cell>
          <cell r="Z123">
            <v>153130.01</v>
          </cell>
          <cell r="AA123">
            <v>1265619532.6500001</v>
          </cell>
          <cell r="AB123">
            <v>0</v>
          </cell>
          <cell r="AC123">
            <v>0</v>
          </cell>
          <cell r="AD123">
            <v>480317.69</v>
          </cell>
          <cell r="AE123">
            <v>4344473506.0500002</v>
          </cell>
          <cell r="AF123">
            <v>0</v>
          </cell>
          <cell r="AG123">
            <v>0</v>
          </cell>
          <cell r="AH123">
            <v>167730.57999999999</v>
          </cell>
          <cell r="AI123">
            <v>1482402866.04</v>
          </cell>
          <cell r="AJ123">
            <v>0</v>
          </cell>
          <cell r="AK123">
            <v>0</v>
          </cell>
          <cell r="AL123">
            <v>187266.44</v>
          </cell>
          <cell r="AM123">
            <v>1682027164.0799999</v>
          </cell>
          <cell r="AN123">
            <v>0</v>
          </cell>
          <cell r="AO123">
            <v>0</v>
          </cell>
          <cell r="AP123">
            <v>135345.84</v>
          </cell>
          <cell r="AQ123">
            <v>1248903738.5999999</v>
          </cell>
          <cell r="AR123">
            <v>0</v>
          </cell>
          <cell r="AS123">
            <v>0</v>
          </cell>
          <cell r="AT123">
            <v>149581.12</v>
          </cell>
          <cell r="AU123">
            <v>1340545997.4400001</v>
          </cell>
          <cell r="AV123">
            <v>0</v>
          </cell>
          <cell r="AW123">
            <v>0</v>
          </cell>
          <cell r="AX123">
            <v>58326.42</v>
          </cell>
          <cell r="AY123">
            <v>522021459.00000006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</row>
        <row r="125">
          <cell r="D125">
            <v>0</v>
          </cell>
          <cell r="E125">
            <v>0</v>
          </cell>
          <cell r="F125">
            <v>78817.13</v>
          </cell>
          <cell r="G125">
            <v>698871491.71000004</v>
          </cell>
          <cell r="H125">
            <v>0</v>
          </cell>
          <cell r="I125">
            <v>0</v>
          </cell>
          <cell r="J125">
            <v>64587.28</v>
          </cell>
          <cell r="K125">
            <v>573599633.67999995</v>
          </cell>
          <cell r="L125">
            <v>0</v>
          </cell>
          <cell r="M125">
            <v>0</v>
          </cell>
          <cell r="N125">
            <v>128677.99</v>
          </cell>
          <cell r="O125">
            <v>1145491466.98</v>
          </cell>
          <cell r="P125">
            <v>0</v>
          </cell>
          <cell r="Q125">
            <v>0</v>
          </cell>
          <cell r="R125">
            <v>48095.65</v>
          </cell>
          <cell r="S125">
            <v>417253811.57499993</v>
          </cell>
          <cell r="T125">
            <v>0</v>
          </cell>
          <cell r="U125">
            <v>0</v>
          </cell>
          <cell r="V125">
            <v>54123.62</v>
          </cell>
          <cell r="W125">
            <v>451255681.74999994</v>
          </cell>
          <cell r="X125">
            <v>0</v>
          </cell>
          <cell r="Y125">
            <v>0</v>
          </cell>
          <cell r="Z125">
            <v>153130.01</v>
          </cell>
          <cell r="AA125">
            <v>1265619532.6500001</v>
          </cell>
          <cell r="AB125">
            <v>0</v>
          </cell>
          <cell r="AC125">
            <v>0</v>
          </cell>
          <cell r="AD125">
            <v>480317.69</v>
          </cell>
          <cell r="AE125">
            <v>4344473506.0500002</v>
          </cell>
          <cell r="AF125">
            <v>0</v>
          </cell>
          <cell r="AG125">
            <v>0</v>
          </cell>
          <cell r="AH125">
            <v>167730.57999999999</v>
          </cell>
          <cell r="AI125">
            <v>1482402866.04</v>
          </cell>
          <cell r="AJ125">
            <v>0</v>
          </cell>
          <cell r="AK125">
            <v>0</v>
          </cell>
          <cell r="AL125">
            <v>187266.44</v>
          </cell>
          <cell r="AM125">
            <v>1682027164.0799999</v>
          </cell>
          <cell r="AN125">
            <v>0</v>
          </cell>
          <cell r="AO125">
            <v>0</v>
          </cell>
          <cell r="AP125">
            <v>135345.84</v>
          </cell>
          <cell r="AQ125">
            <v>1248903738.5999999</v>
          </cell>
          <cell r="AR125">
            <v>0</v>
          </cell>
          <cell r="AS125">
            <v>0</v>
          </cell>
          <cell r="AT125">
            <v>149581.12</v>
          </cell>
          <cell r="AU125">
            <v>1340545997.4400001</v>
          </cell>
          <cell r="AV125">
            <v>0</v>
          </cell>
          <cell r="AW125">
            <v>0</v>
          </cell>
          <cell r="AX125">
            <v>58326.42</v>
          </cell>
          <cell r="AY125">
            <v>522021459.00000006</v>
          </cell>
        </row>
        <row r="126">
          <cell r="D126" t="str">
            <v xml:space="preserve"> </v>
          </cell>
          <cell r="H126" t="str">
            <v xml:space="preserve"> </v>
          </cell>
          <cell r="L126" t="str">
            <v xml:space="preserve"> </v>
          </cell>
          <cell r="P126" t="str">
            <v xml:space="preserve"> </v>
          </cell>
          <cell r="T126" t="str">
            <v xml:space="preserve"> </v>
          </cell>
          <cell r="X126" t="str">
            <v xml:space="preserve"> </v>
          </cell>
          <cell r="AF126" t="str">
            <v xml:space="preserve"> </v>
          </cell>
          <cell r="AJ126" t="str">
            <v xml:space="preserve"> </v>
          </cell>
          <cell r="AN126" t="str">
            <v xml:space="preserve"> </v>
          </cell>
          <cell r="AR126" t="str">
            <v xml:space="preserve"> </v>
          </cell>
          <cell r="AV126" t="str">
            <v xml:space="preserve"> </v>
          </cell>
        </row>
        <row r="127">
          <cell r="D127">
            <v>2459.73</v>
          </cell>
          <cell r="E127">
            <v>21810425.91</v>
          </cell>
          <cell r="F127">
            <v>116052555.33999999</v>
          </cell>
          <cell r="G127">
            <v>1029038008199.7799</v>
          </cell>
          <cell r="H127">
            <v>8057.99</v>
          </cell>
          <cell r="I127">
            <v>71563009.189999998</v>
          </cell>
          <cell r="J127">
            <v>120606405.13999997</v>
          </cell>
          <cell r="K127">
            <v>1071105484048.3401</v>
          </cell>
          <cell r="L127">
            <v>6527.36</v>
          </cell>
          <cell r="M127">
            <v>58106558.719999999</v>
          </cell>
          <cell r="N127">
            <v>130397876.86999997</v>
          </cell>
          <cell r="O127">
            <v>1160801899896.74</v>
          </cell>
          <cell r="P127">
            <v>6203.72</v>
          </cell>
          <cell r="Q127">
            <v>53820372.859999999</v>
          </cell>
          <cell r="R127">
            <v>145119989.24000004</v>
          </cell>
          <cell r="S127">
            <v>1258988466651.6201</v>
          </cell>
          <cell r="T127">
            <v>48.36</v>
          </cell>
          <cell r="U127">
            <v>403201.5</v>
          </cell>
          <cell r="V127">
            <v>149221547.46000001</v>
          </cell>
          <cell r="W127">
            <v>1244134651947.75</v>
          </cell>
          <cell r="X127">
            <v>3478.92</v>
          </cell>
          <cell r="Y127">
            <v>28753273.800000001</v>
          </cell>
          <cell r="Z127">
            <v>145521773.80999997</v>
          </cell>
          <cell r="AA127">
            <v>1202737460539.6501</v>
          </cell>
          <cell r="AB127">
            <v>6774.82</v>
          </cell>
          <cell r="AC127">
            <v>61278246.899999999</v>
          </cell>
          <cell r="AD127">
            <v>118341726.08000001</v>
          </cell>
          <cell r="AE127">
            <v>1070400912393.5999</v>
          </cell>
          <cell r="AF127">
            <v>6934.96</v>
          </cell>
          <cell r="AG127">
            <v>61291176.479999997</v>
          </cell>
          <cell r="AH127">
            <v>111064571.58</v>
          </cell>
          <cell r="AI127">
            <v>981588683624.04016</v>
          </cell>
          <cell r="AJ127">
            <v>5678.09</v>
          </cell>
          <cell r="AK127">
            <v>51000604.380000003</v>
          </cell>
          <cell r="AL127">
            <v>108680375.05000001</v>
          </cell>
          <cell r="AM127">
            <v>976167128699.09998</v>
          </cell>
          <cell r="AN127">
            <v>1800.73</v>
          </cell>
          <cell r="AO127">
            <v>16616236.074999999</v>
          </cell>
          <cell r="AP127">
            <v>111952923.05</v>
          </cell>
          <cell r="AQ127">
            <v>1033045597443.875</v>
          </cell>
          <cell r="AR127">
            <v>5963.49</v>
          </cell>
          <cell r="AS127">
            <v>53444797.379999995</v>
          </cell>
          <cell r="AT127">
            <v>121238658.27000001</v>
          </cell>
          <cell r="AU127">
            <v>1086540855415.7397</v>
          </cell>
          <cell r="AV127">
            <v>3047.97</v>
          </cell>
          <cell r="AW127">
            <v>27279331.5</v>
          </cell>
          <cell r="AX127">
            <v>121182230.38</v>
          </cell>
          <cell r="AY127">
            <v>1084580961901</v>
          </cell>
        </row>
        <row r="129">
          <cell r="D129">
            <v>116055015.06999999</v>
          </cell>
          <cell r="E129">
            <v>1029059818625.6899</v>
          </cell>
          <cell r="H129">
            <v>120614463.12999997</v>
          </cell>
          <cell r="I129">
            <v>1071177047057.53</v>
          </cell>
          <cell r="L129">
            <v>130404404.22999997</v>
          </cell>
          <cell r="M129">
            <v>1160860006455.46</v>
          </cell>
          <cell r="P129">
            <v>145126192.96000004</v>
          </cell>
          <cell r="Q129">
            <v>1259042287024.4802</v>
          </cell>
          <cell r="T129">
            <v>149221595.82000002</v>
          </cell>
          <cell r="U129">
            <v>1244135055149.25</v>
          </cell>
          <cell r="X129">
            <v>145525252.72999996</v>
          </cell>
          <cell r="Y129">
            <v>1202766213813.4502</v>
          </cell>
          <cell r="AB129">
            <v>118348500.90000001</v>
          </cell>
          <cell r="AC129">
            <v>1070462190640.4999</v>
          </cell>
          <cell r="AF129">
            <v>111071506.53999999</v>
          </cell>
          <cell r="AG129">
            <v>981649974800.52014</v>
          </cell>
          <cell r="AJ129">
            <v>108686053.14000002</v>
          </cell>
          <cell r="AK129">
            <v>976218129303.47998</v>
          </cell>
          <cell r="AN129">
            <v>111954723.78</v>
          </cell>
          <cell r="AO129">
            <v>1033062213679.95</v>
          </cell>
          <cell r="AR129">
            <v>121244621.76000001</v>
          </cell>
          <cell r="AS129">
            <v>1086594300213.1198</v>
          </cell>
          <cell r="AV129">
            <v>121185278.34999999</v>
          </cell>
          <cell r="AW129">
            <v>1084608241232.5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L131">
            <v>0</v>
          </cell>
          <cell r="M131">
            <v>0</v>
          </cell>
          <cell r="P131">
            <v>0</v>
          </cell>
          <cell r="Q131">
            <v>0</v>
          </cell>
          <cell r="T131">
            <v>0</v>
          </cell>
          <cell r="U131">
            <v>0</v>
          </cell>
          <cell r="X131">
            <v>0</v>
          </cell>
          <cell r="Y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J131">
            <v>0</v>
          </cell>
          <cell r="AK131">
            <v>0</v>
          </cell>
          <cell r="AN131">
            <v>0</v>
          </cell>
          <cell r="AO131">
            <v>0</v>
          </cell>
          <cell r="AR131">
            <v>0</v>
          </cell>
          <cell r="AS131">
            <v>0</v>
          </cell>
          <cell r="AV131">
            <v>0</v>
          </cell>
          <cell r="AW131">
            <v>0</v>
          </cell>
        </row>
        <row r="133">
          <cell r="D133">
            <v>0</v>
          </cell>
          <cell r="E133">
            <v>0</v>
          </cell>
          <cell r="F133">
            <v>5772275.169999999</v>
          </cell>
          <cell r="G133">
            <v>51182763932.389992</v>
          </cell>
          <cell r="H133">
            <v>0</v>
          </cell>
          <cell r="I133">
            <v>0</v>
          </cell>
          <cell r="J133">
            <v>8933725.7500000019</v>
          </cell>
          <cell r="K133">
            <v>79340418385.75</v>
          </cell>
          <cell r="L133">
            <v>0</v>
          </cell>
          <cell r="M133">
            <v>0</v>
          </cell>
          <cell r="N133">
            <v>7164781.8200000031</v>
          </cell>
          <cell r="O133">
            <v>63780887761.64003</v>
          </cell>
          <cell r="P133">
            <v>0</v>
          </cell>
          <cell r="Q133">
            <v>0</v>
          </cell>
          <cell r="R133">
            <v>9535521.9100000001</v>
          </cell>
          <cell r="S133">
            <v>82725420330.205002</v>
          </cell>
          <cell r="T133">
            <v>48.36</v>
          </cell>
          <cell r="U133">
            <v>403201.5</v>
          </cell>
          <cell r="V133">
            <v>7369160.7100000009</v>
          </cell>
          <cell r="W133">
            <v>61440377419.625008</v>
          </cell>
          <cell r="X133">
            <v>0</v>
          </cell>
          <cell r="Y133">
            <v>0</v>
          </cell>
          <cell r="Z133">
            <v>6951143.3000000007</v>
          </cell>
          <cell r="AA133">
            <v>57451199374.500008</v>
          </cell>
          <cell r="AB133">
            <v>0</v>
          </cell>
          <cell r="AC133">
            <v>0</v>
          </cell>
          <cell r="AD133">
            <v>12543293.560000001</v>
          </cell>
          <cell r="AE133">
            <v>113454090250.20001</v>
          </cell>
          <cell r="AF133">
            <v>0</v>
          </cell>
          <cell r="AG133">
            <v>0</v>
          </cell>
          <cell r="AH133">
            <v>6164516.5600000005</v>
          </cell>
          <cell r="AI133">
            <v>54481997357.279999</v>
          </cell>
          <cell r="AJ133">
            <v>0</v>
          </cell>
          <cell r="AK133">
            <v>0</v>
          </cell>
          <cell r="AL133">
            <v>6159720.5800000001</v>
          </cell>
          <cell r="AM133">
            <v>55326610249.559998</v>
          </cell>
          <cell r="AN133">
            <v>0</v>
          </cell>
          <cell r="AO133">
            <v>0</v>
          </cell>
          <cell r="AP133">
            <v>7640129.0699999994</v>
          </cell>
          <cell r="AQ133">
            <v>70499290993.424988</v>
          </cell>
          <cell r="AR133">
            <v>0</v>
          </cell>
          <cell r="AS133">
            <v>0</v>
          </cell>
          <cell r="AT133">
            <v>8892557.9700000007</v>
          </cell>
          <cell r="AU133">
            <v>79695104527.139999</v>
          </cell>
          <cell r="AV133">
            <v>0</v>
          </cell>
          <cell r="AW133">
            <v>0</v>
          </cell>
          <cell r="AX133">
            <v>5060357.26</v>
          </cell>
          <cell r="AY133">
            <v>45290197477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48.36</v>
          </cell>
          <cell r="U135">
            <v>403201.5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4189132.83</v>
          </cell>
          <cell r="AI135">
            <v>37023555951.540001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</row>
        <row r="136">
          <cell r="D136">
            <v>0</v>
          </cell>
          <cell r="E136">
            <v>0</v>
          </cell>
          <cell r="F136">
            <v>4364188.3600000003</v>
          </cell>
          <cell r="G136">
            <v>38697258188.119995</v>
          </cell>
          <cell r="H136">
            <v>0</v>
          </cell>
          <cell r="I136">
            <v>0</v>
          </cell>
          <cell r="J136">
            <v>7868679.4100000011</v>
          </cell>
          <cell r="K136">
            <v>69881741840.210007</v>
          </cell>
          <cell r="L136">
            <v>0</v>
          </cell>
          <cell r="M136">
            <v>0</v>
          </cell>
          <cell r="N136">
            <v>6009069.3700000029</v>
          </cell>
          <cell r="O136">
            <v>53492735531.740028</v>
          </cell>
          <cell r="P136">
            <v>0</v>
          </cell>
          <cell r="Q136">
            <v>0</v>
          </cell>
          <cell r="R136">
            <v>7545676.6100000003</v>
          </cell>
          <cell r="S136">
            <v>65462517430.055</v>
          </cell>
          <cell r="T136">
            <v>0</v>
          </cell>
          <cell r="U136">
            <v>0</v>
          </cell>
          <cell r="V136">
            <v>5450434.4600000009</v>
          </cell>
          <cell r="W136">
            <v>45442997310.250008</v>
          </cell>
          <cell r="X136">
            <v>0</v>
          </cell>
          <cell r="Y136">
            <v>0</v>
          </cell>
          <cell r="Z136">
            <v>4613206.2</v>
          </cell>
          <cell r="AA136">
            <v>38128149243.000008</v>
          </cell>
          <cell r="AB136">
            <v>0</v>
          </cell>
          <cell r="AC136">
            <v>0</v>
          </cell>
          <cell r="AD136">
            <v>8038446.9400000004</v>
          </cell>
          <cell r="AE136">
            <v>72707752572.300003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4195237.28</v>
          </cell>
          <cell r="AM136">
            <v>37681621248.959999</v>
          </cell>
          <cell r="AN136">
            <v>0</v>
          </cell>
          <cell r="AO136">
            <v>0</v>
          </cell>
          <cell r="AP136">
            <v>5715008.8599999994</v>
          </cell>
          <cell r="AQ136">
            <v>52735244255.649994</v>
          </cell>
          <cell r="AR136">
            <v>0</v>
          </cell>
          <cell r="AS136">
            <v>0</v>
          </cell>
          <cell r="AT136">
            <v>7313007.1600000001</v>
          </cell>
          <cell r="AU136">
            <v>65539170167.919998</v>
          </cell>
          <cell r="AV136">
            <v>0</v>
          </cell>
          <cell r="AW136">
            <v>0</v>
          </cell>
          <cell r="AX136">
            <v>3845109.01</v>
          </cell>
          <cell r="AY136">
            <v>34413725639.5</v>
          </cell>
        </row>
        <row r="137">
          <cell r="D137">
            <v>0</v>
          </cell>
          <cell r="E137">
            <v>0</v>
          </cell>
          <cell r="F137">
            <v>338022.27</v>
          </cell>
          <cell r="G137">
            <v>2997243468.0900002</v>
          </cell>
          <cell r="H137">
            <v>0</v>
          </cell>
          <cell r="I137">
            <v>0</v>
          </cell>
          <cell r="J137">
            <v>3113.03</v>
          </cell>
          <cell r="K137">
            <v>27646819.430000003</v>
          </cell>
          <cell r="L137">
            <v>0</v>
          </cell>
          <cell r="M137">
            <v>0</v>
          </cell>
          <cell r="N137">
            <v>2175</v>
          </cell>
          <cell r="O137">
            <v>19361850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2288.6</v>
          </cell>
          <cell r="AA137">
            <v>18915279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</row>
        <row r="139">
          <cell r="D139">
            <v>0</v>
          </cell>
          <cell r="E139">
            <v>0</v>
          </cell>
          <cell r="F139">
            <v>1070064.54</v>
          </cell>
          <cell r="G139">
            <v>9488262276.1800003</v>
          </cell>
          <cell r="H139">
            <v>0</v>
          </cell>
          <cell r="I139">
            <v>0</v>
          </cell>
          <cell r="J139">
            <v>1061933.31</v>
          </cell>
          <cell r="K139">
            <v>9431029726.1100006</v>
          </cell>
          <cell r="L139">
            <v>0</v>
          </cell>
          <cell r="M139">
            <v>0</v>
          </cell>
          <cell r="N139">
            <v>1153537.45</v>
          </cell>
          <cell r="O139">
            <v>10268790379.9</v>
          </cell>
          <cell r="P139">
            <v>0</v>
          </cell>
          <cell r="Q139">
            <v>0</v>
          </cell>
          <cell r="R139">
            <v>1989845.3</v>
          </cell>
          <cell r="S139">
            <v>17262902900.150002</v>
          </cell>
          <cell r="T139">
            <v>0</v>
          </cell>
          <cell r="U139">
            <v>0</v>
          </cell>
          <cell r="V139">
            <v>1918726.25</v>
          </cell>
          <cell r="W139">
            <v>15997380109.375002</v>
          </cell>
          <cell r="X139">
            <v>0</v>
          </cell>
          <cell r="Y139">
            <v>0</v>
          </cell>
          <cell r="Z139">
            <v>2335648.5</v>
          </cell>
          <cell r="AA139">
            <v>19304134852.5</v>
          </cell>
          <cell r="AB139">
            <v>0</v>
          </cell>
          <cell r="AC139">
            <v>0</v>
          </cell>
          <cell r="AD139">
            <v>4504846.62</v>
          </cell>
          <cell r="AE139">
            <v>40746337677.900002</v>
          </cell>
          <cell r="AF139">
            <v>0</v>
          </cell>
          <cell r="AG139">
            <v>0</v>
          </cell>
          <cell r="AH139">
            <v>1975383.73</v>
          </cell>
          <cell r="AI139">
            <v>17458441405.740002</v>
          </cell>
          <cell r="AJ139">
            <v>0</v>
          </cell>
          <cell r="AK139">
            <v>0</v>
          </cell>
          <cell r="AL139">
            <v>1964483.3</v>
          </cell>
          <cell r="AM139">
            <v>17644989000.599995</v>
          </cell>
          <cell r="AN139">
            <v>0</v>
          </cell>
          <cell r="AO139">
            <v>0</v>
          </cell>
          <cell r="AP139">
            <v>1925120.21</v>
          </cell>
          <cell r="AQ139">
            <v>17764046737.774998</v>
          </cell>
          <cell r="AR139">
            <v>0</v>
          </cell>
          <cell r="AS139">
            <v>0</v>
          </cell>
          <cell r="AT139">
            <v>1579550.81</v>
          </cell>
          <cell r="AU139">
            <v>14155934359.220001</v>
          </cell>
          <cell r="AV139">
            <v>0</v>
          </cell>
          <cell r="AW139">
            <v>0</v>
          </cell>
          <cell r="AX139">
            <v>1215248.25</v>
          </cell>
          <cell r="AY139">
            <v>10876471837.5</v>
          </cell>
        </row>
        <row r="141">
          <cell r="D141">
            <v>0</v>
          </cell>
          <cell r="E141">
            <v>0</v>
          </cell>
          <cell r="F141">
            <v>51608.09</v>
          </cell>
          <cell r="G141">
            <v>457608934.02999997</v>
          </cell>
          <cell r="H141">
            <v>0</v>
          </cell>
          <cell r="I141">
            <v>0</v>
          </cell>
          <cell r="J141">
            <v>48594.77</v>
          </cell>
          <cell r="K141">
            <v>431570152.36999995</v>
          </cell>
          <cell r="L141">
            <v>0</v>
          </cell>
          <cell r="M141">
            <v>0</v>
          </cell>
          <cell r="N141">
            <v>49843.45</v>
          </cell>
          <cell r="O141">
            <v>443706391.89999998</v>
          </cell>
          <cell r="P141">
            <v>0</v>
          </cell>
          <cell r="Q141">
            <v>0</v>
          </cell>
          <cell r="R141">
            <v>56068.49</v>
          </cell>
          <cell r="S141">
            <v>486422184.995</v>
          </cell>
          <cell r="T141">
            <v>0</v>
          </cell>
          <cell r="U141">
            <v>0</v>
          </cell>
          <cell r="V141">
            <v>55951.86</v>
          </cell>
          <cell r="W141">
            <v>466498632.75</v>
          </cell>
          <cell r="X141">
            <v>0</v>
          </cell>
          <cell r="Y141">
            <v>0</v>
          </cell>
          <cell r="Z141">
            <v>57927.82</v>
          </cell>
          <cell r="AA141">
            <v>478773432.30000001</v>
          </cell>
          <cell r="AB141">
            <v>0</v>
          </cell>
          <cell r="AC141">
            <v>0</v>
          </cell>
          <cell r="AD141">
            <v>44206.82</v>
          </cell>
          <cell r="AE141">
            <v>399850686.89999998</v>
          </cell>
          <cell r="AF141">
            <v>0</v>
          </cell>
          <cell r="AG141">
            <v>0</v>
          </cell>
          <cell r="AH141">
            <v>52240.35</v>
          </cell>
          <cell r="AI141">
            <v>461700213.30000001</v>
          </cell>
          <cell r="AJ141">
            <v>0</v>
          </cell>
          <cell r="AK141">
            <v>0</v>
          </cell>
          <cell r="AL141">
            <v>49949.84</v>
          </cell>
          <cell r="AM141">
            <v>448649462.88</v>
          </cell>
          <cell r="AN141">
            <v>0</v>
          </cell>
          <cell r="AO141">
            <v>0</v>
          </cell>
          <cell r="AP141">
            <v>48870.07</v>
          </cell>
          <cell r="AQ141">
            <v>450948570.92500001</v>
          </cell>
          <cell r="AR141">
            <v>0</v>
          </cell>
          <cell r="AS141">
            <v>0</v>
          </cell>
          <cell r="AT141">
            <v>48849.98</v>
          </cell>
          <cell r="AU141">
            <v>437793520.76000005</v>
          </cell>
          <cell r="AV141">
            <v>0</v>
          </cell>
          <cell r="AW141">
            <v>0</v>
          </cell>
          <cell r="AX141">
            <v>127451.04</v>
          </cell>
          <cell r="AY141">
            <v>1140686808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</row>
        <row r="144">
          <cell r="D144">
            <v>0</v>
          </cell>
          <cell r="E144">
            <v>0</v>
          </cell>
          <cell r="F144">
            <v>51608.09</v>
          </cell>
          <cell r="G144">
            <v>457608934.02999997</v>
          </cell>
          <cell r="H144">
            <v>0</v>
          </cell>
          <cell r="I144">
            <v>0</v>
          </cell>
          <cell r="J144">
            <v>48594.77</v>
          </cell>
          <cell r="K144">
            <v>431570152.36999995</v>
          </cell>
          <cell r="L144">
            <v>0</v>
          </cell>
          <cell r="M144">
            <v>0</v>
          </cell>
          <cell r="N144">
            <v>49843.45</v>
          </cell>
          <cell r="O144">
            <v>443706391.89999998</v>
          </cell>
          <cell r="P144">
            <v>0</v>
          </cell>
          <cell r="Q144">
            <v>0</v>
          </cell>
          <cell r="R144">
            <v>56068.49</v>
          </cell>
          <cell r="S144">
            <v>486422184.995</v>
          </cell>
          <cell r="T144">
            <v>0</v>
          </cell>
          <cell r="U144">
            <v>0</v>
          </cell>
          <cell r="V144">
            <v>55951.86</v>
          </cell>
          <cell r="W144">
            <v>466498632.75</v>
          </cell>
          <cell r="X144">
            <v>0</v>
          </cell>
          <cell r="Y144">
            <v>0</v>
          </cell>
          <cell r="Z144">
            <v>57927.82</v>
          </cell>
          <cell r="AA144">
            <v>478773432.30000001</v>
          </cell>
          <cell r="AB144">
            <v>0</v>
          </cell>
          <cell r="AC144">
            <v>0</v>
          </cell>
          <cell r="AD144">
            <v>44206.82</v>
          </cell>
          <cell r="AE144">
            <v>399850686.89999998</v>
          </cell>
          <cell r="AF144">
            <v>0</v>
          </cell>
          <cell r="AG144">
            <v>0</v>
          </cell>
          <cell r="AH144">
            <v>52240.35</v>
          </cell>
          <cell r="AI144">
            <v>461700213.30000001</v>
          </cell>
          <cell r="AJ144">
            <v>0</v>
          </cell>
          <cell r="AK144">
            <v>0</v>
          </cell>
          <cell r="AL144">
            <v>49949.84</v>
          </cell>
          <cell r="AM144">
            <v>448649462.88</v>
          </cell>
          <cell r="AN144">
            <v>0</v>
          </cell>
          <cell r="AO144">
            <v>0</v>
          </cell>
          <cell r="AP144">
            <v>48870.07</v>
          </cell>
          <cell r="AQ144">
            <v>450948570.92500001</v>
          </cell>
          <cell r="AR144">
            <v>0</v>
          </cell>
          <cell r="AS144">
            <v>0</v>
          </cell>
          <cell r="AT144">
            <v>48849.98</v>
          </cell>
          <cell r="AU144">
            <v>437793520.76000005</v>
          </cell>
          <cell r="AV144">
            <v>0</v>
          </cell>
          <cell r="AW144">
            <v>0</v>
          </cell>
          <cell r="AX144">
            <v>127451.04</v>
          </cell>
          <cell r="AY144">
            <v>1140686808</v>
          </cell>
        </row>
        <row r="145">
          <cell r="F145" t="str">
            <v xml:space="preserve"> </v>
          </cell>
          <cell r="J145" t="str">
            <v xml:space="preserve"> </v>
          </cell>
          <cell r="N145" t="str">
            <v xml:space="preserve"> </v>
          </cell>
          <cell r="R145" t="str">
            <v xml:space="preserve"> </v>
          </cell>
          <cell r="V145" t="str">
            <v xml:space="preserve"> </v>
          </cell>
          <cell r="Z145" t="str">
            <v xml:space="preserve"> </v>
          </cell>
          <cell r="AH145" t="str">
            <v xml:space="preserve"> </v>
          </cell>
          <cell r="AL145" t="str">
            <v xml:space="preserve"> </v>
          </cell>
          <cell r="AP145" t="str">
            <v xml:space="preserve"> </v>
          </cell>
          <cell r="AT145" t="str">
            <v xml:space="preserve"> </v>
          </cell>
          <cell r="AX145" t="str">
            <v xml:space="preserve"> </v>
          </cell>
        </row>
        <row r="146">
          <cell r="D146">
            <v>0</v>
          </cell>
          <cell r="E146">
            <v>0</v>
          </cell>
          <cell r="F146">
            <v>45556040.470000006</v>
          </cell>
          <cell r="G146">
            <v>403945410847.49005</v>
          </cell>
          <cell r="H146">
            <v>0</v>
          </cell>
          <cell r="I146">
            <v>0</v>
          </cell>
          <cell r="J146">
            <v>45168636.050000004</v>
          </cell>
          <cell r="K146">
            <v>401142656760.05005</v>
          </cell>
          <cell r="L146">
            <v>0</v>
          </cell>
          <cell r="M146">
            <v>0</v>
          </cell>
          <cell r="N146">
            <v>56087104.299999997</v>
          </cell>
          <cell r="O146">
            <v>499287402478.59998</v>
          </cell>
          <cell r="P146">
            <v>0</v>
          </cell>
          <cell r="Q146">
            <v>0</v>
          </cell>
          <cell r="R146">
            <v>67309986.739999995</v>
          </cell>
          <cell r="S146">
            <v>583947789962.87</v>
          </cell>
          <cell r="T146">
            <v>0</v>
          </cell>
          <cell r="U146">
            <v>0</v>
          </cell>
          <cell r="V146">
            <v>68204806.959999993</v>
          </cell>
          <cell r="W146">
            <v>568657578029</v>
          </cell>
          <cell r="X146">
            <v>0</v>
          </cell>
          <cell r="Y146">
            <v>0</v>
          </cell>
          <cell r="Z146">
            <v>69307871.549999997</v>
          </cell>
          <cell r="AA146">
            <v>572829558360.75</v>
          </cell>
          <cell r="AB146">
            <v>0</v>
          </cell>
          <cell r="AC146">
            <v>0</v>
          </cell>
          <cell r="AD146">
            <v>62668760.149999999</v>
          </cell>
          <cell r="AE146">
            <v>566838935556.75</v>
          </cell>
          <cell r="AF146">
            <v>0</v>
          </cell>
          <cell r="AG146">
            <v>0</v>
          </cell>
          <cell r="AH146">
            <v>40702986.200000003</v>
          </cell>
          <cell r="AI146">
            <v>359732992035.59998</v>
          </cell>
          <cell r="AJ146">
            <v>0</v>
          </cell>
          <cell r="AK146">
            <v>0</v>
          </cell>
          <cell r="AL146">
            <v>39901356.740000002</v>
          </cell>
          <cell r="AM146">
            <v>358393986238.68005</v>
          </cell>
          <cell r="AN146">
            <v>0</v>
          </cell>
          <cell r="AO146">
            <v>0</v>
          </cell>
          <cell r="AP146">
            <v>40335672.440000005</v>
          </cell>
          <cell r="AQ146">
            <v>372197417440.10004</v>
          </cell>
          <cell r="AR146">
            <v>0</v>
          </cell>
          <cell r="AS146">
            <v>0</v>
          </cell>
          <cell r="AT146">
            <v>45875588.719999999</v>
          </cell>
          <cell r="AU146">
            <v>411137026108.64001</v>
          </cell>
          <cell r="AV146">
            <v>0</v>
          </cell>
          <cell r="AW146">
            <v>0</v>
          </cell>
          <cell r="AX146">
            <v>48959851.280000001</v>
          </cell>
          <cell r="AY146">
            <v>438190668956</v>
          </cell>
        </row>
        <row r="147">
          <cell r="F147" t="str">
            <v xml:space="preserve"> </v>
          </cell>
          <cell r="J147" t="str">
            <v xml:space="preserve"> </v>
          </cell>
          <cell r="N147" t="str">
            <v xml:space="preserve"> </v>
          </cell>
          <cell r="R147" t="str">
            <v xml:space="preserve"> </v>
          </cell>
          <cell r="V147" t="str">
            <v xml:space="preserve"> </v>
          </cell>
          <cell r="Z147" t="str">
            <v xml:space="preserve"> </v>
          </cell>
          <cell r="AH147" t="str">
            <v xml:space="preserve"> </v>
          </cell>
          <cell r="AL147" t="str">
            <v xml:space="preserve"> </v>
          </cell>
          <cell r="AP147" t="str">
            <v xml:space="preserve"> </v>
          </cell>
          <cell r="AT147" t="str">
            <v xml:space="preserve"> </v>
          </cell>
          <cell r="AX147" t="str">
            <v xml:space="preserve"> 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</row>
        <row r="150">
          <cell r="D150">
            <v>0</v>
          </cell>
          <cell r="E150">
            <v>0</v>
          </cell>
          <cell r="F150">
            <v>3299000</v>
          </cell>
          <cell r="G150">
            <v>29252233000</v>
          </cell>
          <cell r="H150">
            <v>0</v>
          </cell>
          <cell r="I150">
            <v>0</v>
          </cell>
          <cell r="J150">
            <v>5152800</v>
          </cell>
          <cell r="K150">
            <v>45762016800</v>
          </cell>
          <cell r="L150">
            <v>0</v>
          </cell>
          <cell r="M150">
            <v>0</v>
          </cell>
          <cell r="N150">
            <v>5155800</v>
          </cell>
          <cell r="O150">
            <v>45896931600</v>
          </cell>
          <cell r="P150">
            <v>0</v>
          </cell>
          <cell r="Q150">
            <v>0</v>
          </cell>
          <cell r="R150">
            <v>5193600</v>
          </cell>
          <cell r="S150">
            <v>45057076800</v>
          </cell>
          <cell r="T150">
            <v>0</v>
          </cell>
          <cell r="U150">
            <v>0</v>
          </cell>
          <cell r="V150">
            <v>5282200</v>
          </cell>
          <cell r="W150">
            <v>44040342500</v>
          </cell>
          <cell r="X150">
            <v>0</v>
          </cell>
          <cell r="Y150">
            <v>0</v>
          </cell>
          <cell r="Z150">
            <v>7116860</v>
          </cell>
          <cell r="AA150">
            <v>58820847900</v>
          </cell>
          <cell r="AB150">
            <v>0</v>
          </cell>
          <cell r="AC150">
            <v>0</v>
          </cell>
          <cell r="AD150">
            <v>926965</v>
          </cell>
          <cell r="AE150">
            <v>8384398425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4218800</v>
          </cell>
          <cell r="AY150">
            <v>37758260000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</row>
        <row r="152">
          <cell r="D152">
            <v>0</v>
          </cell>
          <cell r="E152">
            <v>0</v>
          </cell>
          <cell r="F152">
            <v>28000000</v>
          </cell>
          <cell r="G152">
            <v>248276000000</v>
          </cell>
          <cell r="H152">
            <v>0</v>
          </cell>
          <cell r="I152">
            <v>0</v>
          </cell>
          <cell r="J152">
            <v>28000000</v>
          </cell>
          <cell r="K152">
            <v>248668000000</v>
          </cell>
          <cell r="L152">
            <v>0</v>
          </cell>
          <cell r="M152">
            <v>0</v>
          </cell>
          <cell r="N152">
            <v>34000000</v>
          </cell>
          <cell r="O152">
            <v>302668000000</v>
          </cell>
          <cell r="P152">
            <v>0</v>
          </cell>
          <cell r="Q152">
            <v>0</v>
          </cell>
          <cell r="R152">
            <v>44000000</v>
          </cell>
          <cell r="S152">
            <v>381722000000</v>
          </cell>
          <cell r="T152">
            <v>0</v>
          </cell>
          <cell r="U152">
            <v>0</v>
          </cell>
          <cell r="V152">
            <v>44000000</v>
          </cell>
          <cell r="W152">
            <v>366850000000</v>
          </cell>
          <cell r="X152">
            <v>0</v>
          </cell>
          <cell r="Y152">
            <v>0</v>
          </cell>
          <cell r="Z152">
            <v>44000000</v>
          </cell>
          <cell r="AA152">
            <v>363660000000</v>
          </cell>
          <cell r="AB152">
            <v>0</v>
          </cell>
          <cell r="AC152">
            <v>0</v>
          </cell>
          <cell r="AD152">
            <v>45000000</v>
          </cell>
          <cell r="AE152">
            <v>407025000000</v>
          </cell>
          <cell r="AF152">
            <v>0</v>
          </cell>
          <cell r="AG152">
            <v>0</v>
          </cell>
          <cell r="AH152">
            <v>22000000</v>
          </cell>
          <cell r="AI152">
            <v>194436000000</v>
          </cell>
          <cell r="AJ152">
            <v>0</v>
          </cell>
          <cell r="AK152">
            <v>0</v>
          </cell>
          <cell r="AL152">
            <v>22000000</v>
          </cell>
          <cell r="AM152">
            <v>197604000000</v>
          </cell>
          <cell r="AN152">
            <v>0</v>
          </cell>
          <cell r="AO152">
            <v>0</v>
          </cell>
          <cell r="AP152">
            <v>22000000</v>
          </cell>
          <cell r="AQ152">
            <v>203005000000</v>
          </cell>
          <cell r="AR152">
            <v>0</v>
          </cell>
          <cell r="AS152">
            <v>0</v>
          </cell>
          <cell r="AT152">
            <v>28000000</v>
          </cell>
          <cell r="AU152">
            <v>250936000000</v>
          </cell>
          <cell r="AV152">
            <v>0</v>
          </cell>
          <cell r="AW152">
            <v>0</v>
          </cell>
          <cell r="AX152">
            <v>28000000</v>
          </cell>
          <cell r="AY152">
            <v>250600000000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</row>
        <row r="154">
          <cell r="D154">
            <v>0</v>
          </cell>
          <cell r="E154">
            <v>0</v>
          </cell>
          <cell r="F154">
            <v>14257040.470000004</v>
          </cell>
          <cell r="G154">
            <v>126417177847.49004</v>
          </cell>
          <cell r="H154">
            <v>0</v>
          </cell>
          <cell r="I154">
            <v>0</v>
          </cell>
          <cell r="J154">
            <v>12015836.050000003</v>
          </cell>
          <cell r="K154">
            <v>106712639960.05002</v>
          </cell>
          <cell r="L154">
            <v>0</v>
          </cell>
          <cell r="M154">
            <v>0</v>
          </cell>
          <cell r="N154">
            <v>16931304.299999997</v>
          </cell>
          <cell r="O154">
            <v>150722470878.59998</v>
          </cell>
          <cell r="P154">
            <v>0</v>
          </cell>
          <cell r="Q154">
            <v>0</v>
          </cell>
          <cell r="R154">
            <v>18116386.739999995</v>
          </cell>
          <cell r="S154">
            <v>157168713162.86996</v>
          </cell>
          <cell r="T154">
            <v>0</v>
          </cell>
          <cell r="U154">
            <v>0</v>
          </cell>
          <cell r="V154">
            <v>18922606.959999993</v>
          </cell>
          <cell r="W154">
            <v>157767235528.99994</v>
          </cell>
          <cell r="X154">
            <v>0</v>
          </cell>
          <cell r="Y154">
            <v>0</v>
          </cell>
          <cell r="Z154">
            <v>18191011.549999993</v>
          </cell>
          <cell r="AA154">
            <v>150348710460.74994</v>
          </cell>
          <cell r="AB154">
            <v>0</v>
          </cell>
          <cell r="AC154">
            <v>0</v>
          </cell>
          <cell r="AD154">
            <v>16741795.15</v>
          </cell>
          <cell r="AE154">
            <v>151429537131.75</v>
          </cell>
          <cell r="AF154">
            <v>0</v>
          </cell>
          <cell r="AG154">
            <v>0</v>
          </cell>
          <cell r="AH154">
            <v>18702986.199999999</v>
          </cell>
          <cell r="AI154">
            <v>165296992035.60001</v>
          </cell>
          <cell r="AJ154">
            <v>0</v>
          </cell>
          <cell r="AK154">
            <v>0</v>
          </cell>
          <cell r="AL154">
            <v>17901356.740000002</v>
          </cell>
          <cell r="AM154">
            <v>160789986238.68002</v>
          </cell>
          <cell r="AN154">
            <v>0</v>
          </cell>
          <cell r="AO154">
            <v>0</v>
          </cell>
          <cell r="AP154">
            <v>18335672.440000005</v>
          </cell>
          <cell r="AQ154">
            <v>169192417440.10004</v>
          </cell>
          <cell r="AR154">
            <v>0</v>
          </cell>
          <cell r="AS154">
            <v>0</v>
          </cell>
          <cell r="AT154">
            <v>17875588.720000003</v>
          </cell>
          <cell r="AU154">
            <v>160201026108.64001</v>
          </cell>
          <cell r="AV154">
            <v>0</v>
          </cell>
          <cell r="AW154">
            <v>0</v>
          </cell>
          <cell r="AX154">
            <v>16741051.280000003</v>
          </cell>
          <cell r="AY154">
            <v>149832408956.00003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</row>
        <row r="162">
          <cell r="D162">
            <v>0</v>
          </cell>
          <cell r="E162">
            <v>0</v>
          </cell>
          <cell r="F162">
            <v>262598.33</v>
          </cell>
          <cell r="G162">
            <v>2328459392.1099997</v>
          </cell>
          <cell r="H162">
            <v>0</v>
          </cell>
          <cell r="I162">
            <v>0</v>
          </cell>
          <cell r="J162">
            <v>274834.48</v>
          </cell>
          <cell r="K162">
            <v>2440805016.8800001</v>
          </cell>
          <cell r="L162">
            <v>0</v>
          </cell>
          <cell r="M162">
            <v>0</v>
          </cell>
          <cell r="N162">
            <v>357972.86</v>
          </cell>
          <cell r="O162">
            <v>3186674399.7199998</v>
          </cell>
          <cell r="P162">
            <v>0</v>
          </cell>
          <cell r="Q162">
            <v>0</v>
          </cell>
          <cell r="R162">
            <v>455025.59</v>
          </cell>
          <cell r="S162">
            <v>3947574506.0449996</v>
          </cell>
          <cell r="T162">
            <v>0</v>
          </cell>
          <cell r="U162">
            <v>0</v>
          </cell>
          <cell r="V162">
            <v>553072.87</v>
          </cell>
          <cell r="W162">
            <v>4611245053.625</v>
          </cell>
          <cell r="X162">
            <v>0</v>
          </cell>
          <cell r="Y162">
            <v>0</v>
          </cell>
          <cell r="Z162">
            <v>253467.78</v>
          </cell>
          <cell r="AA162">
            <v>2094911201.6999998</v>
          </cell>
          <cell r="AB162">
            <v>0</v>
          </cell>
          <cell r="AC162">
            <v>0</v>
          </cell>
          <cell r="AD162">
            <v>4144971.5400000005</v>
          </cell>
          <cell r="AE162">
            <v>37491267579.300003</v>
          </cell>
          <cell r="AF162">
            <v>0</v>
          </cell>
          <cell r="AG162">
            <v>0</v>
          </cell>
          <cell r="AH162">
            <v>218404.63</v>
          </cell>
          <cell r="AI162">
            <v>1930260119.9399998</v>
          </cell>
          <cell r="AJ162">
            <v>0</v>
          </cell>
          <cell r="AK162">
            <v>0</v>
          </cell>
          <cell r="AL162">
            <v>301632.07</v>
          </cell>
          <cell r="AM162">
            <v>2709259252.7400002</v>
          </cell>
          <cell r="AN162">
            <v>0</v>
          </cell>
          <cell r="AO162">
            <v>0</v>
          </cell>
          <cell r="AP162">
            <v>390120.24</v>
          </cell>
          <cell r="AQ162">
            <v>3599834514.6000004</v>
          </cell>
          <cell r="AR162">
            <v>0</v>
          </cell>
          <cell r="AS162">
            <v>0</v>
          </cell>
          <cell r="AT162">
            <v>481268.6</v>
          </cell>
          <cell r="AU162">
            <v>4313129193.1999998</v>
          </cell>
          <cell r="AV162">
            <v>0</v>
          </cell>
          <cell r="AW162">
            <v>0</v>
          </cell>
          <cell r="AX162">
            <v>161962.01</v>
          </cell>
          <cell r="AY162">
            <v>1449559989.5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</row>
        <row r="166">
          <cell r="D166">
            <v>0</v>
          </cell>
          <cell r="E166">
            <v>0</v>
          </cell>
          <cell r="F166">
            <v>170134.89</v>
          </cell>
          <cell r="G166">
            <v>1508586069.6299999</v>
          </cell>
          <cell r="H166">
            <v>0</v>
          </cell>
          <cell r="I166">
            <v>0</v>
          </cell>
          <cell r="J166">
            <v>224770.66</v>
          </cell>
          <cell r="K166">
            <v>1996188231.46</v>
          </cell>
          <cell r="L166">
            <v>0</v>
          </cell>
          <cell r="M166">
            <v>0</v>
          </cell>
          <cell r="N166">
            <v>300144.12</v>
          </cell>
          <cell r="O166">
            <v>2671882956.2399998</v>
          </cell>
          <cell r="P166">
            <v>0</v>
          </cell>
          <cell r="Q166">
            <v>0</v>
          </cell>
          <cell r="R166">
            <v>386983.01</v>
          </cell>
          <cell r="S166">
            <v>3357271103.2550001</v>
          </cell>
          <cell r="T166">
            <v>0</v>
          </cell>
          <cell r="U166">
            <v>0</v>
          </cell>
          <cell r="V166">
            <v>472955.89</v>
          </cell>
          <cell r="W166">
            <v>3943269732.875</v>
          </cell>
          <cell r="X166">
            <v>0</v>
          </cell>
          <cell r="Y166">
            <v>0</v>
          </cell>
          <cell r="Z166">
            <v>165147.16</v>
          </cell>
          <cell r="AA166">
            <v>1364941277.3999999</v>
          </cell>
          <cell r="AB166">
            <v>0</v>
          </cell>
          <cell r="AC166">
            <v>0</v>
          </cell>
          <cell r="AD166">
            <v>3428989.2</v>
          </cell>
          <cell r="AE166">
            <v>31015207314</v>
          </cell>
          <cell r="AF166">
            <v>0</v>
          </cell>
          <cell r="AG166">
            <v>0</v>
          </cell>
          <cell r="AH166">
            <v>215276.11</v>
          </cell>
          <cell r="AI166">
            <v>1902610260.1799998</v>
          </cell>
          <cell r="AJ166">
            <v>0</v>
          </cell>
          <cell r="AK166">
            <v>0</v>
          </cell>
          <cell r="AL166">
            <v>292680.28000000003</v>
          </cell>
          <cell r="AM166">
            <v>2628854274.96</v>
          </cell>
          <cell r="AN166">
            <v>0</v>
          </cell>
          <cell r="AO166">
            <v>0</v>
          </cell>
          <cell r="AP166">
            <v>372664.58</v>
          </cell>
          <cell r="AQ166">
            <v>3438762411.9500003</v>
          </cell>
          <cell r="AR166">
            <v>0</v>
          </cell>
          <cell r="AS166">
            <v>0</v>
          </cell>
          <cell r="AT166">
            <v>455135.42</v>
          </cell>
          <cell r="AU166">
            <v>4078923634.04</v>
          </cell>
          <cell r="AV166">
            <v>0</v>
          </cell>
          <cell r="AW166">
            <v>0</v>
          </cell>
          <cell r="AX166">
            <v>77401.53</v>
          </cell>
          <cell r="AY166">
            <v>692743693.5</v>
          </cell>
        </row>
        <row r="167">
          <cell r="D167">
            <v>0</v>
          </cell>
          <cell r="E167">
            <v>0</v>
          </cell>
          <cell r="F167">
            <v>434</v>
          </cell>
          <cell r="G167">
            <v>3848278</v>
          </cell>
          <cell r="H167">
            <v>0</v>
          </cell>
          <cell r="I167">
            <v>0</v>
          </cell>
          <cell r="J167">
            <v>826</v>
          </cell>
          <cell r="K167">
            <v>7335706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419.98</v>
          </cell>
          <cell r="S167">
            <v>3643536.49</v>
          </cell>
          <cell r="T167">
            <v>0</v>
          </cell>
          <cell r="U167">
            <v>0</v>
          </cell>
          <cell r="V167">
            <v>853.98</v>
          </cell>
          <cell r="W167">
            <v>7120058.25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660723.12</v>
          </cell>
          <cell r="AE167">
            <v>5976240620.3999996</v>
          </cell>
          <cell r="AF167">
            <v>0</v>
          </cell>
          <cell r="AG167">
            <v>0</v>
          </cell>
          <cell r="AH167">
            <v>1301.8800000000001</v>
          </cell>
          <cell r="AI167">
            <v>11506015.440000001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650.96</v>
          </cell>
          <cell r="AQ167">
            <v>6006733.4000000004</v>
          </cell>
          <cell r="AR167">
            <v>0</v>
          </cell>
          <cell r="AS167">
            <v>0</v>
          </cell>
          <cell r="AT167">
            <v>1147.96</v>
          </cell>
          <cell r="AU167">
            <v>10288017.52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</row>
        <row r="169">
          <cell r="D169">
            <v>0</v>
          </cell>
          <cell r="E169">
            <v>0</v>
          </cell>
          <cell r="F169">
            <v>42189.71</v>
          </cell>
          <cell r="G169">
            <v>374096158.56999999</v>
          </cell>
          <cell r="H169">
            <v>0</v>
          </cell>
          <cell r="I169">
            <v>0</v>
          </cell>
          <cell r="J169">
            <v>769.6</v>
          </cell>
          <cell r="K169">
            <v>6834817.6000000006</v>
          </cell>
          <cell r="L169">
            <v>0</v>
          </cell>
          <cell r="M169">
            <v>0</v>
          </cell>
          <cell r="N169">
            <v>7759.01</v>
          </cell>
          <cell r="O169">
            <v>69070707.019999996</v>
          </cell>
          <cell r="P169">
            <v>0</v>
          </cell>
          <cell r="Q169">
            <v>0</v>
          </cell>
          <cell r="R169">
            <v>14697.2</v>
          </cell>
          <cell r="S169">
            <v>127505558.59999999</v>
          </cell>
          <cell r="T169">
            <v>0</v>
          </cell>
          <cell r="U169">
            <v>0</v>
          </cell>
          <cell r="V169">
            <v>23345.01</v>
          </cell>
          <cell r="W169">
            <v>194639020.875</v>
          </cell>
          <cell r="X169">
            <v>0</v>
          </cell>
          <cell r="Y169">
            <v>0</v>
          </cell>
          <cell r="Z169">
            <v>29572.27</v>
          </cell>
          <cell r="AA169">
            <v>244414811.55000001</v>
          </cell>
          <cell r="AB169">
            <v>0</v>
          </cell>
          <cell r="AC169">
            <v>0</v>
          </cell>
          <cell r="AD169">
            <v>55259.22</v>
          </cell>
          <cell r="AE169">
            <v>499819644.90000004</v>
          </cell>
          <cell r="AF169">
            <v>0</v>
          </cell>
          <cell r="AG169">
            <v>0</v>
          </cell>
          <cell r="AH169">
            <v>1826.64</v>
          </cell>
          <cell r="AI169">
            <v>16143844.32</v>
          </cell>
          <cell r="AJ169">
            <v>0</v>
          </cell>
          <cell r="AK169">
            <v>0</v>
          </cell>
          <cell r="AL169">
            <v>8951.7900000000009</v>
          </cell>
          <cell r="AM169">
            <v>80404977.780000001</v>
          </cell>
          <cell r="AN169">
            <v>0</v>
          </cell>
          <cell r="AO169">
            <v>0</v>
          </cell>
          <cell r="AP169">
            <v>16804.7</v>
          </cell>
          <cell r="AQ169">
            <v>155065369.25</v>
          </cell>
          <cell r="AR169">
            <v>0</v>
          </cell>
          <cell r="AS169">
            <v>0</v>
          </cell>
          <cell r="AT169">
            <v>24985.22</v>
          </cell>
          <cell r="AU169">
            <v>223917541.64000002</v>
          </cell>
          <cell r="AV169">
            <v>0</v>
          </cell>
          <cell r="AW169">
            <v>0</v>
          </cell>
          <cell r="AX169">
            <v>33396.269999999997</v>
          </cell>
          <cell r="AY169">
            <v>298896616.5</v>
          </cell>
        </row>
        <row r="170">
          <cell r="D170">
            <v>0</v>
          </cell>
          <cell r="E170">
            <v>0</v>
          </cell>
          <cell r="F170">
            <v>49839.73</v>
          </cell>
          <cell r="G170">
            <v>441928885.91000003</v>
          </cell>
          <cell r="H170">
            <v>0</v>
          </cell>
          <cell r="I170">
            <v>0</v>
          </cell>
          <cell r="J170">
            <v>48468.22</v>
          </cell>
          <cell r="K170">
            <v>430446261.81999999</v>
          </cell>
          <cell r="L170">
            <v>0</v>
          </cell>
          <cell r="M170">
            <v>0</v>
          </cell>
          <cell r="N170">
            <v>50069.73</v>
          </cell>
          <cell r="O170">
            <v>445720736.45999998</v>
          </cell>
          <cell r="P170">
            <v>0</v>
          </cell>
          <cell r="Q170">
            <v>0</v>
          </cell>
          <cell r="R170">
            <v>52925.4</v>
          </cell>
          <cell r="S170">
            <v>459154307.69999993</v>
          </cell>
          <cell r="T170">
            <v>0</v>
          </cell>
          <cell r="U170">
            <v>0</v>
          </cell>
          <cell r="V170">
            <v>55917.99</v>
          </cell>
          <cell r="W170">
            <v>466216241.625</v>
          </cell>
          <cell r="X170">
            <v>0</v>
          </cell>
          <cell r="Y170">
            <v>0</v>
          </cell>
          <cell r="Z170">
            <v>58748.35</v>
          </cell>
          <cell r="AA170">
            <v>485555112.75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51164.21</v>
          </cell>
          <cell r="AY170">
            <v>457919679.5</v>
          </cell>
        </row>
        <row r="172">
          <cell r="D172">
            <v>2459.73</v>
          </cell>
          <cell r="E172">
            <v>21810425.91</v>
          </cell>
          <cell r="F172">
            <v>6090778.5499999989</v>
          </cell>
          <cell r="G172">
            <v>54006933402.849991</v>
          </cell>
          <cell r="H172">
            <v>8057.99</v>
          </cell>
          <cell r="I172">
            <v>71563009.189999998</v>
          </cell>
          <cell r="J172">
            <v>7420847.4400000004</v>
          </cell>
          <cell r="K172">
            <v>65904546114.640007</v>
          </cell>
          <cell r="L172">
            <v>6527.36</v>
          </cell>
          <cell r="M172">
            <v>58106558.719999999</v>
          </cell>
          <cell r="N172">
            <v>7902933.4800000004</v>
          </cell>
          <cell r="O172">
            <v>70351913838.959991</v>
          </cell>
          <cell r="P172">
            <v>6203.72</v>
          </cell>
          <cell r="Q172">
            <v>53820372.859999999</v>
          </cell>
          <cell r="R172">
            <v>8488772.709999999</v>
          </cell>
          <cell r="S172">
            <v>73644347645.604996</v>
          </cell>
          <cell r="T172">
            <v>0</v>
          </cell>
          <cell r="U172">
            <v>0</v>
          </cell>
          <cell r="V172">
            <v>11404861.120000001</v>
          </cell>
          <cell r="W172">
            <v>95088029588.000015</v>
          </cell>
          <cell r="X172">
            <v>3478.92</v>
          </cell>
          <cell r="Y172">
            <v>28753273.800000001</v>
          </cell>
          <cell r="Z172">
            <v>9348434.3900000006</v>
          </cell>
          <cell r="AA172">
            <v>77264810233.350006</v>
          </cell>
          <cell r="AB172">
            <v>6774.82</v>
          </cell>
          <cell r="AC172">
            <v>61278246.899999999</v>
          </cell>
          <cell r="AD172">
            <v>8091234.8499999996</v>
          </cell>
          <cell r="AE172">
            <v>73185219218.25</v>
          </cell>
          <cell r="AF172">
            <v>6934.96</v>
          </cell>
          <cell r="AG172">
            <v>61291176.479999997</v>
          </cell>
          <cell r="AH172">
            <v>6673330.5</v>
          </cell>
          <cell r="AI172">
            <v>58978894959</v>
          </cell>
          <cell r="AJ172">
            <v>5678.09</v>
          </cell>
          <cell r="AK172">
            <v>51000604.380000003</v>
          </cell>
          <cell r="AL172">
            <v>5699837.6000000006</v>
          </cell>
          <cell r="AM172">
            <v>51195941323.200005</v>
          </cell>
          <cell r="AN172">
            <v>1800.73</v>
          </cell>
          <cell r="AO172">
            <v>16616236.074999999</v>
          </cell>
          <cell r="AP172">
            <v>6557805.2300000014</v>
          </cell>
          <cell r="AQ172">
            <v>60512147759.825005</v>
          </cell>
          <cell r="AR172">
            <v>5963.49</v>
          </cell>
          <cell r="AS172">
            <v>53444797.379999995</v>
          </cell>
          <cell r="AT172">
            <v>8133407.5900000008</v>
          </cell>
          <cell r="AU172">
            <v>72891598821.580002</v>
          </cell>
          <cell r="AV172">
            <v>3047.97</v>
          </cell>
          <cell r="AW172">
            <v>27279331.5</v>
          </cell>
          <cell r="AX172">
            <v>8052963.1000000006</v>
          </cell>
          <cell r="AY172">
            <v>72074019745</v>
          </cell>
        </row>
        <row r="174">
          <cell r="D174">
            <v>2459.73</v>
          </cell>
          <cell r="E174">
            <v>21810425.91</v>
          </cell>
          <cell r="F174">
            <v>5886914.3199999994</v>
          </cell>
          <cell r="G174">
            <v>52199269275.439995</v>
          </cell>
          <cell r="H174">
            <v>8057.99</v>
          </cell>
          <cell r="I174">
            <v>71563009.189999998</v>
          </cell>
          <cell r="J174">
            <v>7288625.6900000004</v>
          </cell>
          <cell r="K174">
            <v>64730284752.890007</v>
          </cell>
          <cell r="L174">
            <v>6527.36</v>
          </cell>
          <cell r="M174">
            <v>58106558.719999999</v>
          </cell>
          <cell r="N174">
            <v>7786103.2400000002</v>
          </cell>
          <cell r="O174">
            <v>69311891042.479996</v>
          </cell>
          <cell r="P174">
            <v>6203.72</v>
          </cell>
          <cell r="Q174">
            <v>53820372.859999999</v>
          </cell>
          <cell r="R174">
            <v>8294030.9399999995</v>
          </cell>
          <cell r="S174">
            <v>71954865419.970001</v>
          </cell>
          <cell r="T174">
            <v>0</v>
          </cell>
          <cell r="U174">
            <v>0</v>
          </cell>
          <cell r="V174">
            <v>11123127.530000001</v>
          </cell>
          <cell r="W174">
            <v>92739075781.375015</v>
          </cell>
          <cell r="X174">
            <v>3478.92</v>
          </cell>
          <cell r="Y174">
            <v>28753273.800000001</v>
          </cell>
          <cell r="Z174">
            <v>8976380.2800000012</v>
          </cell>
          <cell r="AA174">
            <v>74189783014.200012</v>
          </cell>
          <cell r="AB174">
            <v>6774.82</v>
          </cell>
          <cell r="AC174">
            <v>61278246.899999999</v>
          </cell>
          <cell r="AD174">
            <v>7874849.6499999994</v>
          </cell>
          <cell r="AE174">
            <v>71228015084.25</v>
          </cell>
          <cell r="AF174">
            <v>6934.96</v>
          </cell>
          <cell r="AG174">
            <v>61291176.479999997</v>
          </cell>
          <cell r="AH174">
            <v>6253236.29</v>
          </cell>
          <cell r="AI174">
            <v>55266102331.019997</v>
          </cell>
          <cell r="AJ174">
            <v>5678.09</v>
          </cell>
          <cell r="AK174">
            <v>51000604.380000003</v>
          </cell>
          <cell r="AL174">
            <v>5275573.57</v>
          </cell>
          <cell r="AM174">
            <v>47385201805.740005</v>
          </cell>
          <cell r="AN174">
            <v>1800.73</v>
          </cell>
          <cell r="AO174">
            <v>16616236.074999999</v>
          </cell>
          <cell r="AP174">
            <v>6093737.290000001</v>
          </cell>
          <cell r="AQ174">
            <v>56229960843.475006</v>
          </cell>
          <cell r="AR174">
            <v>5963.49</v>
          </cell>
          <cell r="AS174">
            <v>53444797.379999995</v>
          </cell>
          <cell r="AT174">
            <v>7725975.080000001</v>
          </cell>
          <cell r="AU174">
            <v>69240188666.960007</v>
          </cell>
          <cell r="AV174">
            <v>3047.97</v>
          </cell>
          <cell r="AW174">
            <v>27279331.5</v>
          </cell>
          <cell r="AX174">
            <v>7898602.4500000002</v>
          </cell>
          <cell r="AY174">
            <v>70692491927.5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</row>
        <row r="177">
          <cell r="D177">
            <v>0</v>
          </cell>
          <cell r="E177">
            <v>0</v>
          </cell>
          <cell r="F177">
            <v>203864.23</v>
          </cell>
          <cell r="G177">
            <v>1807664127.4099998</v>
          </cell>
          <cell r="H177">
            <v>0</v>
          </cell>
          <cell r="I177">
            <v>0</v>
          </cell>
          <cell r="J177">
            <v>132221.75</v>
          </cell>
          <cell r="K177">
            <v>1174261361.75</v>
          </cell>
          <cell r="L177">
            <v>0</v>
          </cell>
          <cell r="M177">
            <v>0</v>
          </cell>
          <cell r="N177">
            <v>116830.24</v>
          </cell>
          <cell r="O177">
            <v>1040022796.48</v>
          </cell>
          <cell r="P177">
            <v>0</v>
          </cell>
          <cell r="Q177">
            <v>0</v>
          </cell>
          <cell r="R177">
            <v>194741.77</v>
          </cell>
          <cell r="S177">
            <v>1689482225.635</v>
          </cell>
          <cell r="T177">
            <v>0</v>
          </cell>
          <cell r="U177">
            <v>0</v>
          </cell>
          <cell r="V177">
            <v>281733.59000000003</v>
          </cell>
          <cell r="W177">
            <v>2348953806.6249995</v>
          </cell>
          <cell r="X177">
            <v>0</v>
          </cell>
          <cell r="Y177">
            <v>0</v>
          </cell>
          <cell r="Z177">
            <v>372054.11</v>
          </cell>
          <cell r="AA177">
            <v>3075027219.1500001</v>
          </cell>
          <cell r="AB177">
            <v>0</v>
          </cell>
          <cell r="AC177">
            <v>0</v>
          </cell>
          <cell r="AD177">
            <v>216385.2</v>
          </cell>
          <cell r="AE177">
            <v>1957204134</v>
          </cell>
          <cell r="AF177">
            <v>0</v>
          </cell>
          <cell r="AG177">
            <v>0</v>
          </cell>
          <cell r="AH177">
            <v>420094.21</v>
          </cell>
          <cell r="AI177">
            <v>3712792627.98</v>
          </cell>
          <cell r="AJ177">
            <v>0</v>
          </cell>
          <cell r="AK177">
            <v>0</v>
          </cell>
          <cell r="AL177">
            <v>424264.03</v>
          </cell>
          <cell r="AM177">
            <v>3810739517.46</v>
          </cell>
          <cell r="AN177">
            <v>0</v>
          </cell>
          <cell r="AO177">
            <v>0</v>
          </cell>
          <cell r="AP177">
            <v>464067.94</v>
          </cell>
          <cell r="AQ177">
            <v>4282186916.3499999</v>
          </cell>
          <cell r="AR177">
            <v>0</v>
          </cell>
          <cell r="AS177">
            <v>0</v>
          </cell>
          <cell r="AT177">
            <v>407432.51</v>
          </cell>
          <cell r="AU177">
            <v>3651410154.6199999</v>
          </cell>
          <cell r="AV177">
            <v>0</v>
          </cell>
          <cell r="AW177">
            <v>0</v>
          </cell>
          <cell r="AX177">
            <v>154360.65</v>
          </cell>
          <cell r="AY177">
            <v>1381527817.5</v>
          </cell>
        </row>
        <row r="180">
          <cell r="D180">
            <v>0</v>
          </cell>
          <cell r="E180">
            <v>0</v>
          </cell>
          <cell r="F180">
            <v>49000003.299999997</v>
          </cell>
          <cell r="G180">
            <v>434483029261.09998</v>
          </cell>
          <cell r="H180">
            <v>0</v>
          </cell>
          <cell r="I180">
            <v>0</v>
          </cell>
          <cell r="J180">
            <v>49000003.149999999</v>
          </cell>
          <cell r="K180">
            <v>435169027975.14996</v>
          </cell>
          <cell r="L180">
            <v>0</v>
          </cell>
          <cell r="M180">
            <v>0</v>
          </cell>
          <cell r="N180">
            <v>49000003.159999996</v>
          </cell>
          <cell r="O180">
            <v>436198028130.31995</v>
          </cell>
          <cell r="P180">
            <v>0</v>
          </cell>
          <cell r="Q180">
            <v>0</v>
          </cell>
          <cell r="R180">
            <v>49000003.189999998</v>
          </cell>
          <cell r="S180">
            <v>425099527674.84497</v>
          </cell>
          <cell r="T180">
            <v>0</v>
          </cell>
          <cell r="U180">
            <v>0</v>
          </cell>
          <cell r="V180">
            <v>49000003.280000001</v>
          </cell>
          <cell r="W180">
            <v>408537527347</v>
          </cell>
          <cell r="X180">
            <v>0</v>
          </cell>
          <cell r="Y180">
            <v>0</v>
          </cell>
          <cell r="Z180">
            <v>49000003.299999997</v>
          </cell>
          <cell r="AA180">
            <v>404985027274.5</v>
          </cell>
          <cell r="AB180">
            <v>0</v>
          </cell>
          <cell r="AC180">
            <v>0</v>
          </cell>
          <cell r="AD180">
            <v>27000002.850000001</v>
          </cell>
          <cell r="AE180">
            <v>244215025778.25</v>
          </cell>
          <cell r="AF180">
            <v>0</v>
          </cell>
          <cell r="AG180">
            <v>0</v>
          </cell>
          <cell r="AH180">
            <v>49000003.100000001</v>
          </cell>
          <cell r="AI180">
            <v>433062027397.79999</v>
          </cell>
          <cell r="AJ180">
            <v>0</v>
          </cell>
          <cell r="AK180">
            <v>0</v>
          </cell>
          <cell r="AL180">
            <v>49000003.140000001</v>
          </cell>
          <cell r="AM180">
            <v>440118028203.47998</v>
          </cell>
          <cell r="AN180">
            <v>0</v>
          </cell>
          <cell r="AO180">
            <v>0</v>
          </cell>
          <cell r="AP180">
            <v>49000003.119999997</v>
          </cell>
          <cell r="AQ180">
            <v>452147528789.79999</v>
          </cell>
          <cell r="AR180">
            <v>0</v>
          </cell>
          <cell r="AS180">
            <v>0</v>
          </cell>
          <cell r="AT180">
            <v>49000003.109999999</v>
          </cell>
          <cell r="AU180">
            <v>439138027871.82001</v>
          </cell>
          <cell r="AV180">
            <v>0</v>
          </cell>
          <cell r="AW180">
            <v>0</v>
          </cell>
          <cell r="AX180">
            <v>49000003.219999999</v>
          </cell>
          <cell r="AY180">
            <v>438550028819</v>
          </cell>
        </row>
        <row r="182">
          <cell r="D182">
            <v>0</v>
          </cell>
          <cell r="E182">
            <v>0</v>
          </cell>
          <cell r="F182">
            <v>49000003.299999997</v>
          </cell>
          <cell r="G182">
            <v>434483029261.09998</v>
          </cell>
          <cell r="H182">
            <v>0</v>
          </cell>
          <cell r="I182">
            <v>0</v>
          </cell>
          <cell r="J182">
            <v>49000003.149999999</v>
          </cell>
          <cell r="K182">
            <v>435169027975.14996</v>
          </cell>
          <cell r="L182">
            <v>0</v>
          </cell>
          <cell r="M182">
            <v>0</v>
          </cell>
          <cell r="N182">
            <v>49000003.159999996</v>
          </cell>
          <cell r="O182">
            <v>436198028130.31995</v>
          </cell>
          <cell r="P182">
            <v>0</v>
          </cell>
          <cell r="Q182">
            <v>0</v>
          </cell>
          <cell r="R182">
            <v>49000003.189999998</v>
          </cell>
          <cell r="S182">
            <v>425099527674.84497</v>
          </cell>
          <cell r="T182">
            <v>0</v>
          </cell>
          <cell r="U182">
            <v>0</v>
          </cell>
          <cell r="V182">
            <v>49000003.280000001</v>
          </cell>
          <cell r="W182">
            <v>408537527347</v>
          </cell>
          <cell r="X182">
            <v>0</v>
          </cell>
          <cell r="Y182">
            <v>0</v>
          </cell>
          <cell r="Z182">
            <v>49000003.299999997</v>
          </cell>
          <cell r="AA182">
            <v>404985027274.5</v>
          </cell>
          <cell r="AB182">
            <v>0</v>
          </cell>
          <cell r="AC182">
            <v>0</v>
          </cell>
          <cell r="AD182">
            <v>27000002.850000001</v>
          </cell>
          <cell r="AE182">
            <v>244215025778.25</v>
          </cell>
          <cell r="AF182">
            <v>0</v>
          </cell>
          <cell r="AG182">
            <v>0</v>
          </cell>
          <cell r="AH182">
            <v>49000003.100000001</v>
          </cell>
          <cell r="AI182">
            <v>433062027397.79999</v>
          </cell>
          <cell r="AJ182">
            <v>0</v>
          </cell>
          <cell r="AK182">
            <v>0</v>
          </cell>
          <cell r="AL182">
            <v>49000003.140000001</v>
          </cell>
          <cell r="AM182">
            <v>440118028203.47998</v>
          </cell>
          <cell r="AN182">
            <v>0</v>
          </cell>
          <cell r="AO182">
            <v>0</v>
          </cell>
          <cell r="AP182">
            <v>49000003.119999997</v>
          </cell>
          <cell r="AQ182">
            <v>452147528789.79999</v>
          </cell>
          <cell r="AR182">
            <v>0</v>
          </cell>
          <cell r="AS182">
            <v>0</v>
          </cell>
          <cell r="AT182">
            <v>49000003.109999999</v>
          </cell>
          <cell r="AU182">
            <v>439138027871.82001</v>
          </cell>
          <cell r="AV182">
            <v>0</v>
          </cell>
          <cell r="AW182">
            <v>0</v>
          </cell>
          <cell r="AX182">
            <v>49000003.219999999</v>
          </cell>
          <cell r="AY182">
            <v>438550028819</v>
          </cell>
        </row>
        <row r="184">
          <cell r="D184">
            <v>0</v>
          </cell>
          <cell r="E184">
            <v>0</v>
          </cell>
          <cell r="F184">
            <v>6801409.5800000001</v>
          </cell>
          <cell r="G184">
            <v>60308098745.860001</v>
          </cell>
          <cell r="H184">
            <v>0</v>
          </cell>
          <cell r="I184">
            <v>0</v>
          </cell>
          <cell r="J184">
            <v>6801409.5800000001</v>
          </cell>
          <cell r="K184">
            <v>60403318479.980003</v>
          </cell>
          <cell r="L184">
            <v>0</v>
          </cell>
          <cell r="M184">
            <v>0</v>
          </cell>
          <cell r="N184">
            <v>6801409.5800000001</v>
          </cell>
          <cell r="O184">
            <v>60546148081.160004</v>
          </cell>
          <cell r="P184">
            <v>0</v>
          </cell>
          <cell r="Q184">
            <v>0</v>
          </cell>
          <cell r="R184">
            <v>6801409.5800000001</v>
          </cell>
          <cell r="S184">
            <v>59005628811.290001</v>
          </cell>
          <cell r="T184">
            <v>0</v>
          </cell>
          <cell r="U184">
            <v>0</v>
          </cell>
          <cell r="V184">
            <v>6801409.5800000001</v>
          </cell>
          <cell r="W184">
            <v>56706752373.25</v>
          </cell>
          <cell r="X184">
            <v>0</v>
          </cell>
          <cell r="Y184">
            <v>0</v>
          </cell>
          <cell r="Z184">
            <v>6801409.5800000001</v>
          </cell>
          <cell r="AA184">
            <v>56213650178.699997</v>
          </cell>
          <cell r="AB184">
            <v>0</v>
          </cell>
          <cell r="AC184">
            <v>0</v>
          </cell>
          <cell r="AD184">
            <v>1178302.6200000001</v>
          </cell>
          <cell r="AE184">
            <v>10657747197.900002</v>
          </cell>
          <cell r="AF184">
            <v>0</v>
          </cell>
          <cell r="AG184">
            <v>0</v>
          </cell>
          <cell r="AH184">
            <v>3659695.77</v>
          </cell>
          <cell r="AI184">
            <v>32344391215.259998</v>
          </cell>
          <cell r="AJ184">
            <v>0</v>
          </cell>
          <cell r="AK184">
            <v>0</v>
          </cell>
          <cell r="AL184">
            <v>3659695.77</v>
          </cell>
          <cell r="AM184">
            <v>32871387406.139999</v>
          </cell>
          <cell r="AN184">
            <v>0</v>
          </cell>
          <cell r="AO184">
            <v>0</v>
          </cell>
          <cell r="AP184">
            <v>3659695.77</v>
          </cell>
          <cell r="AQ184">
            <v>33769842717.674999</v>
          </cell>
          <cell r="AR184">
            <v>0</v>
          </cell>
          <cell r="AS184">
            <v>0</v>
          </cell>
          <cell r="AT184">
            <v>3659695.77</v>
          </cell>
          <cell r="AU184">
            <v>32798193490.740002</v>
          </cell>
          <cell r="AV184">
            <v>0</v>
          </cell>
          <cell r="AW184">
            <v>0</v>
          </cell>
          <cell r="AX184">
            <v>3659695.77</v>
          </cell>
          <cell r="AY184">
            <v>32754277141.5</v>
          </cell>
        </row>
        <row r="186">
          <cell r="D186">
            <v>0</v>
          </cell>
          <cell r="E186">
            <v>0</v>
          </cell>
          <cell r="F186">
            <v>6801409.5800000001</v>
          </cell>
          <cell r="G186">
            <v>60308098745.860001</v>
          </cell>
          <cell r="H186">
            <v>0</v>
          </cell>
          <cell r="I186">
            <v>0</v>
          </cell>
          <cell r="J186">
            <v>6801409.5800000001</v>
          </cell>
          <cell r="K186">
            <v>60403318479.980003</v>
          </cell>
          <cell r="L186">
            <v>0</v>
          </cell>
          <cell r="M186">
            <v>0</v>
          </cell>
          <cell r="N186">
            <v>6801409.5800000001</v>
          </cell>
          <cell r="O186">
            <v>60546148081.160004</v>
          </cell>
          <cell r="P186">
            <v>0</v>
          </cell>
          <cell r="Q186">
            <v>0</v>
          </cell>
          <cell r="R186">
            <v>6801409.5800000001</v>
          </cell>
          <cell r="S186">
            <v>59005628811.290001</v>
          </cell>
          <cell r="T186">
            <v>0</v>
          </cell>
          <cell r="U186">
            <v>0</v>
          </cell>
          <cell r="V186">
            <v>6801409.5800000001</v>
          </cell>
          <cell r="W186">
            <v>56706752373.25</v>
          </cell>
          <cell r="X186">
            <v>0</v>
          </cell>
          <cell r="Y186">
            <v>0</v>
          </cell>
          <cell r="Z186">
            <v>6801409.5800000001</v>
          </cell>
          <cell r="AA186">
            <v>56213650178.699997</v>
          </cell>
          <cell r="AB186">
            <v>0</v>
          </cell>
          <cell r="AC186">
            <v>0</v>
          </cell>
          <cell r="AD186">
            <v>1178302.6200000001</v>
          </cell>
          <cell r="AE186">
            <v>10657747197.900002</v>
          </cell>
          <cell r="AF186">
            <v>0</v>
          </cell>
          <cell r="AG186">
            <v>0</v>
          </cell>
          <cell r="AH186">
            <v>3659695.77</v>
          </cell>
          <cell r="AI186">
            <v>32344391215.259998</v>
          </cell>
          <cell r="AJ186">
            <v>0</v>
          </cell>
          <cell r="AK186">
            <v>0</v>
          </cell>
          <cell r="AL186">
            <v>3659695.77</v>
          </cell>
          <cell r="AM186">
            <v>32871387406.139999</v>
          </cell>
          <cell r="AN186">
            <v>0</v>
          </cell>
          <cell r="AO186">
            <v>0</v>
          </cell>
          <cell r="AP186">
            <v>3659695.77</v>
          </cell>
          <cell r="AQ186">
            <v>33769842717.674999</v>
          </cell>
          <cell r="AR186">
            <v>0</v>
          </cell>
          <cell r="AS186">
            <v>0</v>
          </cell>
          <cell r="AT186">
            <v>3659695.77</v>
          </cell>
          <cell r="AU186">
            <v>32798193490.740002</v>
          </cell>
          <cell r="AV186">
            <v>0</v>
          </cell>
          <cell r="AW186">
            <v>0</v>
          </cell>
          <cell r="AX186">
            <v>3659695.77</v>
          </cell>
          <cell r="AY186">
            <v>32754277141.5</v>
          </cell>
        </row>
        <row r="188">
          <cell r="D188">
            <v>0</v>
          </cell>
          <cell r="E188">
            <v>0</v>
          </cell>
          <cell r="F188">
            <v>150315.89000000001</v>
          </cell>
          <cell r="G188">
            <v>1332850996.6300004</v>
          </cell>
          <cell r="H188">
            <v>0</v>
          </cell>
          <cell r="I188">
            <v>0</v>
          </cell>
          <cell r="J188">
            <v>269225.48</v>
          </cell>
          <cell r="K188">
            <v>2390991487.8800011</v>
          </cell>
          <cell r="L188">
            <v>0</v>
          </cell>
          <cell r="M188">
            <v>0</v>
          </cell>
          <cell r="N188">
            <v>422450.36</v>
          </cell>
          <cell r="O188">
            <v>3760653104.7199965</v>
          </cell>
          <cell r="P188">
            <v>0</v>
          </cell>
          <cell r="Q188">
            <v>0</v>
          </cell>
          <cell r="R188">
            <v>578375.47</v>
          </cell>
          <cell r="S188">
            <v>5017696389.9849968</v>
          </cell>
          <cell r="T188">
            <v>0</v>
          </cell>
          <cell r="U188">
            <v>0</v>
          </cell>
          <cell r="V188">
            <v>734910.39999999909</v>
          </cell>
          <cell r="W188">
            <v>6127315459.9999924</v>
          </cell>
          <cell r="X188">
            <v>0</v>
          </cell>
          <cell r="Y188">
            <v>0</v>
          </cell>
          <cell r="Z188">
            <v>979081.01</v>
          </cell>
          <cell r="AA188">
            <v>8092104547.6500034</v>
          </cell>
          <cell r="AB188">
            <v>0</v>
          </cell>
          <cell r="AC188">
            <v>0</v>
          </cell>
          <cell r="AD188">
            <v>1333001.0900000001</v>
          </cell>
          <cell r="AE188">
            <v>12056994859.050001</v>
          </cell>
          <cell r="AF188">
            <v>0</v>
          </cell>
          <cell r="AG188">
            <v>0</v>
          </cell>
          <cell r="AH188">
            <v>1197994.05</v>
          </cell>
          <cell r="AI188">
            <v>10587871413.9</v>
          </cell>
          <cell r="AJ188">
            <v>0</v>
          </cell>
          <cell r="AK188">
            <v>0</v>
          </cell>
          <cell r="AL188">
            <v>2735353.15</v>
          </cell>
          <cell r="AM188">
            <v>24568941993.299999</v>
          </cell>
          <cell r="AN188">
            <v>0</v>
          </cell>
          <cell r="AO188">
            <v>0</v>
          </cell>
          <cell r="AP188">
            <v>3015933.87</v>
          </cell>
          <cell r="AQ188">
            <v>27829529785.425014</v>
          </cell>
          <cell r="AR188">
            <v>0</v>
          </cell>
          <cell r="AS188">
            <v>0</v>
          </cell>
          <cell r="AT188">
            <v>3148109.81</v>
          </cell>
          <cell r="AU188">
            <v>28213360117.220024</v>
          </cell>
          <cell r="AV188">
            <v>0</v>
          </cell>
          <cell r="AW188">
            <v>0</v>
          </cell>
          <cell r="AX188">
            <v>3141713.81</v>
          </cell>
          <cell r="AY188">
            <v>28118338599.500011</v>
          </cell>
        </row>
        <row r="190">
          <cell r="D190" t="str">
            <v xml:space="preserve"> </v>
          </cell>
          <cell r="E190">
            <v>0</v>
          </cell>
          <cell r="F190">
            <v>150315.89000000001</v>
          </cell>
          <cell r="G190">
            <v>1332850996.6300004</v>
          </cell>
          <cell r="H190" t="str">
            <v xml:space="preserve"> </v>
          </cell>
          <cell r="I190">
            <v>0</v>
          </cell>
          <cell r="J190">
            <v>269225.48</v>
          </cell>
          <cell r="K190">
            <v>2390991487.8800011</v>
          </cell>
          <cell r="L190" t="str">
            <v xml:space="preserve"> </v>
          </cell>
          <cell r="M190">
            <v>0</v>
          </cell>
          <cell r="N190">
            <v>422450.36</v>
          </cell>
          <cell r="O190">
            <v>3760653104.7199965</v>
          </cell>
          <cell r="P190" t="str">
            <v xml:space="preserve"> </v>
          </cell>
          <cell r="Q190">
            <v>0</v>
          </cell>
          <cell r="R190">
            <v>578375.47</v>
          </cell>
          <cell r="S190">
            <v>5017696389.9849968</v>
          </cell>
          <cell r="T190" t="str">
            <v xml:space="preserve"> </v>
          </cell>
          <cell r="U190">
            <v>0</v>
          </cell>
          <cell r="V190">
            <v>734910.39999999909</v>
          </cell>
          <cell r="W190">
            <v>6127315459.9999924</v>
          </cell>
          <cell r="X190" t="str">
            <v xml:space="preserve"> </v>
          </cell>
          <cell r="Y190">
            <v>0</v>
          </cell>
          <cell r="Z190">
            <v>979081.01</v>
          </cell>
          <cell r="AA190">
            <v>8092104547.6500034</v>
          </cell>
          <cell r="AB190">
            <v>0</v>
          </cell>
          <cell r="AC190">
            <v>0</v>
          </cell>
          <cell r="AD190">
            <v>1333001.0900000001</v>
          </cell>
          <cell r="AE190">
            <v>12056994859.050001</v>
          </cell>
          <cell r="AF190">
            <v>0</v>
          </cell>
          <cell r="AG190">
            <v>0</v>
          </cell>
          <cell r="AH190">
            <v>1197994.05</v>
          </cell>
          <cell r="AI190">
            <v>10587871413.9</v>
          </cell>
          <cell r="AJ190" t="str">
            <v xml:space="preserve"> </v>
          </cell>
          <cell r="AK190">
            <v>0</v>
          </cell>
          <cell r="AL190">
            <v>2735353.15</v>
          </cell>
          <cell r="AM190">
            <v>24568941993.299999</v>
          </cell>
          <cell r="AN190" t="str">
            <v xml:space="preserve"> </v>
          </cell>
          <cell r="AO190">
            <v>0</v>
          </cell>
          <cell r="AP190">
            <v>3015933.87</v>
          </cell>
          <cell r="AQ190">
            <v>27829529785.425014</v>
          </cell>
          <cell r="AR190" t="str">
            <v xml:space="preserve"> </v>
          </cell>
          <cell r="AS190">
            <v>0</v>
          </cell>
          <cell r="AT190">
            <v>3148109.81</v>
          </cell>
          <cell r="AU190">
            <v>28213360117.220024</v>
          </cell>
          <cell r="AV190" t="str">
            <v xml:space="preserve"> </v>
          </cell>
          <cell r="AW190">
            <v>0</v>
          </cell>
          <cell r="AX190">
            <v>3141713.81</v>
          </cell>
          <cell r="AY190">
            <v>28118338599.500011</v>
          </cell>
        </row>
        <row r="192">
          <cell r="D192">
            <v>0</v>
          </cell>
          <cell r="E192">
            <v>0</v>
          </cell>
          <cell r="F192">
            <v>2103999.87</v>
          </cell>
          <cell r="G192">
            <v>18656166847.290001</v>
          </cell>
          <cell r="H192">
            <v>0</v>
          </cell>
          <cell r="I192">
            <v>0</v>
          </cell>
          <cell r="J192">
            <v>2477025.7999999998</v>
          </cell>
          <cell r="K192">
            <v>21998466129.800003</v>
          </cell>
          <cell r="L192">
            <v>0</v>
          </cell>
          <cell r="M192">
            <v>0</v>
          </cell>
          <cell r="N192">
            <v>2363476.9300000002</v>
          </cell>
          <cell r="O192">
            <v>21039671630.860001</v>
          </cell>
          <cell r="P192">
            <v>0</v>
          </cell>
          <cell r="Q192">
            <v>0</v>
          </cell>
          <cell r="R192">
            <v>2203658.92</v>
          </cell>
          <cell r="S192">
            <v>19117842960.459999</v>
          </cell>
          <cell r="T192">
            <v>0</v>
          </cell>
          <cell r="U192">
            <v>0</v>
          </cell>
          <cell r="V192">
            <v>4547396.75</v>
          </cell>
          <cell r="W192">
            <v>37913920403.125</v>
          </cell>
          <cell r="X192">
            <v>0</v>
          </cell>
          <cell r="Y192">
            <v>0</v>
          </cell>
          <cell r="Z192">
            <v>2401885.0699999998</v>
          </cell>
          <cell r="AA192">
            <v>19851580103.549999</v>
          </cell>
          <cell r="AB192">
            <v>0</v>
          </cell>
          <cell r="AC192">
            <v>0</v>
          </cell>
          <cell r="AD192">
            <v>1275421.98</v>
          </cell>
          <cell r="AE192">
            <v>11536191809.099998</v>
          </cell>
          <cell r="AF192">
            <v>0</v>
          </cell>
          <cell r="AG192">
            <v>0</v>
          </cell>
          <cell r="AH192">
            <v>1836304.0699999998</v>
          </cell>
          <cell r="AI192">
            <v>16229255370.66</v>
          </cell>
          <cell r="AJ192">
            <v>0</v>
          </cell>
          <cell r="AK192">
            <v>0</v>
          </cell>
          <cell r="AL192">
            <v>1053082.21</v>
          </cell>
          <cell r="AM192">
            <v>9458784410.2199993</v>
          </cell>
          <cell r="AN192">
            <v>0</v>
          </cell>
          <cell r="AO192">
            <v>0</v>
          </cell>
          <cell r="AP192">
            <v>1110676.21</v>
          </cell>
          <cell r="AQ192">
            <v>10248764727.775002</v>
          </cell>
          <cell r="AR192">
            <v>0</v>
          </cell>
          <cell r="AS192">
            <v>0</v>
          </cell>
          <cell r="AT192">
            <v>1677080.22</v>
          </cell>
          <cell r="AU192">
            <v>15029992931.639999</v>
          </cell>
          <cell r="AV192">
            <v>0</v>
          </cell>
          <cell r="AW192">
            <v>0</v>
          </cell>
          <cell r="AX192">
            <v>1924007.83</v>
          </cell>
          <cell r="AY192">
            <v>17219870078.5</v>
          </cell>
        </row>
        <row r="194">
          <cell r="D194">
            <v>0</v>
          </cell>
          <cell r="E194">
            <v>0</v>
          </cell>
          <cell r="F194">
            <v>267793.26</v>
          </cell>
          <cell r="G194">
            <v>2374522836.4200001</v>
          </cell>
          <cell r="H194">
            <v>0</v>
          </cell>
          <cell r="I194">
            <v>0</v>
          </cell>
          <cell r="J194">
            <v>314532.5</v>
          </cell>
          <cell r="K194">
            <v>2793363132.5</v>
          </cell>
          <cell r="L194">
            <v>0</v>
          </cell>
          <cell r="M194">
            <v>0</v>
          </cell>
          <cell r="N194">
            <v>327734.46999999997</v>
          </cell>
          <cell r="O194">
            <v>2917492251.9399996</v>
          </cell>
          <cell r="P194">
            <v>0</v>
          </cell>
          <cell r="Q194">
            <v>0</v>
          </cell>
          <cell r="R194">
            <v>299680.65000000002</v>
          </cell>
          <cell r="S194">
            <v>2599879479.0750003</v>
          </cell>
          <cell r="T194">
            <v>0</v>
          </cell>
          <cell r="U194">
            <v>0</v>
          </cell>
          <cell r="V194">
            <v>449448.17</v>
          </cell>
          <cell r="W194">
            <v>3747274117.3750005</v>
          </cell>
          <cell r="X194">
            <v>0</v>
          </cell>
          <cell r="Y194">
            <v>0</v>
          </cell>
          <cell r="Z194">
            <v>441755.39</v>
          </cell>
          <cell r="AA194">
            <v>3651108298.3499999</v>
          </cell>
          <cell r="AB194">
            <v>0</v>
          </cell>
          <cell r="AC194">
            <v>0</v>
          </cell>
          <cell r="AD194">
            <v>364808.29</v>
          </cell>
          <cell r="AE194">
            <v>3299690983.0499997</v>
          </cell>
          <cell r="AF194">
            <v>0</v>
          </cell>
          <cell r="AG194">
            <v>0</v>
          </cell>
          <cell r="AH194">
            <v>398241.41</v>
          </cell>
          <cell r="AI194">
            <v>3519657581.5799999</v>
          </cell>
          <cell r="AJ194">
            <v>0</v>
          </cell>
          <cell r="AK194">
            <v>0</v>
          </cell>
          <cell r="AL194">
            <v>161767.70000000001</v>
          </cell>
          <cell r="AM194">
            <v>1452997481.4000001</v>
          </cell>
          <cell r="AN194">
            <v>0</v>
          </cell>
          <cell r="AO194">
            <v>0</v>
          </cell>
          <cell r="AP194">
            <v>65527.72</v>
          </cell>
          <cell r="AQ194">
            <v>604657036.29999995</v>
          </cell>
          <cell r="AR194">
            <v>0</v>
          </cell>
          <cell r="AS194">
            <v>0</v>
          </cell>
          <cell r="AT194">
            <v>552558.59</v>
          </cell>
          <cell r="AU194">
            <v>4952030083.5799999</v>
          </cell>
          <cell r="AV194">
            <v>0</v>
          </cell>
          <cell r="AW194">
            <v>0</v>
          </cell>
          <cell r="AX194">
            <v>220032.05</v>
          </cell>
          <cell r="AY194">
            <v>1969286847.5</v>
          </cell>
        </row>
        <row r="195">
          <cell r="D195">
            <v>0</v>
          </cell>
          <cell r="E195">
            <v>0</v>
          </cell>
          <cell r="F195">
            <v>142472.49</v>
          </cell>
          <cell r="G195">
            <v>1263303568.8299999</v>
          </cell>
          <cell r="H195">
            <v>0</v>
          </cell>
          <cell r="I195">
            <v>0</v>
          </cell>
          <cell r="J195">
            <v>155578.96</v>
          </cell>
          <cell r="K195">
            <v>1381696743.76</v>
          </cell>
          <cell r="L195">
            <v>0</v>
          </cell>
          <cell r="M195">
            <v>0</v>
          </cell>
          <cell r="N195">
            <v>98108.32</v>
          </cell>
          <cell r="O195">
            <v>873360264.6400001</v>
          </cell>
          <cell r="P195">
            <v>0</v>
          </cell>
          <cell r="Q195">
            <v>0</v>
          </cell>
          <cell r="R195">
            <v>180095</v>
          </cell>
          <cell r="S195">
            <v>1562414172.5</v>
          </cell>
          <cell r="T195">
            <v>0</v>
          </cell>
          <cell r="U195">
            <v>0</v>
          </cell>
          <cell r="V195">
            <v>2328427.54</v>
          </cell>
          <cell r="W195">
            <v>19413264614.75</v>
          </cell>
          <cell r="X195">
            <v>0</v>
          </cell>
          <cell r="Y195">
            <v>0</v>
          </cell>
          <cell r="Z195">
            <v>228369.71</v>
          </cell>
          <cell r="AA195">
            <v>1887475653.1500001</v>
          </cell>
          <cell r="AB195">
            <v>0</v>
          </cell>
          <cell r="AC195">
            <v>0</v>
          </cell>
          <cell r="AD195">
            <v>215586.96</v>
          </cell>
          <cell r="AE195">
            <v>1949984053.1999998</v>
          </cell>
          <cell r="AF195">
            <v>0</v>
          </cell>
          <cell r="AG195">
            <v>0</v>
          </cell>
          <cell r="AH195">
            <v>133851.16</v>
          </cell>
          <cell r="AI195">
            <v>1182976552.0799999</v>
          </cell>
          <cell r="AJ195">
            <v>0</v>
          </cell>
          <cell r="AK195">
            <v>0</v>
          </cell>
          <cell r="AL195">
            <v>68734.75</v>
          </cell>
          <cell r="AM195">
            <v>617375524.5</v>
          </cell>
          <cell r="AN195">
            <v>0</v>
          </cell>
          <cell r="AO195">
            <v>0</v>
          </cell>
          <cell r="AP195">
            <v>71284.820000000007</v>
          </cell>
          <cell r="AQ195">
            <v>657780676.55000007</v>
          </cell>
          <cell r="AR195">
            <v>0</v>
          </cell>
          <cell r="AS195">
            <v>0</v>
          </cell>
          <cell r="AT195">
            <v>94582.01</v>
          </cell>
          <cell r="AU195">
            <v>847643973.62</v>
          </cell>
          <cell r="AV195">
            <v>0</v>
          </cell>
          <cell r="AW195">
            <v>0</v>
          </cell>
          <cell r="AX195">
            <v>87253.67</v>
          </cell>
          <cell r="AY195">
            <v>780920346.5</v>
          </cell>
        </row>
        <row r="196">
          <cell r="D196">
            <v>0</v>
          </cell>
          <cell r="E196">
            <v>0</v>
          </cell>
          <cell r="F196">
            <v>1693734.12</v>
          </cell>
          <cell r="G196">
            <v>15018340442.040001</v>
          </cell>
          <cell r="H196">
            <v>0</v>
          </cell>
          <cell r="I196">
            <v>0</v>
          </cell>
          <cell r="J196">
            <v>2006914.34</v>
          </cell>
          <cell r="K196">
            <v>17823406253.540001</v>
          </cell>
          <cell r="L196">
            <v>0</v>
          </cell>
          <cell r="M196">
            <v>0</v>
          </cell>
          <cell r="N196">
            <v>1937634.14</v>
          </cell>
          <cell r="O196">
            <v>17248819114.280003</v>
          </cell>
          <cell r="P196">
            <v>0</v>
          </cell>
          <cell r="Q196">
            <v>0</v>
          </cell>
          <cell r="R196">
            <v>1723883.27</v>
          </cell>
          <cell r="S196">
            <v>14955549308.885</v>
          </cell>
          <cell r="T196">
            <v>0</v>
          </cell>
          <cell r="U196">
            <v>0</v>
          </cell>
          <cell r="V196">
            <v>1769521.04</v>
          </cell>
          <cell r="W196">
            <v>14753381671</v>
          </cell>
          <cell r="X196">
            <v>0</v>
          </cell>
          <cell r="Y196">
            <v>0</v>
          </cell>
          <cell r="Z196">
            <v>1731759.97</v>
          </cell>
          <cell r="AA196">
            <v>14312996152.049999</v>
          </cell>
          <cell r="AB196">
            <v>0</v>
          </cell>
          <cell r="AC196">
            <v>0</v>
          </cell>
          <cell r="AD196">
            <v>695026.73</v>
          </cell>
          <cell r="AE196">
            <v>6286516772.8499994</v>
          </cell>
          <cell r="AF196">
            <v>0</v>
          </cell>
          <cell r="AG196">
            <v>0</v>
          </cell>
          <cell r="AH196">
            <v>1304211.5</v>
          </cell>
          <cell r="AI196">
            <v>11526621237</v>
          </cell>
          <cell r="AJ196">
            <v>0</v>
          </cell>
          <cell r="AK196">
            <v>0</v>
          </cell>
          <cell r="AL196">
            <v>822579.76</v>
          </cell>
          <cell r="AM196">
            <v>7388411404.3199997</v>
          </cell>
          <cell r="AN196">
            <v>0</v>
          </cell>
          <cell r="AO196">
            <v>0</v>
          </cell>
          <cell r="AP196">
            <v>973863.67</v>
          </cell>
          <cell r="AQ196">
            <v>8986327014.9250011</v>
          </cell>
          <cell r="AR196">
            <v>0</v>
          </cell>
          <cell r="AS196">
            <v>0</v>
          </cell>
          <cell r="AT196">
            <v>1029939.62</v>
          </cell>
          <cell r="AU196">
            <v>9230318874.4400005</v>
          </cell>
          <cell r="AV196">
            <v>0</v>
          </cell>
          <cell r="AW196">
            <v>0</v>
          </cell>
          <cell r="AX196">
            <v>1616722.11</v>
          </cell>
          <cell r="AY196">
            <v>14469662884.499998</v>
          </cell>
        </row>
        <row r="198">
          <cell r="D198">
            <v>0</v>
          </cell>
          <cell r="E198">
            <v>0</v>
          </cell>
          <cell r="F198">
            <v>263526.09000000003</v>
          </cell>
          <cell r="G198">
            <v>2336685840.0300002</v>
          </cell>
          <cell r="H198">
            <v>0</v>
          </cell>
          <cell r="I198">
            <v>0</v>
          </cell>
          <cell r="J198">
            <v>212102.64</v>
          </cell>
          <cell r="K198">
            <v>1883683545.8399999</v>
          </cell>
          <cell r="L198">
            <v>0</v>
          </cell>
          <cell r="M198">
            <v>0</v>
          </cell>
          <cell r="N198">
            <v>247900.93</v>
          </cell>
          <cell r="O198">
            <v>2206814078.8600001</v>
          </cell>
          <cell r="P198">
            <v>0</v>
          </cell>
          <cell r="Q198">
            <v>0</v>
          </cell>
          <cell r="R198">
            <v>691166.64</v>
          </cell>
          <cell r="S198">
            <v>5996216185.3199997</v>
          </cell>
          <cell r="T198">
            <v>0</v>
          </cell>
          <cell r="U198">
            <v>0</v>
          </cell>
          <cell r="V198">
            <v>549973.93000000005</v>
          </cell>
          <cell r="W198">
            <v>4585407641.375</v>
          </cell>
          <cell r="X198">
            <v>0</v>
          </cell>
          <cell r="Y198">
            <v>0</v>
          </cell>
          <cell r="Z198">
            <v>420550.01</v>
          </cell>
          <cell r="AA198">
            <v>3475845832.6500001</v>
          </cell>
          <cell r="AB198">
            <v>0</v>
          </cell>
          <cell r="AC198">
            <v>0</v>
          </cell>
          <cell r="AD198">
            <v>62530.62</v>
          </cell>
          <cell r="AE198">
            <v>565589457.89999998</v>
          </cell>
          <cell r="AF198">
            <v>0</v>
          </cell>
          <cell r="AG198">
            <v>0</v>
          </cell>
          <cell r="AH198">
            <v>1559096.35</v>
          </cell>
          <cell r="AI198">
            <v>13779293541.300001</v>
          </cell>
          <cell r="AJ198">
            <v>0</v>
          </cell>
          <cell r="AK198">
            <v>0</v>
          </cell>
          <cell r="AL198">
            <v>119743.95</v>
          </cell>
          <cell r="AM198">
            <v>1075540158.8999999</v>
          </cell>
          <cell r="AN198">
            <v>0</v>
          </cell>
          <cell r="AO198">
            <v>0</v>
          </cell>
          <cell r="AP198">
            <v>194017.03</v>
          </cell>
          <cell r="AQ198">
            <v>1790292144.325</v>
          </cell>
          <cell r="AR198">
            <v>0</v>
          </cell>
          <cell r="AS198">
            <v>0</v>
          </cell>
          <cell r="AT198">
            <v>322096.5</v>
          </cell>
          <cell r="AU198">
            <v>2886628833</v>
          </cell>
          <cell r="AV198">
            <v>0</v>
          </cell>
          <cell r="AW198">
            <v>0</v>
          </cell>
          <cell r="AX198">
            <v>1094225.06</v>
          </cell>
          <cell r="AY198">
            <v>9793314287</v>
          </cell>
        </row>
        <row r="200"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</row>
        <row r="202">
          <cell r="D202">
            <v>0</v>
          </cell>
          <cell r="E202">
            <v>0</v>
          </cell>
          <cell r="F202">
            <v>263526.09000000003</v>
          </cell>
          <cell r="G202">
            <v>2336685840.0300002</v>
          </cell>
          <cell r="H202">
            <v>0</v>
          </cell>
          <cell r="I202">
            <v>0</v>
          </cell>
          <cell r="J202">
            <v>212102.64</v>
          </cell>
          <cell r="K202">
            <v>1883683545.8399999</v>
          </cell>
          <cell r="L202">
            <v>0</v>
          </cell>
          <cell r="M202">
            <v>0</v>
          </cell>
          <cell r="N202">
            <v>247900.93</v>
          </cell>
          <cell r="O202">
            <v>2206814078.8600001</v>
          </cell>
          <cell r="P202">
            <v>0</v>
          </cell>
          <cell r="Q202">
            <v>0</v>
          </cell>
          <cell r="R202">
            <v>691166.64</v>
          </cell>
          <cell r="S202">
            <v>5996216185.3199997</v>
          </cell>
          <cell r="T202">
            <v>0</v>
          </cell>
          <cell r="U202">
            <v>0</v>
          </cell>
          <cell r="V202">
            <v>549973.93000000005</v>
          </cell>
          <cell r="W202">
            <v>4585407641.375</v>
          </cell>
          <cell r="X202">
            <v>0</v>
          </cell>
          <cell r="Y202">
            <v>0</v>
          </cell>
          <cell r="Z202">
            <v>420550.01</v>
          </cell>
          <cell r="AA202">
            <v>3475845832.6500001</v>
          </cell>
          <cell r="AB202">
            <v>0</v>
          </cell>
          <cell r="AC202">
            <v>0</v>
          </cell>
          <cell r="AD202">
            <v>62530.62</v>
          </cell>
          <cell r="AE202">
            <v>565589457.89999998</v>
          </cell>
          <cell r="AF202">
            <v>0</v>
          </cell>
          <cell r="AG202">
            <v>0</v>
          </cell>
          <cell r="AH202">
            <v>1559096.35</v>
          </cell>
          <cell r="AI202">
            <v>13779293541.300001</v>
          </cell>
          <cell r="AJ202">
            <v>0</v>
          </cell>
          <cell r="AK202">
            <v>0</v>
          </cell>
          <cell r="AL202">
            <v>119743.95</v>
          </cell>
          <cell r="AM202">
            <v>1075540158.8999999</v>
          </cell>
          <cell r="AN202">
            <v>0</v>
          </cell>
          <cell r="AO202">
            <v>0</v>
          </cell>
          <cell r="AP202">
            <v>194017.03</v>
          </cell>
          <cell r="AQ202">
            <v>1790292144.325</v>
          </cell>
          <cell r="AR202">
            <v>0</v>
          </cell>
          <cell r="AS202">
            <v>0</v>
          </cell>
          <cell r="AT202">
            <v>322096.5</v>
          </cell>
          <cell r="AU202">
            <v>2886628833</v>
          </cell>
          <cell r="AV202">
            <v>0</v>
          </cell>
          <cell r="AW202">
            <v>0</v>
          </cell>
          <cell r="AX202">
            <v>1094225.06</v>
          </cell>
          <cell r="AY202">
            <v>9793314287</v>
          </cell>
        </row>
        <row r="204">
          <cell r="D204">
            <v>2459.73</v>
          </cell>
          <cell r="E204">
            <v>21810425.91</v>
          </cell>
          <cell r="F204">
            <v>116052555.34</v>
          </cell>
          <cell r="G204">
            <v>1029038008199.78</v>
          </cell>
          <cell r="H204">
            <v>8057.99</v>
          </cell>
          <cell r="I204">
            <v>71563009.189999998</v>
          </cell>
          <cell r="J204">
            <v>120606405.14</v>
          </cell>
          <cell r="K204">
            <v>1071105484048.3401</v>
          </cell>
          <cell r="L204">
            <v>6527.36</v>
          </cell>
          <cell r="M204">
            <v>58106558.719999999</v>
          </cell>
          <cell r="N204">
            <v>130397876.87</v>
          </cell>
          <cell r="O204">
            <v>1160801899896.7397</v>
          </cell>
          <cell r="P204">
            <v>6203.72</v>
          </cell>
          <cell r="Q204">
            <v>53820372.859999999</v>
          </cell>
          <cell r="R204">
            <v>145119989.23999998</v>
          </cell>
          <cell r="S204">
            <v>1258988466651.6201</v>
          </cell>
          <cell r="T204">
            <v>48.36</v>
          </cell>
          <cell r="U204">
            <v>403201.5</v>
          </cell>
          <cell r="V204">
            <v>149221547.46000004</v>
          </cell>
          <cell r="W204">
            <v>1244134651947.75</v>
          </cell>
          <cell r="X204">
            <v>3478.92</v>
          </cell>
          <cell r="Y204">
            <v>28753273.800000001</v>
          </cell>
          <cell r="Z204">
            <v>145521773.80999997</v>
          </cell>
          <cell r="AA204">
            <v>1202737460539.6499</v>
          </cell>
          <cell r="AB204">
            <v>6774.82</v>
          </cell>
          <cell r="AC204">
            <v>61278246.899999999</v>
          </cell>
          <cell r="AD204">
            <v>118341726.08000003</v>
          </cell>
          <cell r="AE204">
            <v>1070400912393.6001</v>
          </cell>
          <cell r="AF204">
            <v>6934.96</v>
          </cell>
          <cell r="AG204">
            <v>61291176.479999997</v>
          </cell>
          <cell r="AH204">
            <v>111064571.57999998</v>
          </cell>
          <cell r="AI204">
            <v>981588683624.04004</v>
          </cell>
          <cell r="AJ204">
            <v>5678.09</v>
          </cell>
          <cell r="AK204">
            <v>51000604.380000003</v>
          </cell>
          <cell r="AL204">
            <v>108680375.05</v>
          </cell>
          <cell r="AM204">
            <v>976167128699.1001</v>
          </cell>
          <cell r="AN204">
            <v>1800.73</v>
          </cell>
          <cell r="AO204">
            <v>16616236.074999999</v>
          </cell>
          <cell r="AP204">
            <v>111952923.05000001</v>
          </cell>
          <cell r="AQ204">
            <v>1033045597443.8751</v>
          </cell>
          <cell r="AR204">
            <v>5963.49</v>
          </cell>
          <cell r="AS204">
            <v>53444797.379999995</v>
          </cell>
          <cell r="AT204">
            <v>121238658.27</v>
          </cell>
          <cell r="AU204">
            <v>1086540855415.7401</v>
          </cell>
          <cell r="AV204">
            <v>3047.97</v>
          </cell>
          <cell r="AW204">
            <v>27279331.5</v>
          </cell>
          <cell r="AX204">
            <v>121182230.38</v>
          </cell>
          <cell r="AY204">
            <v>1084580961901</v>
          </cell>
        </row>
        <row r="206">
          <cell r="D206">
            <v>116055015.07000001</v>
          </cell>
          <cell r="E206">
            <v>1029059818625.6901</v>
          </cell>
          <cell r="H206">
            <v>120614463.13</v>
          </cell>
          <cell r="I206">
            <v>1071177047057.53</v>
          </cell>
          <cell r="L206">
            <v>130404404.23</v>
          </cell>
          <cell r="M206">
            <v>1160860006455.4597</v>
          </cell>
          <cell r="P206">
            <v>145126192.95999998</v>
          </cell>
          <cell r="Q206">
            <v>1259042287024.4802</v>
          </cell>
          <cell r="T206">
            <v>149221595.82000005</v>
          </cell>
          <cell r="U206">
            <v>1244135055149.25</v>
          </cell>
          <cell r="X206">
            <v>145525252.72999996</v>
          </cell>
          <cell r="Y206">
            <v>1202766213813.45</v>
          </cell>
          <cell r="AB206">
            <v>118348500.90000002</v>
          </cell>
          <cell r="AC206">
            <v>1070462190640.5001</v>
          </cell>
          <cell r="AF206">
            <v>111071506.53999998</v>
          </cell>
          <cell r="AG206">
            <v>981649974800.52002</v>
          </cell>
          <cell r="AJ206">
            <v>108686053.14</v>
          </cell>
          <cell r="AK206">
            <v>976218129303.4801</v>
          </cell>
          <cell r="AN206">
            <v>111954723.78000002</v>
          </cell>
          <cell r="AO206">
            <v>1033062213679.9501</v>
          </cell>
          <cell r="AR206">
            <v>121244621.75999999</v>
          </cell>
          <cell r="AS206">
            <v>1086594300213.1201</v>
          </cell>
          <cell r="AV206">
            <v>121185278.34999999</v>
          </cell>
          <cell r="AW206">
            <v>1084608241232.5</v>
          </cell>
        </row>
        <row r="207">
          <cell r="D207">
            <v>0</v>
          </cell>
          <cell r="E207">
            <v>0</v>
          </cell>
          <cell r="H207">
            <v>0</v>
          </cell>
          <cell r="I207">
            <v>0</v>
          </cell>
          <cell r="L207">
            <v>0</v>
          </cell>
          <cell r="M207">
            <v>0</v>
          </cell>
          <cell r="P207">
            <v>0</v>
          </cell>
          <cell r="Q207">
            <v>0</v>
          </cell>
          <cell r="T207">
            <v>0</v>
          </cell>
          <cell r="U207">
            <v>0</v>
          </cell>
          <cell r="X207">
            <v>0</v>
          </cell>
          <cell r="Y207">
            <v>0</v>
          </cell>
          <cell r="AB207">
            <v>0</v>
          </cell>
          <cell r="AC207">
            <v>0</v>
          </cell>
          <cell r="AF207">
            <v>0</v>
          </cell>
          <cell r="AG207">
            <v>0</v>
          </cell>
          <cell r="AJ207">
            <v>0</v>
          </cell>
          <cell r="AK207">
            <v>0</v>
          </cell>
          <cell r="AN207">
            <v>0</v>
          </cell>
          <cell r="AO207">
            <v>0</v>
          </cell>
          <cell r="AR207">
            <v>0</v>
          </cell>
          <cell r="AS207">
            <v>0</v>
          </cell>
          <cell r="AV207">
            <v>0</v>
          </cell>
          <cell r="AW207">
            <v>0</v>
          </cell>
        </row>
        <row r="211">
          <cell r="D211">
            <v>0</v>
          </cell>
          <cell r="E211">
            <v>0</v>
          </cell>
          <cell r="F211">
            <v>19198502.350000001</v>
          </cell>
          <cell r="G211">
            <v>170233120337.45001</v>
          </cell>
          <cell r="H211">
            <v>0</v>
          </cell>
          <cell r="I211">
            <v>0</v>
          </cell>
          <cell r="J211">
            <v>19628495.449999999</v>
          </cell>
          <cell r="K211">
            <v>174320668091.44998</v>
          </cell>
          <cell r="L211">
            <v>0</v>
          </cell>
          <cell r="M211">
            <v>0</v>
          </cell>
          <cell r="N211">
            <v>20318670.899999999</v>
          </cell>
          <cell r="O211">
            <v>180876808351.79999</v>
          </cell>
          <cell r="P211">
            <v>0</v>
          </cell>
          <cell r="Q211">
            <v>0</v>
          </cell>
          <cell r="R211">
            <v>22307322.210000001</v>
          </cell>
          <cell r="S211">
            <v>193527173832.85501</v>
          </cell>
          <cell r="T211">
            <v>11994</v>
          </cell>
          <cell r="U211">
            <v>99999975</v>
          </cell>
          <cell r="V211">
            <v>28752823.960000001</v>
          </cell>
          <cell r="W211">
            <v>239726669766.5</v>
          </cell>
          <cell r="X211">
            <v>0</v>
          </cell>
          <cell r="Y211">
            <v>0</v>
          </cell>
          <cell r="Z211">
            <v>20852690.309999999</v>
          </cell>
          <cell r="AA211">
            <v>172347485412.14999</v>
          </cell>
          <cell r="AB211">
            <v>0</v>
          </cell>
          <cell r="AC211">
            <v>0</v>
          </cell>
          <cell r="AD211">
            <v>36137952.509999998</v>
          </cell>
          <cell r="AE211">
            <v>326867780452.94995</v>
          </cell>
          <cell r="AF211">
            <v>0</v>
          </cell>
          <cell r="AG211">
            <v>0</v>
          </cell>
          <cell r="AH211">
            <v>11933348.800000001</v>
          </cell>
          <cell r="AI211">
            <v>105466936694.40001</v>
          </cell>
          <cell r="AJ211">
            <v>0</v>
          </cell>
          <cell r="AK211">
            <v>0</v>
          </cell>
          <cell r="AL211">
            <v>16859413.98</v>
          </cell>
          <cell r="AM211">
            <v>151431256368.36002</v>
          </cell>
          <cell r="AN211">
            <v>0</v>
          </cell>
          <cell r="AO211">
            <v>0</v>
          </cell>
          <cell r="AP211">
            <v>16648331.5</v>
          </cell>
          <cell r="AQ211">
            <v>153622478916.25</v>
          </cell>
          <cell r="AR211">
            <v>0</v>
          </cell>
          <cell r="AS211">
            <v>0</v>
          </cell>
          <cell r="AT211">
            <v>21828553.100000001</v>
          </cell>
          <cell r="AU211">
            <v>195627492882.20001</v>
          </cell>
          <cell r="AV211">
            <v>0</v>
          </cell>
          <cell r="AW211">
            <v>0</v>
          </cell>
          <cell r="AX211">
            <v>22011060.59</v>
          </cell>
          <cell r="AY211">
            <v>196998992280.5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</row>
        <row r="214">
          <cell r="D214">
            <v>0</v>
          </cell>
          <cell r="E214">
            <v>0</v>
          </cell>
          <cell r="F214">
            <v>19198502.350000001</v>
          </cell>
          <cell r="G214">
            <v>170233120337.45001</v>
          </cell>
          <cell r="H214">
            <v>0</v>
          </cell>
          <cell r="I214">
            <v>0</v>
          </cell>
          <cell r="J214">
            <v>19628495.449999999</v>
          </cell>
          <cell r="K214">
            <v>174320668091.44998</v>
          </cell>
          <cell r="L214">
            <v>0</v>
          </cell>
          <cell r="M214">
            <v>0</v>
          </cell>
          <cell r="N214">
            <v>20318670.899999999</v>
          </cell>
          <cell r="O214">
            <v>180876808351.79999</v>
          </cell>
          <cell r="P214">
            <v>0</v>
          </cell>
          <cell r="Q214">
            <v>0</v>
          </cell>
          <cell r="R214">
            <v>22307322.210000001</v>
          </cell>
          <cell r="S214">
            <v>193527173832.85501</v>
          </cell>
          <cell r="T214">
            <v>11994</v>
          </cell>
          <cell r="U214">
            <v>99999975</v>
          </cell>
          <cell r="V214">
            <v>28752823.960000001</v>
          </cell>
          <cell r="W214">
            <v>239726669766.5</v>
          </cell>
          <cell r="X214">
            <v>0</v>
          </cell>
          <cell r="Y214">
            <v>0</v>
          </cell>
          <cell r="Z214">
            <v>20852690.309999999</v>
          </cell>
          <cell r="AA214">
            <v>172347485412.14999</v>
          </cell>
          <cell r="AB214">
            <v>0</v>
          </cell>
          <cell r="AC214">
            <v>0</v>
          </cell>
          <cell r="AD214">
            <v>36137952.509999998</v>
          </cell>
          <cell r="AE214">
            <v>326867780452.94995</v>
          </cell>
          <cell r="AF214">
            <v>0</v>
          </cell>
          <cell r="AG214">
            <v>0</v>
          </cell>
          <cell r="AH214">
            <v>11933348.800000001</v>
          </cell>
          <cell r="AI214">
            <v>105466936694.40001</v>
          </cell>
          <cell r="AJ214">
            <v>0</v>
          </cell>
          <cell r="AK214">
            <v>0</v>
          </cell>
          <cell r="AL214">
            <v>16859413.98</v>
          </cell>
          <cell r="AM214">
            <v>151431256368.36002</v>
          </cell>
          <cell r="AN214">
            <v>0</v>
          </cell>
          <cell r="AO214">
            <v>0</v>
          </cell>
          <cell r="AP214">
            <v>16648331.5</v>
          </cell>
          <cell r="AQ214">
            <v>153622478916.25</v>
          </cell>
          <cell r="AR214">
            <v>0</v>
          </cell>
          <cell r="AS214">
            <v>0</v>
          </cell>
          <cell r="AT214">
            <v>21828553.100000001</v>
          </cell>
          <cell r="AU214">
            <v>195627492882.20001</v>
          </cell>
          <cell r="AV214">
            <v>0</v>
          </cell>
          <cell r="AW214">
            <v>0</v>
          </cell>
          <cell r="AX214">
            <v>22011060.59</v>
          </cell>
          <cell r="AY214">
            <v>196998992280.5</v>
          </cell>
        </row>
        <row r="216">
          <cell r="D216">
            <v>0</v>
          </cell>
          <cell r="E216">
            <v>0</v>
          </cell>
          <cell r="F216">
            <v>32880387.18</v>
          </cell>
          <cell r="G216">
            <v>291550393125.06</v>
          </cell>
          <cell r="H216">
            <v>0</v>
          </cell>
          <cell r="I216">
            <v>0</v>
          </cell>
          <cell r="J216">
            <v>31911428.050000004</v>
          </cell>
          <cell r="K216">
            <v>283405392512.04999</v>
          </cell>
          <cell r="L216">
            <v>0</v>
          </cell>
          <cell r="M216">
            <v>0</v>
          </cell>
          <cell r="N216">
            <v>35671136.399999999</v>
          </cell>
          <cell r="O216">
            <v>317544456232.79999</v>
          </cell>
          <cell r="P216">
            <v>0</v>
          </cell>
          <cell r="Q216">
            <v>0</v>
          </cell>
          <cell r="R216">
            <v>43613379.409999996</v>
          </cell>
          <cell r="S216">
            <v>378367873071.45502</v>
          </cell>
          <cell r="T216">
            <v>0</v>
          </cell>
          <cell r="U216">
            <v>0</v>
          </cell>
          <cell r="V216">
            <v>54488008.579999998</v>
          </cell>
          <cell r="W216">
            <v>454293771535.75</v>
          </cell>
          <cell r="X216">
            <v>0</v>
          </cell>
          <cell r="Y216">
            <v>0</v>
          </cell>
          <cell r="Z216">
            <v>42532743.350000009</v>
          </cell>
          <cell r="AA216">
            <v>351533123787.75006</v>
          </cell>
          <cell r="AB216">
            <v>0</v>
          </cell>
          <cell r="AC216">
            <v>0</v>
          </cell>
          <cell r="AD216">
            <v>52579009.719999999</v>
          </cell>
          <cell r="AE216">
            <v>475577142917.39996</v>
          </cell>
          <cell r="AF216">
            <v>0</v>
          </cell>
          <cell r="AG216">
            <v>0</v>
          </cell>
          <cell r="AH216">
            <v>32978424.300000001</v>
          </cell>
          <cell r="AI216">
            <v>291463313963.40002</v>
          </cell>
          <cell r="AJ216">
            <v>0</v>
          </cell>
          <cell r="AK216">
            <v>0</v>
          </cell>
          <cell r="AL216">
            <v>39818533.510000005</v>
          </cell>
          <cell r="AM216">
            <v>357650067986.82001</v>
          </cell>
          <cell r="AN216">
            <v>0</v>
          </cell>
          <cell r="AO216">
            <v>0</v>
          </cell>
          <cell r="AP216">
            <v>38972980.449999996</v>
          </cell>
          <cell r="AQ216">
            <v>359623177102.375</v>
          </cell>
          <cell r="AR216">
            <v>0</v>
          </cell>
          <cell r="AS216">
            <v>0</v>
          </cell>
          <cell r="AT216">
            <v>39838790.550000004</v>
          </cell>
          <cell r="AU216">
            <v>357035240909.09998</v>
          </cell>
          <cell r="AV216">
            <v>0</v>
          </cell>
          <cell r="AW216">
            <v>0</v>
          </cell>
          <cell r="AX216">
            <v>36109503.039999999</v>
          </cell>
          <cell r="AY216">
            <v>323180052208</v>
          </cell>
        </row>
        <row r="218"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</row>
        <row r="219">
          <cell r="D219">
            <v>0</v>
          </cell>
          <cell r="E219">
            <v>0</v>
          </cell>
          <cell r="F219">
            <v>79995.53</v>
          </cell>
          <cell r="G219">
            <v>709320364.50999999</v>
          </cell>
          <cell r="H219">
            <v>0</v>
          </cell>
          <cell r="I219">
            <v>0</v>
          </cell>
          <cell r="J219">
            <v>79995.53</v>
          </cell>
          <cell r="K219">
            <v>710440301.92999995</v>
          </cell>
          <cell r="L219">
            <v>0</v>
          </cell>
          <cell r="M219">
            <v>0</v>
          </cell>
          <cell r="N219">
            <v>79995.53</v>
          </cell>
          <cell r="O219">
            <v>712120208.05999994</v>
          </cell>
          <cell r="P219">
            <v>0</v>
          </cell>
          <cell r="Q219">
            <v>0</v>
          </cell>
          <cell r="R219">
            <v>79995.53</v>
          </cell>
          <cell r="S219">
            <v>694001220.51499999</v>
          </cell>
          <cell r="T219">
            <v>0</v>
          </cell>
          <cell r="U219">
            <v>0</v>
          </cell>
          <cell r="V219">
            <v>79995.53</v>
          </cell>
          <cell r="W219">
            <v>666962731.375</v>
          </cell>
          <cell r="X219">
            <v>0</v>
          </cell>
          <cell r="Y219">
            <v>0</v>
          </cell>
          <cell r="Z219">
            <v>79995.53</v>
          </cell>
          <cell r="AA219">
            <v>661163055.45000005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79995.53</v>
          </cell>
          <cell r="AI219">
            <v>707000494.13999999</v>
          </cell>
          <cell r="AJ219">
            <v>0</v>
          </cell>
          <cell r="AK219">
            <v>0</v>
          </cell>
          <cell r="AL219">
            <v>79995.53</v>
          </cell>
          <cell r="AM219">
            <v>718519850.46000004</v>
          </cell>
          <cell r="AN219">
            <v>0</v>
          </cell>
          <cell r="AO219">
            <v>0</v>
          </cell>
          <cell r="AP219">
            <v>79995.53</v>
          </cell>
          <cell r="AQ219">
            <v>738158753.07500005</v>
          </cell>
          <cell r="AR219">
            <v>0</v>
          </cell>
          <cell r="AS219">
            <v>0</v>
          </cell>
          <cell r="AT219">
            <v>79995.53</v>
          </cell>
          <cell r="AU219">
            <v>716919939.86000001</v>
          </cell>
          <cell r="AV219">
            <v>0</v>
          </cell>
          <cell r="AW219">
            <v>0</v>
          </cell>
          <cell r="AX219">
            <v>79995.53</v>
          </cell>
          <cell r="AY219">
            <v>715959993.5</v>
          </cell>
        </row>
        <row r="220">
          <cell r="D220">
            <v>0</v>
          </cell>
          <cell r="E220">
            <v>0</v>
          </cell>
          <cell r="F220">
            <v>19429442.920000002</v>
          </cell>
          <cell r="G220">
            <v>172280870371.64001</v>
          </cell>
          <cell r="H220">
            <v>0</v>
          </cell>
          <cell r="I220">
            <v>0</v>
          </cell>
          <cell r="J220">
            <v>19658128.280000001</v>
          </cell>
          <cell r="K220">
            <v>174583837254.68002</v>
          </cell>
          <cell r="L220">
            <v>0</v>
          </cell>
          <cell r="M220">
            <v>0</v>
          </cell>
          <cell r="N220">
            <v>20373061.149999999</v>
          </cell>
          <cell r="O220">
            <v>181360990357.29999</v>
          </cell>
          <cell r="P220">
            <v>0</v>
          </cell>
          <cell r="Q220">
            <v>0</v>
          </cell>
          <cell r="R220">
            <v>22378569.899999999</v>
          </cell>
          <cell r="S220">
            <v>194145283167.44998</v>
          </cell>
          <cell r="T220">
            <v>0</v>
          </cell>
          <cell r="U220">
            <v>0</v>
          </cell>
          <cell r="V220">
            <v>28934049.779999997</v>
          </cell>
          <cell r="W220">
            <v>241237640040.74997</v>
          </cell>
          <cell r="X220">
            <v>0</v>
          </cell>
          <cell r="Y220">
            <v>0</v>
          </cell>
          <cell r="Z220">
            <v>20955804.370000001</v>
          </cell>
          <cell r="AA220">
            <v>173199723118.05002</v>
          </cell>
          <cell r="AB220">
            <v>0</v>
          </cell>
          <cell r="AC220">
            <v>0</v>
          </cell>
          <cell r="AD220">
            <v>36105532.619999997</v>
          </cell>
          <cell r="AE220">
            <v>326574542547.89996</v>
          </cell>
          <cell r="AF220">
            <v>0</v>
          </cell>
          <cell r="AG220">
            <v>0</v>
          </cell>
          <cell r="AH220">
            <v>12055858.380000001</v>
          </cell>
          <cell r="AI220">
            <v>106549676362.44</v>
          </cell>
          <cell r="AJ220">
            <v>0</v>
          </cell>
          <cell r="AK220">
            <v>0</v>
          </cell>
          <cell r="AL220">
            <v>16983645</v>
          </cell>
          <cell r="AM220">
            <v>152547099390</v>
          </cell>
          <cell r="AN220">
            <v>0</v>
          </cell>
          <cell r="AO220">
            <v>0</v>
          </cell>
          <cell r="AP220">
            <v>16749964.91</v>
          </cell>
          <cell r="AQ220">
            <v>154560301207.02499</v>
          </cell>
          <cell r="AR220">
            <v>0</v>
          </cell>
          <cell r="AS220">
            <v>0</v>
          </cell>
          <cell r="AT220">
            <v>21938846.460000001</v>
          </cell>
          <cell r="AU220">
            <v>196615941974.52002</v>
          </cell>
          <cell r="AV220">
            <v>0</v>
          </cell>
          <cell r="AW220">
            <v>0</v>
          </cell>
          <cell r="AX220">
            <v>22234842.379999999</v>
          </cell>
          <cell r="AY220">
            <v>199001839301</v>
          </cell>
        </row>
        <row r="221">
          <cell r="D221">
            <v>0</v>
          </cell>
          <cell r="E221">
            <v>0</v>
          </cell>
          <cell r="F221">
            <v>12967068.4</v>
          </cell>
          <cell r="G221">
            <v>114978995502.8</v>
          </cell>
          <cell r="H221">
            <v>0</v>
          </cell>
          <cell r="I221">
            <v>0</v>
          </cell>
          <cell r="J221">
            <v>11558620.640000001</v>
          </cell>
          <cell r="K221">
            <v>102652109903.84001</v>
          </cell>
          <cell r="L221">
            <v>0</v>
          </cell>
          <cell r="M221">
            <v>0</v>
          </cell>
          <cell r="N221">
            <v>14183249.82</v>
          </cell>
          <cell r="O221">
            <v>126259289897.64</v>
          </cell>
          <cell r="P221">
            <v>0</v>
          </cell>
          <cell r="Q221">
            <v>0</v>
          </cell>
          <cell r="R221">
            <v>20262701.120000001</v>
          </cell>
          <cell r="S221">
            <v>175789063566.56</v>
          </cell>
          <cell r="T221">
            <v>0</v>
          </cell>
          <cell r="U221">
            <v>0</v>
          </cell>
          <cell r="V221">
            <v>25285167.27</v>
          </cell>
          <cell r="W221">
            <v>210815082113.625</v>
          </cell>
          <cell r="X221">
            <v>0</v>
          </cell>
          <cell r="Y221">
            <v>0</v>
          </cell>
          <cell r="Z221">
            <v>21496943.450000003</v>
          </cell>
          <cell r="AA221">
            <v>177672237614.25003</v>
          </cell>
          <cell r="AB221">
            <v>0</v>
          </cell>
          <cell r="AC221">
            <v>0</v>
          </cell>
          <cell r="AD221">
            <v>15911186.24</v>
          </cell>
          <cell r="AE221">
            <v>143916679540.79999</v>
          </cell>
          <cell r="AF221">
            <v>0</v>
          </cell>
          <cell r="AG221">
            <v>0</v>
          </cell>
          <cell r="AH221">
            <v>20783367.09</v>
          </cell>
          <cell r="AI221">
            <v>183683398341.42001</v>
          </cell>
          <cell r="AJ221">
            <v>0</v>
          </cell>
          <cell r="AK221">
            <v>0</v>
          </cell>
          <cell r="AL221">
            <v>22041023.430000003</v>
          </cell>
          <cell r="AM221">
            <v>197972472448.26004</v>
          </cell>
          <cell r="AN221">
            <v>0</v>
          </cell>
          <cell r="AO221">
            <v>0</v>
          </cell>
          <cell r="AP221">
            <v>21507633.029999997</v>
          </cell>
          <cell r="AQ221">
            <v>198461683784.32498</v>
          </cell>
          <cell r="AR221">
            <v>0</v>
          </cell>
          <cell r="AS221">
            <v>0</v>
          </cell>
          <cell r="AT221">
            <v>17505678.520000003</v>
          </cell>
          <cell r="AU221">
            <v>156885890896.24002</v>
          </cell>
          <cell r="AV221">
            <v>0</v>
          </cell>
          <cell r="AW221">
            <v>0</v>
          </cell>
          <cell r="AX221">
            <v>13636729</v>
          </cell>
          <cell r="AY221">
            <v>122048724550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</row>
        <row r="223">
          <cell r="D223">
            <v>0</v>
          </cell>
          <cell r="E223">
            <v>0</v>
          </cell>
          <cell r="F223">
            <v>403880.33</v>
          </cell>
          <cell r="G223">
            <v>3581206886.1100001</v>
          </cell>
          <cell r="H223">
            <v>0</v>
          </cell>
          <cell r="I223">
            <v>0</v>
          </cell>
          <cell r="J223">
            <v>614683.6</v>
          </cell>
          <cell r="K223">
            <v>5459005051.5999994</v>
          </cell>
          <cell r="L223">
            <v>0</v>
          </cell>
          <cell r="M223">
            <v>0</v>
          </cell>
          <cell r="N223">
            <v>1034829.9</v>
          </cell>
          <cell r="O223">
            <v>9212055769.8000011</v>
          </cell>
          <cell r="P223">
            <v>0</v>
          </cell>
          <cell r="Q223">
            <v>0</v>
          </cell>
          <cell r="R223">
            <v>892112.86</v>
          </cell>
          <cell r="S223">
            <v>7739525116.9300003</v>
          </cell>
          <cell r="T223">
            <v>0</v>
          </cell>
          <cell r="U223">
            <v>0</v>
          </cell>
          <cell r="V223">
            <v>188796</v>
          </cell>
          <cell r="W223">
            <v>1574086650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562290.86</v>
          </cell>
          <cell r="AE223">
            <v>5085920828.6999998</v>
          </cell>
          <cell r="AF223">
            <v>0</v>
          </cell>
          <cell r="AG223">
            <v>0</v>
          </cell>
          <cell r="AH223">
            <v>59203.3</v>
          </cell>
          <cell r="AI223">
            <v>523238765.40000004</v>
          </cell>
          <cell r="AJ223">
            <v>0</v>
          </cell>
          <cell r="AK223">
            <v>0</v>
          </cell>
          <cell r="AL223">
            <v>713869.55</v>
          </cell>
          <cell r="AM223">
            <v>6411976298.1000004</v>
          </cell>
          <cell r="AN223">
            <v>0</v>
          </cell>
          <cell r="AO223">
            <v>0</v>
          </cell>
          <cell r="AP223">
            <v>635386.98</v>
          </cell>
          <cell r="AQ223">
            <v>5863033357.9499998</v>
          </cell>
          <cell r="AR223">
            <v>0</v>
          </cell>
          <cell r="AS223">
            <v>0</v>
          </cell>
          <cell r="AT223">
            <v>314270.03999999998</v>
          </cell>
          <cell r="AU223">
            <v>2816488098.48</v>
          </cell>
          <cell r="AV223">
            <v>0</v>
          </cell>
          <cell r="AW223">
            <v>0</v>
          </cell>
          <cell r="AX223">
            <v>157936.13</v>
          </cell>
          <cell r="AY223">
            <v>1413528363.5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</row>
        <row r="225">
          <cell r="D225">
            <v>0</v>
          </cell>
          <cell r="H225">
            <v>0</v>
          </cell>
          <cell r="L225">
            <v>0</v>
          </cell>
          <cell r="P225">
            <v>0</v>
          </cell>
          <cell r="AB225" t="str">
            <v xml:space="preserve"> </v>
          </cell>
          <cell r="AF225">
            <v>0</v>
          </cell>
          <cell r="AJ225">
            <v>0</v>
          </cell>
          <cell r="AN225">
            <v>0</v>
          </cell>
          <cell r="AR225">
            <v>0</v>
          </cell>
          <cell r="AV225">
            <v>0</v>
          </cell>
        </row>
        <row r="226">
          <cell r="D226">
            <v>0</v>
          </cell>
          <cell r="E226">
            <v>0</v>
          </cell>
          <cell r="F226">
            <v>403347</v>
          </cell>
          <cell r="G226">
            <v>3576477849</v>
          </cell>
          <cell r="H226">
            <v>0</v>
          </cell>
          <cell r="I226">
            <v>0</v>
          </cell>
          <cell r="J226">
            <v>685803</v>
          </cell>
          <cell r="K226">
            <v>6090616443</v>
          </cell>
          <cell r="L226">
            <v>0</v>
          </cell>
          <cell r="M226">
            <v>0</v>
          </cell>
          <cell r="N226">
            <v>671163</v>
          </cell>
          <cell r="O226">
            <v>5974693026</v>
          </cell>
          <cell r="P226">
            <v>0</v>
          </cell>
          <cell r="Q226">
            <v>0</v>
          </cell>
          <cell r="R226">
            <v>1202643</v>
          </cell>
          <cell r="S226">
            <v>10433529346.5</v>
          </cell>
          <cell r="T226">
            <v>0</v>
          </cell>
          <cell r="U226">
            <v>0</v>
          </cell>
          <cell r="V226">
            <v>1296881</v>
          </cell>
          <cell r="W226">
            <v>10812745337.5</v>
          </cell>
          <cell r="X226">
            <v>0</v>
          </cell>
          <cell r="Y226">
            <v>0</v>
          </cell>
          <cell r="Z226">
            <v>1228911</v>
          </cell>
          <cell r="AA226">
            <v>10156949415</v>
          </cell>
          <cell r="AB226">
            <v>0</v>
          </cell>
          <cell r="AC226">
            <v>0</v>
          </cell>
          <cell r="AD226">
            <v>3904866.7</v>
          </cell>
          <cell r="AE226">
            <v>35319519301.5</v>
          </cell>
          <cell r="AF226">
            <v>0</v>
          </cell>
          <cell r="AG226">
            <v>0</v>
          </cell>
          <cell r="AH226">
            <v>2425259.4</v>
          </cell>
          <cell r="AI226">
            <v>21434442577.200001</v>
          </cell>
          <cell r="AJ226">
            <v>0</v>
          </cell>
          <cell r="AK226">
            <v>0</v>
          </cell>
          <cell r="AL226">
            <v>2428427.4</v>
          </cell>
          <cell r="AM226">
            <v>21812134906.799999</v>
          </cell>
          <cell r="AN226">
            <v>0</v>
          </cell>
          <cell r="AO226">
            <v>0</v>
          </cell>
          <cell r="AP226">
            <v>2548531.4</v>
          </cell>
          <cell r="AQ226">
            <v>23516573493.5</v>
          </cell>
          <cell r="AR226">
            <v>0</v>
          </cell>
          <cell r="AS226">
            <v>0</v>
          </cell>
          <cell r="AT226">
            <v>2165589.25</v>
          </cell>
          <cell r="AU226">
            <v>19408010858.5</v>
          </cell>
          <cell r="AV226">
            <v>0</v>
          </cell>
          <cell r="AW226">
            <v>0</v>
          </cell>
          <cell r="AX226">
            <v>635377.85</v>
          </cell>
          <cell r="AY226">
            <v>5686631757.5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</row>
        <row r="229">
          <cell r="D229">
            <v>0</v>
          </cell>
          <cell r="E229">
            <v>0</v>
          </cell>
          <cell r="F229">
            <v>403347</v>
          </cell>
          <cell r="G229">
            <v>3576477849</v>
          </cell>
          <cell r="H229">
            <v>0</v>
          </cell>
          <cell r="I229">
            <v>0</v>
          </cell>
          <cell r="J229">
            <v>685803</v>
          </cell>
          <cell r="K229">
            <v>6090616443</v>
          </cell>
          <cell r="L229">
            <v>0</v>
          </cell>
          <cell r="M229">
            <v>0</v>
          </cell>
          <cell r="N229">
            <v>671163</v>
          </cell>
          <cell r="O229">
            <v>5974693026</v>
          </cell>
          <cell r="P229">
            <v>0</v>
          </cell>
          <cell r="Q229">
            <v>0</v>
          </cell>
          <cell r="R229">
            <v>1202643</v>
          </cell>
          <cell r="S229">
            <v>10433529346.5</v>
          </cell>
          <cell r="T229">
            <v>0</v>
          </cell>
          <cell r="U229">
            <v>0</v>
          </cell>
          <cell r="V229">
            <v>1296881</v>
          </cell>
          <cell r="W229">
            <v>10812745337.5</v>
          </cell>
          <cell r="X229">
            <v>0</v>
          </cell>
          <cell r="Y229">
            <v>0</v>
          </cell>
          <cell r="Z229">
            <v>1228911</v>
          </cell>
          <cell r="AA229">
            <v>10156949415</v>
          </cell>
          <cell r="AB229">
            <v>0</v>
          </cell>
          <cell r="AC229">
            <v>0</v>
          </cell>
          <cell r="AD229">
            <v>3904866.7</v>
          </cell>
          <cell r="AE229">
            <v>35319519301.5</v>
          </cell>
          <cell r="AF229">
            <v>0</v>
          </cell>
          <cell r="AG229">
            <v>0</v>
          </cell>
          <cell r="AH229">
            <v>2425259.4</v>
          </cell>
          <cell r="AI229">
            <v>21434442577.200001</v>
          </cell>
          <cell r="AJ229">
            <v>0</v>
          </cell>
          <cell r="AK229">
            <v>0</v>
          </cell>
          <cell r="AL229">
            <v>2428427.4</v>
          </cell>
          <cell r="AM229">
            <v>21812134906.799999</v>
          </cell>
          <cell r="AN229">
            <v>0</v>
          </cell>
          <cell r="AO229">
            <v>0</v>
          </cell>
          <cell r="AP229">
            <v>2548531.4</v>
          </cell>
          <cell r="AQ229">
            <v>23516573493.5</v>
          </cell>
          <cell r="AR229">
            <v>0</v>
          </cell>
          <cell r="AS229">
            <v>0</v>
          </cell>
          <cell r="AT229">
            <v>2165589.25</v>
          </cell>
          <cell r="AU229">
            <v>19408010858.5</v>
          </cell>
          <cell r="AV229">
            <v>0</v>
          </cell>
          <cell r="AW229">
            <v>0</v>
          </cell>
          <cell r="AX229">
            <v>635377.85</v>
          </cell>
          <cell r="AY229">
            <v>5686631757.5</v>
          </cell>
        </row>
        <row r="230"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</row>
        <row r="231"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</row>
        <row r="232"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</row>
        <row r="233"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</row>
        <row r="235"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</row>
        <row r="238"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</row>
        <row r="240">
          <cell r="D240">
            <v>0</v>
          </cell>
          <cell r="E240">
            <v>0</v>
          </cell>
          <cell r="F240">
            <v>52482236.530000001</v>
          </cell>
          <cell r="G240">
            <v>465359991311.51001</v>
          </cell>
          <cell r="H240">
            <v>0</v>
          </cell>
          <cell r="I240">
            <v>0</v>
          </cell>
          <cell r="J240">
            <v>52225726.5</v>
          </cell>
          <cell r="K240">
            <v>463816677046.5</v>
          </cell>
          <cell r="L240">
            <v>0</v>
          </cell>
          <cell r="M240">
            <v>0</v>
          </cell>
          <cell r="N240">
            <v>56660970.299999997</v>
          </cell>
          <cell r="O240">
            <v>504395957610.59998</v>
          </cell>
          <cell r="P240">
            <v>0</v>
          </cell>
          <cell r="Q240">
            <v>0</v>
          </cell>
          <cell r="R240">
            <v>67123344.620000005</v>
          </cell>
          <cell r="S240">
            <v>582328576250.81006</v>
          </cell>
          <cell r="T240">
            <v>11994</v>
          </cell>
          <cell r="U240">
            <v>99999975</v>
          </cell>
          <cell r="V240">
            <v>84537713.539999992</v>
          </cell>
          <cell r="W240">
            <v>704833186639.75</v>
          </cell>
          <cell r="X240">
            <v>0</v>
          </cell>
          <cell r="Y240">
            <v>0</v>
          </cell>
          <cell r="Z240">
            <v>64614344.660000011</v>
          </cell>
          <cell r="AA240">
            <v>534037558614.90002</v>
          </cell>
          <cell r="AB240">
            <v>0</v>
          </cell>
          <cell r="AC240">
            <v>0</v>
          </cell>
          <cell r="AD240">
            <v>92621828.929999992</v>
          </cell>
          <cell r="AE240">
            <v>837764442671.84985</v>
          </cell>
          <cell r="AF240">
            <v>0</v>
          </cell>
          <cell r="AG240">
            <v>0</v>
          </cell>
          <cell r="AH240">
            <v>47337032.5</v>
          </cell>
          <cell r="AI240">
            <v>418364693235.00006</v>
          </cell>
          <cell r="AJ240">
            <v>0</v>
          </cell>
          <cell r="AK240">
            <v>0</v>
          </cell>
          <cell r="AL240">
            <v>59106374.890000008</v>
          </cell>
          <cell r="AM240">
            <v>530893459261.98004</v>
          </cell>
          <cell r="AN240">
            <v>0</v>
          </cell>
          <cell r="AO240">
            <v>0</v>
          </cell>
          <cell r="AP240">
            <v>58169843.349999994</v>
          </cell>
          <cell r="AQ240">
            <v>536762229512.125</v>
          </cell>
          <cell r="AR240">
            <v>0</v>
          </cell>
          <cell r="AS240">
            <v>0</v>
          </cell>
          <cell r="AT240">
            <v>63832932.900000006</v>
          </cell>
          <cell r="AU240">
            <v>572070744649.80005</v>
          </cell>
          <cell r="AV240">
            <v>0</v>
          </cell>
          <cell r="AW240">
            <v>0</v>
          </cell>
          <cell r="AX240">
            <v>58755941.479999997</v>
          </cell>
          <cell r="AY240">
            <v>525865676246</v>
          </cell>
        </row>
        <row r="242">
          <cell r="D242">
            <v>52482236.530000001</v>
          </cell>
          <cell r="E242">
            <v>465359991311.51001</v>
          </cell>
          <cell r="H242">
            <v>52225726.5</v>
          </cell>
          <cell r="I242">
            <v>463816677046.5</v>
          </cell>
          <cell r="L242">
            <v>56660970.299999997</v>
          </cell>
          <cell r="M242">
            <v>504395957610.59998</v>
          </cell>
          <cell r="P242">
            <v>67123344.620000005</v>
          </cell>
          <cell r="Q242">
            <v>582328576250.81006</v>
          </cell>
          <cell r="T242">
            <v>84549707.539999992</v>
          </cell>
          <cell r="U242">
            <v>704933186614.75</v>
          </cell>
          <cell r="X242">
            <v>64614344.660000011</v>
          </cell>
          <cell r="Y242">
            <v>534037558614.90002</v>
          </cell>
          <cell r="AB242">
            <v>92621828.929999992</v>
          </cell>
          <cell r="AC242">
            <v>837764442671.84985</v>
          </cell>
          <cell r="AF242">
            <v>47337032.5</v>
          </cell>
          <cell r="AG242">
            <v>418364693235.00006</v>
          </cell>
          <cell r="AJ242">
            <v>59106374.890000008</v>
          </cell>
          <cell r="AK242">
            <v>530893459261.98004</v>
          </cell>
          <cell r="AN242">
            <v>58169843.349999994</v>
          </cell>
          <cell r="AO242">
            <v>536762229512.125</v>
          </cell>
          <cell r="AR242">
            <v>63832932.900000006</v>
          </cell>
          <cell r="AS242">
            <v>572070744649.80005</v>
          </cell>
          <cell r="AV242">
            <v>58755941.479999997</v>
          </cell>
          <cell r="AW242">
            <v>525865676246</v>
          </cell>
        </row>
        <row r="245">
          <cell r="E245">
            <v>1029059818625.6899</v>
          </cell>
          <cell r="I245">
            <v>1071177047057.5297</v>
          </cell>
          <cell r="M245">
            <v>1160860006455.4597</v>
          </cell>
          <cell r="Q245">
            <v>1259042287024.4802</v>
          </cell>
          <cell r="U245">
            <v>1244135055149.2502</v>
          </cell>
          <cell r="Y245">
            <v>1202766213813.4497</v>
          </cell>
          <cell r="AC245">
            <v>1070462190640.5</v>
          </cell>
          <cell r="AG245">
            <v>981649974800.5199</v>
          </cell>
          <cell r="AK245">
            <v>976218129303.4801</v>
          </cell>
          <cell r="AO245">
            <v>1033062213679.95</v>
          </cell>
          <cell r="AS245">
            <v>1086594300213.12</v>
          </cell>
          <cell r="AW245">
            <v>1084608241232.5</v>
          </cell>
        </row>
        <row r="246">
          <cell r="E246">
            <v>0</v>
          </cell>
          <cell r="I246">
            <v>0</v>
          </cell>
          <cell r="M246">
            <v>0</v>
          </cell>
          <cell r="Q246">
            <v>0</v>
          </cell>
          <cell r="U246">
            <v>0</v>
          </cell>
          <cell r="Y246">
            <v>0</v>
          </cell>
          <cell r="AC246">
            <v>0</v>
          </cell>
          <cell r="AG246">
            <v>0</v>
          </cell>
          <cell r="AK246">
            <v>0</v>
          </cell>
          <cell r="AO246">
            <v>0</v>
          </cell>
          <cell r="AS246">
            <v>0</v>
          </cell>
          <cell r="AW246">
            <v>0</v>
          </cell>
        </row>
        <row r="247">
          <cell r="E247">
            <v>1029059818625.6901</v>
          </cell>
          <cell r="I247">
            <v>1071177047057.5299</v>
          </cell>
          <cell r="M247">
            <v>1160860006455.46</v>
          </cell>
          <cell r="Q247">
            <v>1259042287024.4797</v>
          </cell>
          <cell r="U247">
            <v>1244135055149.2505</v>
          </cell>
          <cell r="Y247">
            <v>1202766213813.4497</v>
          </cell>
          <cell r="AC247">
            <v>1070462190640.5002</v>
          </cell>
          <cell r="AG247">
            <v>981649974800.51978</v>
          </cell>
          <cell r="AK247">
            <v>976218129303.47998</v>
          </cell>
          <cell r="AO247">
            <v>1033062213679.9502</v>
          </cell>
          <cell r="AS247">
            <v>1086594300213.1199</v>
          </cell>
          <cell r="AW247">
            <v>1084608241232.5</v>
          </cell>
        </row>
        <row r="248">
          <cell r="E248">
            <v>0</v>
          </cell>
          <cell r="I248">
            <v>0</v>
          </cell>
          <cell r="M248">
            <v>0</v>
          </cell>
          <cell r="Q248">
            <v>0</v>
          </cell>
          <cell r="U248">
            <v>0</v>
          </cell>
          <cell r="Y248">
            <v>0</v>
          </cell>
          <cell r="AC248">
            <v>0</v>
          </cell>
          <cell r="AG248">
            <v>0</v>
          </cell>
          <cell r="AK248">
            <v>0</v>
          </cell>
          <cell r="AO248">
            <v>0</v>
          </cell>
          <cell r="AS248">
            <v>0</v>
          </cell>
          <cell r="AW248">
            <v>0</v>
          </cell>
        </row>
      </sheetData>
      <sheetData sheetId="3" refreshError="1">
        <row r="1">
          <cell r="D1">
            <v>1127</v>
          </cell>
          <cell r="F1">
            <v>1155</v>
          </cell>
          <cell r="H1">
            <v>1186</v>
          </cell>
          <cell r="J1">
            <v>1216</v>
          </cell>
          <cell r="L1">
            <v>1247</v>
          </cell>
          <cell r="N1">
            <v>1277</v>
          </cell>
          <cell r="P1">
            <v>1308</v>
          </cell>
          <cell r="R1">
            <v>1339</v>
          </cell>
          <cell r="T1">
            <v>1369</v>
          </cell>
          <cell r="V1">
            <v>1400</v>
          </cell>
          <cell r="X1">
            <v>1430</v>
          </cell>
          <cell r="Z1">
            <v>1461</v>
          </cell>
        </row>
        <row r="2">
          <cell r="D2" t="str">
            <v>PROFIT</v>
          </cell>
          <cell r="F2" t="str">
            <v>PROFIT</v>
          </cell>
          <cell r="H2" t="str">
            <v>PROFIT</v>
          </cell>
          <cell r="J2" t="str">
            <v>PROFIT</v>
          </cell>
          <cell r="L2" t="str">
            <v>PROFIT</v>
          </cell>
          <cell r="N2" t="str">
            <v>PROFIT</v>
          </cell>
          <cell r="P2" t="str">
            <v>PROFIT</v>
          </cell>
          <cell r="R2" t="str">
            <v>PROFIT</v>
          </cell>
          <cell r="T2" t="str">
            <v>PROFIT</v>
          </cell>
          <cell r="V2" t="str">
            <v>PROFIT</v>
          </cell>
          <cell r="X2" t="str">
            <v>PROFIT</v>
          </cell>
          <cell r="Z2" t="str">
            <v>PROFIT</v>
          </cell>
        </row>
        <row r="3">
          <cell r="D3" t="str">
            <v>YEAR TO DATE</v>
          </cell>
          <cell r="F3" t="str">
            <v>YEAR TO DATE</v>
          </cell>
          <cell r="H3" t="str">
            <v>YEAR TO DATE</v>
          </cell>
          <cell r="J3" t="str">
            <v>YEAR TO DATE</v>
          </cell>
          <cell r="L3" t="str">
            <v>YEAR TO DATE</v>
          </cell>
          <cell r="N3" t="str">
            <v>YEAR TO DATE</v>
          </cell>
          <cell r="P3" t="str">
            <v>YEAR TO DATE</v>
          </cell>
          <cell r="R3" t="str">
            <v>YEAR TO DATE</v>
          </cell>
          <cell r="T3" t="str">
            <v>YEAR TO DATE</v>
          </cell>
          <cell r="V3" t="str">
            <v>YEAR TO DATE</v>
          </cell>
          <cell r="X3" t="str">
            <v>YEAR TO DATE</v>
          </cell>
          <cell r="Z3" t="str">
            <v>YEAR TO DATE</v>
          </cell>
        </row>
        <row r="5">
          <cell r="D5">
            <v>8867</v>
          </cell>
          <cell r="F5">
            <v>8881</v>
          </cell>
          <cell r="H5">
            <v>8902</v>
          </cell>
          <cell r="J5">
            <v>8675.5</v>
          </cell>
          <cell r="L5">
            <v>8337.5</v>
          </cell>
          <cell r="N5">
            <v>8265</v>
          </cell>
          <cell r="P5">
            <v>9045</v>
          </cell>
          <cell r="R5">
            <v>8838</v>
          </cell>
          <cell r="T5">
            <v>8982</v>
          </cell>
          <cell r="V5">
            <v>9227.5</v>
          </cell>
          <cell r="X5">
            <v>8962</v>
          </cell>
          <cell r="Z5">
            <v>8950</v>
          </cell>
        </row>
        <row r="6">
          <cell r="D6" t="str">
            <v xml:space="preserve">T O T A L </v>
          </cell>
          <cell r="E6" t="str">
            <v>J U M L A H</v>
          </cell>
          <cell r="F6" t="str">
            <v xml:space="preserve">T O T A L </v>
          </cell>
          <cell r="G6" t="str">
            <v>J U M L A H</v>
          </cell>
          <cell r="H6" t="str">
            <v xml:space="preserve">T O T A L </v>
          </cell>
          <cell r="I6" t="str">
            <v>J U M L A H</v>
          </cell>
          <cell r="J6" t="str">
            <v xml:space="preserve">T O T A L </v>
          </cell>
          <cell r="K6" t="str">
            <v>J U M L A H</v>
          </cell>
          <cell r="L6" t="str">
            <v xml:space="preserve">T O T A L </v>
          </cell>
          <cell r="M6" t="str">
            <v>J U M L A H</v>
          </cell>
          <cell r="N6" t="str">
            <v xml:space="preserve">T O T A L </v>
          </cell>
          <cell r="O6" t="str">
            <v>J U M L A H</v>
          </cell>
          <cell r="P6" t="str">
            <v xml:space="preserve">T O T A L </v>
          </cell>
          <cell r="Q6" t="str">
            <v>J U M L A H</v>
          </cell>
          <cell r="R6" t="str">
            <v xml:space="preserve">T O T A L </v>
          </cell>
          <cell r="S6" t="str">
            <v>J U M L A H</v>
          </cell>
          <cell r="T6" t="str">
            <v xml:space="preserve">T O T A L </v>
          </cell>
          <cell r="U6" t="str">
            <v>J U M L A H</v>
          </cell>
          <cell r="V6" t="str">
            <v xml:space="preserve">T O T A L </v>
          </cell>
          <cell r="W6" t="str">
            <v>J U M L A H</v>
          </cell>
          <cell r="X6" t="str">
            <v xml:space="preserve">T O T A L </v>
          </cell>
          <cell r="Y6" t="str">
            <v>J U M L A H</v>
          </cell>
          <cell r="Z6" t="str">
            <v xml:space="preserve">T O T A L </v>
          </cell>
          <cell r="AA6" t="str">
            <v>J U M L A H</v>
          </cell>
        </row>
        <row r="7">
          <cell r="D7" t="str">
            <v>YEAR TO DATE</v>
          </cell>
          <cell r="F7" t="str">
            <v>YEAR TO DATE</v>
          </cell>
          <cell r="H7" t="str">
            <v>YEAR TO DATE</v>
          </cell>
          <cell r="J7" t="str">
            <v>YEAR TO DATE</v>
          </cell>
          <cell r="L7" t="str">
            <v>YEAR TO DATE</v>
          </cell>
          <cell r="N7" t="str">
            <v>YEAR TO DATE</v>
          </cell>
          <cell r="P7" t="str">
            <v>YEAR TO DATE</v>
          </cell>
          <cell r="R7" t="str">
            <v>YEAR TO DATE</v>
          </cell>
          <cell r="T7" t="str">
            <v>YEAR TO DATE</v>
          </cell>
          <cell r="V7" t="str">
            <v>YEAR TO DATE</v>
          </cell>
          <cell r="X7" t="str">
            <v>YEAR TO DATE</v>
          </cell>
          <cell r="Z7" t="str">
            <v>YEAR TO DATE</v>
          </cell>
        </row>
        <row r="11">
          <cell r="D11">
            <v>483236.24</v>
          </cell>
          <cell r="E11">
            <v>4284855740.0799999</v>
          </cell>
          <cell r="F11">
            <v>934814.79</v>
          </cell>
          <cell r="G11">
            <v>8302090149.9900017</v>
          </cell>
          <cell r="H11">
            <v>1449682.74</v>
          </cell>
          <cell r="I11">
            <v>12905075751.480001</v>
          </cell>
          <cell r="J11">
            <v>1984821.41</v>
          </cell>
          <cell r="K11">
            <v>17219318142.455002</v>
          </cell>
          <cell r="L11">
            <v>2556907.9300000002</v>
          </cell>
          <cell r="M11">
            <v>21318219866.375</v>
          </cell>
          <cell r="N11">
            <v>3096910.13</v>
          </cell>
          <cell r="O11">
            <v>25595962224.450005</v>
          </cell>
          <cell r="P11">
            <v>3796357.1100000008</v>
          </cell>
          <cell r="Q11">
            <v>34338050059.949997</v>
          </cell>
          <cell r="R11">
            <v>4333735.2700000005</v>
          </cell>
          <cell r="S11">
            <v>38301552316.26001</v>
          </cell>
          <cell r="T11">
            <v>4806813.17</v>
          </cell>
          <cell r="U11">
            <v>43174795892.940002</v>
          </cell>
          <cell r="V11">
            <v>5314579.54</v>
          </cell>
          <cell r="W11">
            <v>49040282705.349991</v>
          </cell>
          <cell r="X11">
            <v>5803709.5600000015</v>
          </cell>
          <cell r="Y11">
            <v>52012845076.720009</v>
          </cell>
          <cell r="Z11">
            <v>6321890.9000000013</v>
          </cell>
          <cell r="AA11">
            <v>56580923555</v>
          </cell>
        </row>
        <row r="13">
          <cell r="D13">
            <v>483236.24</v>
          </cell>
          <cell r="E13">
            <v>4284855740.0799999</v>
          </cell>
          <cell r="F13">
            <v>934814.79</v>
          </cell>
          <cell r="G13">
            <v>8302090149.9900017</v>
          </cell>
          <cell r="H13">
            <v>1449682.74</v>
          </cell>
          <cell r="I13">
            <v>12905075751.480001</v>
          </cell>
          <cell r="J13">
            <v>1984821.41</v>
          </cell>
          <cell r="K13">
            <v>17219318142.455002</v>
          </cell>
          <cell r="L13">
            <v>2556907.9300000002</v>
          </cell>
          <cell r="M13">
            <v>21318219866.375</v>
          </cell>
          <cell r="N13">
            <v>3096910.13</v>
          </cell>
          <cell r="O13">
            <v>25595962224.450005</v>
          </cell>
          <cell r="P13">
            <v>3796357.1100000008</v>
          </cell>
          <cell r="Q13">
            <v>34338050059.949997</v>
          </cell>
          <cell r="R13">
            <v>4333735.2700000005</v>
          </cell>
          <cell r="S13">
            <v>38301552316.26001</v>
          </cell>
          <cell r="T13">
            <v>4806813.17</v>
          </cell>
          <cell r="U13">
            <v>43174795892.940002</v>
          </cell>
          <cell r="V13">
            <v>5314579.54</v>
          </cell>
          <cell r="W13">
            <v>49040282705.349991</v>
          </cell>
          <cell r="X13">
            <v>5803709.5600000015</v>
          </cell>
          <cell r="Y13">
            <v>52012845076.720009</v>
          </cell>
          <cell r="Z13">
            <v>6321890.9000000013</v>
          </cell>
          <cell r="AA13">
            <v>56580923555</v>
          </cell>
        </row>
        <row r="15">
          <cell r="D15">
            <v>170488.53</v>
          </cell>
          <cell r="E15">
            <v>1511721795.5100002</v>
          </cell>
          <cell r="F15">
            <v>321907.38</v>
          </cell>
          <cell r="G15">
            <v>2858859441.7800002</v>
          </cell>
          <cell r="H15">
            <v>524967.79</v>
          </cell>
          <cell r="I15">
            <v>4673263266.5799999</v>
          </cell>
          <cell r="J15">
            <v>752274.91</v>
          </cell>
          <cell r="K15">
            <v>6526360981.7049999</v>
          </cell>
          <cell r="L15">
            <v>1004584.8</v>
          </cell>
          <cell r="M15">
            <v>8375725770</v>
          </cell>
          <cell r="N15">
            <v>1236147.74</v>
          </cell>
          <cell r="O15">
            <v>10216761071.1</v>
          </cell>
          <cell r="P15">
            <v>1689822.26</v>
          </cell>
          <cell r="Q15">
            <v>15284442341.700001</v>
          </cell>
          <cell r="R15">
            <v>1635601.9500000002</v>
          </cell>
          <cell r="S15">
            <v>14455450034.1</v>
          </cell>
          <cell r="T15">
            <v>1786821.42</v>
          </cell>
          <cell r="U15">
            <v>16049229994.440002</v>
          </cell>
          <cell r="V15">
            <v>1949855.54</v>
          </cell>
          <cell r="W15">
            <v>17992291995.349998</v>
          </cell>
          <cell r="X15">
            <v>2110398.58</v>
          </cell>
          <cell r="Y15">
            <v>18913392073.959999</v>
          </cell>
          <cell r="Z15">
            <v>2282588.94</v>
          </cell>
          <cell r="AA15">
            <v>20429171013</v>
          </cell>
        </row>
        <row r="16">
          <cell r="D16">
            <v>66449.69</v>
          </cell>
          <cell r="E16">
            <v>589209401.23000002</v>
          </cell>
          <cell r="F16">
            <v>126468.78</v>
          </cell>
          <cell r="G16">
            <v>1123169235.1800001</v>
          </cell>
          <cell r="H16">
            <v>217875.75</v>
          </cell>
          <cell r="I16">
            <v>1939529926.5</v>
          </cell>
          <cell r="J16">
            <v>319453.14</v>
          </cell>
          <cell r="K16">
            <v>2771415716.0700002</v>
          </cell>
          <cell r="L16">
            <v>423299.87</v>
          </cell>
          <cell r="M16">
            <v>3529262666.125</v>
          </cell>
          <cell r="N16">
            <v>500458.13</v>
          </cell>
          <cell r="O16">
            <v>4136286444.4499998</v>
          </cell>
          <cell r="P16">
            <v>876730.64</v>
          </cell>
          <cell r="Q16">
            <v>7930028638.8000002</v>
          </cell>
          <cell r="R16">
            <v>729159.9</v>
          </cell>
          <cell r="S16">
            <v>6444315196.1999998</v>
          </cell>
          <cell r="T16">
            <v>799261.91</v>
          </cell>
          <cell r="U16">
            <v>7178970475.6199999</v>
          </cell>
          <cell r="V16">
            <v>870054.43</v>
          </cell>
          <cell r="W16">
            <v>8028427252.8250008</v>
          </cell>
          <cell r="X16">
            <v>938208.49</v>
          </cell>
          <cell r="Y16">
            <v>8408224487.3800001</v>
          </cell>
          <cell r="Z16">
            <v>1012892.92</v>
          </cell>
          <cell r="AA16">
            <v>9065391634</v>
          </cell>
        </row>
        <row r="17">
          <cell r="D17">
            <v>104038.84</v>
          </cell>
          <cell r="E17">
            <v>922512394.28000009</v>
          </cell>
          <cell r="F17">
            <v>195438.6</v>
          </cell>
          <cell r="G17">
            <v>1735690206.6000001</v>
          </cell>
          <cell r="H17">
            <v>307092.03999999998</v>
          </cell>
          <cell r="I17">
            <v>2733733340.0800004</v>
          </cell>
          <cell r="J17">
            <v>432821.77</v>
          </cell>
          <cell r="K17">
            <v>3754945265.6350002</v>
          </cell>
          <cell r="L17">
            <v>581284.93000000005</v>
          </cell>
          <cell r="M17">
            <v>4846463103.875</v>
          </cell>
          <cell r="N17">
            <v>735689.61</v>
          </cell>
          <cell r="O17">
            <v>6080474626.6500006</v>
          </cell>
          <cell r="P17">
            <v>813091.62</v>
          </cell>
          <cell r="Q17">
            <v>7354413702.8999996</v>
          </cell>
          <cell r="R17">
            <v>906442.05</v>
          </cell>
          <cell r="S17">
            <v>8011134837.9000006</v>
          </cell>
          <cell r="T17">
            <v>987559.51</v>
          </cell>
          <cell r="U17">
            <v>8870259518.8200016</v>
          </cell>
          <cell r="V17">
            <v>1079801.1100000001</v>
          </cell>
          <cell r="W17">
            <v>9963864742.5249996</v>
          </cell>
          <cell r="X17">
            <v>1172190.0900000001</v>
          </cell>
          <cell r="Y17">
            <v>10505167586.58</v>
          </cell>
          <cell r="Z17">
            <v>1269696.02</v>
          </cell>
          <cell r="AA17">
            <v>11363779379.000002</v>
          </cell>
        </row>
        <row r="19">
          <cell r="D19">
            <v>17603.080000000002</v>
          </cell>
          <cell r="E19">
            <v>156086510.35999998</v>
          </cell>
          <cell r="F19">
            <v>33502.639999999999</v>
          </cell>
          <cell r="G19">
            <v>297536945.83999997</v>
          </cell>
          <cell r="H19">
            <v>51105.760000000002</v>
          </cell>
          <cell r="I19">
            <v>454943475.52000004</v>
          </cell>
          <cell r="J19">
            <v>68141.009999999995</v>
          </cell>
          <cell r="K19">
            <v>591157332.25500011</v>
          </cell>
          <cell r="L19">
            <v>85744.1</v>
          </cell>
          <cell r="M19">
            <v>714891433.75</v>
          </cell>
          <cell r="N19">
            <v>98316.160000000003</v>
          </cell>
          <cell r="O19">
            <v>812583062.39999986</v>
          </cell>
          <cell r="P19">
            <v>44818.37</v>
          </cell>
          <cell r="Q19">
            <v>405382156.65000004</v>
          </cell>
          <cell r="R19">
            <v>65031.71</v>
          </cell>
          <cell r="S19">
            <v>574750252.98000002</v>
          </cell>
          <cell r="T19">
            <v>84593.01</v>
          </cell>
          <cell r="U19">
            <v>759814415.82000005</v>
          </cell>
          <cell r="V19">
            <v>104806.34</v>
          </cell>
          <cell r="W19">
            <v>967100502.35000002</v>
          </cell>
          <cell r="X19">
            <v>124367.65</v>
          </cell>
          <cell r="Y19">
            <v>1114582879.3</v>
          </cell>
          <cell r="Z19">
            <v>142307.54999999999</v>
          </cell>
          <cell r="AA19">
            <v>1273652572.5</v>
          </cell>
        </row>
        <row r="20">
          <cell r="D20">
            <v>17603.080000000002</v>
          </cell>
          <cell r="E20">
            <v>156086510.35999998</v>
          </cell>
          <cell r="F20">
            <v>33502.639999999999</v>
          </cell>
          <cell r="G20">
            <v>297536945.83999997</v>
          </cell>
          <cell r="H20">
            <v>51105.760000000002</v>
          </cell>
          <cell r="I20">
            <v>454943475.52000004</v>
          </cell>
          <cell r="J20">
            <v>68141.009999999995</v>
          </cell>
          <cell r="K20">
            <v>591157332.25500011</v>
          </cell>
          <cell r="L20">
            <v>85744.1</v>
          </cell>
          <cell r="M20">
            <v>714891433.75</v>
          </cell>
          <cell r="N20">
            <v>98316.160000000003</v>
          </cell>
          <cell r="O20">
            <v>812583062.39999986</v>
          </cell>
          <cell r="P20">
            <v>44818.37</v>
          </cell>
          <cell r="Q20">
            <v>405382156.65000004</v>
          </cell>
          <cell r="R20">
            <v>65031.71</v>
          </cell>
          <cell r="S20">
            <v>574750252.98000002</v>
          </cell>
          <cell r="T20">
            <v>84593.01</v>
          </cell>
          <cell r="U20">
            <v>759814415.82000005</v>
          </cell>
          <cell r="V20">
            <v>104806.34</v>
          </cell>
          <cell r="W20">
            <v>967100502.35000002</v>
          </cell>
          <cell r="X20">
            <v>124367.65</v>
          </cell>
          <cell r="Y20">
            <v>1114582879.3</v>
          </cell>
          <cell r="Z20">
            <v>142307.54999999999</v>
          </cell>
          <cell r="AA20">
            <v>1273652572.5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5">
          <cell r="D35">
            <v>34390.14</v>
          </cell>
          <cell r="E35">
            <v>304937371.38</v>
          </cell>
          <cell r="F35">
            <v>59722.37</v>
          </cell>
          <cell r="G35">
            <v>530394367.96999997</v>
          </cell>
          <cell r="H35">
            <v>91675.93</v>
          </cell>
          <cell r="I35">
            <v>816099128.8599999</v>
          </cell>
          <cell r="J35">
            <v>129262.37</v>
          </cell>
          <cell r="K35">
            <v>1121415690.9349999</v>
          </cell>
          <cell r="L35">
            <v>175886.86</v>
          </cell>
          <cell r="M35">
            <v>1466456695.25</v>
          </cell>
          <cell r="N35">
            <v>217486.32</v>
          </cell>
          <cell r="O35">
            <v>1797524434.7999997</v>
          </cell>
          <cell r="P35">
            <v>311902.39</v>
          </cell>
          <cell r="Q35">
            <v>2821157117.5500002</v>
          </cell>
          <cell r="R35">
            <v>376843.92</v>
          </cell>
          <cell r="S35">
            <v>3330546564.96</v>
          </cell>
          <cell r="T35">
            <v>425246.71999999997</v>
          </cell>
          <cell r="U35">
            <v>3819566039.0400004</v>
          </cell>
          <cell r="V35">
            <v>471616.36</v>
          </cell>
          <cell r="W35">
            <v>4351839961.9000006</v>
          </cell>
          <cell r="X35">
            <v>506225.96</v>
          </cell>
          <cell r="Y35">
            <v>4536797053.5200005</v>
          </cell>
          <cell r="Z35">
            <v>537855.37</v>
          </cell>
          <cell r="AA35">
            <v>4813805561.500001</v>
          </cell>
        </row>
        <row r="36">
          <cell r="D36">
            <v>34390.14</v>
          </cell>
          <cell r="E36">
            <v>304937371.38</v>
          </cell>
          <cell r="F36">
            <v>59722.37</v>
          </cell>
          <cell r="G36">
            <v>530394367.96999997</v>
          </cell>
          <cell r="H36">
            <v>91675.93</v>
          </cell>
          <cell r="I36">
            <v>816099128.8599999</v>
          </cell>
          <cell r="J36">
            <v>129262.37</v>
          </cell>
          <cell r="K36">
            <v>1121415690.9349999</v>
          </cell>
          <cell r="L36">
            <v>175886.86</v>
          </cell>
          <cell r="M36">
            <v>1466456695.25</v>
          </cell>
          <cell r="N36">
            <v>217486.32</v>
          </cell>
          <cell r="O36">
            <v>1797524434.7999997</v>
          </cell>
          <cell r="P36">
            <v>311902.39</v>
          </cell>
          <cell r="Q36">
            <v>2821157117.5500002</v>
          </cell>
          <cell r="R36">
            <v>376843.92</v>
          </cell>
          <cell r="S36">
            <v>3330546564.96</v>
          </cell>
          <cell r="T36">
            <v>425246.71999999997</v>
          </cell>
          <cell r="U36">
            <v>3819566039.0400004</v>
          </cell>
          <cell r="V36">
            <v>471616.36</v>
          </cell>
          <cell r="W36">
            <v>4351839961.9000006</v>
          </cell>
          <cell r="X36">
            <v>506225.96</v>
          </cell>
          <cell r="Y36">
            <v>4536797053.5200005</v>
          </cell>
          <cell r="Z36">
            <v>537855.37</v>
          </cell>
          <cell r="AA36">
            <v>4813805561.500001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680</v>
          </cell>
          <cell r="Q42">
            <v>6150600</v>
          </cell>
          <cell r="R42">
            <v>680</v>
          </cell>
          <cell r="S42">
            <v>6009840</v>
          </cell>
          <cell r="T42">
            <v>680</v>
          </cell>
          <cell r="U42">
            <v>6107760</v>
          </cell>
          <cell r="V42">
            <v>680</v>
          </cell>
          <cell r="W42">
            <v>6274700</v>
          </cell>
          <cell r="X42">
            <v>680</v>
          </cell>
          <cell r="Y42">
            <v>6094160</v>
          </cell>
          <cell r="Z42">
            <v>680</v>
          </cell>
          <cell r="AA42">
            <v>6086000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680</v>
          </cell>
          <cell r="Q44">
            <v>6150600</v>
          </cell>
          <cell r="R44">
            <v>680</v>
          </cell>
          <cell r="S44">
            <v>6009840</v>
          </cell>
          <cell r="T44">
            <v>680</v>
          </cell>
          <cell r="U44">
            <v>6107760</v>
          </cell>
          <cell r="V44">
            <v>680</v>
          </cell>
          <cell r="W44">
            <v>6274700</v>
          </cell>
          <cell r="X44">
            <v>680</v>
          </cell>
          <cell r="Y44">
            <v>6094160</v>
          </cell>
          <cell r="Z44">
            <v>680</v>
          </cell>
          <cell r="AA44">
            <v>6086000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</row>
        <row r="50">
          <cell r="D50">
            <v>942.36</v>
          </cell>
          <cell r="E50">
            <v>8355906.1199999992</v>
          </cell>
          <cell r="F50">
            <v>1229.01</v>
          </cell>
          <cell r="G50">
            <v>10914837.809999999</v>
          </cell>
          <cell r="H50">
            <v>2032.66</v>
          </cell>
          <cell r="I50">
            <v>18094739.319999997</v>
          </cell>
          <cell r="J50">
            <v>2548.86</v>
          </cell>
          <cell r="K50">
            <v>22112634.930000003</v>
          </cell>
          <cell r="L50">
            <v>2934.63</v>
          </cell>
          <cell r="M50">
            <v>24467477.624999993</v>
          </cell>
          <cell r="N50">
            <v>3965</v>
          </cell>
          <cell r="O50">
            <v>32770725</v>
          </cell>
          <cell r="P50">
            <v>8626.7000000000007</v>
          </cell>
          <cell r="Q50">
            <v>78028501.500000015</v>
          </cell>
          <cell r="R50">
            <v>9290.16</v>
          </cell>
          <cell r="S50">
            <v>82106434.079999998</v>
          </cell>
          <cell r="T50">
            <v>9797.69</v>
          </cell>
          <cell r="U50">
            <v>88002851.579999998</v>
          </cell>
          <cell r="V50">
            <v>12368.89</v>
          </cell>
          <cell r="W50">
            <v>114133932.47500001</v>
          </cell>
          <cell r="X50">
            <v>13096.56</v>
          </cell>
          <cell r="Y50">
            <v>117371370.71999998</v>
          </cell>
          <cell r="Z50">
            <v>21189.41</v>
          </cell>
          <cell r="AA50">
            <v>189645219.50000003</v>
          </cell>
        </row>
        <row r="51">
          <cell r="D51">
            <v>905.91</v>
          </cell>
          <cell r="E51">
            <v>8032703.9699999988</v>
          </cell>
          <cell r="F51">
            <v>1187.83</v>
          </cell>
          <cell r="G51">
            <v>10549118.229999999</v>
          </cell>
          <cell r="H51">
            <v>1984.74</v>
          </cell>
          <cell r="I51">
            <v>17668155.479999997</v>
          </cell>
          <cell r="J51">
            <v>2481.7199999999998</v>
          </cell>
          <cell r="K51">
            <v>21530161.860000003</v>
          </cell>
          <cell r="L51">
            <v>2850.3</v>
          </cell>
          <cell r="M51">
            <v>23764376.249999993</v>
          </cell>
          <cell r="N51">
            <v>3880.67</v>
          </cell>
          <cell r="O51">
            <v>32073737.550000001</v>
          </cell>
          <cell r="P51">
            <v>8445.2900000000009</v>
          </cell>
          <cell r="Q51">
            <v>76387648.050000012</v>
          </cell>
          <cell r="R51">
            <v>9078.5300000000007</v>
          </cell>
          <cell r="S51">
            <v>80236048.140000001</v>
          </cell>
          <cell r="T51">
            <v>9559.85</v>
          </cell>
          <cell r="U51">
            <v>85866572.700000003</v>
          </cell>
          <cell r="V51">
            <v>12109.73</v>
          </cell>
          <cell r="W51">
            <v>111742533.575</v>
          </cell>
          <cell r="X51">
            <v>12824.98</v>
          </cell>
          <cell r="Y51">
            <v>114937470.75999999</v>
          </cell>
          <cell r="Z51">
            <v>20910.21</v>
          </cell>
          <cell r="AA51">
            <v>187146379.50000003</v>
          </cell>
        </row>
        <row r="52">
          <cell r="D52">
            <v>36.450000000000003</v>
          </cell>
          <cell r="E52">
            <v>323202.15000000002</v>
          </cell>
          <cell r="F52">
            <v>41.18</v>
          </cell>
          <cell r="G52">
            <v>365719.58</v>
          </cell>
          <cell r="H52">
            <v>47.92</v>
          </cell>
          <cell r="I52">
            <v>426583.84</v>
          </cell>
          <cell r="J52">
            <v>67.14</v>
          </cell>
          <cell r="K52">
            <v>582473.06999999995</v>
          </cell>
          <cell r="L52">
            <v>84.33</v>
          </cell>
          <cell r="M52">
            <v>703101.375</v>
          </cell>
          <cell r="N52">
            <v>84.33</v>
          </cell>
          <cell r="O52">
            <v>696987.45</v>
          </cell>
          <cell r="P52">
            <v>181.41</v>
          </cell>
          <cell r="Q52">
            <v>1640853.45</v>
          </cell>
          <cell r="R52">
            <v>211.63</v>
          </cell>
          <cell r="S52">
            <v>1870385.94</v>
          </cell>
          <cell r="T52">
            <v>237.84</v>
          </cell>
          <cell r="U52">
            <v>2136278.88</v>
          </cell>
          <cell r="V52">
            <v>259.16000000000003</v>
          </cell>
          <cell r="W52">
            <v>2391398.9</v>
          </cell>
          <cell r="X52">
            <v>271.58</v>
          </cell>
          <cell r="Y52">
            <v>2433899.96</v>
          </cell>
          <cell r="Z52">
            <v>279.2</v>
          </cell>
          <cell r="AA52">
            <v>2498840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2">
          <cell r="D62">
            <v>201001.97</v>
          </cell>
          <cell r="E62">
            <v>1782284467.99</v>
          </cell>
          <cell r="F62">
            <v>381679.13</v>
          </cell>
          <cell r="G62">
            <v>3389692353.5300002</v>
          </cell>
          <cell r="H62">
            <v>579536.66</v>
          </cell>
          <cell r="I62">
            <v>5159035347.3199997</v>
          </cell>
          <cell r="J62">
            <v>773753.24</v>
          </cell>
          <cell r="K62">
            <v>6712696233.6200008</v>
          </cell>
          <cell r="L62">
            <v>979953.07</v>
          </cell>
          <cell r="M62">
            <v>8170358721.125</v>
          </cell>
          <cell r="N62">
            <v>1174212.45</v>
          </cell>
          <cell r="O62">
            <v>9704865899.25</v>
          </cell>
          <cell r="P62">
            <v>1335600.53</v>
          </cell>
          <cell r="Q62">
            <v>12080506793.85</v>
          </cell>
          <cell r="R62">
            <v>1766823.04</v>
          </cell>
          <cell r="S62">
            <v>15615182027.52</v>
          </cell>
          <cell r="T62">
            <v>1969022.28</v>
          </cell>
          <cell r="U62">
            <v>17685758118.959999</v>
          </cell>
          <cell r="V62">
            <v>2198744.2799999998</v>
          </cell>
          <cell r="W62">
            <v>20288912843.700001</v>
          </cell>
          <cell r="X62">
            <v>2421326.56</v>
          </cell>
          <cell r="Y62">
            <v>21699928630.720001</v>
          </cell>
          <cell r="Z62">
            <v>2639355.2200000002</v>
          </cell>
          <cell r="AA62">
            <v>23622229219</v>
          </cell>
        </row>
        <row r="63">
          <cell r="D63">
            <v>159624.79</v>
          </cell>
          <cell r="E63">
            <v>1415393012.9300001</v>
          </cell>
          <cell r="F63">
            <v>303345.24</v>
          </cell>
          <cell r="G63">
            <v>2694009076.4400001</v>
          </cell>
          <cell r="H63">
            <v>460566.38</v>
          </cell>
          <cell r="I63">
            <v>4099961914.7600002</v>
          </cell>
          <cell r="J63">
            <v>615641.36</v>
          </cell>
          <cell r="K63">
            <v>5340996618.6800003</v>
          </cell>
          <cell r="L63">
            <v>781525.47</v>
          </cell>
          <cell r="M63">
            <v>6515968606.125</v>
          </cell>
          <cell r="N63">
            <v>937858.96</v>
          </cell>
          <cell r="O63">
            <v>7751404304.3999996</v>
          </cell>
          <cell r="P63">
            <v>991205.95</v>
          </cell>
          <cell r="Q63">
            <v>8965457817.75</v>
          </cell>
          <cell r="R63">
            <v>1369519.82</v>
          </cell>
          <cell r="S63">
            <v>12103816169.16</v>
          </cell>
          <cell r="T63">
            <v>1526850.21</v>
          </cell>
          <cell r="U63">
            <v>13714168586.219999</v>
          </cell>
          <cell r="V63">
            <v>1710369.21</v>
          </cell>
          <cell r="W63">
            <v>15782431885.275</v>
          </cell>
          <cell r="X63">
            <v>1888350.88</v>
          </cell>
          <cell r="Y63">
            <v>16923400586.559999</v>
          </cell>
          <cell r="Z63">
            <v>2063197.06</v>
          </cell>
          <cell r="AA63">
            <v>18465613687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397303.22</v>
          </cell>
          <cell r="S64">
            <v>3511365858.3599997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D65">
            <v>41377.18</v>
          </cell>
          <cell r="E65">
            <v>366891455.06</v>
          </cell>
          <cell r="F65">
            <v>78333.89</v>
          </cell>
          <cell r="G65">
            <v>695683277.09000003</v>
          </cell>
          <cell r="H65">
            <v>118970.28</v>
          </cell>
          <cell r="I65">
            <v>1059073432.5599999</v>
          </cell>
          <cell r="J65">
            <v>158111.88</v>
          </cell>
          <cell r="K65">
            <v>1371699614.9400001</v>
          </cell>
          <cell r="L65">
            <v>198427.6</v>
          </cell>
          <cell r="M65">
            <v>1654390115</v>
          </cell>
          <cell r="N65">
            <v>236353.49</v>
          </cell>
          <cell r="O65">
            <v>1953461594.8499999</v>
          </cell>
          <cell r="P65">
            <v>344394.58</v>
          </cell>
          <cell r="Q65">
            <v>3115048976.1000004</v>
          </cell>
          <cell r="R65">
            <v>0</v>
          </cell>
          <cell r="S65">
            <v>0</v>
          </cell>
          <cell r="T65">
            <v>442172.07</v>
          </cell>
          <cell r="U65">
            <v>3971589532.7400002</v>
          </cell>
          <cell r="V65">
            <v>488375.07</v>
          </cell>
          <cell r="W65">
            <v>4506480958.4250002</v>
          </cell>
          <cell r="X65">
            <v>532975.68000000005</v>
          </cell>
          <cell r="Y65">
            <v>4776528044.1600008</v>
          </cell>
          <cell r="Z65">
            <v>576158.16</v>
          </cell>
          <cell r="AA65">
            <v>5156615532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</row>
        <row r="68">
          <cell r="D68">
            <v>42999.839999999997</v>
          </cell>
          <cell r="E68">
            <v>381279581.27999997</v>
          </cell>
          <cell r="F68">
            <v>83253.67</v>
          </cell>
          <cell r="G68">
            <v>739375843.26999998</v>
          </cell>
          <cell r="H68">
            <v>129857.62</v>
          </cell>
          <cell r="I68">
            <v>1155992533.24</v>
          </cell>
          <cell r="J68">
            <v>168361.89</v>
          </cell>
          <cell r="K68">
            <v>1460623576.6950002</v>
          </cell>
          <cell r="L68">
            <v>195725.92</v>
          </cell>
          <cell r="M68">
            <v>1631864857.9999998</v>
          </cell>
          <cell r="N68">
            <v>229171.56</v>
          </cell>
          <cell r="O68">
            <v>1894102943.4000001</v>
          </cell>
          <cell r="P68">
            <v>142903.65</v>
          </cell>
          <cell r="Q68">
            <v>1292563514.25</v>
          </cell>
          <cell r="R68">
            <v>167233.27000000002</v>
          </cell>
          <cell r="S68">
            <v>1478007640.2600002</v>
          </cell>
          <cell r="T68">
            <v>202822.45</v>
          </cell>
          <cell r="U68">
            <v>1821751245.9000001</v>
          </cell>
          <cell r="V68">
            <v>235157.9</v>
          </cell>
          <cell r="W68">
            <v>2169919522.25</v>
          </cell>
          <cell r="X68">
            <v>270660.28000000003</v>
          </cell>
          <cell r="Y68">
            <v>2425657429.3600001</v>
          </cell>
          <cell r="Z68">
            <v>319679.76</v>
          </cell>
          <cell r="AA68">
            <v>2861133852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1580.57</v>
          </cell>
          <cell r="Q69">
            <v>14296255.649999999</v>
          </cell>
          <cell r="R69">
            <v>1580.57</v>
          </cell>
          <cell r="S69">
            <v>13969077.66</v>
          </cell>
          <cell r="T69">
            <v>1580.57</v>
          </cell>
          <cell r="U69">
            <v>14196679.74</v>
          </cell>
          <cell r="V69">
            <v>1580.57</v>
          </cell>
          <cell r="W69">
            <v>14584709.674999999</v>
          </cell>
          <cell r="X69">
            <v>1580.57</v>
          </cell>
          <cell r="Y69">
            <v>14165068.34</v>
          </cell>
          <cell r="Z69">
            <v>1580.57</v>
          </cell>
          <cell r="AA69">
            <v>14146101.5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</row>
        <row r="71">
          <cell r="D71">
            <v>42999.839999999997</v>
          </cell>
          <cell r="E71">
            <v>381279581.27999997</v>
          </cell>
          <cell r="F71">
            <v>83253.67</v>
          </cell>
          <cell r="G71">
            <v>739375843.26999998</v>
          </cell>
          <cell r="H71">
            <v>129857.62</v>
          </cell>
          <cell r="I71">
            <v>1155992533.24</v>
          </cell>
          <cell r="J71">
            <v>168361.89</v>
          </cell>
          <cell r="K71">
            <v>1460623576.6950002</v>
          </cell>
          <cell r="L71">
            <v>195725.92</v>
          </cell>
          <cell r="M71">
            <v>1631864857.9999998</v>
          </cell>
          <cell r="N71">
            <v>229171.56</v>
          </cell>
          <cell r="O71">
            <v>1894102943.4000001</v>
          </cell>
          <cell r="P71">
            <v>141323.07999999999</v>
          </cell>
          <cell r="Q71">
            <v>1278267258.5999999</v>
          </cell>
          <cell r="R71">
            <v>165652.70000000001</v>
          </cell>
          <cell r="S71">
            <v>1464038562.6000001</v>
          </cell>
          <cell r="T71">
            <v>201241.88</v>
          </cell>
          <cell r="U71">
            <v>1807554566.1600001</v>
          </cell>
          <cell r="V71">
            <v>233577.33</v>
          </cell>
          <cell r="W71">
            <v>2155334812.5749998</v>
          </cell>
          <cell r="X71">
            <v>269079.71000000002</v>
          </cell>
          <cell r="Y71">
            <v>2411492361.02</v>
          </cell>
          <cell r="Z71">
            <v>318099.19</v>
          </cell>
          <cell r="AA71">
            <v>2846987750.5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</row>
        <row r="78">
          <cell r="D78">
            <v>15810.32</v>
          </cell>
          <cell r="E78">
            <v>140190107.44</v>
          </cell>
          <cell r="F78">
            <v>53520.59</v>
          </cell>
          <cell r="G78">
            <v>475316359.78999996</v>
          </cell>
          <cell r="H78">
            <v>70506.320000000007</v>
          </cell>
          <cell r="I78">
            <v>627647260.6400001</v>
          </cell>
          <cell r="J78">
            <v>90479.13</v>
          </cell>
          <cell r="K78">
            <v>784951692.31500006</v>
          </cell>
          <cell r="L78">
            <v>112078.55</v>
          </cell>
          <cell r="M78">
            <v>934454910.625</v>
          </cell>
          <cell r="N78">
            <v>137610.9</v>
          </cell>
          <cell r="O78">
            <v>1137354088.5</v>
          </cell>
          <cell r="P78">
            <v>262003.21</v>
          </cell>
          <cell r="Q78">
            <v>2369819034.4499998</v>
          </cell>
          <cell r="R78">
            <v>312231.21999999997</v>
          </cell>
          <cell r="S78">
            <v>2759499522.3599997</v>
          </cell>
          <cell r="T78">
            <v>327829.59999999998</v>
          </cell>
          <cell r="U78">
            <v>2944565467.1999998</v>
          </cell>
          <cell r="V78">
            <v>341350.23</v>
          </cell>
          <cell r="W78">
            <v>3149809247.3249998</v>
          </cell>
          <cell r="X78">
            <v>356953.97</v>
          </cell>
          <cell r="Y78">
            <v>3199021479.1399999</v>
          </cell>
          <cell r="Z78">
            <v>378234.65</v>
          </cell>
          <cell r="AA78">
            <v>3385200117.5</v>
          </cell>
        </row>
        <row r="79">
          <cell r="D79">
            <v>15810.32</v>
          </cell>
          <cell r="E79">
            <v>140190107.44</v>
          </cell>
          <cell r="F79">
            <v>53520.59</v>
          </cell>
          <cell r="G79">
            <v>475316359.78999996</v>
          </cell>
          <cell r="H79">
            <v>70506.320000000007</v>
          </cell>
          <cell r="I79">
            <v>627647260.6400001</v>
          </cell>
          <cell r="J79">
            <v>90479.13</v>
          </cell>
          <cell r="K79">
            <v>784951692.31500006</v>
          </cell>
          <cell r="L79">
            <v>112078.55</v>
          </cell>
          <cell r="M79">
            <v>934454910.625</v>
          </cell>
          <cell r="N79">
            <v>137610.9</v>
          </cell>
          <cell r="O79">
            <v>1137354088.5</v>
          </cell>
          <cell r="P79">
            <v>262003.21</v>
          </cell>
          <cell r="Q79">
            <v>2369819034.4499998</v>
          </cell>
          <cell r="R79">
            <v>312231.21999999997</v>
          </cell>
          <cell r="S79">
            <v>2759499522.3599997</v>
          </cell>
          <cell r="T79">
            <v>327829.59999999998</v>
          </cell>
          <cell r="U79">
            <v>2944565467.1999998</v>
          </cell>
          <cell r="V79">
            <v>341350.23</v>
          </cell>
          <cell r="W79">
            <v>3149809247.3249998</v>
          </cell>
          <cell r="X79">
            <v>356953.97</v>
          </cell>
          <cell r="Y79">
            <v>3199021479.1399999</v>
          </cell>
          <cell r="Z79">
            <v>378234.65</v>
          </cell>
          <cell r="AA79">
            <v>3385200117.5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</row>
        <row r="84">
          <cell r="D84">
            <v>139996.96</v>
          </cell>
          <cell r="E84">
            <v>1241353044.3199997</v>
          </cell>
          <cell r="F84">
            <v>285223.40000000002</v>
          </cell>
          <cell r="G84">
            <v>2533069015.4000001</v>
          </cell>
          <cell r="H84">
            <v>433484.29</v>
          </cell>
          <cell r="I84">
            <v>3858877149.5800004</v>
          </cell>
          <cell r="J84">
            <v>599417.57999999996</v>
          </cell>
          <cell r="K84">
            <v>5200247215.289999</v>
          </cell>
          <cell r="L84">
            <v>782342.98</v>
          </cell>
          <cell r="M84">
            <v>6522784595.75</v>
          </cell>
          <cell r="N84">
            <v>960223.58</v>
          </cell>
          <cell r="O84">
            <v>7936247888.7000008</v>
          </cell>
          <cell r="P84">
            <v>1726548.63</v>
          </cell>
          <cell r="Q84">
            <v>15616632358.349998</v>
          </cell>
          <cell r="R84">
            <v>1915212.65</v>
          </cell>
          <cell r="S84">
            <v>16926649400.700001</v>
          </cell>
          <cell r="T84">
            <v>2049313.88</v>
          </cell>
          <cell r="U84">
            <v>18406937270.16</v>
          </cell>
          <cell r="V84">
            <v>2188327.86</v>
          </cell>
          <cell r="W84">
            <v>20192795328.150002</v>
          </cell>
          <cell r="X84">
            <v>2322026.0099999998</v>
          </cell>
          <cell r="Y84">
            <v>20809997101.620003</v>
          </cell>
          <cell r="Z84">
            <v>2463003.7599999998</v>
          </cell>
          <cell r="AA84">
            <v>22043883652</v>
          </cell>
        </row>
        <row r="86">
          <cell r="D86">
            <v>139996.96</v>
          </cell>
          <cell r="E86">
            <v>1241353044.3199997</v>
          </cell>
          <cell r="F86">
            <v>285223.40000000002</v>
          </cell>
          <cell r="G86">
            <v>2533069015.4000001</v>
          </cell>
          <cell r="H86">
            <v>433484.29</v>
          </cell>
          <cell r="I86">
            <v>3858877149.5800004</v>
          </cell>
          <cell r="J86">
            <v>599417.57999999996</v>
          </cell>
          <cell r="K86">
            <v>5200247215.289999</v>
          </cell>
          <cell r="L86">
            <v>782342.98</v>
          </cell>
          <cell r="M86">
            <v>6522784595.75</v>
          </cell>
          <cell r="N86">
            <v>960223.58</v>
          </cell>
          <cell r="O86">
            <v>7936247888.7000008</v>
          </cell>
          <cell r="P86">
            <v>1726548.63</v>
          </cell>
          <cell r="Q86">
            <v>15616632358.349998</v>
          </cell>
          <cell r="R86">
            <v>1915212.65</v>
          </cell>
          <cell r="S86">
            <v>16926649400.700001</v>
          </cell>
          <cell r="T86">
            <v>2049313.88</v>
          </cell>
          <cell r="U86">
            <v>18406937270.16</v>
          </cell>
          <cell r="V86">
            <v>2188327.86</v>
          </cell>
          <cell r="W86">
            <v>20192795328.150002</v>
          </cell>
          <cell r="X86">
            <v>2322026.0099999998</v>
          </cell>
          <cell r="Y86">
            <v>20809997101.620003</v>
          </cell>
          <cell r="Z86">
            <v>2463003.7599999998</v>
          </cell>
          <cell r="AA86">
            <v>22043883652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5496.7</v>
          </cell>
          <cell r="W88">
            <v>50720799.25</v>
          </cell>
          <cell r="X88">
            <v>5985.16</v>
          </cell>
          <cell r="Y88">
            <v>53639003.920000002</v>
          </cell>
          <cell r="Z88">
            <v>0</v>
          </cell>
          <cell r="AA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V90">
            <v>5496.7</v>
          </cell>
          <cell r="W90">
            <v>50720799.25</v>
          </cell>
          <cell r="X90">
            <v>5985.16</v>
          </cell>
          <cell r="Y90">
            <v>53639003.920000002</v>
          </cell>
          <cell r="Z90">
            <v>0</v>
          </cell>
          <cell r="AA90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5">
          <cell r="D95">
            <v>30003.58</v>
          </cell>
          <cell r="E95">
            <v>266041743.86000001</v>
          </cell>
          <cell r="F95">
            <v>54122.21</v>
          </cell>
          <cell r="G95">
            <v>480659347.00999999</v>
          </cell>
          <cell r="H95">
            <v>86499.33</v>
          </cell>
          <cell r="I95">
            <v>770017035.65999997</v>
          </cell>
          <cell r="J95">
            <v>119816.27</v>
          </cell>
          <cell r="K95">
            <v>1039466050.385</v>
          </cell>
          <cell r="L95">
            <v>157961.45000000001</v>
          </cell>
          <cell r="M95">
            <v>1317003589.375</v>
          </cell>
          <cell r="N95">
            <v>194941.73</v>
          </cell>
          <cell r="O95">
            <v>1611193398.45</v>
          </cell>
          <cell r="P95">
            <v>182750.45</v>
          </cell>
          <cell r="Q95">
            <v>1652977820.25</v>
          </cell>
          <cell r="R95">
            <v>211692.17</v>
          </cell>
          <cell r="S95">
            <v>1870935398.46</v>
          </cell>
          <cell r="T95">
            <v>241250.32</v>
          </cell>
          <cell r="U95">
            <v>2166910374.2400002</v>
          </cell>
          <cell r="V95">
            <v>270917.33</v>
          </cell>
          <cell r="W95">
            <v>2499889662.5749998</v>
          </cell>
          <cell r="X95">
            <v>293659.96000000002</v>
          </cell>
          <cell r="Y95">
            <v>2631780561.52</v>
          </cell>
          <cell r="Z95">
            <v>313848.11</v>
          </cell>
          <cell r="AA95">
            <v>2808940584.5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</row>
        <row r="100">
          <cell r="D100">
            <v>969.37</v>
          </cell>
          <cell r="E100">
            <v>8595403.790000001</v>
          </cell>
          <cell r="F100">
            <v>1485.16</v>
          </cell>
          <cell r="G100">
            <v>13189705.960000001</v>
          </cell>
          <cell r="H100">
            <v>2617.77</v>
          </cell>
          <cell r="I100">
            <v>23303388.539999999</v>
          </cell>
          <cell r="J100">
            <v>3767.05</v>
          </cell>
          <cell r="K100">
            <v>32681042.275000002</v>
          </cell>
          <cell r="L100">
            <v>4954.6400000000003</v>
          </cell>
          <cell r="M100">
            <v>41309311</v>
          </cell>
          <cell r="N100">
            <v>6103.91</v>
          </cell>
          <cell r="O100">
            <v>50448816.149999999</v>
          </cell>
          <cell r="P100">
            <v>11856.7</v>
          </cell>
          <cell r="Q100">
            <v>107243851.5</v>
          </cell>
          <cell r="R100">
            <v>13637.91</v>
          </cell>
          <cell r="S100">
            <v>120531848.58</v>
          </cell>
          <cell r="T100">
            <v>15361.65</v>
          </cell>
          <cell r="U100">
            <v>137978340.29999998</v>
          </cell>
          <cell r="V100">
            <v>17142.86</v>
          </cell>
          <cell r="W100">
            <v>158185740.65000001</v>
          </cell>
          <cell r="X100">
            <v>18502.759999999998</v>
          </cell>
          <cell r="Y100">
            <v>165821735.11999997</v>
          </cell>
          <cell r="Z100">
            <v>19690.32</v>
          </cell>
          <cell r="AA100">
            <v>176228364</v>
          </cell>
        </row>
        <row r="102">
          <cell r="D102">
            <v>13832.09</v>
          </cell>
          <cell r="E102">
            <v>122649142.03</v>
          </cell>
          <cell r="F102">
            <v>25540.5</v>
          </cell>
          <cell r="G102">
            <v>226825180.50000003</v>
          </cell>
          <cell r="H102">
            <v>40757.589999999997</v>
          </cell>
          <cell r="I102">
            <v>362824066.17999995</v>
          </cell>
          <cell r="J102">
            <v>54960.4</v>
          </cell>
          <cell r="K102">
            <v>476808950.19999999</v>
          </cell>
          <cell r="L102">
            <v>71005.73</v>
          </cell>
          <cell r="M102">
            <v>592010273.87500012</v>
          </cell>
          <cell r="N102">
            <v>85993.61</v>
          </cell>
          <cell r="O102">
            <v>710737186.64999998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1291.95</v>
          </cell>
          <cell r="AA102">
            <v>11562952.5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D106">
            <v>15202.12</v>
          </cell>
          <cell r="E106">
            <v>134797198.04000002</v>
          </cell>
          <cell r="F106">
            <v>27096.55</v>
          </cell>
          <cell r="G106">
            <v>240644460.54999998</v>
          </cell>
          <cell r="H106">
            <v>43123.97</v>
          </cell>
          <cell r="I106">
            <v>383889580.94</v>
          </cell>
          <cell r="J106">
            <v>61088.82</v>
          </cell>
          <cell r="K106">
            <v>529976057.91000003</v>
          </cell>
          <cell r="L106">
            <v>82001.08</v>
          </cell>
          <cell r="M106">
            <v>683684004.5</v>
          </cell>
          <cell r="N106">
            <v>102844.21</v>
          </cell>
          <cell r="O106">
            <v>850007395.6500001</v>
          </cell>
          <cell r="P106">
            <v>170893.75</v>
          </cell>
          <cell r="Q106">
            <v>1545733968.75</v>
          </cell>
          <cell r="R106">
            <v>198054.26</v>
          </cell>
          <cell r="S106">
            <v>1750403549.8800001</v>
          </cell>
          <cell r="T106">
            <v>225888.67</v>
          </cell>
          <cell r="U106">
            <v>2028932033.9400001</v>
          </cell>
          <cell r="V106">
            <v>253774.47</v>
          </cell>
          <cell r="W106">
            <v>2341703921.9249997</v>
          </cell>
          <cell r="X106">
            <v>275157.2</v>
          </cell>
          <cell r="Y106">
            <v>2465958826.4000001</v>
          </cell>
          <cell r="Z106">
            <v>292865.84000000003</v>
          </cell>
          <cell r="AA106">
            <v>2621149268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</row>
        <row r="109">
          <cell r="D109">
            <v>80113.48</v>
          </cell>
          <cell r="E109">
            <v>710366227.15999997</v>
          </cell>
          <cell r="F109">
            <v>152474.03</v>
          </cell>
          <cell r="G109">
            <v>1354121860.4300001</v>
          </cell>
          <cell r="H109">
            <v>236694.18</v>
          </cell>
          <cell r="I109">
            <v>2107051590.3599999</v>
          </cell>
          <cell r="J109">
            <v>332163.62</v>
          </cell>
          <cell r="K109">
            <v>2881685485.3099999</v>
          </cell>
          <cell r="L109">
            <v>436319.65</v>
          </cell>
          <cell r="M109">
            <v>3637815081.875</v>
          </cell>
          <cell r="N109">
            <v>531351.24</v>
          </cell>
          <cell r="O109">
            <v>4391617998.6000004</v>
          </cell>
          <cell r="P109">
            <v>1134401.43</v>
          </cell>
          <cell r="Q109">
            <v>10260660934.349998</v>
          </cell>
          <cell r="R109">
            <v>1225731.3500000001</v>
          </cell>
          <cell r="S109">
            <v>10833013671.300001</v>
          </cell>
          <cell r="T109">
            <v>1303135.52</v>
          </cell>
          <cell r="U109">
            <v>11704763240.639999</v>
          </cell>
          <cell r="V109">
            <v>1383119.82</v>
          </cell>
          <cell r="W109">
            <v>12762738139.050001</v>
          </cell>
          <cell r="X109">
            <v>1465590.66</v>
          </cell>
          <cell r="Y109">
            <v>13134623494.92</v>
          </cell>
          <cell r="Z109">
            <v>1546954.13</v>
          </cell>
          <cell r="AA109">
            <v>13845239463.499998</v>
          </cell>
        </row>
        <row r="110">
          <cell r="D110">
            <v>80113.48</v>
          </cell>
          <cell r="E110">
            <v>710366227.15999997</v>
          </cell>
          <cell r="F110">
            <v>152474.03</v>
          </cell>
          <cell r="G110">
            <v>1354121860.4300001</v>
          </cell>
          <cell r="H110">
            <v>236694.18</v>
          </cell>
          <cell r="I110">
            <v>2107051590.3599999</v>
          </cell>
          <cell r="J110">
            <v>332163.62</v>
          </cell>
          <cell r="K110">
            <v>2881685485.3099999</v>
          </cell>
          <cell r="L110">
            <v>436319.65</v>
          </cell>
          <cell r="M110">
            <v>3637815081.875</v>
          </cell>
          <cell r="N110">
            <v>531351.24</v>
          </cell>
          <cell r="O110">
            <v>4391617998.6000004</v>
          </cell>
          <cell r="P110">
            <v>1134401.43</v>
          </cell>
          <cell r="Q110">
            <v>10260660934.349998</v>
          </cell>
          <cell r="R110">
            <v>1225731.3500000001</v>
          </cell>
          <cell r="S110">
            <v>10833013671.300001</v>
          </cell>
          <cell r="T110">
            <v>1303135.52</v>
          </cell>
          <cell r="U110">
            <v>11704763240.639999</v>
          </cell>
          <cell r="V110">
            <v>1383119.82</v>
          </cell>
          <cell r="W110">
            <v>12762738139.050001</v>
          </cell>
          <cell r="X110">
            <v>1465590.66</v>
          </cell>
          <cell r="Y110">
            <v>13134623494.92</v>
          </cell>
          <cell r="Z110">
            <v>1546954.13</v>
          </cell>
          <cell r="AA110">
            <v>13845239463.499998</v>
          </cell>
        </row>
        <row r="112">
          <cell r="D112">
            <v>29403.91</v>
          </cell>
          <cell r="E112">
            <v>260724469.97</v>
          </cell>
          <cell r="F112">
            <v>77722.210000000006</v>
          </cell>
          <cell r="G112">
            <v>690250947.00999987</v>
          </cell>
          <cell r="H112">
            <v>108944.26</v>
          </cell>
          <cell r="I112">
            <v>969821802.5200001</v>
          </cell>
          <cell r="J112">
            <v>145664.18</v>
          </cell>
          <cell r="K112">
            <v>1263709593.5899999</v>
          </cell>
          <cell r="L112">
            <v>185865.43</v>
          </cell>
          <cell r="M112">
            <v>1549653022.6250002</v>
          </cell>
          <cell r="N112">
            <v>231332.48000000001</v>
          </cell>
          <cell r="O112">
            <v>1911962947.1999998</v>
          </cell>
          <cell r="P112">
            <v>409396.75</v>
          </cell>
          <cell r="Q112">
            <v>3702993603.75</v>
          </cell>
          <cell r="R112">
            <v>477789.13</v>
          </cell>
          <cell r="S112">
            <v>4222700330.9400001</v>
          </cell>
          <cell r="T112">
            <v>504928.04</v>
          </cell>
          <cell r="U112">
            <v>4535263655.2799997</v>
          </cell>
          <cell r="V112">
            <v>528794.01</v>
          </cell>
          <cell r="W112">
            <v>4879446727.2749996</v>
          </cell>
          <cell r="X112">
            <v>556790.23</v>
          </cell>
          <cell r="Y112">
            <v>4989954041.2600002</v>
          </cell>
          <cell r="Z112">
            <v>595732.04</v>
          </cell>
          <cell r="AA112">
            <v>5331801757.999999</v>
          </cell>
        </row>
        <row r="113">
          <cell r="D113">
            <v>29403.91</v>
          </cell>
          <cell r="E113">
            <v>260724469.97</v>
          </cell>
          <cell r="F113">
            <v>77722.210000000006</v>
          </cell>
          <cell r="G113">
            <v>690250947.00999987</v>
          </cell>
          <cell r="H113">
            <v>108944.26</v>
          </cell>
          <cell r="I113">
            <v>969821802.5200001</v>
          </cell>
          <cell r="J113">
            <v>145664.18</v>
          </cell>
          <cell r="K113">
            <v>1263709593.5899999</v>
          </cell>
          <cell r="L113">
            <v>185865.43</v>
          </cell>
          <cell r="M113">
            <v>1549653022.6250002</v>
          </cell>
          <cell r="N113">
            <v>231332.48000000001</v>
          </cell>
          <cell r="O113">
            <v>1911962947.1999998</v>
          </cell>
          <cell r="P113">
            <v>409396.75</v>
          </cell>
          <cell r="Q113">
            <v>3702993603.75</v>
          </cell>
          <cell r="R113">
            <v>477789.13</v>
          </cell>
          <cell r="S113">
            <v>4222700330.9400001</v>
          </cell>
          <cell r="T113">
            <v>504928.04</v>
          </cell>
          <cell r="U113">
            <v>4535263655.2799997</v>
          </cell>
          <cell r="V113">
            <v>528794.01</v>
          </cell>
          <cell r="W113">
            <v>4879446727.2749996</v>
          </cell>
          <cell r="X113">
            <v>556790.23</v>
          </cell>
          <cell r="Y113">
            <v>4989954041.2600002</v>
          </cell>
          <cell r="Z113">
            <v>595732.04</v>
          </cell>
          <cell r="AA113">
            <v>5331801757.999999</v>
          </cell>
        </row>
        <row r="115">
          <cell r="D115">
            <v>475.99</v>
          </cell>
          <cell r="E115">
            <v>4220603.33</v>
          </cell>
          <cell r="F115">
            <v>904.95</v>
          </cell>
          <cell r="G115">
            <v>8036860.9500000002</v>
          </cell>
          <cell r="H115">
            <v>1346.52</v>
          </cell>
          <cell r="I115">
            <v>11986721.039999999</v>
          </cell>
          <cell r="J115">
            <v>1773.51</v>
          </cell>
          <cell r="K115">
            <v>15386086.005000001</v>
          </cell>
          <cell r="L115">
            <v>2196.4499999999998</v>
          </cell>
          <cell r="M115">
            <v>18312901.875</v>
          </cell>
          <cell r="N115">
            <v>2598.13</v>
          </cell>
          <cell r="O115">
            <v>21473544.449999999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6469.48</v>
          </cell>
          <cell r="AA115">
            <v>57901845.999999993</v>
          </cell>
        </row>
        <row r="116">
          <cell r="D116">
            <v>475.99</v>
          </cell>
          <cell r="E116">
            <v>4220603.33</v>
          </cell>
          <cell r="F116">
            <v>904.95</v>
          </cell>
          <cell r="G116">
            <v>8036860.9500000002</v>
          </cell>
          <cell r="H116">
            <v>1346.52</v>
          </cell>
          <cell r="I116">
            <v>11986721.039999999</v>
          </cell>
          <cell r="J116">
            <v>1773.51</v>
          </cell>
          <cell r="K116">
            <v>15386086.005000001</v>
          </cell>
          <cell r="L116">
            <v>2196.4499999999998</v>
          </cell>
          <cell r="M116">
            <v>18312901.875</v>
          </cell>
          <cell r="N116">
            <v>2598.13</v>
          </cell>
          <cell r="O116">
            <v>21473544.449999999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6469.48</v>
          </cell>
          <cell r="AA116">
            <v>57901845.999999993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5">
          <cell r="D125">
            <v>343239.28</v>
          </cell>
          <cell r="E125">
            <v>3043502695.7600002</v>
          </cell>
          <cell r="F125">
            <v>649591.39</v>
          </cell>
          <cell r="G125">
            <v>5769021134.5900021</v>
          </cell>
          <cell r="H125">
            <v>1016198.45</v>
          </cell>
          <cell r="I125">
            <v>9046198601.9000015</v>
          </cell>
          <cell r="J125">
            <v>1385403.83</v>
          </cell>
          <cell r="K125">
            <v>12019070927.165003</v>
          </cell>
          <cell r="L125">
            <v>1774564.95</v>
          </cell>
          <cell r="M125">
            <v>14795435270.625</v>
          </cell>
          <cell r="N125">
            <v>2136686.5499999998</v>
          </cell>
          <cell r="O125">
            <v>17659714335.750004</v>
          </cell>
          <cell r="P125">
            <v>2069808.4800000009</v>
          </cell>
          <cell r="Q125">
            <v>18721417701.599998</v>
          </cell>
          <cell r="R125">
            <v>2418522.6200000006</v>
          </cell>
          <cell r="S125">
            <v>21374902915.560009</v>
          </cell>
          <cell r="T125">
            <v>2757499.29</v>
          </cell>
          <cell r="U125">
            <v>24767858622.780003</v>
          </cell>
          <cell r="V125">
            <v>3126251.68</v>
          </cell>
          <cell r="W125">
            <v>28847487377.199989</v>
          </cell>
          <cell r="X125">
            <v>3481683.55</v>
          </cell>
          <cell r="Y125">
            <v>31202847975.100006</v>
          </cell>
          <cell r="Z125">
            <v>3858887.14</v>
          </cell>
          <cell r="AA125">
            <v>34537039903</v>
          </cell>
        </row>
        <row r="131">
          <cell r="D131">
            <v>177435.4</v>
          </cell>
          <cell r="E131">
            <v>1573319691.8</v>
          </cell>
          <cell r="F131">
            <v>394210.84</v>
          </cell>
          <cell r="G131">
            <v>3500986470.04</v>
          </cell>
          <cell r="H131">
            <v>664627.12</v>
          </cell>
          <cell r="I131">
            <v>5916510622.2399998</v>
          </cell>
          <cell r="J131">
            <v>894870.9</v>
          </cell>
          <cell r="K131">
            <v>7763452492.9500008</v>
          </cell>
          <cell r="L131">
            <v>1079665.92</v>
          </cell>
          <cell r="M131">
            <v>9001714608</v>
          </cell>
          <cell r="N131">
            <v>1387658.21</v>
          </cell>
          <cell r="O131">
            <v>11468995105.650002</v>
          </cell>
          <cell r="P131">
            <v>1666189.17</v>
          </cell>
          <cell r="Q131">
            <v>15070681042.649998</v>
          </cell>
          <cell r="R131">
            <v>1888151.4999999998</v>
          </cell>
          <cell r="S131">
            <v>16687482957</v>
          </cell>
          <cell r="T131">
            <v>2036865.62</v>
          </cell>
          <cell r="U131">
            <v>18295126998.84</v>
          </cell>
          <cell r="V131">
            <v>2317131.85</v>
          </cell>
          <cell r="W131">
            <v>21381334145.875</v>
          </cell>
          <cell r="X131">
            <v>2505624.94</v>
          </cell>
          <cell r="Y131">
            <v>22455410712.279999</v>
          </cell>
          <cell r="Z131">
            <v>2772294.96</v>
          </cell>
          <cell r="AA131">
            <v>24812039892</v>
          </cell>
        </row>
        <row r="133">
          <cell r="D133">
            <v>177435.4</v>
          </cell>
          <cell r="E133">
            <v>1573319691.8</v>
          </cell>
          <cell r="F133">
            <v>394210.84</v>
          </cell>
          <cell r="G133">
            <v>3500986470.0399995</v>
          </cell>
          <cell r="H133">
            <v>664627.12</v>
          </cell>
          <cell r="I133">
            <v>5916510622.2399998</v>
          </cell>
          <cell r="J133">
            <v>894870.9</v>
          </cell>
          <cell r="K133">
            <v>7763452492.9500008</v>
          </cell>
          <cell r="L133">
            <v>1079665.92</v>
          </cell>
          <cell r="M133">
            <v>9001714608</v>
          </cell>
          <cell r="N133">
            <v>1387658.21</v>
          </cell>
          <cell r="O133">
            <v>11468995105.65</v>
          </cell>
          <cell r="P133">
            <v>1666189.17</v>
          </cell>
          <cell r="Q133">
            <v>15070681042.649998</v>
          </cell>
          <cell r="R133">
            <v>1888151.5</v>
          </cell>
          <cell r="S133">
            <v>16687482957</v>
          </cell>
          <cell r="T133">
            <v>2036865.62</v>
          </cell>
          <cell r="U133">
            <v>18295126998.84</v>
          </cell>
          <cell r="V133">
            <v>2317131.85</v>
          </cell>
          <cell r="W133">
            <v>21381334145.875</v>
          </cell>
          <cell r="X133">
            <v>2505624.94</v>
          </cell>
          <cell r="Y133">
            <v>22455410712.279999</v>
          </cell>
          <cell r="Z133">
            <v>2772294.96</v>
          </cell>
          <cell r="AA133">
            <v>24812039892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4485.1400000000003</v>
          </cell>
          <cell r="Q134">
            <v>40568091.300000004</v>
          </cell>
          <cell r="R134">
            <v>4865.4799999999996</v>
          </cell>
          <cell r="S134">
            <v>43001112.239999995</v>
          </cell>
          <cell r="T134">
            <v>5432.23</v>
          </cell>
          <cell r="U134">
            <v>48792289.859999999</v>
          </cell>
          <cell r="V134">
            <v>5467.23</v>
          </cell>
          <cell r="W134">
            <v>50448864.824999996</v>
          </cell>
          <cell r="X134">
            <v>5467.23</v>
          </cell>
          <cell r="Y134">
            <v>48997315.260000005</v>
          </cell>
          <cell r="Z134">
            <v>5467.23</v>
          </cell>
          <cell r="AA134">
            <v>48931708.499999993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</row>
        <row r="139">
          <cell r="D139">
            <v>21232.880000000001</v>
          </cell>
          <cell r="E139">
            <v>188271946.96000001</v>
          </cell>
          <cell r="F139">
            <v>40410.959999999999</v>
          </cell>
          <cell r="G139">
            <v>358889735.75999999</v>
          </cell>
          <cell r="H139">
            <v>61643.839999999997</v>
          </cell>
          <cell r="I139">
            <v>548753463.67999995</v>
          </cell>
          <cell r="J139">
            <v>82191.789999999994</v>
          </cell>
          <cell r="K139">
            <v>713054874.14499998</v>
          </cell>
          <cell r="L139">
            <v>103424.67</v>
          </cell>
          <cell r="M139">
            <v>862303186.125</v>
          </cell>
          <cell r="N139">
            <v>123972.62</v>
          </cell>
          <cell r="O139">
            <v>1024633704.3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39.020000000000003</v>
          </cell>
          <cell r="W139">
            <v>360057.05</v>
          </cell>
          <cell r="X139">
            <v>20586.97</v>
          </cell>
          <cell r="Y139">
            <v>184500425.14000002</v>
          </cell>
          <cell r="Z139">
            <v>80321.09</v>
          </cell>
          <cell r="AA139">
            <v>718873755.5</v>
          </cell>
        </row>
        <row r="140">
          <cell r="D140">
            <v>83730.41</v>
          </cell>
          <cell r="E140">
            <v>742437545.47000003</v>
          </cell>
          <cell r="F140">
            <v>111633.46</v>
          </cell>
          <cell r="G140">
            <v>991416758.26000011</v>
          </cell>
          <cell r="H140">
            <v>133932.09</v>
          </cell>
          <cell r="I140">
            <v>1192263465.1800003</v>
          </cell>
          <cell r="J140">
            <v>172700.7</v>
          </cell>
          <cell r="K140">
            <v>1498264922.8499999</v>
          </cell>
          <cell r="L140">
            <v>230157.6</v>
          </cell>
          <cell r="M140">
            <v>1918938989.9999998</v>
          </cell>
          <cell r="N140">
            <v>282549.48</v>
          </cell>
          <cell r="O140">
            <v>2335271452.2000003</v>
          </cell>
          <cell r="P140">
            <v>205456.27</v>
          </cell>
          <cell r="Q140">
            <v>1858351962.1499999</v>
          </cell>
          <cell r="R140">
            <v>235617.88</v>
          </cell>
          <cell r="S140">
            <v>2082390823.4400001</v>
          </cell>
          <cell r="T140">
            <v>252132.6</v>
          </cell>
          <cell r="U140">
            <v>2264655013.1999998</v>
          </cell>
          <cell r="V140">
            <v>270019.65999999997</v>
          </cell>
          <cell r="W140">
            <v>2491606412.6500001</v>
          </cell>
          <cell r="X140">
            <v>298864.15000000002</v>
          </cell>
          <cell r="Y140">
            <v>2678420512.3000002</v>
          </cell>
          <cell r="Z140">
            <v>300094.71000000002</v>
          </cell>
          <cell r="AA140">
            <v>2685847654.4999995</v>
          </cell>
        </row>
        <row r="141">
          <cell r="D141">
            <v>33219.71</v>
          </cell>
          <cell r="E141">
            <v>294559168.56999999</v>
          </cell>
          <cell r="F141">
            <v>94043.83</v>
          </cell>
          <cell r="G141">
            <v>835203254.2299999</v>
          </cell>
          <cell r="H141">
            <v>162882.88</v>
          </cell>
          <cell r="I141">
            <v>1449983397.76</v>
          </cell>
          <cell r="J141">
            <v>227968.81</v>
          </cell>
          <cell r="K141">
            <v>1977743411.1550002</v>
          </cell>
          <cell r="L141">
            <v>286093.81</v>
          </cell>
          <cell r="M141">
            <v>2385307140.875</v>
          </cell>
          <cell r="N141">
            <v>341962.5</v>
          </cell>
          <cell r="O141">
            <v>2826320062.5</v>
          </cell>
          <cell r="P141">
            <v>290528.71000000002</v>
          </cell>
          <cell r="Q141">
            <v>2627832181.9500003</v>
          </cell>
          <cell r="R141">
            <v>364219</v>
          </cell>
          <cell r="S141">
            <v>3218967522</v>
          </cell>
          <cell r="T141">
            <v>451647.75</v>
          </cell>
          <cell r="U141">
            <v>4056700090.4999995</v>
          </cell>
          <cell r="V141">
            <v>507094.08</v>
          </cell>
          <cell r="W141">
            <v>4679210623.1999998</v>
          </cell>
          <cell r="X141">
            <v>539496.39</v>
          </cell>
          <cell r="Y141">
            <v>4834966647.1800013</v>
          </cell>
          <cell r="Z141">
            <v>601510.57999999996</v>
          </cell>
          <cell r="AA141">
            <v>5383519691.000001</v>
          </cell>
        </row>
        <row r="142">
          <cell r="D142">
            <v>834</v>
          </cell>
          <cell r="E142">
            <v>7395078</v>
          </cell>
          <cell r="F142">
            <v>2749.28</v>
          </cell>
          <cell r="G142">
            <v>24416355.679999996</v>
          </cell>
          <cell r="H142">
            <v>3124.28</v>
          </cell>
          <cell r="I142">
            <v>27812340.559999999</v>
          </cell>
          <cell r="J142">
            <v>8393.7199999999993</v>
          </cell>
          <cell r="K142">
            <v>72819717.860000014</v>
          </cell>
          <cell r="L142">
            <v>8393.7199999999993</v>
          </cell>
          <cell r="M142">
            <v>69982640.5</v>
          </cell>
          <cell r="N142">
            <v>8393.7199999999993</v>
          </cell>
          <cell r="O142">
            <v>69374095.799999997</v>
          </cell>
          <cell r="P142">
            <v>31838.34</v>
          </cell>
          <cell r="Q142">
            <v>287977785.30000001</v>
          </cell>
          <cell r="R142">
            <v>31838.34</v>
          </cell>
          <cell r="S142">
            <v>281387248.92000002</v>
          </cell>
          <cell r="T142">
            <v>37035.81</v>
          </cell>
          <cell r="U142">
            <v>332655645.41999996</v>
          </cell>
          <cell r="V142">
            <v>45131.51</v>
          </cell>
          <cell r="W142">
            <v>416451008.52500004</v>
          </cell>
          <cell r="X142">
            <v>45131.51</v>
          </cell>
          <cell r="Y142">
            <v>404468592.62</v>
          </cell>
          <cell r="Z142">
            <v>45131.51</v>
          </cell>
          <cell r="AA142">
            <v>403927014.5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4">
          <cell r="D144">
            <v>16207.99</v>
          </cell>
          <cell r="E144">
            <v>143716247.32999998</v>
          </cell>
          <cell r="F144">
            <v>28877.19</v>
          </cell>
          <cell r="G144">
            <v>256458324.38999999</v>
          </cell>
          <cell r="H144">
            <v>43963.44</v>
          </cell>
          <cell r="I144">
            <v>391362542.87999994</v>
          </cell>
          <cell r="J144">
            <v>63640.92</v>
          </cell>
          <cell r="K144">
            <v>552116801.46000004</v>
          </cell>
          <cell r="L144">
            <v>84151.48</v>
          </cell>
          <cell r="M144">
            <v>701612964.50000012</v>
          </cell>
          <cell r="N144">
            <v>130155.18</v>
          </cell>
          <cell r="O144">
            <v>1075732562.7</v>
          </cell>
          <cell r="P144">
            <v>84160.05</v>
          </cell>
          <cell r="Q144">
            <v>761227652.25</v>
          </cell>
          <cell r="R144">
            <v>96425.8</v>
          </cell>
          <cell r="S144">
            <v>852211220.39999998</v>
          </cell>
          <cell r="T144">
            <v>106449.35</v>
          </cell>
          <cell r="U144">
            <v>956128061.70000005</v>
          </cell>
          <cell r="V144">
            <v>124556.02</v>
          </cell>
          <cell r="W144">
            <v>1149340674.55</v>
          </cell>
          <cell r="X144">
            <v>138440.44</v>
          </cell>
          <cell r="Y144">
            <v>1240703223.28</v>
          </cell>
          <cell r="Z144">
            <v>152821.4</v>
          </cell>
          <cell r="AA144">
            <v>1367751530</v>
          </cell>
        </row>
        <row r="145">
          <cell r="D145">
            <v>22210.41</v>
          </cell>
          <cell r="E145">
            <v>196939705.47</v>
          </cell>
          <cell r="F145">
            <v>116496.12</v>
          </cell>
          <cell r="G145">
            <v>1034602041.7199999</v>
          </cell>
          <cell r="H145">
            <v>259080.59</v>
          </cell>
          <cell r="I145">
            <v>2306335412.1799998</v>
          </cell>
          <cell r="J145">
            <v>339974.96</v>
          </cell>
          <cell r="K145">
            <v>2949452765.48</v>
          </cell>
          <cell r="L145">
            <v>367444.64</v>
          </cell>
          <cell r="M145">
            <v>3063569686</v>
          </cell>
          <cell r="N145">
            <v>500624.71</v>
          </cell>
          <cell r="O145">
            <v>4137663228.1500001</v>
          </cell>
          <cell r="P145">
            <v>1049720.6599999999</v>
          </cell>
          <cell r="Q145">
            <v>9494723369.6999989</v>
          </cell>
          <cell r="R145">
            <v>1155185</v>
          </cell>
          <cell r="S145">
            <v>10209525030</v>
          </cell>
          <cell r="T145">
            <v>1184167.8799999999</v>
          </cell>
          <cell r="U145">
            <v>10636195898.16</v>
          </cell>
          <cell r="V145">
            <v>1364824.33</v>
          </cell>
          <cell r="W145">
            <v>12593916505.075001</v>
          </cell>
          <cell r="X145">
            <v>1457638.25</v>
          </cell>
          <cell r="Y145">
            <v>13063353996.5</v>
          </cell>
          <cell r="Z145">
            <v>1586948.44</v>
          </cell>
          <cell r="AA145">
            <v>14203188538.000002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77.930000000000007</v>
          </cell>
          <cell r="Q148">
            <v>704876.85000000009</v>
          </cell>
          <cell r="R148">
            <v>77.58</v>
          </cell>
          <cell r="S148">
            <v>685652.04</v>
          </cell>
          <cell r="T148">
            <v>78.459999999999994</v>
          </cell>
          <cell r="U148">
            <v>704727.72</v>
          </cell>
          <cell r="V148">
            <v>78.040000000000006</v>
          </cell>
          <cell r="W148">
            <v>720114.1</v>
          </cell>
          <cell r="X148">
            <v>77.680000000000007</v>
          </cell>
          <cell r="Y148">
            <v>696168.16</v>
          </cell>
          <cell r="Z148">
            <v>80.47</v>
          </cell>
          <cell r="AA148">
            <v>720206.5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77.930000000000007</v>
          </cell>
          <cell r="Q153">
            <v>704876.85000000009</v>
          </cell>
          <cell r="R153">
            <v>77.58</v>
          </cell>
          <cell r="S153">
            <v>685652.04</v>
          </cell>
          <cell r="T153">
            <v>78.459999999999994</v>
          </cell>
          <cell r="U153">
            <v>704727.72</v>
          </cell>
          <cell r="V153">
            <v>78.040000000000006</v>
          </cell>
          <cell r="W153">
            <v>720114.1</v>
          </cell>
          <cell r="X153">
            <v>77.680000000000007</v>
          </cell>
          <cell r="Y153">
            <v>696168.16</v>
          </cell>
          <cell r="Z153">
            <v>80.47</v>
          </cell>
          <cell r="AA153">
            <v>720206.5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77.930000000000007</v>
          </cell>
          <cell r="Q155">
            <v>704876.85000000009</v>
          </cell>
          <cell r="R155">
            <v>77.58</v>
          </cell>
          <cell r="S155">
            <v>685652.04</v>
          </cell>
          <cell r="T155">
            <v>78.459999999999994</v>
          </cell>
          <cell r="U155">
            <v>704727.72</v>
          </cell>
          <cell r="V155">
            <v>78.040000000000006</v>
          </cell>
          <cell r="W155">
            <v>720114.1</v>
          </cell>
          <cell r="X155">
            <v>77.680000000000007</v>
          </cell>
          <cell r="Y155">
            <v>696168.16</v>
          </cell>
          <cell r="Z155">
            <v>80.47</v>
          </cell>
          <cell r="AA155">
            <v>720206.5</v>
          </cell>
        </row>
        <row r="158">
          <cell r="D158">
            <v>177435.4</v>
          </cell>
          <cell r="E158">
            <v>1573319691.8</v>
          </cell>
          <cell r="F158">
            <v>394210.84</v>
          </cell>
          <cell r="G158">
            <v>3500986470.04</v>
          </cell>
          <cell r="H158">
            <v>664627.12</v>
          </cell>
          <cell r="I158">
            <v>5916510622.2399998</v>
          </cell>
          <cell r="J158">
            <v>894870.9</v>
          </cell>
          <cell r="K158">
            <v>7763452492.9500008</v>
          </cell>
          <cell r="L158">
            <v>1079665.92</v>
          </cell>
          <cell r="M158">
            <v>9001714608</v>
          </cell>
          <cell r="N158">
            <v>1387658.21</v>
          </cell>
          <cell r="O158">
            <v>11468995105.650002</v>
          </cell>
          <cell r="P158">
            <v>1666111.24</v>
          </cell>
          <cell r="Q158">
            <v>15069976165.799997</v>
          </cell>
          <cell r="R158">
            <v>1888073.9199999997</v>
          </cell>
          <cell r="S158">
            <v>16686797304.959999</v>
          </cell>
          <cell r="T158">
            <v>2036787.16</v>
          </cell>
          <cell r="U158">
            <v>18294422271.119999</v>
          </cell>
          <cell r="V158">
            <v>2317053.81</v>
          </cell>
          <cell r="W158">
            <v>21380614031.775002</v>
          </cell>
          <cell r="X158">
            <v>2505547.2599999998</v>
          </cell>
          <cell r="Y158">
            <v>22454714544.119999</v>
          </cell>
          <cell r="Z158">
            <v>2772214.49</v>
          </cell>
          <cell r="AA158">
            <v>24811319685.5</v>
          </cell>
        </row>
        <row r="161">
          <cell r="D161">
            <v>15205.85</v>
          </cell>
          <cell r="E161">
            <v>134830271.94999999</v>
          </cell>
          <cell r="F161">
            <v>22507.75</v>
          </cell>
          <cell r="G161">
            <v>199891327.75</v>
          </cell>
          <cell r="H161">
            <v>34785.94</v>
          </cell>
          <cell r="I161">
            <v>309664437.87999994</v>
          </cell>
          <cell r="J161">
            <v>59122.239999999998</v>
          </cell>
          <cell r="K161">
            <v>512914993.12</v>
          </cell>
          <cell r="L161">
            <v>82715.09</v>
          </cell>
          <cell r="M161">
            <v>689637062.875</v>
          </cell>
          <cell r="N161">
            <v>106769.96</v>
          </cell>
          <cell r="O161">
            <v>882453719.39999998</v>
          </cell>
          <cell r="P161">
            <v>95557.17</v>
          </cell>
          <cell r="Q161">
            <v>864314602.64999998</v>
          </cell>
          <cell r="R161">
            <v>102039.69</v>
          </cell>
          <cell r="S161">
            <v>901826780.21999991</v>
          </cell>
          <cell r="T161">
            <v>106676.34</v>
          </cell>
          <cell r="U161">
            <v>958166885.88</v>
          </cell>
          <cell r="V161">
            <v>118730.61</v>
          </cell>
          <cell r="W161">
            <v>1095586703.7749999</v>
          </cell>
          <cell r="X161">
            <v>128371.44</v>
          </cell>
          <cell r="Y161">
            <v>1150464845.28</v>
          </cell>
          <cell r="Z161">
            <v>139288.1</v>
          </cell>
          <cell r="AA161">
            <v>1246628495</v>
          </cell>
        </row>
        <row r="163">
          <cell r="D163">
            <v>15205.85</v>
          </cell>
          <cell r="E163">
            <v>134830271.94999999</v>
          </cell>
          <cell r="F163">
            <v>22507.75</v>
          </cell>
          <cell r="G163">
            <v>199891327.75</v>
          </cell>
          <cell r="H163">
            <v>34785.94</v>
          </cell>
          <cell r="I163">
            <v>309664437.87999994</v>
          </cell>
          <cell r="J163">
            <v>59122.239999999998</v>
          </cell>
          <cell r="K163">
            <v>512914993.12000006</v>
          </cell>
          <cell r="L163">
            <v>82715.09</v>
          </cell>
          <cell r="M163">
            <v>689637062.875</v>
          </cell>
          <cell r="N163">
            <v>106769.96</v>
          </cell>
          <cell r="O163">
            <v>882453719.39999998</v>
          </cell>
          <cell r="P163">
            <v>95557.17</v>
          </cell>
          <cell r="Q163">
            <v>864314602.64999998</v>
          </cell>
          <cell r="R163">
            <v>102039.69</v>
          </cell>
          <cell r="S163">
            <v>901826780.22000003</v>
          </cell>
          <cell r="T163">
            <v>106676.34</v>
          </cell>
          <cell r="U163">
            <v>958166885.88</v>
          </cell>
          <cell r="V163">
            <v>117290.12</v>
          </cell>
          <cell r="W163">
            <v>1082294582.3</v>
          </cell>
          <cell r="X163">
            <v>126930.95</v>
          </cell>
          <cell r="Y163">
            <v>1137555173.8999999</v>
          </cell>
          <cell r="Z163">
            <v>137847.60999999999</v>
          </cell>
          <cell r="AA163">
            <v>1233736109.4999998</v>
          </cell>
        </row>
        <row r="164">
          <cell r="D164">
            <v>2603.2199999999998</v>
          </cell>
          <cell r="E164">
            <v>23082751.739999998</v>
          </cell>
          <cell r="F164">
            <v>4458.8100000000004</v>
          </cell>
          <cell r="G164">
            <v>39598691.609999992</v>
          </cell>
          <cell r="H164">
            <v>6571.64</v>
          </cell>
          <cell r="I164">
            <v>58500739.279999994</v>
          </cell>
          <cell r="J164">
            <v>9829.11</v>
          </cell>
          <cell r="K164">
            <v>85272443.805000022</v>
          </cell>
          <cell r="L164">
            <v>12996.43</v>
          </cell>
          <cell r="M164">
            <v>108357735.12499999</v>
          </cell>
          <cell r="N164">
            <v>16775.189999999999</v>
          </cell>
          <cell r="O164">
            <v>138646945.34999996</v>
          </cell>
          <cell r="P164">
            <v>13347.22</v>
          </cell>
          <cell r="Q164">
            <v>120725604.89999999</v>
          </cell>
          <cell r="R164">
            <v>15488.29</v>
          </cell>
          <cell r="S164">
            <v>136885507.02000001</v>
          </cell>
          <cell r="T164">
            <v>17841.939999999999</v>
          </cell>
          <cell r="U164">
            <v>160256305.07999998</v>
          </cell>
          <cell r="V164">
            <v>20112.98</v>
          </cell>
          <cell r="W164">
            <v>185592522.94999999</v>
          </cell>
          <cell r="X164">
            <v>22505.37</v>
          </cell>
          <cell r="Y164">
            <v>201693125.94000003</v>
          </cell>
          <cell r="Z164">
            <v>24146.959999999999</v>
          </cell>
          <cell r="AA164">
            <v>216115291.99999997</v>
          </cell>
        </row>
        <row r="166">
          <cell r="D166">
            <v>6710.85</v>
          </cell>
          <cell r="E166">
            <v>59505106.950000003</v>
          </cell>
          <cell r="F166">
            <v>8009.13</v>
          </cell>
          <cell r="G166">
            <v>71129083.529999986</v>
          </cell>
          <cell r="H166">
            <v>13023.46</v>
          </cell>
          <cell r="I166">
            <v>115934840.92</v>
          </cell>
          <cell r="J166">
            <v>28538.84</v>
          </cell>
          <cell r="K166">
            <v>247588706.41999999</v>
          </cell>
          <cell r="L166">
            <v>40391.040000000001</v>
          </cell>
          <cell r="M166">
            <v>336760296</v>
          </cell>
          <cell r="N166">
            <v>51452.800000000003</v>
          </cell>
          <cell r="O166">
            <v>425257391.99999994</v>
          </cell>
          <cell r="P166">
            <v>37762.699999999997</v>
          </cell>
          <cell r="Q166">
            <v>341563621.5</v>
          </cell>
          <cell r="R166">
            <v>41177.089999999997</v>
          </cell>
          <cell r="S166">
            <v>363923121.41999996</v>
          </cell>
          <cell r="T166">
            <v>38447.82</v>
          </cell>
          <cell r="U166">
            <v>345338319.24000007</v>
          </cell>
          <cell r="V166">
            <v>41846.239999999998</v>
          </cell>
          <cell r="W166">
            <v>386136179.59999996</v>
          </cell>
          <cell r="X166">
            <v>44952</v>
          </cell>
          <cell r="Y166">
            <v>402859824</v>
          </cell>
          <cell r="Z166">
            <v>49103.32</v>
          </cell>
          <cell r="AA166">
            <v>439474714</v>
          </cell>
        </row>
        <row r="167">
          <cell r="D167">
            <v>5891.78</v>
          </cell>
          <cell r="E167">
            <v>52242413.259999998</v>
          </cell>
          <cell r="F167">
            <v>10039.81</v>
          </cell>
          <cell r="G167">
            <v>89163552.609999999</v>
          </cell>
          <cell r="H167">
            <v>15190.84</v>
          </cell>
          <cell r="I167">
            <v>135228857.67999998</v>
          </cell>
          <cell r="J167">
            <v>20754.29</v>
          </cell>
          <cell r="K167">
            <v>180053842.89500001</v>
          </cell>
          <cell r="L167">
            <v>29327.62</v>
          </cell>
          <cell r="M167">
            <v>244519031.75</v>
          </cell>
          <cell r="N167">
            <v>38541.97</v>
          </cell>
          <cell r="O167">
            <v>318549382.05000001</v>
          </cell>
          <cell r="P167">
            <v>44447.25</v>
          </cell>
          <cell r="Q167">
            <v>402025376.25</v>
          </cell>
          <cell r="R167">
            <v>45374.31</v>
          </cell>
          <cell r="S167">
            <v>401018151.77999997</v>
          </cell>
          <cell r="T167">
            <v>50386.58</v>
          </cell>
          <cell r="U167">
            <v>452572261.55999994</v>
          </cell>
          <cell r="V167">
            <v>55330.9</v>
          </cell>
          <cell r="W167">
            <v>510565879.74999994</v>
          </cell>
          <cell r="X167">
            <v>59473.58</v>
          </cell>
          <cell r="Y167">
            <v>533002223.95999998</v>
          </cell>
          <cell r="Z167">
            <v>64597.33</v>
          </cell>
          <cell r="AA167">
            <v>578146103.5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1440.49</v>
          </cell>
          <cell r="W171">
            <v>13292121.475</v>
          </cell>
          <cell r="X171">
            <v>1440.49</v>
          </cell>
          <cell r="Y171">
            <v>12909671.380000001</v>
          </cell>
          <cell r="Z171">
            <v>1440.49</v>
          </cell>
          <cell r="AA171">
            <v>12892385.5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1440.49</v>
          </cell>
          <cell r="W172">
            <v>13292121.475</v>
          </cell>
          <cell r="X172">
            <v>1440.49</v>
          </cell>
          <cell r="Y172">
            <v>12909671.380000001</v>
          </cell>
          <cell r="Z172">
            <v>1440.49</v>
          </cell>
          <cell r="AA172">
            <v>12892385.5</v>
          </cell>
        </row>
        <row r="174">
          <cell r="D174">
            <v>385533.86</v>
          </cell>
          <cell r="E174">
            <v>3418528736.6199999</v>
          </cell>
          <cell r="F174">
            <v>797053.72</v>
          </cell>
          <cell r="G174">
            <v>7078634087.3199978</v>
          </cell>
          <cell r="H174">
            <v>1293051.47</v>
          </cell>
          <cell r="I174">
            <v>11510744185.940002</v>
          </cell>
          <cell r="J174">
            <v>1760911.82</v>
          </cell>
          <cell r="K174">
            <v>15276790494.409996</v>
          </cell>
          <cell r="L174">
            <v>2201925.88</v>
          </cell>
          <cell r="M174">
            <v>18358557024.5</v>
          </cell>
          <cell r="N174">
            <v>2651924.0299999998</v>
          </cell>
          <cell r="O174">
            <v>21918152107.950001</v>
          </cell>
          <cell r="P174">
            <v>2815376.669999999</v>
          </cell>
          <cell r="Q174">
            <v>25465081980.149994</v>
          </cell>
          <cell r="R174">
            <v>3209347.4899999993</v>
          </cell>
          <cell r="S174">
            <v>28364213116.620007</v>
          </cell>
          <cell r="T174">
            <v>2163919.54</v>
          </cell>
          <cell r="U174">
            <v>19436325308.279991</v>
          </cell>
          <cell r="V174">
            <v>2562367.79</v>
          </cell>
          <cell r="W174">
            <v>23644248782.225006</v>
          </cell>
          <cell r="X174">
            <v>2983726.93</v>
          </cell>
          <cell r="Y174">
            <v>26740160746.66</v>
          </cell>
          <cell r="Z174">
            <v>3644508.06</v>
          </cell>
          <cell r="AA174">
            <v>32618347137</v>
          </cell>
        </row>
        <row r="176"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</row>
        <row r="177"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9">
          <cell r="D179">
            <v>9712.89</v>
          </cell>
          <cell r="E179">
            <v>86124195.629999995</v>
          </cell>
          <cell r="F179">
            <v>16457.77</v>
          </cell>
          <cell r="G179">
            <v>146161455.37</v>
          </cell>
          <cell r="H179">
            <v>22901.119999999999</v>
          </cell>
          <cell r="I179">
            <v>203865770.24000001</v>
          </cell>
          <cell r="J179">
            <v>34653.800000000003</v>
          </cell>
          <cell r="K179">
            <v>300639041.9000001</v>
          </cell>
          <cell r="L179">
            <v>41924.61</v>
          </cell>
          <cell r="M179">
            <v>349546435.875</v>
          </cell>
          <cell r="N179">
            <v>48618.92</v>
          </cell>
          <cell r="O179">
            <v>401835373.80000001</v>
          </cell>
          <cell r="P179">
            <v>40819.82</v>
          </cell>
          <cell r="Q179">
            <v>369215271.89999998</v>
          </cell>
          <cell r="R179">
            <v>45640.49</v>
          </cell>
          <cell r="S179">
            <v>403370650.62</v>
          </cell>
          <cell r="T179">
            <v>49340.85</v>
          </cell>
          <cell r="U179">
            <v>443179514.69999999</v>
          </cell>
          <cell r="V179">
            <v>56529.23</v>
          </cell>
          <cell r="W179">
            <v>521623469.82500005</v>
          </cell>
          <cell r="X179">
            <v>61287.58</v>
          </cell>
          <cell r="Y179">
            <v>549259291.96000004</v>
          </cell>
          <cell r="Z179">
            <v>65726.759999999995</v>
          </cell>
          <cell r="AA179">
            <v>588254502.00000012</v>
          </cell>
        </row>
        <row r="180">
          <cell r="D180">
            <v>9712.89</v>
          </cell>
          <cell r="E180">
            <v>86124195.629999995</v>
          </cell>
          <cell r="F180">
            <v>16457.77</v>
          </cell>
          <cell r="G180">
            <v>146161455.37</v>
          </cell>
          <cell r="H180">
            <v>22901.119999999999</v>
          </cell>
          <cell r="I180">
            <v>203865770.24000001</v>
          </cell>
          <cell r="J180">
            <v>34653.800000000003</v>
          </cell>
          <cell r="K180">
            <v>300639041.9000001</v>
          </cell>
          <cell r="L180">
            <v>41924.61</v>
          </cell>
          <cell r="M180">
            <v>349546435.875</v>
          </cell>
          <cell r="N180">
            <v>48618.92</v>
          </cell>
          <cell r="O180">
            <v>401835373.80000001</v>
          </cell>
          <cell r="P180">
            <v>40819.82</v>
          </cell>
          <cell r="Q180">
            <v>369215271.89999998</v>
          </cell>
          <cell r="R180">
            <v>45640.49</v>
          </cell>
          <cell r="S180">
            <v>403370650.62</v>
          </cell>
          <cell r="T180">
            <v>49340.85</v>
          </cell>
          <cell r="U180">
            <v>443179514.69999999</v>
          </cell>
          <cell r="V180">
            <v>56529.23</v>
          </cell>
          <cell r="W180">
            <v>521623469.82500005</v>
          </cell>
          <cell r="X180">
            <v>61287.58</v>
          </cell>
          <cell r="Y180">
            <v>549259291.96000004</v>
          </cell>
          <cell r="Z180">
            <v>65726.759999999995</v>
          </cell>
          <cell r="AA180">
            <v>588254502.00000012</v>
          </cell>
        </row>
        <row r="182">
          <cell r="D182">
            <v>2472.67</v>
          </cell>
          <cell r="E182">
            <v>21925164.890000001</v>
          </cell>
          <cell r="F182">
            <v>4706.05</v>
          </cell>
          <cell r="G182">
            <v>41794430.050000004</v>
          </cell>
          <cell r="H182">
            <v>14697.7</v>
          </cell>
          <cell r="I182">
            <v>130838925.40000001</v>
          </cell>
          <cell r="J182">
            <v>17090.61</v>
          </cell>
          <cell r="K182">
            <v>148269587.05500001</v>
          </cell>
          <cell r="L182">
            <v>19563.28</v>
          </cell>
          <cell r="M182">
            <v>163108847</v>
          </cell>
          <cell r="N182">
            <v>21867.64</v>
          </cell>
          <cell r="O182">
            <v>180736044.59999999</v>
          </cell>
          <cell r="P182">
            <v>19284.93</v>
          </cell>
          <cell r="Q182">
            <v>174432191.84999999</v>
          </cell>
          <cell r="R182">
            <v>21215.43</v>
          </cell>
          <cell r="S182">
            <v>187501970.34</v>
          </cell>
          <cell r="T182">
            <v>23401.39</v>
          </cell>
          <cell r="U182">
            <v>210191284.97999999</v>
          </cell>
          <cell r="V182">
            <v>26227.34</v>
          </cell>
          <cell r="W182">
            <v>242012779.84999999</v>
          </cell>
          <cell r="X182">
            <v>28962.12</v>
          </cell>
          <cell r="Y182">
            <v>259558519.44</v>
          </cell>
          <cell r="Z182">
            <v>31634.66</v>
          </cell>
          <cell r="AA182">
            <v>283130207</v>
          </cell>
        </row>
        <row r="183">
          <cell r="D183">
            <v>2472.67</v>
          </cell>
          <cell r="E183">
            <v>21925164.890000001</v>
          </cell>
          <cell r="F183">
            <v>4706.05</v>
          </cell>
          <cell r="G183">
            <v>41794430.050000004</v>
          </cell>
          <cell r="H183">
            <v>14697.7</v>
          </cell>
          <cell r="I183">
            <v>130838925.40000001</v>
          </cell>
          <cell r="J183">
            <v>17090.61</v>
          </cell>
          <cell r="K183">
            <v>148269587.05500001</v>
          </cell>
          <cell r="L183">
            <v>19563.28</v>
          </cell>
          <cell r="M183">
            <v>163108847</v>
          </cell>
          <cell r="N183">
            <v>21867.64</v>
          </cell>
          <cell r="O183">
            <v>180736044.59999999</v>
          </cell>
          <cell r="P183">
            <v>19284.93</v>
          </cell>
          <cell r="Q183">
            <v>174432191.84999999</v>
          </cell>
          <cell r="R183">
            <v>21215.43</v>
          </cell>
          <cell r="S183">
            <v>187501970.34</v>
          </cell>
          <cell r="T183">
            <v>23401.39</v>
          </cell>
          <cell r="U183">
            <v>210191284.97999999</v>
          </cell>
          <cell r="V183">
            <v>26227.34</v>
          </cell>
          <cell r="W183">
            <v>242012779.84999999</v>
          </cell>
          <cell r="X183">
            <v>28962.12</v>
          </cell>
          <cell r="Y183">
            <v>259558519.44</v>
          </cell>
          <cell r="Z183">
            <v>31634.66</v>
          </cell>
          <cell r="AA183">
            <v>283130207</v>
          </cell>
        </row>
        <row r="185"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</row>
        <row r="186"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193">
          <cell r="D193">
            <v>131248.79999999999</v>
          </cell>
          <cell r="E193">
            <v>1163783109.5999999</v>
          </cell>
          <cell r="F193">
            <v>254245.04</v>
          </cell>
          <cell r="G193">
            <v>2257950200.2399998</v>
          </cell>
          <cell r="H193">
            <v>401401.68</v>
          </cell>
          <cell r="I193">
            <v>3573277755.3600006</v>
          </cell>
          <cell r="J193">
            <v>559520.99</v>
          </cell>
          <cell r="K193">
            <v>4854124348.7449989</v>
          </cell>
          <cell r="L193">
            <v>709054.58</v>
          </cell>
          <cell r="M193">
            <v>5911742560.749999</v>
          </cell>
          <cell r="N193">
            <v>841276.94</v>
          </cell>
          <cell r="O193">
            <v>6953153909.0999994</v>
          </cell>
          <cell r="P193">
            <v>899154.5199999999</v>
          </cell>
          <cell r="Q193">
            <v>8132852633.3999987</v>
          </cell>
          <cell r="R193">
            <v>1030523.4199999999</v>
          </cell>
          <cell r="S193">
            <v>9107765985.9599991</v>
          </cell>
          <cell r="T193">
            <v>1165616.54</v>
          </cell>
          <cell r="U193">
            <v>10469567762.280001</v>
          </cell>
          <cell r="V193">
            <v>1273661.3799999999</v>
          </cell>
          <cell r="W193">
            <v>11752710383.950001</v>
          </cell>
          <cell r="X193">
            <v>1415838.35</v>
          </cell>
          <cell r="Y193">
            <v>12688743292.700003</v>
          </cell>
          <cell r="Z193">
            <v>1556287.68</v>
          </cell>
          <cell r="AA193">
            <v>13928774736</v>
          </cell>
        </row>
        <row r="194">
          <cell r="D194">
            <v>6883.18</v>
          </cell>
          <cell r="E194">
            <v>61033157.059999987</v>
          </cell>
          <cell r="F194">
            <v>12023.39</v>
          </cell>
          <cell r="G194">
            <v>106779726.58999999</v>
          </cell>
          <cell r="H194">
            <v>22702.39</v>
          </cell>
          <cell r="I194">
            <v>202096675.78000006</v>
          </cell>
          <cell r="J194">
            <v>30037.97</v>
          </cell>
          <cell r="K194">
            <v>260594408.73499998</v>
          </cell>
          <cell r="L194">
            <v>36506.19</v>
          </cell>
          <cell r="M194">
            <v>304370359.12499994</v>
          </cell>
          <cell r="N194">
            <v>43466.720000000001</v>
          </cell>
          <cell r="O194">
            <v>359252440.80000001</v>
          </cell>
          <cell r="P194">
            <v>46829.59</v>
          </cell>
          <cell r="Q194">
            <v>423573641.54999995</v>
          </cell>
          <cell r="R194">
            <v>53435.38</v>
          </cell>
          <cell r="S194">
            <v>472261888.44</v>
          </cell>
          <cell r="T194">
            <v>59183.61</v>
          </cell>
          <cell r="U194">
            <v>531587185.0200001</v>
          </cell>
          <cell r="V194">
            <v>67154.89</v>
          </cell>
          <cell r="W194">
            <v>619671747.47500002</v>
          </cell>
          <cell r="X194">
            <v>71578.05</v>
          </cell>
          <cell r="Y194">
            <v>641482484.10000002</v>
          </cell>
          <cell r="Z194">
            <v>77652.639999999999</v>
          </cell>
          <cell r="AA194">
            <v>694991128.00000012</v>
          </cell>
        </row>
        <row r="195">
          <cell r="D195">
            <v>2759</v>
          </cell>
          <cell r="E195">
            <v>24464053</v>
          </cell>
          <cell r="F195">
            <v>5756.15</v>
          </cell>
          <cell r="G195">
            <v>51120368.149999999</v>
          </cell>
          <cell r="H195">
            <v>2248.46</v>
          </cell>
          <cell r="I195">
            <v>20015790.920000002</v>
          </cell>
          <cell r="J195">
            <v>5227.6099999999997</v>
          </cell>
          <cell r="K195">
            <v>45352130.555</v>
          </cell>
          <cell r="L195">
            <v>10930.38</v>
          </cell>
          <cell r="M195">
            <v>91132043.25</v>
          </cell>
          <cell r="N195">
            <v>13146.62</v>
          </cell>
          <cell r="O195">
            <v>108656814.30000001</v>
          </cell>
          <cell r="P195">
            <v>22596.54</v>
          </cell>
          <cell r="Q195">
            <v>204385704.30000001</v>
          </cell>
          <cell r="R195">
            <v>25163.16</v>
          </cell>
          <cell r="S195">
            <v>222392008.08000001</v>
          </cell>
          <cell r="T195">
            <v>28840.19</v>
          </cell>
          <cell r="U195">
            <v>259042586.57999995</v>
          </cell>
          <cell r="V195">
            <v>33657.46</v>
          </cell>
          <cell r="W195">
            <v>310574212.14999992</v>
          </cell>
          <cell r="X195">
            <v>36973.1</v>
          </cell>
          <cell r="Y195">
            <v>331352922.20000005</v>
          </cell>
          <cell r="Z195">
            <v>35640.19</v>
          </cell>
          <cell r="AA195">
            <v>318979700.5</v>
          </cell>
        </row>
        <row r="196">
          <cell r="D196">
            <v>5872.72</v>
          </cell>
          <cell r="E196">
            <v>52073408.240000002</v>
          </cell>
          <cell r="F196">
            <v>14542.4</v>
          </cell>
          <cell r="G196">
            <v>129151054.40000001</v>
          </cell>
          <cell r="H196">
            <v>22326.59</v>
          </cell>
          <cell r="I196">
            <v>198751304.17999998</v>
          </cell>
          <cell r="J196">
            <v>30074.91</v>
          </cell>
          <cell r="K196">
            <v>260914881.70499995</v>
          </cell>
          <cell r="L196">
            <v>38804.47</v>
          </cell>
          <cell r="M196">
            <v>323532268.62500006</v>
          </cell>
          <cell r="N196">
            <v>44120.88</v>
          </cell>
          <cell r="O196">
            <v>364659073.19999999</v>
          </cell>
          <cell r="P196">
            <v>52406.43</v>
          </cell>
          <cell r="Q196">
            <v>474016159.35000002</v>
          </cell>
          <cell r="R196">
            <v>61455.05</v>
          </cell>
          <cell r="S196">
            <v>543139731.89999998</v>
          </cell>
          <cell r="T196">
            <v>67896.710000000006</v>
          </cell>
          <cell r="U196">
            <v>609848249.21999991</v>
          </cell>
          <cell r="V196">
            <v>76314.19</v>
          </cell>
          <cell r="W196">
            <v>704189188.2249999</v>
          </cell>
          <cell r="X196">
            <v>84059.71</v>
          </cell>
          <cell r="Y196">
            <v>753343121.01999998</v>
          </cell>
          <cell r="Z196">
            <v>93721.86</v>
          </cell>
          <cell r="AA196">
            <v>838810646.99999988</v>
          </cell>
        </row>
        <row r="197">
          <cell r="D197">
            <v>5148.88</v>
          </cell>
          <cell r="E197">
            <v>45655118.960000001</v>
          </cell>
          <cell r="F197">
            <v>18363.63</v>
          </cell>
          <cell r="G197">
            <v>163087398.02999997</v>
          </cell>
          <cell r="H197">
            <v>23031.91</v>
          </cell>
          <cell r="I197">
            <v>205030062.81999999</v>
          </cell>
          <cell r="J197">
            <v>28409.49</v>
          </cell>
          <cell r="K197">
            <v>246466530.49499997</v>
          </cell>
          <cell r="L197">
            <v>43408.800000000003</v>
          </cell>
          <cell r="M197">
            <v>361920870</v>
          </cell>
          <cell r="N197">
            <v>46710</v>
          </cell>
          <cell r="O197">
            <v>386058150</v>
          </cell>
          <cell r="P197">
            <v>58356.78</v>
          </cell>
          <cell r="Q197">
            <v>527837075.09999996</v>
          </cell>
          <cell r="R197">
            <v>69020.2</v>
          </cell>
          <cell r="S197">
            <v>610000527.60000002</v>
          </cell>
          <cell r="T197">
            <v>84636.73</v>
          </cell>
          <cell r="U197">
            <v>760207108.86000001</v>
          </cell>
          <cell r="V197">
            <v>95025.65</v>
          </cell>
          <cell r="W197">
            <v>876849185.375</v>
          </cell>
          <cell r="X197">
            <v>104657.74</v>
          </cell>
          <cell r="Y197">
            <v>937942665.87999988</v>
          </cell>
          <cell r="Z197">
            <v>114846.64</v>
          </cell>
          <cell r="AA197">
            <v>1027877427.9999999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</row>
        <row r="199">
          <cell r="D199">
            <v>1447.3</v>
          </cell>
          <cell r="E199">
            <v>12833209.1</v>
          </cell>
          <cell r="F199">
            <v>3778.82</v>
          </cell>
          <cell r="G199">
            <v>33559700.420000002</v>
          </cell>
          <cell r="H199">
            <v>7162.09</v>
          </cell>
          <cell r="I199">
            <v>63756925.180000007</v>
          </cell>
          <cell r="J199">
            <v>12690.42</v>
          </cell>
          <cell r="K199">
            <v>110095738.70999999</v>
          </cell>
          <cell r="L199">
            <v>14859.32</v>
          </cell>
          <cell r="M199">
            <v>123889580.5</v>
          </cell>
          <cell r="N199">
            <v>20566.02</v>
          </cell>
          <cell r="O199">
            <v>169978155.30000001</v>
          </cell>
          <cell r="P199">
            <v>18873.78</v>
          </cell>
          <cell r="Q199">
            <v>170713340.09999999</v>
          </cell>
          <cell r="R199">
            <v>22774.44</v>
          </cell>
          <cell r="S199">
            <v>201280500.72</v>
          </cell>
          <cell r="T199">
            <v>24949.09</v>
          </cell>
          <cell r="U199">
            <v>224092726.38</v>
          </cell>
          <cell r="V199">
            <v>29351.08</v>
          </cell>
          <cell r="W199">
            <v>270837090.69999999</v>
          </cell>
          <cell r="X199">
            <v>31969.64</v>
          </cell>
          <cell r="Y199">
            <v>286511913.68000001</v>
          </cell>
          <cell r="Z199">
            <v>38920.75</v>
          </cell>
          <cell r="AA199">
            <v>348340712.5</v>
          </cell>
        </row>
        <row r="200">
          <cell r="D200">
            <v>421.33</v>
          </cell>
          <cell r="E200">
            <v>3735933.11</v>
          </cell>
          <cell r="F200">
            <v>5405.81</v>
          </cell>
          <cell r="G200">
            <v>48008998.610000014</v>
          </cell>
          <cell r="H200">
            <v>6772.09</v>
          </cell>
          <cell r="I200">
            <v>60285145.179999985</v>
          </cell>
          <cell r="J200">
            <v>10229.64</v>
          </cell>
          <cell r="K200">
            <v>88747241.819999978</v>
          </cell>
          <cell r="L200">
            <v>13704.97</v>
          </cell>
          <cell r="M200">
            <v>114265187.37499999</v>
          </cell>
          <cell r="N200">
            <v>18986.8</v>
          </cell>
          <cell r="O200">
            <v>156925901.99999997</v>
          </cell>
          <cell r="P200">
            <v>19973.2</v>
          </cell>
          <cell r="Q200">
            <v>180657594</v>
          </cell>
          <cell r="R200">
            <v>21796.39</v>
          </cell>
          <cell r="S200">
            <v>192636494.81999999</v>
          </cell>
          <cell r="T200">
            <v>25212.2</v>
          </cell>
          <cell r="U200">
            <v>226455980.39999995</v>
          </cell>
          <cell r="V200">
            <v>28086.33</v>
          </cell>
          <cell r="W200">
            <v>259166610.07500005</v>
          </cell>
          <cell r="X200">
            <v>32279.87</v>
          </cell>
          <cell r="Y200">
            <v>289292194.94</v>
          </cell>
          <cell r="Z200">
            <v>37044.53</v>
          </cell>
          <cell r="AA200">
            <v>331548543.5</v>
          </cell>
        </row>
        <row r="201">
          <cell r="D201">
            <v>1534.07</v>
          </cell>
          <cell r="E201">
            <v>13602598.689999999</v>
          </cell>
          <cell r="F201">
            <v>3586.04</v>
          </cell>
          <cell r="G201">
            <v>31847621.239999998</v>
          </cell>
          <cell r="H201">
            <v>6409.09</v>
          </cell>
          <cell r="I201">
            <v>57053719.18</v>
          </cell>
          <cell r="J201">
            <v>9997.69</v>
          </cell>
          <cell r="K201">
            <v>86734959.594999999</v>
          </cell>
          <cell r="L201">
            <v>12597.31</v>
          </cell>
          <cell r="M201">
            <v>105030072.125</v>
          </cell>
          <cell r="N201">
            <v>14458.91</v>
          </cell>
          <cell r="O201">
            <v>119502891.15000001</v>
          </cell>
          <cell r="P201">
            <v>12512.36</v>
          </cell>
          <cell r="Q201">
            <v>113174296.2</v>
          </cell>
          <cell r="R201">
            <v>15140.17</v>
          </cell>
          <cell r="S201">
            <v>133808822.45999999</v>
          </cell>
          <cell r="T201">
            <v>17350.77</v>
          </cell>
          <cell r="U201">
            <v>155844616.14000002</v>
          </cell>
          <cell r="V201">
            <v>20769.7</v>
          </cell>
          <cell r="W201">
            <v>191652406.74999997</v>
          </cell>
          <cell r="X201">
            <v>22270.57</v>
          </cell>
          <cell r="Y201">
            <v>199588848.34</v>
          </cell>
          <cell r="Z201">
            <v>23972.27</v>
          </cell>
          <cell r="AA201">
            <v>214551816.5</v>
          </cell>
        </row>
        <row r="202">
          <cell r="D202">
            <v>12030.63</v>
          </cell>
          <cell r="E202">
            <v>106675596.20999999</v>
          </cell>
          <cell r="F202">
            <v>21855.3</v>
          </cell>
          <cell r="G202">
            <v>194096919.29999995</v>
          </cell>
          <cell r="H202">
            <v>34478.120000000003</v>
          </cell>
          <cell r="I202">
            <v>306924224.23999995</v>
          </cell>
          <cell r="J202">
            <v>47463.27</v>
          </cell>
          <cell r="K202">
            <v>411767598.88500005</v>
          </cell>
          <cell r="L202">
            <v>60820.99</v>
          </cell>
          <cell r="M202">
            <v>507095004.12500006</v>
          </cell>
          <cell r="N202">
            <v>74379.13</v>
          </cell>
          <cell r="O202">
            <v>614743509.45000005</v>
          </cell>
          <cell r="P202">
            <v>70537.289999999994</v>
          </cell>
          <cell r="Q202">
            <v>638009788.04999995</v>
          </cell>
          <cell r="R202">
            <v>81935.37</v>
          </cell>
          <cell r="S202">
            <v>724144800.05999994</v>
          </cell>
          <cell r="T202">
            <v>93381.89</v>
          </cell>
          <cell r="U202">
            <v>838756135.98000014</v>
          </cell>
          <cell r="V202">
            <v>104659.91</v>
          </cell>
          <cell r="W202">
            <v>965749319.52499986</v>
          </cell>
          <cell r="X202">
            <v>114015.91</v>
          </cell>
          <cell r="Y202">
            <v>1021810585.4200001</v>
          </cell>
          <cell r="Z202">
            <v>125285.37</v>
          </cell>
          <cell r="AA202">
            <v>1121304061.5</v>
          </cell>
        </row>
        <row r="203">
          <cell r="D203">
            <v>56801.24</v>
          </cell>
          <cell r="E203">
            <v>503656595.07999998</v>
          </cell>
          <cell r="F203">
            <v>111085.27</v>
          </cell>
          <cell r="G203">
            <v>986548282.87</v>
          </cell>
          <cell r="H203">
            <v>165420.94</v>
          </cell>
          <cell r="I203">
            <v>1472577207.8800001</v>
          </cell>
          <cell r="J203">
            <v>220619.19</v>
          </cell>
          <cell r="K203">
            <v>1913981782.845</v>
          </cell>
          <cell r="L203">
            <v>277348.77</v>
          </cell>
          <cell r="M203">
            <v>2312395369.8749995</v>
          </cell>
          <cell r="N203">
            <v>337181.95</v>
          </cell>
          <cell r="O203">
            <v>2786808816.75</v>
          </cell>
          <cell r="P203">
            <v>374273.92</v>
          </cell>
          <cell r="Q203">
            <v>3385307606.3999996</v>
          </cell>
          <cell r="R203">
            <v>431220.47</v>
          </cell>
          <cell r="S203">
            <v>3811126513.8599997</v>
          </cell>
          <cell r="T203">
            <v>488813</v>
          </cell>
          <cell r="U203">
            <v>4390518365.999999</v>
          </cell>
          <cell r="V203">
            <v>535516.71</v>
          </cell>
          <cell r="W203">
            <v>4941480441.5249996</v>
          </cell>
          <cell r="X203">
            <v>587172.25</v>
          </cell>
          <cell r="Y203">
            <v>5262237704.5</v>
          </cell>
          <cell r="Z203">
            <v>647948.91</v>
          </cell>
          <cell r="AA203">
            <v>5799142744.5</v>
          </cell>
        </row>
        <row r="204">
          <cell r="D204">
            <v>0</v>
          </cell>
          <cell r="E204">
            <v>0</v>
          </cell>
          <cell r="F204">
            <v>-788.2</v>
          </cell>
          <cell r="G204">
            <v>-7000004.2000000002</v>
          </cell>
          <cell r="H204">
            <v>-788.2</v>
          </cell>
          <cell r="I204">
            <v>-7016556.4000000004</v>
          </cell>
          <cell r="J204">
            <v>-91.68</v>
          </cell>
          <cell r="K204">
            <v>-795369.84</v>
          </cell>
          <cell r="L204">
            <v>-91.68</v>
          </cell>
          <cell r="M204">
            <v>-764382</v>
          </cell>
          <cell r="N204">
            <v>-811.67</v>
          </cell>
          <cell r="O204">
            <v>-6708452.5499999989</v>
          </cell>
          <cell r="P204">
            <v>7383.27</v>
          </cell>
          <cell r="Q204">
            <v>66781677.150000006</v>
          </cell>
          <cell r="R204">
            <v>9183.74</v>
          </cell>
          <cell r="S204">
            <v>81165894.120000005</v>
          </cell>
          <cell r="T204">
            <v>11004.63</v>
          </cell>
          <cell r="U204">
            <v>98843586.659999996</v>
          </cell>
          <cell r="V204">
            <v>-11346.49</v>
          </cell>
          <cell r="W204">
            <v>-104699736.47500001</v>
          </cell>
          <cell r="X204">
            <v>-11346.49</v>
          </cell>
          <cell r="Y204">
            <v>-101687243.38</v>
          </cell>
          <cell r="Z204">
            <v>-10957.82</v>
          </cell>
          <cell r="AA204">
            <v>-98072489.000000015</v>
          </cell>
        </row>
        <row r="205">
          <cell r="D205">
            <v>6421.87</v>
          </cell>
          <cell r="E205">
            <v>56942721.289999992</v>
          </cell>
          <cell r="F205">
            <v>12734.41</v>
          </cell>
          <cell r="G205">
            <v>113094295.20999999</v>
          </cell>
          <cell r="H205">
            <v>19230.650000000001</v>
          </cell>
          <cell r="I205">
            <v>171191246.30000001</v>
          </cell>
          <cell r="J205">
            <v>25460.74</v>
          </cell>
          <cell r="K205">
            <v>220884649.87</v>
          </cell>
          <cell r="L205">
            <v>32036.69</v>
          </cell>
          <cell r="M205">
            <v>267105902.87499997</v>
          </cell>
          <cell r="N205">
            <v>38407.800000000003</v>
          </cell>
          <cell r="O205">
            <v>317440466.99999994</v>
          </cell>
          <cell r="P205">
            <v>41038.65</v>
          </cell>
          <cell r="Q205">
            <v>371194589.25</v>
          </cell>
          <cell r="R205">
            <v>46582.71</v>
          </cell>
          <cell r="S205">
            <v>411697990.98000002</v>
          </cell>
          <cell r="T205">
            <v>52172.9</v>
          </cell>
          <cell r="U205">
            <v>468616987.80000007</v>
          </cell>
          <cell r="V205">
            <v>58362.29</v>
          </cell>
          <cell r="W205">
            <v>538538030.9749999</v>
          </cell>
          <cell r="X205">
            <v>64532.55</v>
          </cell>
          <cell r="Y205">
            <v>578340713.0999999</v>
          </cell>
          <cell r="Z205">
            <v>71074.64</v>
          </cell>
          <cell r="AA205">
            <v>636118028</v>
          </cell>
        </row>
        <row r="206">
          <cell r="D206">
            <v>5418.61</v>
          </cell>
          <cell r="E206">
            <v>48046814.869999997</v>
          </cell>
          <cell r="F206">
            <v>10597.08</v>
          </cell>
          <cell r="G206">
            <v>94112667.479999989</v>
          </cell>
          <cell r="H206">
            <v>15780.48</v>
          </cell>
          <cell r="I206">
            <v>140477832.96000001</v>
          </cell>
          <cell r="J206">
            <v>21025.97</v>
          </cell>
          <cell r="K206">
            <v>182410802.73499998</v>
          </cell>
          <cell r="L206">
            <v>26416.98</v>
          </cell>
          <cell r="M206">
            <v>220251570.75000003</v>
          </cell>
          <cell r="N206">
            <v>31839.200000000001</v>
          </cell>
          <cell r="O206">
            <v>263150987.99999997</v>
          </cell>
          <cell r="P206">
            <v>19499.25</v>
          </cell>
          <cell r="Q206">
            <v>176370716.25</v>
          </cell>
          <cell r="R206">
            <v>24557.14</v>
          </cell>
          <cell r="S206">
            <v>217036003.31999999</v>
          </cell>
          <cell r="T206">
            <v>29672.41</v>
          </cell>
          <cell r="U206">
            <v>266517586.62000003</v>
          </cell>
          <cell r="V206">
            <v>34799.64</v>
          </cell>
          <cell r="W206">
            <v>321113678.10000002</v>
          </cell>
          <cell r="X206">
            <v>39902.89</v>
          </cell>
          <cell r="Y206">
            <v>357609700.18000001</v>
          </cell>
          <cell r="Z206">
            <v>47764.81</v>
          </cell>
          <cell r="AA206">
            <v>427495049.50000006</v>
          </cell>
        </row>
        <row r="207">
          <cell r="D207">
            <v>3933.68</v>
          </cell>
          <cell r="E207">
            <v>34879940.559999995</v>
          </cell>
          <cell r="F207">
            <v>7693</v>
          </cell>
          <cell r="G207">
            <v>68321533</v>
          </cell>
          <cell r="H207">
            <v>11687.61</v>
          </cell>
          <cell r="I207">
            <v>104043104.22000003</v>
          </cell>
          <cell r="J207">
            <v>15730.07</v>
          </cell>
          <cell r="K207">
            <v>136466222.285</v>
          </cell>
          <cell r="L207">
            <v>19884.66</v>
          </cell>
          <cell r="M207">
            <v>165788352.74999997</v>
          </cell>
          <cell r="N207">
            <v>24360.43</v>
          </cell>
          <cell r="O207">
            <v>201338953.94999996</v>
          </cell>
          <cell r="P207">
            <v>36277.360000000001</v>
          </cell>
          <cell r="Q207">
            <v>328128721.19999999</v>
          </cell>
          <cell r="R207">
            <v>38159.480000000003</v>
          </cell>
          <cell r="S207">
            <v>337253484.24000001</v>
          </cell>
          <cell r="T207">
            <v>42270.05</v>
          </cell>
          <cell r="U207">
            <v>379669589.10000002</v>
          </cell>
          <cell r="V207">
            <v>45992.09</v>
          </cell>
          <cell r="W207">
            <v>424392010.47499996</v>
          </cell>
          <cell r="X207">
            <v>49696.71</v>
          </cell>
          <cell r="Y207">
            <v>445381915.01999998</v>
          </cell>
          <cell r="Z207">
            <v>53912.65</v>
          </cell>
          <cell r="AA207">
            <v>482518217.5</v>
          </cell>
        </row>
        <row r="208"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-2.09</v>
          </cell>
          <cell r="Q208">
            <v>-18904.05</v>
          </cell>
          <cell r="R208">
            <v>-2.09</v>
          </cell>
          <cell r="S208">
            <v>-18471.419999999998</v>
          </cell>
          <cell r="T208">
            <v>-2.09</v>
          </cell>
          <cell r="U208">
            <v>-18772.38</v>
          </cell>
          <cell r="V208">
            <v>-2.37</v>
          </cell>
          <cell r="W208">
            <v>-21869.174999999999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</row>
        <row r="209">
          <cell r="D209">
            <v>1952.08</v>
          </cell>
          <cell r="E209">
            <v>17309093.359999996</v>
          </cell>
          <cell r="F209">
            <v>3977.76</v>
          </cell>
          <cell r="G209">
            <v>35326486.560000002</v>
          </cell>
          <cell r="H209">
            <v>8411.66</v>
          </cell>
          <cell r="I209">
            <v>74880597.319999993</v>
          </cell>
          <cell r="J209">
            <v>10802.12</v>
          </cell>
          <cell r="K209">
            <v>93713792.060000002</v>
          </cell>
          <cell r="L209">
            <v>11647.42</v>
          </cell>
          <cell r="M209">
            <v>97110364.25</v>
          </cell>
          <cell r="N209">
            <v>12263.8</v>
          </cell>
          <cell r="O209">
            <v>101360307</v>
          </cell>
          <cell r="P209">
            <v>4182.74</v>
          </cell>
          <cell r="Q209">
            <v>37832883.299999997</v>
          </cell>
          <cell r="R209">
            <v>4182.74</v>
          </cell>
          <cell r="S209">
            <v>36967056.119999997</v>
          </cell>
          <cell r="T209">
            <v>7407.24</v>
          </cell>
          <cell r="U209">
            <v>66531829.68</v>
          </cell>
          <cell r="V209">
            <v>8953.56</v>
          </cell>
          <cell r="W209">
            <v>82618974.899999991</v>
          </cell>
          <cell r="X209">
            <v>11886.73</v>
          </cell>
          <cell r="Y209">
            <v>106528874.25999999</v>
          </cell>
          <cell r="Z209">
            <v>12763.85</v>
          </cell>
          <cell r="AA209">
            <v>114236457.49999999</v>
          </cell>
        </row>
        <row r="210">
          <cell r="D210">
            <v>20624.21</v>
          </cell>
          <cell r="E210">
            <v>182874870.07000002</v>
          </cell>
          <cell r="F210">
            <v>23634.18</v>
          </cell>
          <cell r="G210">
            <v>209895152.58000001</v>
          </cell>
          <cell r="H210">
            <v>56527.8</v>
          </cell>
          <cell r="I210">
            <v>503210475.60000002</v>
          </cell>
          <cell r="J210">
            <v>91843.58</v>
          </cell>
          <cell r="K210">
            <v>796788978.28999996</v>
          </cell>
          <cell r="L210">
            <v>110179.31</v>
          </cell>
          <cell r="M210">
            <v>918619997.12500012</v>
          </cell>
          <cell r="N210">
            <v>122200.35</v>
          </cell>
          <cell r="O210">
            <v>1009985892.7499999</v>
          </cell>
          <cell r="P210">
            <v>114415.45</v>
          </cell>
          <cell r="Q210">
            <v>1034887745.25</v>
          </cell>
          <cell r="R210">
            <v>125919.07</v>
          </cell>
          <cell r="S210">
            <v>1112872740.6600001</v>
          </cell>
          <cell r="T210">
            <v>132827.21</v>
          </cell>
          <cell r="U210">
            <v>1193054000.2199996</v>
          </cell>
          <cell r="V210">
            <v>146366.74</v>
          </cell>
          <cell r="W210">
            <v>1350599093.3499997</v>
          </cell>
          <cell r="X210">
            <v>176189.12</v>
          </cell>
          <cell r="Y210">
            <v>1579006893.4400001</v>
          </cell>
          <cell r="Z210">
            <v>186696.39</v>
          </cell>
          <cell r="AA210">
            <v>1670932690.5000002</v>
          </cell>
        </row>
        <row r="212">
          <cell r="D212">
            <v>21408.22</v>
          </cell>
          <cell r="E212">
            <v>189826686.74000001</v>
          </cell>
          <cell r="F212">
            <v>41131.39</v>
          </cell>
          <cell r="G212">
            <v>365287874.59000003</v>
          </cell>
          <cell r="H212">
            <v>62188.49</v>
          </cell>
          <cell r="I212">
            <v>553601937.98000014</v>
          </cell>
          <cell r="J212">
            <v>87036.85</v>
          </cell>
          <cell r="K212">
            <v>755088192.17499971</v>
          </cell>
          <cell r="L212">
            <v>107775.02</v>
          </cell>
          <cell r="M212">
            <v>898574229.24999988</v>
          </cell>
          <cell r="N212">
            <v>129068.61</v>
          </cell>
          <cell r="O212">
            <v>1066752061.6499999</v>
          </cell>
          <cell r="P212">
            <v>165072.58000000002</v>
          </cell>
          <cell r="Q212">
            <v>1493081486.0999999</v>
          </cell>
          <cell r="R212">
            <v>187563.66</v>
          </cell>
          <cell r="S212">
            <v>1657687627.0799999</v>
          </cell>
          <cell r="T212">
            <v>208125.52</v>
          </cell>
          <cell r="U212">
            <v>1869383420.6399999</v>
          </cell>
          <cell r="V212">
            <v>230969.17</v>
          </cell>
          <cell r="W212">
            <v>2131268016.1750002</v>
          </cell>
          <cell r="X212">
            <v>249122.88</v>
          </cell>
          <cell r="Y212">
            <v>2232639250.5599995</v>
          </cell>
          <cell r="Z212">
            <v>270638.99</v>
          </cell>
          <cell r="AA212">
            <v>2422218960.5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1992.23</v>
          </cell>
          <cell r="Q213">
            <v>18019720.350000001</v>
          </cell>
          <cell r="R213">
            <v>1992.23</v>
          </cell>
          <cell r="S213">
            <v>17607328.739999998</v>
          </cell>
          <cell r="T213">
            <v>1992.23</v>
          </cell>
          <cell r="U213">
            <v>17894209.859999999</v>
          </cell>
          <cell r="V213">
            <v>1992.23</v>
          </cell>
          <cell r="W213">
            <v>18383302.324999999</v>
          </cell>
          <cell r="X213">
            <v>1992.23</v>
          </cell>
          <cell r="Y213">
            <v>17854365.259999998</v>
          </cell>
          <cell r="Z213">
            <v>1992.23</v>
          </cell>
          <cell r="AA213">
            <v>17830458.500000004</v>
          </cell>
        </row>
        <row r="214"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253.89</v>
          </cell>
          <cell r="K214">
            <v>2202622.6949999998</v>
          </cell>
          <cell r="L214">
            <v>404.87</v>
          </cell>
          <cell r="M214">
            <v>3375603.6249999995</v>
          </cell>
          <cell r="N214">
            <v>404.87</v>
          </cell>
          <cell r="O214">
            <v>3346250.55</v>
          </cell>
          <cell r="P214">
            <v>31978.78</v>
          </cell>
          <cell r="Q214">
            <v>289248065.09999996</v>
          </cell>
          <cell r="R214">
            <v>33541.230000000003</v>
          </cell>
          <cell r="S214">
            <v>296437390.74000001</v>
          </cell>
          <cell r="T214">
            <v>33728.959999999999</v>
          </cell>
          <cell r="U214">
            <v>302953518.71999997</v>
          </cell>
          <cell r="V214">
            <v>33986.49</v>
          </cell>
          <cell r="W214">
            <v>313610336.4749999</v>
          </cell>
          <cell r="X214">
            <v>33986.49</v>
          </cell>
          <cell r="Y214">
            <v>304586923.38000005</v>
          </cell>
          <cell r="Z214">
            <v>33986.49</v>
          </cell>
          <cell r="AA214">
            <v>304179085.5</v>
          </cell>
        </row>
        <row r="215">
          <cell r="D215">
            <v>552.58000000000004</v>
          </cell>
          <cell r="E215">
            <v>4899726.8600000003</v>
          </cell>
          <cell r="F215">
            <v>663.24</v>
          </cell>
          <cell r="G215">
            <v>5890234.4400000004</v>
          </cell>
          <cell r="H215">
            <v>1552.43</v>
          </cell>
          <cell r="I215">
            <v>13819731.860000001</v>
          </cell>
          <cell r="J215">
            <v>1627.16</v>
          </cell>
          <cell r="K215">
            <v>14116426.58</v>
          </cell>
          <cell r="L215">
            <v>867.33</v>
          </cell>
          <cell r="M215">
            <v>7231363.875</v>
          </cell>
          <cell r="N215">
            <v>1277.9000000000001</v>
          </cell>
          <cell r="O215">
            <v>10561843.5</v>
          </cell>
          <cell r="P215">
            <v>199.13</v>
          </cell>
          <cell r="Q215">
            <v>1801130.8499999999</v>
          </cell>
          <cell r="R215">
            <v>387.85</v>
          </cell>
          <cell r="S215">
            <v>3427818.3000000003</v>
          </cell>
          <cell r="T215">
            <v>387.85</v>
          </cell>
          <cell r="U215">
            <v>3483668.7</v>
          </cell>
          <cell r="V215">
            <v>1021.02</v>
          </cell>
          <cell r="W215">
            <v>9421462.049999997</v>
          </cell>
          <cell r="X215">
            <v>1021.02</v>
          </cell>
          <cell r="Y215">
            <v>9150381.2400000002</v>
          </cell>
          <cell r="Z215">
            <v>1523.41</v>
          </cell>
          <cell r="AA215">
            <v>13634519.5</v>
          </cell>
        </row>
        <row r="216">
          <cell r="D216">
            <v>20855.64</v>
          </cell>
          <cell r="E216">
            <v>184926959.88</v>
          </cell>
          <cell r="F216">
            <v>40468.15</v>
          </cell>
          <cell r="G216">
            <v>359397640.15000004</v>
          </cell>
          <cell r="H216">
            <v>60636.06</v>
          </cell>
          <cell r="I216">
            <v>539782206.12000012</v>
          </cell>
          <cell r="J216">
            <v>85155.8</v>
          </cell>
          <cell r="K216">
            <v>738769142.89999974</v>
          </cell>
          <cell r="L216">
            <v>106502.82</v>
          </cell>
          <cell r="M216">
            <v>887967261.74999988</v>
          </cell>
          <cell r="N216">
            <v>127385.84</v>
          </cell>
          <cell r="O216">
            <v>1052843967.5999999</v>
          </cell>
          <cell r="P216">
            <v>130902.44</v>
          </cell>
          <cell r="Q216">
            <v>1184012569.8</v>
          </cell>
          <cell r="R216">
            <v>151642.35</v>
          </cell>
          <cell r="S216">
            <v>1340215089.3</v>
          </cell>
          <cell r="T216">
            <v>172016.48</v>
          </cell>
          <cell r="U216">
            <v>1545052023.3599999</v>
          </cell>
          <cell r="V216">
            <v>193969.43</v>
          </cell>
          <cell r="W216">
            <v>1789852915.3250003</v>
          </cell>
          <cell r="X216">
            <v>212123.14</v>
          </cell>
          <cell r="Y216">
            <v>1901047580.6799996</v>
          </cell>
          <cell r="Z216">
            <v>233136.86</v>
          </cell>
          <cell r="AA216">
            <v>2086574896.9999998</v>
          </cell>
        </row>
        <row r="217"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</row>
        <row r="219">
          <cell r="D219">
            <v>10881.76</v>
          </cell>
          <cell r="E219">
            <v>96488565.920000002</v>
          </cell>
          <cell r="F219">
            <v>22171.279999999999</v>
          </cell>
          <cell r="G219">
            <v>196903137.68000001</v>
          </cell>
          <cell r="H219">
            <v>35536.629999999997</v>
          </cell>
          <cell r="I219">
            <v>316347080.25999999</v>
          </cell>
          <cell r="J219">
            <v>48915.8</v>
          </cell>
          <cell r="K219">
            <v>424369022.89999998</v>
          </cell>
          <cell r="L219">
            <v>62372.5</v>
          </cell>
          <cell r="M219">
            <v>520030718.75</v>
          </cell>
          <cell r="N219">
            <v>76160.929999999993</v>
          </cell>
          <cell r="O219">
            <v>629470086.45000005</v>
          </cell>
          <cell r="P219">
            <v>49675.35</v>
          </cell>
          <cell r="Q219">
            <v>449313540.75</v>
          </cell>
          <cell r="R219">
            <v>56821.759999999995</v>
          </cell>
          <cell r="S219">
            <v>502190714.88</v>
          </cell>
          <cell r="T219">
            <v>63844.07</v>
          </cell>
          <cell r="U219">
            <v>573447436.74000001</v>
          </cell>
          <cell r="V219">
            <v>95578.06</v>
          </cell>
          <cell r="W219">
            <v>881946548.64999998</v>
          </cell>
          <cell r="X219">
            <v>104716.06</v>
          </cell>
          <cell r="Y219">
            <v>938465329.72000003</v>
          </cell>
          <cell r="Z219">
            <v>114107.92</v>
          </cell>
          <cell r="AA219">
            <v>1021265884</v>
          </cell>
        </row>
        <row r="220"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6391.21</v>
          </cell>
          <cell r="Q220">
            <v>57808494.450000003</v>
          </cell>
          <cell r="R220">
            <v>7304.24</v>
          </cell>
          <cell r="S220">
            <v>64554873.119999997</v>
          </cell>
          <cell r="T220">
            <v>8217.27</v>
          </cell>
          <cell r="U220">
            <v>73807519.140000001</v>
          </cell>
          <cell r="V220">
            <v>9130.2999999999993</v>
          </cell>
          <cell r="W220">
            <v>84249843.25</v>
          </cell>
          <cell r="X220">
            <v>10043.33</v>
          </cell>
          <cell r="Y220">
            <v>90008323.459999993</v>
          </cell>
          <cell r="Z220">
            <v>10955.98</v>
          </cell>
          <cell r="AA220">
            <v>98056021</v>
          </cell>
        </row>
        <row r="221">
          <cell r="D221">
            <v>6983.09</v>
          </cell>
          <cell r="E221">
            <v>61919059.030000001</v>
          </cell>
          <cell r="F221">
            <v>14306.84</v>
          </cell>
          <cell r="G221">
            <v>127059046.04000001</v>
          </cell>
          <cell r="H221">
            <v>23739.87</v>
          </cell>
          <cell r="I221">
            <v>211332322.73999998</v>
          </cell>
          <cell r="J221">
            <v>33202.959999999999</v>
          </cell>
          <cell r="K221">
            <v>288052279.48000002</v>
          </cell>
          <cell r="L221">
            <v>42743.58</v>
          </cell>
          <cell r="M221">
            <v>356374598.25</v>
          </cell>
          <cell r="N221">
            <v>52615.93</v>
          </cell>
          <cell r="O221">
            <v>434870661.44999999</v>
          </cell>
          <cell r="P221">
            <v>37280.449999999997</v>
          </cell>
          <cell r="Q221">
            <v>337201670.25</v>
          </cell>
          <cell r="R221">
            <v>42656.35</v>
          </cell>
          <cell r="S221">
            <v>376996821.30000001</v>
          </cell>
          <cell r="T221">
            <v>47906.64</v>
          </cell>
          <cell r="U221">
            <v>430297440.48000002</v>
          </cell>
          <cell r="V221">
            <v>53180.56</v>
          </cell>
          <cell r="W221">
            <v>490723617.39999998</v>
          </cell>
          <cell r="X221">
            <v>58559.29</v>
          </cell>
          <cell r="Y221">
            <v>524808356.98000002</v>
          </cell>
          <cell r="Z221">
            <v>64192.05</v>
          </cell>
          <cell r="AA221">
            <v>574518847.5</v>
          </cell>
        </row>
        <row r="222">
          <cell r="D222">
            <v>425.11</v>
          </cell>
          <cell r="E222">
            <v>3769450.37</v>
          </cell>
          <cell r="F222">
            <v>850.22</v>
          </cell>
          <cell r="G222">
            <v>7550803.8200000003</v>
          </cell>
          <cell r="H222">
            <v>1275.43</v>
          </cell>
          <cell r="I222">
            <v>11353877.860000001</v>
          </cell>
          <cell r="J222">
            <v>1684.4</v>
          </cell>
          <cell r="K222">
            <v>14613012.200000001</v>
          </cell>
          <cell r="L222">
            <v>2093.37</v>
          </cell>
          <cell r="M222">
            <v>17453472.375</v>
          </cell>
          <cell r="N222">
            <v>2502.34</v>
          </cell>
          <cell r="O222">
            <v>20681840.100000001</v>
          </cell>
          <cell r="P222">
            <v>6003.69</v>
          </cell>
          <cell r="Q222">
            <v>54303376.049999997</v>
          </cell>
          <cell r="R222">
            <v>6861.17</v>
          </cell>
          <cell r="S222">
            <v>60639020.460000001</v>
          </cell>
          <cell r="T222">
            <v>7720.16</v>
          </cell>
          <cell r="U222">
            <v>69342477.120000005</v>
          </cell>
          <cell r="V222">
            <v>8579.15</v>
          </cell>
          <cell r="W222">
            <v>79164106.625</v>
          </cell>
          <cell r="X222">
            <v>9438.14</v>
          </cell>
          <cell r="Y222">
            <v>84584610.679999992</v>
          </cell>
          <cell r="Z222">
            <v>10297.34</v>
          </cell>
          <cell r="AA222">
            <v>92161193</v>
          </cell>
        </row>
        <row r="223">
          <cell r="D223">
            <v>3473.56</v>
          </cell>
          <cell r="E223">
            <v>30800056.52</v>
          </cell>
          <cell r="F223">
            <v>7014.22</v>
          </cell>
          <cell r="G223">
            <v>62293287.82</v>
          </cell>
          <cell r="H223">
            <v>10521.33</v>
          </cell>
          <cell r="I223">
            <v>93660879.659999996</v>
          </cell>
          <cell r="J223">
            <v>14028.44</v>
          </cell>
          <cell r="K223">
            <v>121703731.22</v>
          </cell>
          <cell r="L223">
            <v>17535.55</v>
          </cell>
          <cell r="M223">
            <v>146202648.125</v>
          </cell>
          <cell r="N223">
            <v>21042.66</v>
          </cell>
          <cell r="O223">
            <v>173917584.90000001</v>
          </cell>
          <cell r="V223">
            <v>24688.05</v>
          </cell>
          <cell r="W223">
            <v>227808981.375</v>
          </cell>
          <cell r="X223">
            <v>26675.3</v>
          </cell>
          <cell r="Y223">
            <v>239064038.59999999</v>
          </cell>
          <cell r="Z223">
            <v>28662.55</v>
          </cell>
          <cell r="AA223">
            <v>256529822.5</v>
          </cell>
        </row>
        <row r="225"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200000</v>
          </cell>
          <cell r="AA225">
            <v>1790000000</v>
          </cell>
        </row>
        <row r="226"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200000</v>
          </cell>
          <cell r="AA226">
            <v>1790000000</v>
          </cell>
        </row>
        <row r="227"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</row>
        <row r="228"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</row>
        <row r="229"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</row>
        <row r="231">
          <cell r="D231">
            <v>229606.32</v>
          </cell>
          <cell r="E231">
            <v>2035919239.4400001</v>
          </cell>
          <cell r="F231">
            <v>472694.53</v>
          </cell>
          <cell r="G231">
            <v>4198000120.9300003</v>
          </cell>
          <cell r="H231">
            <v>741712.73</v>
          </cell>
          <cell r="I231">
            <v>6602726722.46</v>
          </cell>
          <cell r="J231">
            <v>1018854.37</v>
          </cell>
          <cell r="K231">
            <v>8839071086.9349995</v>
          </cell>
          <cell r="L231">
            <v>1302769.32</v>
          </cell>
          <cell r="M231">
            <v>10861839205.5</v>
          </cell>
          <cell r="N231">
            <v>1597695.67</v>
          </cell>
          <cell r="O231">
            <v>13204954712.550001</v>
          </cell>
          <cell r="P231">
            <v>1635594.2499999998</v>
          </cell>
          <cell r="Q231">
            <v>14793949991.25</v>
          </cell>
          <cell r="R231">
            <v>1897281.1800000002</v>
          </cell>
          <cell r="S231">
            <v>16768171068.840002</v>
          </cell>
          <cell r="T231">
            <v>2141801.16</v>
          </cell>
          <cell r="U231">
            <v>19237658019.119995</v>
          </cell>
          <cell r="V231">
            <v>2399762.54</v>
          </cell>
          <cell r="W231">
            <v>22143808837.850002</v>
          </cell>
          <cell r="X231">
            <v>2667354.65</v>
          </cell>
          <cell r="Y231">
            <v>23904832373.299999</v>
          </cell>
          <cell r="Z231">
            <v>3001898.01</v>
          </cell>
          <cell r="AA231">
            <v>26866987189.5</v>
          </cell>
        </row>
        <row r="232">
          <cell r="D232">
            <v>154847.65</v>
          </cell>
          <cell r="E232">
            <v>1373034112.55</v>
          </cell>
          <cell r="F232">
            <v>327616.53000000003</v>
          </cell>
          <cell r="G232">
            <v>2909562402.9300003</v>
          </cell>
          <cell r="H232">
            <v>513475.94</v>
          </cell>
          <cell r="I232">
            <v>4570962817.8800001</v>
          </cell>
          <cell r="J232">
            <v>690733.43</v>
          </cell>
          <cell r="K232">
            <v>5992457871.9650002</v>
          </cell>
          <cell r="L232">
            <v>868549.21</v>
          </cell>
          <cell r="M232">
            <v>7241529038.374999</v>
          </cell>
          <cell r="N232">
            <v>1063197.9099999999</v>
          </cell>
          <cell r="O232">
            <v>8787330726.1500015</v>
          </cell>
          <cell r="P232">
            <v>1132238.8899999999</v>
          </cell>
          <cell r="Q232">
            <v>10241100760.049999</v>
          </cell>
          <cell r="R232">
            <v>1307746.6200000001</v>
          </cell>
          <cell r="S232">
            <v>11557864627.560001</v>
          </cell>
          <cell r="T232">
            <v>1487311.91</v>
          </cell>
          <cell r="U232">
            <v>13359035575.619999</v>
          </cell>
          <cell r="V232">
            <v>1677050.08</v>
          </cell>
          <cell r="W232">
            <v>15474979613.200003</v>
          </cell>
          <cell r="X232">
            <v>1876524.09</v>
          </cell>
          <cell r="Y232">
            <v>16817408894.58</v>
          </cell>
          <cell r="Z232">
            <v>2064816.41</v>
          </cell>
          <cell r="AA232">
            <v>18480106869.5</v>
          </cell>
        </row>
        <row r="233">
          <cell r="D233">
            <v>0</v>
          </cell>
          <cell r="E233">
            <v>0</v>
          </cell>
          <cell r="F233">
            <v>894.54</v>
          </cell>
          <cell r="G233">
            <v>7944409.7399999993</v>
          </cell>
          <cell r="H233">
            <v>1789.94</v>
          </cell>
          <cell r="I233">
            <v>15934045.880000001</v>
          </cell>
          <cell r="J233">
            <v>2696.06</v>
          </cell>
          <cell r="K233">
            <v>23389668.530000001</v>
          </cell>
          <cell r="L233">
            <v>3627.32</v>
          </cell>
          <cell r="M233">
            <v>30242780.5</v>
          </cell>
          <cell r="N233">
            <v>4563.97</v>
          </cell>
          <cell r="O233">
            <v>37721212.050000012</v>
          </cell>
          <cell r="P233">
            <v>8539.16</v>
          </cell>
          <cell r="Q233">
            <v>77236702.200000003</v>
          </cell>
          <cell r="R233">
            <v>10267.950000000001</v>
          </cell>
          <cell r="S233">
            <v>90748142.100000009</v>
          </cell>
          <cell r="T233">
            <v>11988.33</v>
          </cell>
          <cell r="U233">
            <v>107679180.06000002</v>
          </cell>
          <cell r="V233">
            <v>13727.48</v>
          </cell>
          <cell r="W233">
            <v>126670321.69999997</v>
          </cell>
          <cell r="X233">
            <v>15430.75</v>
          </cell>
          <cell r="Y233">
            <v>138290381.5</v>
          </cell>
          <cell r="Z233">
            <v>11781.64</v>
          </cell>
          <cell r="AA233">
            <v>105445678</v>
          </cell>
        </row>
        <row r="234">
          <cell r="D234">
            <v>34885.870000000003</v>
          </cell>
          <cell r="E234">
            <v>309333009.29000002</v>
          </cell>
          <cell r="F234">
            <v>65484</v>
          </cell>
          <cell r="G234">
            <v>581563404</v>
          </cell>
          <cell r="H234">
            <v>110354.63</v>
          </cell>
          <cell r="I234">
            <v>982376916.25999999</v>
          </cell>
          <cell r="J234">
            <v>168569.53</v>
          </cell>
          <cell r="K234">
            <v>1462424957.5150001</v>
          </cell>
          <cell r="L234">
            <v>221189.4</v>
          </cell>
          <cell r="M234">
            <v>1844166622.5</v>
          </cell>
          <cell r="N234">
            <v>254725.63</v>
          </cell>
          <cell r="O234">
            <v>2105307331.95</v>
          </cell>
          <cell r="P234">
            <v>223146.93</v>
          </cell>
          <cell r="Q234">
            <v>2018363981.8499999</v>
          </cell>
          <cell r="R234">
            <v>268847.59999999998</v>
          </cell>
          <cell r="S234">
            <v>2376075088.7999997</v>
          </cell>
          <cell r="T234">
            <v>294045.81</v>
          </cell>
          <cell r="U234">
            <v>2641119465.4200001</v>
          </cell>
          <cell r="V234">
            <v>322866.06</v>
          </cell>
          <cell r="W234">
            <v>2979246568.6500001</v>
          </cell>
          <cell r="X234">
            <v>351539.66</v>
          </cell>
          <cell r="Y234">
            <v>3150498432.9199996</v>
          </cell>
          <cell r="Z234">
            <v>436794.29</v>
          </cell>
          <cell r="AA234">
            <v>3909308895.5</v>
          </cell>
        </row>
        <row r="235">
          <cell r="D235">
            <v>1020.1</v>
          </cell>
          <cell r="E235">
            <v>9045226.7000000011</v>
          </cell>
          <cell r="F235">
            <v>2102.83</v>
          </cell>
          <cell r="G235">
            <v>18675233.23</v>
          </cell>
          <cell r="H235">
            <v>2587.73</v>
          </cell>
          <cell r="I235">
            <v>23035972.459999997</v>
          </cell>
          <cell r="J235">
            <v>2746.4</v>
          </cell>
          <cell r="K235">
            <v>23826393.199999999</v>
          </cell>
          <cell r="L235">
            <v>3138.46</v>
          </cell>
          <cell r="M235">
            <v>26166910.25</v>
          </cell>
          <cell r="N235">
            <v>4322.95</v>
          </cell>
          <cell r="O235">
            <v>35729181.75</v>
          </cell>
          <cell r="P235">
            <v>3408.05</v>
          </cell>
          <cell r="Q235">
            <v>30825812.25</v>
          </cell>
          <cell r="R235">
            <v>4089.55</v>
          </cell>
          <cell r="S235">
            <v>36143442.899999999</v>
          </cell>
          <cell r="T235">
            <v>4800.71</v>
          </cell>
          <cell r="U235">
            <v>43119977.219999999</v>
          </cell>
          <cell r="V235">
            <v>5681.28</v>
          </cell>
          <cell r="W235">
            <v>52424011.199999996</v>
          </cell>
          <cell r="X235">
            <v>6100.63</v>
          </cell>
          <cell r="Y235">
            <v>54673846.060000002</v>
          </cell>
          <cell r="Z235">
            <v>6951.29</v>
          </cell>
          <cell r="AA235">
            <v>62214045.5</v>
          </cell>
        </row>
        <row r="236">
          <cell r="D236">
            <v>19829.84</v>
          </cell>
          <cell r="E236">
            <v>175831191.28</v>
          </cell>
          <cell r="F236">
            <v>38780.9</v>
          </cell>
          <cell r="G236">
            <v>344413172.9000001</v>
          </cell>
          <cell r="H236">
            <v>57749.99</v>
          </cell>
          <cell r="I236">
            <v>514090410.97999996</v>
          </cell>
          <cell r="J236">
            <v>76357.740000000005</v>
          </cell>
          <cell r="K236">
            <v>662441573.37000012</v>
          </cell>
          <cell r="L236">
            <v>96508.68</v>
          </cell>
          <cell r="M236">
            <v>804641119.50000012</v>
          </cell>
          <cell r="N236">
            <v>116657.60000000001</v>
          </cell>
          <cell r="O236">
            <v>964175064</v>
          </cell>
          <cell r="P236">
            <v>116956.18</v>
          </cell>
          <cell r="Q236">
            <v>1057868648.0999999</v>
          </cell>
          <cell r="R236">
            <v>135998.57999999999</v>
          </cell>
          <cell r="S236">
            <v>1201955450.04</v>
          </cell>
          <cell r="T236">
            <v>154387.46</v>
          </cell>
          <cell r="U236">
            <v>1386708165.72</v>
          </cell>
          <cell r="V236">
            <v>172825.39</v>
          </cell>
          <cell r="W236">
            <v>1594746286.2250001</v>
          </cell>
          <cell r="X236">
            <v>191177.09</v>
          </cell>
          <cell r="Y236">
            <v>1713329080.5799999</v>
          </cell>
          <cell r="Z236">
            <v>210189.14</v>
          </cell>
          <cell r="AA236">
            <v>1881192803.0000002</v>
          </cell>
        </row>
        <row r="237">
          <cell r="D237">
            <v>19022.86</v>
          </cell>
          <cell r="E237">
            <v>168675699.62</v>
          </cell>
          <cell r="F237">
            <v>37815.730000000003</v>
          </cell>
          <cell r="G237">
            <v>335841498.13000005</v>
          </cell>
          <cell r="H237">
            <v>55754.5</v>
          </cell>
          <cell r="I237">
            <v>496326559</v>
          </cell>
          <cell r="J237">
            <v>77751.210000000006</v>
          </cell>
          <cell r="K237">
            <v>674530622.35500002</v>
          </cell>
          <cell r="L237">
            <v>109756.25</v>
          </cell>
          <cell r="M237">
            <v>915092734.375</v>
          </cell>
          <cell r="N237">
            <v>154227.60999999999</v>
          </cell>
          <cell r="O237">
            <v>1274691196.6499999</v>
          </cell>
          <cell r="P237">
            <v>151305.04</v>
          </cell>
          <cell r="Q237">
            <v>1368554086.8000002</v>
          </cell>
          <cell r="R237">
            <v>170330.88</v>
          </cell>
          <cell r="S237">
            <v>1505384317.4400001</v>
          </cell>
          <cell r="T237">
            <v>189266.94</v>
          </cell>
          <cell r="U237">
            <v>1699995655.0799999</v>
          </cell>
          <cell r="V237">
            <v>207612.25</v>
          </cell>
          <cell r="W237">
            <v>1915742036.8750002</v>
          </cell>
          <cell r="X237">
            <v>226582.43</v>
          </cell>
          <cell r="Y237">
            <v>2030631737.6599998</v>
          </cell>
          <cell r="Z237">
            <v>271365.24</v>
          </cell>
          <cell r="AA237">
            <v>2428718898</v>
          </cell>
        </row>
        <row r="239"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</row>
        <row r="240"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</row>
        <row r="242">
          <cell r="D242">
            <v>-19796.8</v>
          </cell>
          <cell r="E242">
            <v>-175538225.59999996</v>
          </cell>
          <cell r="F242">
            <v>-14352.34</v>
          </cell>
          <cell r="G242">
            <v>-127463131.53999999</v>
          </cell>
          <cell r="H242">
            <v>14613.12</v>
          </cell>
          <cell r="I242">
            <v>130085994.23999995</v>
          </cell>
          <cell r="J242">
            <v>-5160.5999999999913</v>
          </cell>
          <cell r="K242">
            <v>-44770785.299999952</v>
          </cell>
          <cell r="L242">
            <v>-41533.43</v>
          </cell>
          <cell r="M242">
            <v>-346284972.625</v>
          </cell>
          <cell r="N242">
            <v>-62764.68</v>
          </cell>
          <cell r="O242">
            <v>-518750080.19999993</v>
          </cell>
          <cell r="P242">
            <v>5775.2200000000012</v>
          </cell>
          <cell r="Q242">
            <v>52236864.900000095</v>
          </cell>
          <cell r="R242">
            <v>-29698.449999999997</v>
          </cell>
          <cell r="S242">
            <v>-262474901.10000002</v>
          </cell>
          <cell r="T242">
            <v>-1488209.99</v>
          </cell>
          <cell r="U242">
            <v>-13367102130.179998</v>
          </cell>
          <cell r="V242">
            <v>-1520359.93</v>
          </cell>
          <cell r="W242">
            <v>-14029121254.075001</v>
          </cell>
          <cell r="X242">
            <v>-1543554.71</v>
          </cell>
          <cell r="Y242">
            <v>-13833337311.02</v>
          </cell>
          <cell r="Z242">
            <v>-1595785.96</v>
          </cell>
          <cell r="AA242">
            <v>-14282284342</v>
          </cell>
        </row>
        <row r="243">
          <cell r="D243">
            <v>990.79</v>
          </cell>
          <cell r="E243">
            <v>8785334.9299999997</v>
          </cell>
          <cell r="F243">
            <v>2118.23</v>
          </cell>
          <cell r="G243">
            <v>18812000.629999999</v>
          </cell>
          <cell r="H243">
            <v>3012.27</v>
          </cell>
          <cell r="I243">
            <v>26815227.539999999</v>
          </cell>
          <cell r="J243">
            <v>4576.58</v>
          </cell>
          <cell r="K243">
            <v>39704119.789999999</v>
          </cell>
          <cell r="L243">
            <v>5947.03</v>
          </cell>
          <cell r="M243">
            <v>49583362.625</v>
          </cell>
          <cell r="N243">
            <v>7675.64</v>
          </cell>
          <cell r="O243">
            <v>63439164.600000001</v>
          </cell>
          <cell r="P243">
            <v>9135.7999999999993</v>
          </cell>
          <cell r="Q243">
            <v>82633311</v>
          </cell>
          <cell r="R243">
            <v>10201.48</v>
          </cell>
          <cell r="S243">
            <v>90160680.239999995</v>
          </cell>
          <cell r="T243">
            <v>11257.92</v>
          </cell>
          <cell r="U243">
            <v>101118637.44</v>
          </cell>
          <cell r="V243">
            <v>14183.47</v>
          </cell>
          <cell r="W243">
            <v>130877969.425</v>
          </cell>
          <cell r="X243">
            <v>15204.9</v>
          </cell>
          <cell r="Y243">
            <v>136266313.79999998</v>
          </cell>
          <cell r="Z243">
            <v>17427.580000000002</v>
          </cell>
          <cell r="AA243">
            <v>155976841.00000003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</row>
        <row r="245">
          <cell r="D245">
            <v>8672.86</v>
          </cell>
          <cell r="E245">
            <v>76902249.620000005</v>
          </cell>
          <cell r="F245">
            <v>13383.71</v>
          </cell>
          <cell r="G245">
            <v>118860728.50999999</v>
          </cell>
          <cell r="H245">
            <v>53414.65</v>
          </cell>
          <cell r="I245">
            <v>475497214.30000001</v>
          </cell>
          <cell r="J245">
            <v>56647.64</v>
          </cell>
          <cell r="K245">
            <v>491446600.81999999</v>
          </cell>
          <cell r="L245">
            <v>58124.29</v>
          </cell>
          <cell r="M245">
            <v>484611267.875</v>
          </cell>
          <cell r="N245">
            <v>76266.880000000005</v>
          </cell>
          <cell r="O245">
            <v>630345763.20000005</v>
          </cell>
          <cell r="P245">
            <v>91626.77</v>
          </cell>
          <cell r="Q245">
            <v>828764134.6500001</v>
          </cell>
          <cell r="R245">
            <v>92885.6</v>
          </cell>
          <cell r="S245">
            <v>820922932.80000007</v>
          </cell>
          <cell r="T245">
            <v>-1324970.8899999999</v>
          </cell>
          <cell r="U245">
            <v>-11900888533.98</v>
          </cell>
          <cell r="V245">
            <v>-1319683.6599999999</v>
          </cell>
          <cell r="W245">
            <v>-12177380972.65</v>
          </cell>
          <cell r="X245">
            <v>-1306922.25</v>
          </cell>
          <cell r="Y245">
            <v>-11712637204.5</v>
          </cell>
          <cell r="Z245">
            <v>-1299808.19</v>
          </cell>
          <cell r="AA245">
            <v>-11633283300.5</v>
          </cell>
        </row>
        <row r="246">
          <cell r="D246">
            <v>-29460.45</v>
          </cell>
          <cell r="E246">
            <v>-261225810.14999998</v>
          </cell>
          <cell r="F246">
            <v>-29854.28</v>
          </cell>
          <cell r="G246">
            <v>-265135860.67999998</v>
          </cell>
          <cell r="H246">
            <v>-41813.800000000003</v>
          </cell>
          <cell r="I246">
            <v>-372226447.60000008</v>
          </cell>
          <cell r="J246">
            <v>-66384.820000000007</v>
          </cell>
          <cell r="K246">
            <v>-575921505.90999997</v>
          </cell>
          <cell r="L246">
            <v>-105604.75</v>
          </cell>
          <cell r="M246">
            <v>-880479603.125</v>
          </cell>
          <cell r="N246">
            <v>-146707.20000000001</v>
          </cell>
          <cell r="O246">
            <v>-1212535008</v>
          </cell>
          <cell r="P246">
            <v>-94987.35</v>
          </cell>
          <cell r="Q246">
            <v>-859160580.75</v>
          </cell>
          <cell r="R246">
            <v>-132785.53</v>
          </cell>
          <cell r="S246">
            <v>-1173558514.1400001</v>
          </cell>
          <cell r="T246">
            <v>-174497.02</v>
          </cell>
          <cell r="U246">
            <v>-1567332233.6399999</v>
          </cell>
          <cell r="V246">
            <v>-214859.74</v>
          </cell>
          <cell r="W246">
            <v>-1982618250.8499999</v>
          </cell>
          <cell r="X246">
            <v>-251837.36</v>
          </cell>
          <cell r="Y246">
            <v>-2256966420.3200002</v>
          </cell>
          <cell r="Z246">
            <v>-313405.34999999998</v>
          </cell>
          <cell r="AA246">
            <v>-2804977882.5</v>
          </cell>
        </row>
        <row r="248">
          <cell r="D248">
            <v>-370328.01</v>
          </cell>
          <cell r="E248">
            <v>-3283698464.6700001</v>
          </cell>
          <cell r="F248">
            <v>-774545.97</v>
          </cell>
          <cell r="G248">
            <v>-6878742759.5699978</v>
          </cell>
          <cell r="H248">
            <v>-1258265.53</v>
          </cell>
          <cell r="I248">
            <v>-11201079748.060003</v>
          </cell>
          <cell r="J248">
            <v>-1701789.58</v>
          </cell>
          <cell r="K248">
            <v>-14763875501.289995</v>
          </cell>
          <cell r="L248">
            <v>-2119210.79</v>
          </cell>
          <cell r="M248">
            <v>-17668919961.625</v>
          </cell>
          <cell r="N248">
            <v>-2545154.0699999998</v>
          </cell>
          <cell r="O248">
            <v>-21035698388.549999</v>
          </cell>
          <cell r="P248">
            <v>-2719819.4999999991</v>
          </cell>
          <cell r="Q248">
            <v>-24600767377.499992</v>
          </cell>
          <cell r="R248">
            <v>-3107307.7999999993</v>
          </cell>
          <cell r="S248">
            <v>-27462386336.400005</v>
          </cell>
          <cell r="T248">
            <v>-2057243.2</v>
          </cell>
          <cell r="U248">
            <v>-18478158422.39999</v>
          </cell>
          <cell r="V248">
            <v>-2443637.1800000002</v>
          </cell>
          <cell r="W248">
            <v>-22548662078.450005</v>
          </cell>
          <cell r="X248">
            <v>-2855355.49</v>
          </cell>
          <cell r="Y248">
            <v>-25589695901.380001</v>
          </cell>
          <cell r="Z248">
            <v>-3505219.96</v>
          </cell>
          <cell r="AA248">
            <v>-31371718642</v>
          </cell>
        </row>
        <row r="251">
          <cell r="D251">
            <v>150346.67000000001</v>
          </cell>
          <cell r="E251">
            <v>1333123922.8900003</v>
          </cell>
          <cell r="F251">
            <v>269256.26</v>
          </cell>
          <cell r="G251">
            <v>2391264845.0600033</v>
          </cell>
          <cell r="H251">
            <v>422560.04</v>
          </cell>
          <cell r="I251">
            <v>3761629476.079998</v>
          </cell>
          <cell r="J251">
            <v>578485.15</v>
          </cell>
          <cell r="K251">
            <v>5018647918.8250103</v>
          </cell>
          <cell r="L251">
            <v>735020.07999999914</v>
          </cell>
          <cell r="M251">
            <v>6128229917</v>
          </cell>
          <cell r="N251">
            <v>979190.69</v>
          </cell>
          <cell r="O251">
            <v>8093011052.8500061</v>
          </cell>
          <cell r="P251">
            <v>1016100.2200000016</v>
          </cell>
          <cell r="Q251">
            <v>9190626489.9000015</v>
          </cell>
          <cell r="R251">
            <v>1199288.7400000007</v>
          </cell>
          <cell r="S251">
            <v>10599313884.119999</v>
          </cell>
          <cell r="T251">
            <v>2737043.25</v>
          </cell>
          <cell r="U251">
            <v>24584122471.500011</v>
          </cell>
          <cell r="V251">
            <v>2999668.31</v>
          </cell>
          <cell r="W251">
            <v>27679439330.524986</v>
          </cell>
          <cell r="X251">
            <v>3131875.32</v>
          </cell>
          <cell r="Y251">
            <v>28067866617.84</v>
          </cell>
          <cell r="Z251">
            <v>3125881.67</v>
          </cell>
          <cell r="AA251">
            <v>27976640946.5</v>
          </cell>
        </row>
        <row r="256"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18729.599999999999</v>
          </cell>
          <cell r="W256">
            <v>172827384</v>
          </cell>
          <cell r="X256">
            <v>18729.599999999999</v>
          </cell>
          <cell r="Y256">
            <v>167854675.19999999</v>
          </cell>
          <cell r="Z256">
            <v>18729.599999999999</v>
          </cell>
          <cell r="AA256">
            <v>167629920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18729.599999999999</v>
          </cell>
          <cell r="W259">
            <v>172827384</v>
          </cell>
          <cell r="X259">
            <v>18729.599999999999</v>
          </cell>
          <cell r="Y259">
            <v>167854675.19999999</v>
          </cell>
          <cell r="Z259">
            <v>18729.599999999999</v>
          </cell>
          <cell r="AA259">
            <v>167629920</v>
          </cell>
        </row>
        <row r="260"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18729.599999999999</v>
          </cell>
          <cell r="W260">
            <v>172827384</v>
          </cell>
          <cell r="X260">
            <v>18729.599999999999</v>
          </cell>
          <cell r="Y260">
            <v>167854675.19999999</v>
          </cell>
          <cell r="Z260">
            <v>18729.599999999999</v>
          </cell>
          <cell r="AA260">
            <v>167629920</v>
          </cell>
        </row>
        <row r="263">
          <cell r="D263">
            <v>30.78</v>
          </cell>
          <cell r="E263">
            <v>272926.26</v>
          </cell>
          <cell r="F263">
            <v>30.78</v>
          </cell>
          <cell r="G263">
            <v>273357.18</v>
          </cell>
          <cell r="H263">
            <v>109.68</v>
          </cell>
          <cell r="I263">
            <v>976371.36</v>
          </cell>
          <cell r="J263">
            <v>109.68</v>
          </cell>
          <cell r="K263">
            <v>951528.84</v>
          </cell>
          <cell r="L263">
            <v>109.68</v>
          </cell>
          <cell r="M263">
            <v>914457</v>
          </cell>
          <cell r="N263">
            <v>109.68</v>
          </cell>
          <cell r="O263">
            <v>906505.2</v>
          </cell>
          <cell r="P263">
            <v>1294.69</v>
          </cell>
          <cell r="Q263">
            <v>11710471.050000001</v>
          </cell>
          <cell r="R263">
            <v>1294.69</v>
          </cell>
          <cell r="S263">
            <v>11442470.220000001</v>
          </cell>
          <cell r="T263">
            <v>1690.1</v>
          </cell>
          <cell r="U263">
            <v>15180478.200000001</v>
          </cell>
          <cell r="V263">
            <v>2464.04</v>
          </cell>
          <cell r="W263">
            <v>22736929.100000001</v>
          </cell>
          <cell r="X263">
            <v>2495.11</v>
          </cell>
          <cell r="Y263">
            <v>22361175.82</v>
          </cell>
          <cell r="Z263">
            <v>2897.46</v>
          </cell>
          <cell r="AA263">
            <v>25932267.000000004</v>
          </cell>
        </row>
        <row r="265"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</row>
        <row r="266"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</row>
        <row r="271">
          <cell r="D271">
            <v>30.78</v>
          </cell>
          <cell r="E271">
            <v>272926.26</v>
          </cell>
          <cell r="F271">
            <v>30.78</v>
          </cell>
          <cell r="G271">
            <v>273357.18</v>
          </cell>
          <cell r="H271">
            <v>109.68</v>
          </cell>
          <cell r="I271">
            <v>976371.36</v>
          </cell>
          <cell r="J271">
            <v>109.68</v>
          </cell>
          <cell r="K271">
            <v>951528.84</v>
          </cell>
          <cell r="L271">
            <v>109.68</v>
          </cell>
          <cell r="M271">
            <v>914457</v>
          </cell>
          <cell r="N271">
            <v>109.68</v>
          </cell>
          <cell r="O271">
            <v>906505.2</v>
          </cell>
          <cell r="P271">
            <v>1294.69</v>
          </cell>
          <cell r="Q271">
            <v>11710471.050000001</v>
          </cell>
          <cell r="R271">
            <v>1294.69</v>
          </cell>
          <cell r="S271">
            <v>11442470.220000001</v>
          </cell>
          <cell r="T271">
            <v>1690.1</v>
          </cell>
          <cell r="U271">
            <v>15180478.200000001</v>
          </cell>
          <cell r="V271">
            <v>2464.04</v>
          </cell>
          <cell r="W271">
            <v>22736929.100000001</v>
          </cell>
          <cell r="X271">
            <v>2495.11</v>
          </cell>
          <cell r="Y271">
            <v>22361175.82</v>
          </cell>
          <cell r="Z271">
            <v>2897.46</v>
          </cell>
          <cell r="AA271">
            <v>25932267.000000004</v>
          </cell>
        </row>
        <row r="272">
          <cell r="D272">
            <v>30.78</v>
          </cell>
          <cell r="E272">
            <v>272926.26</v>
          </cell>
          <cell r="F272">
            <v>30.78</v>
          </cell>
          <cell r="G272">
            <v>273357.18</v>
          </cell>
          <cell r="H272">
            <v>109.68</v>
          </cell>
          <cell r="I272">
            <v>976371.36</v>
          </cell>
          <cell r="J272">
            <v>109.68</v>
          </cell>
          <cell r="K272">
            <v>951528.84</v>
          </cell>
          <cell r="L272">
            <v>109.68</v>
          </cell>
          <cell r="M272">
            <v>914457</v>
          </cell>
          <cell r="N272">
            <v>109.68</v>
          </cell>
          <cell r="O272">
            <v>906505.2</v>
          </cell>
          <cell r="P272">
            <v>1294.69</v>
          </cell>
          <cell r="Q272">
            <v>11710471.050000001</v>
          </cell>
          <cell r="R272">
            <v>1294.69</v>
          </cell>
          <cell r="S272">
            <v>11442470.220000001</v>
          </cell>
          <cell r="T272">
            <v>1690.1</v>
          </cell>
          <cell r="U272">
            <v>15180478.200000001</v>
          </cell>
          <cell r="V272">
            <v>2464.04</v>
          </cell>
          <cell r="W272">
            <v>22736929.100000001</v>
          </cell>
          <cell r="X272">
            <v>2495.11</v>
          </cell>
          <cell r="Y272">
            <v>22361175.82</v>
          </cell>
          <cell r="Z272">
            <v>2897.46</v>
          </cell>
          <cell r="AA272">
            <v>25932267.000000004</v>
          </cell>
        </row>
        <row r="274">
          <cell r="D274">
            <v>-30.78</v>
          </cell>
          <cell r="E274">
            <v>-272926.26</v>
          </cell>
          <cell r="F274">
            <v>-30.78</v>
          </cell>
          <cell r="G274">
            <v>-273357.18</v>
          </cell>
          <cell r="H274">
            <v>-109.68</v>
          </cell>
          <cell r="I274">
            <v>-976371.36</v>
          </cell>
          <cell r="J274">
            <v>-109.68</v>
          </cell>
          <cell r="K274">
            <v>-951528.84</v>
          </cell>
          <cell r="L274">
            <v>-109.68</v>
          </cell>
          <cell r="M274">
            <v>-914457</v>
          </cell>
          <cell r="N274">
            <v>-109.68</v>
          </cell>
          <cell r="O274">
            <v>-906505.2</v>
          </cell>
          <cell r="P274">
            <v>-1294.69</v>
          </cell>
          <cell r="Q274">
            <v>-11710471.050000001</v>
          </cell>
          <cell r="R274">
            <v>-1294.69</v>
          </cell>
          <cell r="S274">
            <v>-11442470.220000001</v>
          </cell>
          <cell r="T274">
            <v>-1690.1</v>
          </cell>
          <cell r="U274">
            <v>-15180478.200000001</v>
          </cell>
          <cell r="V274">
            <v>16265.56</v>
          </cell>
          <cell r="W274">
            <v>150090454.90000001</v>
          </cell>
          <cell r="X274">
            <v>16234.49</v>
          </cell>
          <cell r="Y274">
            <v>145493499.38</v>
          </cell>
          <cell r="Z274">
            <v>15832.14</v>
          </cell>
          <cell r="AA274">
            <v>141697653</v>
          </cell>
        </row>
        <row r="277">
          <cell r="D277">
            <v>150315.89000000001</v>
          </cell>
          <cell r="E277">
            <v>1332850996.6300004</v>
          </cell>
          <cell r="F277">
            <v>269225.48</v>
          </cell>
          <cell r="G277">
            <v>2390991487.8800035</v>
          </cell>
          <cell r="H277">
            <v>422450.36</v>
          </cell>
          <cell r="I277">
            <v>3760653104.7199979</v>
          </cell>
          <cell r="J277">
            <v>578375.47</v>
          </cell>
          <cell r="K277">
            <v>5017696389.9850101</v>
          </cell>
          <cell r="L277">
            <v>734910.39999999909</v>
          </cell>
          <cell r="M277">
            <v>6127315460</v>
          </cell>
          <cell r="N277">
            <v>979081.01</v>
          </cell>
          <cell r="O277">
            <v>8092104547.6500063</v>
          </cell>
          <cell r="P277">
            <v>1014805.5300000017</v>
          </cell>
          <cell r="Q277">
            <v>9178916018.8500023</v>
          </cell>
          <cell r="R277">
            <v>1197994.0500000007</v>
          </cell>
          <cell r="S277">
            <v>10587871413.9</v>
          </cell>
          <cell r="T277">
            <v>2735353.15</v>
          </cell>
          <cell r="U277">
            <v>24568941993.300011</v>
          </cell>
          <cell r="V277">
            <v>3015933.87</v>
          </cell>
          <cell r="W277">
            <v>27829529785.424988</v>
          </cell>
          <cell r="X277">
            <v>3148109.81</v>
          </cell>
          <cell r="Y277">
            <v>28213360117.220001</v>
          </cell>
          <cell r="Z277">
            <v>3141713.81</v>
          </cell>
          <cell r="AA277">
            <v>28118338599.5</v>
          </cell>
        </row>
        <row r="280">
          <cell r="E280">
            <v>1332850996.6300001</v>
          </cell>
          <cell r="F280" t="str">
            <v xml:space="preserve"> </v>
          </cell>
          <cell r="G280">
            <v>2390991487.8799996</v>
          </cell>
          <cell r="I280">
            <v>3760653104.7199998</v>
          </cell>
          <cell r="K280">
            <v>5017696389.9849997</v>
          </cell>
          <cell r="M280">
            <v>6127315459.9999924</v>
          </cell>
          <cell r="O280">
            <v>8092104547.6499996</v>
          </cell>
          <cell r="Q280">
            <v>9178916018.8500156</v>
          </cell>
          <cell r="S280">
            <v>10587871413.900007</v>
          </cell>
          <cell r="U280">
            <v>24568941993.299999</v>
          </cell>
          <cell r="W280">
            <v>27829529785.424999</v>
          </cell>
          <cell r="Y280">
            <v>28213360117.220001</v>
          </cell>
          <cell r="AA280">
            <v>28118338599.5</v>
          </cell>
        </row>
        <row r="282">
          <cell r="E282">
            <v>0</v>
          </cell>
          <cell r="G282">
            <v>-3.814697265625E-6</v>
          </cell>
          <cell r="I282">
            <v>0</v>
          </cell>
          <cell r="K282">
            <v>1.049041748046875E-5</v>
          </cell>
          <cell r="M282">
            <v>7.62939453125E-6</v>
          </cell>
          <cell r="O282">
            <v>0</v>
          </cell>
          <cell r="Q282">
            <v>0</v>
          </cell>
          <cell r="S282">
            <v>0</v>
          </cell>
          <cell r="U282">
            <v>0</v>
          </cell>
          <cell r="W282">
            <v>0</v>
          </cell>
          <cell r="Y282">
            <v>0</v>
          </cell>
          <cell r="AA282">
            <v>0</v>
          </cell>
        </row>
      </sheetData>
      <sheetData sheetId="4" refreshError="1">
        <row r="1">
          <cell r="A1">
            <v>255612</v>
          </cell>
          <cell r="B1" t="str">
            <v>Int Paid Depos on Call Non Banks Res</v>
          </cell>
          <cell r="C1" t="str">
            <v>INT PD NB CALL IND</v>
          </cell>
          <cell r="D1">
            <v>95812021</v>
          </cell>
          <cell r="E1" t="str">
            <v>USD</v>
          </cell>
          <cell r="F1" t="str">
            <v>INT PAID CALL DEPO NON BANK RES IND</v>
          </cell>
          <cell r="H1">
            <v>-6103.91</v>
          </cell>
        </row>
        <row r="2">
          <cell r="A2">
            <v>255631</v>
          </cell>
          <cell r="B2" t="str">
            <v>Int Paid Term Depos Fgn Ccy Bks Non Res</v>
          </cell>
          <cell r="C2" t="str">
            <v>INT PD BK TD UK</v>
          </cell>
          <cell r="D2">
            <v>95021021</v>
          </cell>
          <cell r="E2" t="str">
            <v>USD</v>
          </cell>
          <cell r="F2" t="str">
            <v>INT PAID BANK TERM DEPOSIT RES UK</v>
          </cell>
          <cell r="H2">
            <v>-10796.67</v>
          </cell>
        </row>
        <row r="3">
          <cell r="A3">
            <v>255631</v>
          </cell>
          <cell r="B3" t="str">
            <v>Int Paid Term Depos Fgn Ccy Bks Non Res</v>
          </cell>
          <cell r="C3" t="str">
            <v>INT PD BK TD UK</v>
          </cell>
          <cell r="D3">
            <v>95021041</v>
          </cell>
          <cell r="E3" t="str">
            <v>GBP</v>
          </cell>
          <cell r="F3" t="str">
            <v>INT PAID BANK TERM DEPOSIT RES UK</v>
          </cell>
          <cell r="H3">
            <v>-76824.52</v>
          </cell>
        </row>
        <row r="4">
          <cell r="A4">
            <v>255631</v>
          </cell>
          <cell r="B4" t="str">
            <v>Int Paid Term Depos Fgn Ccy Bks Non Res</v>
          </cell>
          <cell r="C4" t="str">
            <v>SHD-INT PD BK TD UK</v>
          </cell>
          <cell r="D4">
            <v>98021021</v>
          </cell>
          <cell r="E4" t="str">
            <v>USD</v>
          </cell>
          <cell r="F4" t="str">
            <v>SHD - INT PAID BK TERM DEP RES UK</v>
          </cell>
          <cell r="H4">
            <v>-75196.94</v>
          </cell>
        </row>
        <row r="5">
          <cell r="A5">
            <v>255631</v>
          </cell>
          <cell r="B5" t="str">
            <v>Int Paid Term Depos Fgn Ccy Bks Non Res</v>
          </cell>
          <cell r="C5" t="str">
            <v>SHD-INT PD BK TD UK</v>
          </cell>
          <cell r="D5">
            <v>98021041</v>
          </cell>
          <cell r="E5" t="str">
            <v>GBP</v>
          </cell>
          <cell r="F5" t="str">
            <v>SHD - INT PAID BK TERM DEP RES UK</v>
          </cell>
          <cell r="H5">
            <v>76824.52</v>
          </cell>
        </row>
        <row r="6">
          <cell r="A6">
            <v>255642</v>
          </cell>
          <cell r="B6" t="str">
            <v>Int Paid Depos on Call Fgn Ccy NBk N Res</v>
          </cell>
          <cell r="C6" t="str">
            <v>INT PD NB CALL OTEEC</v>
          </cell>
          <cell r="D6">
            <v>95813021</v>
          </cell>
          <cell r="E6" t="str">
            <v>USD</v>
          </cell>
          <cell r="F6" t="str">
            <v>INT PAID CALL DEPO NON BANK RES OTH EEC</v>
          </cell>
          <cell r="H6">
            <v>-1060.44</v>
          </cell>
        </row>
        <row r="7">
          <cell r="A7">
            <v>255642</v>
          </cell>
          <cell r="B7" t="str">
            <v>Int Paid Depos on Call Fgn Ccy NBk N Res</v>
          </cell>
          <cell r="C7" t="str">
            <v>INT PD NB CALL OTHER</v>
          </cell>
          <cell r="D7">
            <v>95814021</v>
          </cell>
          <cell r="E7" t="str">
            <v>USD</v>
          </cell>
          <cell r="F7" t="str">
            <v>INT PAID CALL DEPO NON BANK RES OTHER</v>
          </cell>
          <cell r="H7">
            <v>-81208.77</v>
          </cell>
        </row>
        <row r="8">
          <cell r="A8">
            <v>255642</v>
          </cell>
          <cell r="B8" t="str">
            <v>Int Paid Depos on Call Fgn Ccy NBk N Res</v>
          </cell>
          <cell r="C8" t="str">
            <v>INT PD NB CALL UK</v>
          </cell>
          <cell r="D8">
            <v>95811021</v>
          </cell>
          <cell r="E8" t="str">
            <v>USD</v>
          </cell>
          <cell r="F8" t="str">
            <v>INT PAID CALL DEPO NON BANK RES UK</v>
          </cell>
          <cell r="H8">
            <v>-11208.14</v>
          </cell>
        </row>
        <row r="9">
          <cell r="A9">
            <v>255642</v>
          </cell>
          <cell r="B9" t="str">
            <v>Int Paid Depos on Call Fgn Ccy NBk N Res</v>
          </cell>
          <cell r="C9" t="str">
            <v>INT PD NB CALL UK</v>
          </cell>
          <cell r="D9">
            <v>95811041</v>
          </cell>
          <cell r="E9" t="str">
            <v>GBP</v>
          </cell>
          <cell r="F9" t="str">
            <v>INT PAID CALL DEPO NON BANK RES UK</v>
          </cell>
          <cell r="H9">
            <v>-9479.99</v>
          </cell>
        </row>
        <row r="10">
          <cell r="A10">
            <v>255642</v>
          </cell>
          <cell r="B10" t="str">
            <v>Int Paid Depos on Call Fgn Ccy NBk N Res</v>
          </cell>
          <cell r="C10" t="str">
            <v>SHD-IP CL DEP NBK UK</v>
          </cell>
          <cell r="D10">
            <v>98811021</v>
          </cell>
          <cell r="E10" t="str">
            <v>USD</v>
          </cell>
          <cell r="F10" t="str">
            <v>SHD - INT PAID CALL DEPO NON BANK RES UK</v>
          </cell>
          <cell r="H10">
            <v>-9366.86</v>
          </cell>
        </row>
        <row r="11">
          <cell r="A11">
            <v>255642</v>
          </cell>
          <cell r="B11" t="str">
            <v>Int Paid Depos on Call Fgn Ccy NBk N Res</v>
          </cell>
          <cell r="C11" t="str">
            <v>SHD-IP CL DEP NBK UK</v>
          </cell>
          <cell r="D11">
            <v>98811041</v>
          </cell>
          <cell r="E11" t="str">
            <v>GBP</v>
          </cell>
          <cell r="F11" t="str">
            <v>SHD - INT PAID CALL DEPO NON BANK RES UK</v>
          </cell>
          <cell r="H11">
            <v>9479.99</v>
          </cell>
        </row>
        <row r="12">
          <cell r="A12">
            <v>255701</v>
          </cell>
          <cell r="B12" t="str">
            <v>Int Paid Term Depos Fgn Ccy Inter Branch</v>
          </cell>
          <cell r="C12" t="str">
            <v>INT PD H&amp;B TD OTHER</v>
          </cell>
          <cell r="D12">
            <v>95009021</v>
          </cell>
          <cell r="E12" t="str">
            <v>USD</v>
          </cell>
          <cell r="F12" t="str">
            <v>INT PAID HO&amp;BRS TERM DEPOSIT RES OTHER</v>
          </cell>
          <cell r="H12">
            <v>-531351.24</v>
          </cell>
        </row>
        <row r="13">
          <cell r="A13">
            <v>255833</v>
          </cell>
          <cell r="B13" t="str">
            <v>Int Paid Other Depos Fgn Ccy Banks N Res</v>
          </cell>
          <cell r="C13" t="str">
            <v>INT PAID INV ARB SWP</v>
          </cell>
          <cell r="D13">
            <v>95100021</v>
          </cell>
          <cell r="E13" t="str">
            <v>USD</v>
          </cell>
          <cell r="F13" t="str">
            <v>INTEREST PAID INVESTMENT ARB SWAP</v>
          </cell>
          <cell r="H13">
            <v>-89957.5</v>
          </cell>
        </row>
        <row r="14">
          <cell r="A14">
            <v>255833</v>
          </cell>
          <cell r="B14" t="str">
            <v>Int Paid Other Depos Fgn Ccy Banks N Res</v>
          </cell>
          <cell r="C14" t="str">
            <v>INT PAID INV ARB SWP</v>
          </cell>
          <cell r="D14">
            <v>95100041</v>
          </cell>
          <cell r="E14" t="str">
            <v>GBP</v>
          </cell>
          <cell r="F14" t="str">
            <v>INTEREST PAID INVESTMENT ARB SWAP</v>
          </cell>
          <cell r="H14">
            <v>-137710.15</v>
          </cell>
        </row>
        <row r="15">
          <cell r="A15">
            <v>255833</v>
          </cell>
          <cell r="B15" t="str">
            <v>Int Paid Other Depos Fgn Ccy Banks N Res</v>
          </cell>
          <cell r="C15" t="str">
            <v>INT PAID INV ARB SWP</v>
          </cell>
          <cell r="D15">
            <v>95100101</v>
          </cell>
          <cell r="E15" t="str">
            <v>EUR</v>
          </cell>
          <cell r="F15" t="str">
            <v>INTEREST PAID INVESTMENT ARB SWAP</v>
          </cell>
          <cell r="H15">
            <v>-6350.59</v>
          </cell>
        </row>
        <row r="16">
          <cell r="A16">
            <v>255833</v>
          </cell>
          <cell r="B16" t="str">
            <v>Int Paid Other Depos Fgn Ccy Banks N Res</v>
          </cell>
          <cell r="C16" t="str">
            <v>SHD-IP INV ARB SWAP</v>
          </cell>
          <cell r="D16">
            <v>98100021</v>
          </cell>
          <cell r="E16" t="str">
            <v>USD</v>
          </cell>
          <cell r="F16" t="str">
            <v>SHD - INT PAID INVESTMENT ARBITRAGE SWAP</v>
          </cell>
          <cell r="H16">
            <v>-141374.98000000001</v>
          </cell>
        </row>
        <row r="17">
          <cell r="A17">
            <v>255833</v>
          </cell>
          <cell r="B17" t="str">
            <v>Int Paid Other Depos Fgn Ccy Banks N Res</v>
          </cell>
          <cell r="C17" t="str">
            <v>SHD-IP INV ARB SWAP</v>
          </cell>
          <cell r="D17">
            <v>98100041</v>
          </cell>
          <cell r="E17" t="str">
            <v>GBP</v>
          </cell>
          <cell r="F17" t="str">
            <v>SHD - INT PAID INVESTMENT ARBITRAGE SWAP</v>
          </cell>
          <cell r="H17">
            <v>137710.15</v>
          </cell>
        </row>
        <row r="18">
          <cell r="A18">
            <v>255833</v>
          </cell>
          <cell r="B18" t="str">
            <v>Int Paid Other Depos Fgn Ccy Banks N Res</v>
          </cell>
          <cell r="C18" t="str">
            <v>SHD-IP INV ARB SWAP</v>
          </cell>
          <cell r="D18">
            <v>98100101</v>
          </cell>
          <cell r="E18" t="str">
            <v>EUR</v>
          </cell>
          <cell r="F18" t="str">
            <v>SHD - INT PAID INVESTMENT ARBITRAGE SWAP</v>
          </cell>
          <cell r="H18">
            <v>6350.59</v>
          </cell>
        </row>
        <row r="19">
          <cell r="A19">
            <v>277106</v>
          </cell>
          <cell r="B19" t="str">
            <v>Money Transfer Fees Paid - Rupiah</v>
          </cell>
          <cell r="C19" t="str">
            <v>MONEY TRANSFER</v>
          </cell>
          <cell r="D19">
            <v>95981011</v>
          </cell>
          <cell r="E19" t="str">
            <v>IDR</v>
          </cell>
          <cell r="F19" t="str">
            <v>MONEY TRANSFER FEE PAID</v>
          </cell>
          <cell r="H19">
            <v>-26.74</v>
          </cell>
        </row>
        <row r="20">
          <cell r="A20">
            <v>277106</v>
          </cell>
          <cell r="B20" t="str">
            <v>Money Transfer Fees Paid - Rupiah</v>
          </cell>
          <cell r="C20" t="str">
            <v>SHD-MONEY TFR FEE PD</v>
          </cell>
          <cell r="D20">
            <v>98981011</v>
          </cell>
          <cell r="E20" t="str">
            <v>IDR</v>
          </cell>
          <cell r="F20" t="str">
            <v>SHD - MONEY TRANSFER FEE PAID</v>
          </cell>
          <cell r="H20">
            <v>26.74</v>
          </cell>
        </row>
        <row r="21">
          <cell r="A21">
            <v>278136</v>
          </cell>
          <cell r="B21" t="str">
            <v>Money Transfer Fees Paid Fgn Ccy Non Res</v>
          </cell>
          <cell r="C21" t="str">
            <v>MONEY TRANSFER</v>
          </cell>
          <cell r="D21">
            <v>95981021</v>
          </cell>
          <cell r="E21" t="str">
            <v>USD</v>
          </cell>
          <cell r="F21" t="str">
            <v>MONEY TRANSFER FEE PAID</v>
          </cell>
          <cell r="H21">
            <v>-35397.040000000001</v>
          </cell>
        </row>
        <row r="22">
          <cell r="A22">
            <v>278136</v>
          </cell>
          <cell r="B22" t="str">
            <v>Money Transfer Fees Paid Fgn Ccy Non Res</v>
          </cell>
          <cell r="C22" t="str">
            <v>MONEY TRANSFER</v>
          </cell>
          <cell r="D22">
            <v>95981041</v>
          </cell>
          <cell r="E22" t="str">
            <v>GBP</v>
          </cell>
          <cell r="F22" t="str">
            <v>MONEY TRANSFER FEE PAID</v>
          </cell>
          <cell r="H22">
            <v>-652.20000000000005</v>
          </cell>
        </row>
        <row r="23">
          <cell r="A23">
            <v>278136</v>
          </cell>
          <cell r="B23" t="str">
            <v>Money Transfer Fees Paid Fgn Ccy Non Res</v>
          </cell>
          <cell r="C23" t="str">
            <v>MONEY TRANSFER</v>
          </cell>
          <cell r="D23">
            <v>95981101</v>
          </cell>
          <cell r="E23" t="str">
            <v>EUR</v>
          </cell>
          <cell r="F23" t="str">
            <v>MONEY TRANSFER FEE PAID</v>
          </cell>
          <cell r="H23">
            <v>-12871.88</v>
          </cell>
        </row>
        <row r="24">
          <cell r="A24">
            <v>278136</v>
          </cell>
          <cell r="B24" t="str">
            <v>Money Transfer Fees Paid Fgn Ccy Non Res</v>
          </cell>
          <cell r="C24" t="str">
            <v>SHD-MONEY TFR FEE PD</v>
          </cell>
          <cell r="D24">
            <v>98981021</v>
          </cell>
          <cell r="E24" t="str">
            <v>USD</v>
          </cell>
          <cell r="F24" t="str">
            <v>SHD - MONEY TRANSFER FEE PAID</v>
          </cell>
          <cell r="H24">
            <v>-13221.88</v>
          </cell>
        </row>
        <row r="25">
          <cell r="A25">
            <v>278136</v>
          </cell>
          <cell r="B25" t="str">
            <v>Money Transfer Fees Paid Fgn Ccy Non Res</v>
          </cell>
          <cell r="C25" t="str">
            <v>SHD-MONEY TFR FEE PD</v>
          </cell>
          <cell r="D25">
            <v>98981041</v>
          </cell>
          <cell r="E25" t="str">
            <v>GBP</v>
          </cell>
          <cell r="F25" t="str">
            <v>SHD - MONEY TRANSFER FEE PAID</v>
          </cell>
          <cell r="H25">
            <v>652.20000000000005</v>
          </cell>
        </row>
        <row r="26">
          <cell r="A26">
            <v>278136</v>
          </cell>
          <cell r="B26" t="str">
            <v>Money Transfer Fees Paid Fgn Ccy Non Res</v>
          </cell>
          <cell r="C26" t="str">
            <v>SHD-MONEY TFR FEE PD</v>
          </cell>
          <cell r="D26">
            <v>98981101</v>
          </cell>
          <cell r="E26" t="str">
            <v>EUR</v>
          </cell>
          <cell r="F26" t="str">
            <v>SHD - MONEY TRANSFER FEE PAID</v>
          </cell>
          <cell r="H26">
            <v>12871.88</v>
          </cell>
        </row>
        <row r="27">
          <cell r="A27">
            <v>278349</v>
          </cell>
          <cell r="B27" t="str">
            <v>Other Transaction Expenses Non Resident</v>
          </cell>
          <cell r="C27" t="str">
            <v>OTHER COMMISSION PD</v>
          </cell>
          <cell r="D27">
            <v>95983001</v>
          </cell>
          <cell r="E27" t="str">
            <v>GBP</v>
          </cell>
          <cell r="F27" t="str">
            <v>OTHER COMMISSIONS PAID</v>
          </cell>
          <cell r="H27">
            <v>-24.76</v>
          </cell>
        </row>
        <row r="28">
          <cell r="A28">
            <v>278349</v>
          </cell>
          <cell r="B28" t="str">
            <v>Other Transaction Expenses Non Resident</v>
          </cell>
          <cell r="C28" t="str">
            <v>OTHER COMMISSION PD</v>
          </cell>
          <cell r="D28">
            <v>95983021</v>
          </cell>
          <cell r="E28" t="str">
            <v>USD</v>
          </cell>
          <cell r="F28" t="str">
            <v>OTHER COMMISSIONS PAID</v>
          </cell>
          <cell r="H28">
            <v>-21842.880000000001</v>
          </cell>
        </row>
        <row r="29">
          <cell r="A29">
            <v>278349</v>
          </cell>
          <cell r="B29" t="str">
            <v>Other Transaction Expenses Non Resident</v>
          </cell>
          <cell r="C29" t="str">
            <v>SHD-OTH COMMISSIONPD</v>
          </cell>
          <cell r="D29">
            <v>98983021</v>
          </cell>
          <cell r="E29" t="str">
            <v>USD</v>
          </cell>
          <cell r="F29" t="str">
            <v>SHD - OTHER COMMISSION PAID</v>
          </cell>
          <cell r="H29">
            <v>-24.76</v>
          </cell>
        </row>
        <row r="30">
          <cell r="A30">
            <v>278349</v>
          </cell>
          <cell r="B30" t="str">
            <v>Other Transaction Expenses Non Resident</v>
          </cell>
          <cell r="C30" t="str">
            <v>SHD-OTH COMMISSIONPD</v>
          </cell>
          <cell r="D30">
            <v>98983041</v>
          </cell>
          <cell r="E30" t="str">
            <v>GBP</v>
          </cell>
          <cell r="F30" t="str">
            <v>SHD - OTHER COMMISSION PAID</v>
          </cell>
          <cell r="H30">
            <v>24.76</v>
          </cell>
        </row>
        <row r="31">
          <cell r="A31">
            <v>285101</v>
          </cell>
          <cell r="B31" t="str">
            <v>Communications Expenses Fgn Ccy</v>
          </cell>
          <cell r="C31" t="str">
            <v>COMMUNICATIONS FAX</v>
          </cell>
          <cell r="D31">
            <v>95931041</v>
          </cell>
          <cell r="E31" t="str">
            <v>GBP</v>
          </cell>
          <cell r="F31" t="str">
            <v>COMMUNICATIONS FAX</v>
          </cell>
          <cell r="H31">
            <v>-1556.6</v>
          </cell>
        </row>
        <row r="32">
          <cell r="A32">
            <v>285101</v>
          </cell>
          <cell r="B32" t="str">
            <v>Communications Expenses Fgn Ccy</v>
          </cell>
          <cell r="C32" t="str">
            <v>COMMUNICATIONS PHONE</v>
          </cell>
          <cell r="D32">
            <v>95933041</v>
          </cell>
          <cell r="E32" t="str">
            <v>GBP</v>
          </cell>
          <cell r="F32" t="str">
            <v>COMMUNICATIONS TELEPHONE</v>
          </cell>
          <cell r="H32">
            <v>-25499.279999999999</v>
          </cell>
        </row>
        <row r="33">
          <cell r="A33">
            <v>285101</v>
          </cell>
          <cell r="B33" t="str">
            <v>Communications Expenses Fgn Ccy</v>
          </cell>
          <cell r="C33" t="str">
            <v>COMMUNICATIONS SWIFT</v>
          </cell>
          <cell r="D33">
            <v>95930041</v>
          </cell>
          <cell r="E33" t="str">
            <v>GBP</v>
          </cell>
          <cell r="F33" t="str">
            <v>COMMUNICATIONS SWIFT</v>
          </cell>
          <cell r="H33">
            <v>-4054.85</v>
          </cell>
        </row>
        <row r="34">
          <cell r="A34">
            <v>285101</v>
          </cell>
          <cell r="B34" t="str">
            <v>Communications Expenses Fgn Ccy</v>
          </cell>
          <cell r="C34" t="str">
            <v>COMMUNICATIONS SWIFT</v>
          </cell>
          <cell r="D34">
            <v>95930101</v>
          </cell>
          <cell r="E34" t="str">
            <v>EUR</v>
          </cell>
          <cell r="F34" t="str">
            <v>COMMUNICATIONS SWIFT</v>
          </cell>
          <cell r="H34">
            <v>-12892.42</v>
          </cell>
        </row>
        <row r="35">
          <cell r="A35">
            <v>285101</v>
          </cell>
          <cell r="B35" t="str">
            <v>Communications Expenses Fgn Ccy</v>
          </cell>
          <cell r="C35" t="str">
            <v>COMMUNICATIONS TELEX</v>
          </cell>
          <cell r="D35">
            <v>95932041</v>
          </cell>
          <cell r="E35" t="str">
            <v>GBP</v>
          </cell>
          <cell r="F35" t="str">
            <v>COMMUNICATIONS TELEX</v>
          </cell>
          <cell r="H35">
            <v>-582.79</v>
          </cell>
        </row>
        <row r="36">
          <cell r="A36">
            <v>285101</v>
          </cell>
          <cell r="B36" t="str">
            <v>Communications Expenses Fgn Ccy</v>
          </cell>
          <cell r="C36" t="str">
            <v>SHD-COMMS FAX</v>
          </cell>
          <cell r="D36">
            <v>98931021</v>
          </cell>
          <cell r="E36" t="str">
            <v>USD</v>
          </cell>
          <cell r="F36" t="str">
            <v>SHD - COMMUNICATIONS FAX</v>
          </cell>
          <cell r="H36">
            <v>-1523.61</v>
          </cell>
        </row>
        <row r="37">
          <cell r="A37">
            <v>285101</v>
          </cell>
          <cell r="B37" t="str">
            <v>Communications Expenses Fgn Ccy</v>
          </cell>
          <cell r="C37" t="str">
            <v>SHD-COMMS FAX</v>
          </cell>
          <cell r="D37">
            <v>98931041</v>
          </cell>
          <cell r="E37" t="str">
            <v>GBP</v>
          </cell>
          <cell r="F37" t="str">
            <v>SHD - COMMUNICATIONS FAX</v>
          </cell>
          <cell r="H37">
            <v>1556.6</v>
          </cell>
        </row>
        <row r="38">
          <cell r="A38">
            <v>285101</v>
          </cell>
          <cell r="B38" t="str">
            <v>Communications Expenses Fgn Ccy</v>
          </cell>
          <cell r="C38" t="str">
            <v>SHD-COMMS SWIFT</v>
          </cell>
          <cell r="D38">
            <v>98930021</v>
          </cell>
          <cell r="E38" t="str">
            <v>USD</v>
          </cell>
          <cell r="F38" t="str">
            <v>SHD - COMMUNICATIONS SWIFT</v>
          </cell>
          <cell r="H38">
            <v>-16508.189999999999</v>
          </cell>
        </row>
        <row r="39">
          <cell r="A39">
            <v>285101</v>
          </cell>
          <cell r="B39" t="str">
            <v>Communications Expenses Fgn Ccy</v>
          </cell>
          <cell r="C39" t="str">
            <v>SHD-COMMS SWIFT</v>
          </cell>
          <cell r="D39">
            <v>98930041</v>
          </cell>
          <cell r="E39" t="str">
            <v>GBP</v>
          </cell>
          <cell r="F39" t="str">
            <v>SHD - COMMUNICATIONS SWIFT</v>
          </cell>
          <cell r="H39">
            <v>4054.85</v>
          </cell>
        </row>
        <row r="40">
          <cell r="A40">
            <v>285101</v>
          </cell>
          <cell r="B40" t="str">
            <v>Communications Expenses Fgn Ccy</v>
          </cell>
          <cell r="C40" t="str">
            <v>SHD-COMMS SWIFT</v>
          </cell>
          <cell r="D40">
            <v>98930101</v>
          </cell>
          <cell r="E40" t="str">
            <v>EUR</v>
          </cell>
          <cell r="F40" t="str">
            <v>SHD - COMMUNICATIONS SWIFT</v>
          </cell>
          <cell r="H40">
            <v>12892.42</v>
          </cell>
        </row>
        <row r="41">
          <cell r="A41">
            <v>285101</v>
          </cell>
          <cell r="B41" t="str">
            <v>Communications Expenses Fgn Ccy</v>
          </cell>
          <cell r="C41" t="str">
            <v>SHD-COMMS TELEPHONE</v>
          </cell>
          <cell r="D41">
            <v>98933021</v>
          </cell>
          <cell r="E41" t="str">
            <v>USD</v>
          </cell>
          <cell r="F41" t="str">
            <v>SHD - COMMUNICATIONS TELEPHONE</v>
          </cell>
          <cell r="H41">
            <v>-24865.77</v>
          </cell>
        </row>
        <row r="42">
          <cell r="A42">
            <v>285101</v>
          </cell>
          <cell r="B42" t="str">
            <v>Communications Expenses Fgn Ccy</v>
          </cell>
          <cell r="C42" t="str">
            <v>SHD-COMMS TELEPHONE</v>
          </cell>
          <cell r="D42">
            <v>98933041</v>
          </cell>
          <cell r="E42" t="str">
            <v>GBP</v>
          </cell>
          <cell r="F42" t="str">
            <v>SHD - COMMUNICATIONS TELEPHONE</v>
          </cell>
          <cell r="H42">
            <v>25499.279999999999</v>
          </cell>
        </row>
        <row r="43">
          <cell r="A43">
            <v>285101</v>
          </cell>
          <cell r="B43" t="str">
            <v>Communications Expenses Fgn Ccy</v>
          </cell>
          <cell r="C43" t="str">
            <v>SHD-COMMS TELEX</v>
          </cell>
          <cell r="D43">
            <v>98932021</v>
          </cell>
          <cell r="E43" t="str">
            <v>USD</v>
          </cell>
          <cell r="F43" t="str">
            <v>SHD - COMMUNICATIONS TELEX</v>
          </cell>
          <cell r="H43">
            <v>-569.15</v>
          </cell>
        </row>
        <row r="44">
          <cell r="A44">
            <v>285101</v>
          </cell>
          <cell r="B44" t="str">
            <v>Communications Expenses Fgn Ccy</v>
          </cell>
          <cell r="C44" t="str">
            <v>SHD-COMMS TELEX</v>
          </cell>
          <cell r="D44">
            <v>98932041</v>
          </cell>
          <cell r="E44" t="str">
            <v>GBP</v>
          </cell>
          <cell r="F44" t="str">
            <v>SHD - COMMUNICATIONS TELEX</v>
          </cell>
          <cell r="H44">
            <v>582.79</v>
          </cell>
        </row>
        <row r="45">
          <cell r="A45">
            <v>285102</v>
          </cell>
          <cell r="B45" t="str">
            <v>Office Utility Expenses Fgn Ccy</v>
          </cell>
          <cell r="C45" t="str">
            <v>SHD-UTILITIES OFF</v>
          </cell>
          <cell r="D45">
            <v>98934021</v>
          </cell>
          <cell r="E45" t="str">
            <v>USD</v>
          </cell>
          <cell r="F45" t="str">
            <v>SHD - UTILITIES OFFICE</v>
          </cell>
          <cell r="H45">
            <v>-13146.62</v>
          </cell>
        </row>
        <row r="46">
          <cell r="A46">
            <v>285102</v>
          </cell>
          <cell r="B46" t="str">
            <v>Office Utility Expenses Fgn Ccy</v>
          </cell>
          <cell r="C46" t="str">
            <v>SHD-UTILITIES OFF</v>
          </cell>
          <cell r="D46">
            <v>98934041</v>
          </cell>
          <cell r="E46" t="str">
            <v>GBP</v>
          </cell>
          <cell r="F46" t="str">
            <v>SHD - UTILITIES OFFICE</v>
          </cell>
          <cell r="H46">
            <v>13261.32</v>
          </cell>
        </row>
        <row r="47">
          <cell r="A47">
            <v>285102</v>
          </cell>
          <cell r="B47" t="str">
            <v>Office Utility Expenses Fgn Ccy</v>
          </cell>
          <cell r="C47" t="str">
            <v>UTILITIES - OFFICE</v>
          </cell>
          <cell r="D47">
            <v>95934041</v>
          </cell>
          <cell r="E47" t="str">
            <v>GBP</v>
          </cell>
          <cell r="F47" t="str">
            <v>UTILITIES OFFICE</v>
          </cell>
          <cell r="H47">
            <v>-13261.32</v>
          </cell>
        </row>
        <row r="48">
          <cell r="A48">
            <v>285103</v>
          </cell>
          <cell r="B48" t="str">
            <v>Office Supplies Fgn Ccy</v>
          </cell>
          <cell r="C48" t="str">
            <v>OFF SUP NON CAP F/A</v>
          </cell>
          <cell r="D48">
            <v>95929041</v>
          </cell>
          <cell r="E48" t="str">
            <v>GBP</v>
          </cell>
          <cell r="F48" t="str">
            <v>OFF SUPPLIES NON CAPITALISED FIXED ASSET</v>
          </cell>
          <cell r="H48">
            <v>-4755.08</v>
          </cell>
        </row>
        <row r="49">
          <cell r="A49">
            <v>285103</v>
          </cell>
          <cell r="B49" t="str">
            <v>Office Supplies Fgn Ccy</v>
          </cell>
          <cell r="C49" t="str">
            <v>OFF SUP STATIONARY</v>
          </cell>
          <cell r="D49">
            <v>95937041</v>
          </cell>
          <cell r="E49" t="str">
            <v>GBP</v>
          </cell>
          <cell r="F49" t="str">
            <v>OFF SUP STATIONARY &amp; PRINTING</v>
          </cell>
          <cell r="H49">
            <v>-10124.4</v>
          </cell>
        </row>
        <row r="50">
          <cell r="A50">
            <v>285103</v>
          </cell>
          <cell r="B50" t="str">
            <v>Office Supplies Fgn Ccy</v>
          </cell>
          <cell r="C50" t="str">
            <v>OFF SUP-STAFF RELATN</v>
          </cell>
          <cell r="D50">
            <v>95928041</v>
          </cell>
          <cell r="E50" t="str">
            <v>GBP</v>
          </cell>
          <cell r="F50" t="str">
            <v>OFFICE SUPPLIES - STAFF RELATIONS</v>
          </cell>
          <cell r="H50">
            <v>-1503.78</v>
          </cell>
        </row>
        <row r="51">
          <cell r="A51">
            <v>285103</v>
          </cell>
          <cell r="B51" t="str">
            <v>Office Supplies Fgn Ccy</v>
          </cell>
          <cell r="C51" t="str">
            <v>OFF SUPP DATA PROCES</v>
          </cell>
          <cell r="D51">
            <v>95936041</v>
          </cell>
          <cell r="E51" t="str">
            <v>GBP</v>
          </cell>
          <cell r="F51" t="str">
            <v>OFF SUP DATA PROCESSING &amp; PROTECTION</v>
          </cell>
          <cell r="H51">
            <v>-28819.84</v>
          </cell>
        </row>
        <row r="52">
          <cell r="A52">
            <v>285103</v>
          </cell>
          <cell r="B52" t="str">
            <v>Office Supplies Fgn Ccy</v>
          </cell>
          <cell r="C52" t="str">
            <v>SHD-OFF SUP DATA PRO</v>
          </cell>
          <cell r="D52">
            <v>98936021</v>
          </cell>
          <cell r="E52" t="str">
            <v>USD</v>
          </cell>
          <cell r="F52" t="str">
            <v>SHD - OFF SUP DATA PROCESSING &amp; PROTECT</v>
          </cell>
          <cell r="H52">
            <v>-28185.7</v>
          </cell>
        </row>
        <row r="53">
          <cell r="A53">
            <v>285103</v>
          </cell>
          <cell r="B53" t="str">
            <v>Office Supplies Fgn Ccy</v>
          </cell>
          <cell r="C53" t="str">
            <v>SHD-OFF SUP DATA PRO</v>
          </cell>
          <cell r="D53">
            <v>98936041</v>
          </cell>
          <cell r="E53" t="str">
            <v>GBP</v>
          </cell>
          <cell r="F53" t="str">
            <v>SHD - OFF SUP DATA PROCESSING &amp; PROTECT</v>
          </cell>
          <cell r="H53">
            <v>28819.84</v>
          </cell>
        </row>
        <row r="54">
          <cell r="A54">
            <v>285103</v>
          </cell>
          <cell r="B54" t="str">
            <v>Office Supplies Fgn Ccy</v>
          </cell>
          <cell r="C54" t="str">
            <v>SHD-OFF SUP NON CAP</v>
          </cell>
          <cell r="D54">
            <v>98929021</v>
          </cell>
          <cell r="E54" t="str">
            <v>USD</v>
          </cell>
          <cell r="F54" t="str">
            <v>SHD - OFF SUPPLIES NON CAP FIXED ASSETS</v>
          </cell>
          <cell r="H54">
            <v>-4595.24</v>
          </cell>
        </row>
        <row r="55">
          <cell r="A55">
            <v>285103</v>
          </cell>
          <cell r="B55" t="str">
            <v>Office Supplies Fgn Ccy</v>
          </cell>
          <cell r="C55" t="str">
            <v>SHD-OFF SUP NON CAP</v>
          </cell>
          <cell r="D55">
            <v>98929041</v>
          </cell>
          <cell r="E55" t="str">
            <v>GBP</v>
          </cell>
          <cell r="F55" t="str">
            <v>SHD - OFF SUPPLIES NON CAP FIXED ASSETS</v>
          </cell>
          <cell r="H55">
            <v>4755.08</v>
          </cell>
        </row>
        <row r="56">
          <cell r="A56">
            <v>285103</v>
          </cell>
          <cell r="B56" t="str">
            <v>Office Supplies Fgn Ccy</v>
          </cell>
          <cell r="C56" t="str">
            <v>SHD-OFF SUP STAFF</v>
          </cell>
          <cell r="D56">
            <v>98928021</v>
          </cell>
          <cell r="E56" t="str">
            <v>USD</v>
          </cell>
          <cell r="F56" t="str">
            <v>SHD - OFFICE SUPPLIES STAFF RELATIONS</v>
          </cell>
          <cell r="H56">
            <v>-1465.42</v>
          </cell>
        </row>
        <row r="57">
          <cell r="A57">
            <v>285103</v>
          </cell>
          <cell r="B57" t="str">
            <v>Office Supplies Fgn Ccy</v>
          </cell>
          <cell r="C57" t="str">
            <v>SHD-OFF SUP STAFF</v>
          </cell>
          <cell r="D57">
            <v>98928041</v>
          </cell>
          <cell r="E57" t="str">
            <v>GBP</v>
          </cell>
          <cell r="F57" t="str">
            <v>SHD - OFFICE SUPPLIES STAFF RELATIONS</v>
          </cell>
          <cell r="H57">
            <v>1503.78</v>
          </cell>
        </row>
        <row r="58">
          <cell r="A58">
            <v>285103</v>
          </cell>
          <cell r="B58" t="str">
            <v>Office Supplies Fgn Ccy</v>
          </cell>
          <cell r="C58" t="str">
            <v>SHD-OFFSUP STATIONRY</v>
          </cell>
          <cell r="D58">
            <v>98937021</v>
          </cell>
          <cell r="E58" t="str">
            <v>USD</v>
          </cell>
          <cell r="F58" t="str">
            <v>SHD - OFF SUP STATIONARY &amp; PRINTING</v>
          </cell>
          <cell r="H58">
            <v>-9874.52</v>
          </cell>
        </row>
        <row r="59">
          <cell r="A59">
            <v>285103</v>
          </cell>
          <cell r="B59" t="str">
            <v>Office Supplies Fgn Ccy</v>
          </cell>
          <cell r="C59" t="str">
            <v>SHD-OFFSUP STATIONRY</v>
          </cell>
          <cell r="D59">
            <v>98937041</v>
          </cell>
          <cell r="E59" t="str">
            <v>GBP</v>
          </cell>
          <cell r="F59" t="str">
            <v>SHD - OFF SUP STATIONARY &amp; PRINTING</v>
          </cell>
          <cell r="H59">
            <v>10124.4</v>
          </cell>
        </row>
        <row r="60">
          <cell r="A60">
            <v>285104</v>
          </cell>
          <cell r="B60" t="str">
            <v>Business Trip Expenses Fgn Ccy</v>
          </cell>
          <cell r="C60" t="str">
            <v>SHD-TRAVEL BUS TRIPS</v>
          </cell>
          <cell r="D60">
            <v>98938021</v>
          </cell>
          <cell r="E60" t="str">
            <v>USD</v>
          </cell>
          <cell r="F60" t="str">
            <v>SHD - TRAVEL BUSINESS TRIPS</v>
          </cell>
          <cell r="H60">
            <v>-12237.63</v>
          </cell>
        </row>
        <row r="61">
          <cell r="A61">
            <v>285104</v>
          </cell>
          <cell r="B61" t="str">
            <v>Business Trip Expenses Fgn Ccy</v>
          </cell>
          <cell r="C61" t="str">
            <v>SHD-TRAVEL BUS TRIPS</v>
          </cell>
          <cell r="D61">
            <v>98938041</v>
          </cell>
          <cell r="E61" t="str">
            <v>GBP</v>
          </cell>
          <cell r="F61" t="str">
            <v>SHD - TRAVEL BUSINESS TRIPS</v>
          </cell>
          <cell r="H61">
            <v>12766.5</v>
          </cell>
        </row>
        <row r="62">
          <cell r="A62">
            <v>285104</v>
          </cell>
          <cell r="B62" t="str">
            <v>Business Trip Expenses Fgn Ccy</v>
          </cell>
          <cell r="C62" t="str">
            <v>SHD-TRAVEL-SUB/BOARD</v>
          </cell>
          <cell r="D62">
            <v>98995021</v>
          </cell>
          <cell r="E62" t="str">
            <v>USD</v>
          </cell>
          <cell r="F62" t="str">
            <v>SHD-TRAVEL-SUBSISTENCE COSTS - BOARD</v>
          </cell>
          <cell r="H62">
            <v>-30908.37</v>
          </cell>
        </row>
        <row r="63">
          <cell r="A63">
            <v>285104</v>
          </cell>
          <cell r="B63" t="str">
            <v>Business Trip Expenses Fgn Ccy</v>
          </cell>
          <cell r="C63" t="str">
            <v>SHD-TRAVEL-SUB/BOARD</v>
          </cell>
          <cell r="D63">
            <v>98995041</v>
          </cell>
          <cell r="E63" t="str">
            <v>GBP</v>
          </cell>
          <cell r="F63" t="str">
            <v>SHD-TRAVEL-SUBSISTENCE COSTS - BOARD</v>
          </cell>
          <cell r="H63">
            <v>31399.17</v>
          </cell>
        </row>
        <row r="64">
          <cell r="A64">
            <v>285104</v>
          </cell>
          <cell r="B64" t="str">
            <v>Business Trip Expenses Fgn Ccy</v>
          </cell>
          <cell r="C64" t="str">
            <v>TRAVEL - SUBS/BOARD</v>
          </cell>
          <cell r="D64">
            <v>95995041</v>
          </cell>
          <cell r="E64" t="str">
            <v>GBP</v>
          </cell>
          <cell r="F64" t="str">
            <v>TRAVEL - SUBSISTENCE COSTS - BOARD</v>
          </cell>
          <cell r="H64">
            <v>-31399.17</v>
          </cell>
        </row>
        <row r="65">
          <cell r="A65">
            <v>285104</v>
          </cell>
          <cell r="B65" t="str">
            <v>Business Trip Expenses Fgn Ccy</v>
          </cell>
          <cell r="C65" t="str">
            <v>TRAVEL BUSINESS TRIP</v>
          </cell>
          <cell r="D65">
            <v>95938021</v>
          </cell>
          <cell r="E65" t="str">
            <v>USD</v>
          </cell>
          <cell r="F65" t="str">
            <v>TRAVEL BUSINESS TRIPS</v>
          </cell>
          <cell r="H65">
            <v>-3564</v>
          </cell>
        </row>
        <row r="66">
          <cell r="A66">
            <v>285104</v>
          </cell>
          <cell r="B66" t="str">
            <v>Business Trip Expenses Fgn Ccy</v>
          </cell>
          <cell r="C66" t="str">
            <v>TRAVEL BUSINESS TRIP</v>
          </cell>
          <cell r="D66">
            <v>95938041</v>
          </cell>
          <cell r="E66" t="str">
            <v>GBP</v>
          </cell>
          <cell r="F66" t="str">
            <v>TRAVEL BUSINESS TRIPS</v>
          </cell>
          <cell r="H66">
            <v>-12766.5</v>
          </cell>
        </row>
        <row r="67">
          <cell r="A67">
            <v>285106</v>
          </cell>
          <cell r="B67" t="str">
            <v>Public Relation Expenses Fgn Ccy</v>
          </cell>
          <cell r="C67" t="str">
            <v>ADVERT &amp; PROMOTION</v>
          </cell>
          <cell r="D67">
            <v>95948041</v>
          </cell>
          <cell r="E67" t="str">
            <v>GBP</v>
          </cell>
          <cell r="F67" t="str">
            <v>ADVERTISEMENT &amp; PROMOTION</v>
          </cell>
          <cell r="H67">
            <v>-1138.9100000000001</v>
          </cell>
        </row>
        <row r="68">
          <cell r="A68">
            <v>285106</v>
          </cell>
          <cell r="B68" t="str">
            <v>Public Relation Expenses Fgn Ccy</v>
          </cell>
          <cell r="C68" t="str">
            <v>ADVERT &amp; PROMOTION</v>
          </cell>
          <cell r="D68">
            <v>95948101</v>
          </cell>
          <cell r="E68" t="str">
            <v>EUR</v>
          </cell>
          <cell r="F68" t="str">
            <v>ADVERTISEMENT &amp; PROMOTION</v>
          </cell>
          <cell r="H68">
            <v>-2288.6</v>
          </cell>
        </row>
        <row r="69">
          <cell r="A69">
            <v>285106</v>
          </cell>
          <cell r="B69" t="str">
            <v>Public Relation Expenses Fgn Ccy</v>
          </cell>
          <cell r="C69" t="str">
            <v>ENTERTAINMENT CLIENT</v>
          </cell>
          <cell r="D69">
            <v>95940041</v>
          </cell>
          <cell r="E69" t="str">
            <v>GBP</v>
          </cell>
          <cell r="F69" t="str">
            <v>ENTERTAINMENT CLIENTS</v>
          </cell>
          <cell r="H69">
            <v>-17591.3</v>
          </cell>
        </row>
        <row r="70">
          <cell r="A70">
            <v>285106</v>
          </cell>
          <cell r="B70" t="str">
            <v>Public Relation Expenses Fgn Ccy</v>
          </cell>
          <cell r="C70" t="str">
            <v>SHD-ADVERT &amp; PROMOTN</v>
          </cell>
          <cell r="D70">
            <v>98948021</v>
          </cell>
          <cell r="E70" t="str">
            <v>USD</v>
          </cell>
          <cell r="F70" t="str">
            <v>SHD - ADVERTISING AND PROMOTION</v>
          </cell>
          <cell r="H70">
            <v>-3340.82</v>
          </cell>
        </row>
        <row r="71">
          <cell r="A71">
            <v>285106</v>
          </cell>
          <cell r="B71" t="str">
            <v>Public Relation Expenses Fgn Ccy</v>
          </cell>
          <cell r="C71" t="str">
            <v>SHD-ADVERT &amp; PROMOTN</v>
          </cell>
          <cell r="D71">
            <v>98948041</v>
          </cell>
          <cell r="E71" t="str">
            <v>GBP</v>
          </cell>
          <cell r="F71" t="str">
            <v>SHD - ADVERTISING AND PROMOTION</v>
          </cell>
          <cell r="H71">
            <v>1138.9100000000001</v>
          </cell>
        </row>
        <row r="72">
          <cell r="A72">
            <v>285106</v>
          </cell>
          <cell r="B72" t="str">
            <v>Public Relation Expenses Fgn Ccy</v>
          </cell>
          <cell r="C72" t="str">
            <v>SHD-ADVERT &amp; PROMOTN</v>
          </cell>
          <cell r="D72">
            <v>98948101</v>
          </cell>
          <cell r="E72" t="str">
            <v>EUR</v>
          </cell>
          <cell r="F72" t="str">
            <v>SHD-ADVERTISEMENT &amp; PROMOTION</v>
          </cell>
          <cell r="H72">
            <v>2288.6</v>
          </cell>
        </row>
        <row r="73">
          <cell r="A73">
            <v>285106</v>
          </cell>
          <cell r="B73" t="str">
            <v>Public Relation Expenses Fgn Ccy</v>
          </cell>
          <cell r="C73" t="str">
            <v>SHD-ENT CLIENTS</v>
          </cell>
          <cell r="D73">
            <v>98940021</v>
          </cell>
          <cell r="E73" t="str">
            <v>USD</v>
          </cell>
          <cell r="F73" t="str">
            <v>SHD - ENTERTAINMENT CLIENTS</v>
          </cell>
          <cell r="H73">
            <v>-17225.2</v>
          </cell>
        </row>
        <row r="74">
          <cell r="A74">
            <v>285106</v>
          </cell>
          <cell r="B74" t="str">
            <v>Public Relation Expenses Fgn Ccy</v>
          </cell>
          <cell r="C74" t="str">
            <v>SHD-ENT CLIENTS</v>
          </cell>
          <cell r="D74">
            <v>98940041</v>
          </cell>
          <cell r="E74" t="str">
            <v>GBP</v>
          </cell>
          <cell r="F74" t="str">
            <v>SHD - ENTERTAINMENT CLIENTS</v>
          </cell>
          <cell r="H74">
            <v>17591.3</v>
          </cell>
        </row>
        <row r="75">
          <cell r="A75">
            <v>285107</v>
          </cell>
          <cell r="B75" t="str">
            <v>Postage &amp; Courier Expenses Fgn Ccy</v>
          </cell>
          <cell r="C75" t="str">
            <v>COURIER EXPENSES</v>
          </cell>
          <cell r="D75">
            <v>95942021</v>
          </cell>
          <cell r="E75" t="str">
            <v>USD</v>
          </cell>
          <cell r="F75" t="str">
            <v>COURIER EXPENSES</v>
          </cell>
          <cell r="H75">
            <v>6598.21</v>
          </cell>
        </row>
        <row r="76">
          <cell r="A76">
            <v>285107</v>
          </cell>
          <cell r="B76" t="str">
            <v>Postage &amp; Courier Expenses Fgn Ccy</v>
          </cell>
          <cell r="C76" t="str">
            <v>COURIER EXPENSES</v>
          </cell>
          <cell r="D76">
            <v>95942041</v>
          </cell>
          <cell r="E76" t="str">
            <v>GBP</v>
          </cell>
          <cell r="F76" t="str">
            <v>COURIER EXPENSES</v>
          </cell>
          <cell r="H76">
            <v>-20889.400000000001</v>
          </cell>
        </row>
        <row r="77">
          <cell r="A77">
            <v>285107</v>
          </cell>
          <cell r="B77" t="str">
            <v>Postage &amp; Courier Expenses Fgn Ccy</v>
          </cell>
          <cell r="C77" t="str">
            <v>POSTAGE EXPENSE</v>
          </cell>
          <cell r="D77">
            <v>95941041</v>
          </cell>
          <cell r="E77" t="str">
            <v>GBP</v>
          </cell>
          <cell r="F77" t="str">
            <v>POSTAGE EXPENSE</v>
          </cell>
          <cell r="H77">
            <v>-5288.37</v>
          </cell>
        </row>
        <row r="78">
          <cell r="A78">
            <v>285107</v>
          </cell>
          <cell r="B78" t="str">
            <v>Postage &amp; Courier Expenses Fgn Ccy</v>
          </cell>
          <cell r="C78" t="str">
            <v>POSTAGE EXPENSE</v>
          </cell>
          <cell r="D78">
            <v>98941021</v>
          </cell>
          <cell r="E78" t="str">
            <v>USD</v>
          </cell>
          <cell r="F78" t="str">
            <v>SHD - POSTAGE EXPENSE</v>
          </cell>
          <cell r="H78">
            <v>-5224.1400000000003</v>
          </cell>
        </row>
        <row r="79">
          <cell r="A79">
            <v>285107</v>
          </cell>
          <cell r="B79" t="str">
            <v>Postage &amp; Courier Expenses Fgn Ccy</v>
          </cell>
          <cell r="C79" t="str">
            <v>POSTAGE EXPENSE</v>
          </cell>
          <cell r="D79">
            <v>98941041</v>
          </cell>
          <cell r="E79" t="str">
            <v>GBP</v>
          </cell>
          <cell r="F79" t="str">
            <v>SHD - POSTAGE EXPENSE</v>
          </cell>
          <cell r="H79">
            <v>5288.37</v>
          </cell>
        </row>
        <row r="80">
          <cell r="A80">
            <v>285107</v>
          </cell>
          <cell r="B80" t="str">
            <v>Postage &amp; Courier Expenses Fgn Ccy</v>
          </cell>
          <cell r="C80" t="str">
            <v>SHD-COURIER EXPENSES</v>
          </cell>
          <cell r="D80">
            <v>98942021</v>
          </cell>
          <cell r="E80" t="str">
            <v>USD</v>
          </cell>
          <cell r="F80" t="str">
            <v>SHD - EXPEDITION COURIER</v>
          </cell>
          <cell r="H80">
            <v>-20360.87</v>
          </cell>
        </row>
        <row r="81">
          <cell r="A81">
            <v>285107</v>
          </cell>
          <cell r="B81" t="str">
            <v>Postage &amp; Courier Expenses Fgn Ccy</v>
          </cell>
          <cell r="C81" t="str">
            <v>SHD-COURIER EXPENSES</v>
          </cell>
          <cell r="D81">
            <v>98942041</v>
          </cell>
          <cell r="E81" t="str">
            <v>GBP</v>
          </cell>
          <cell r="F81" t="str">
            <v>SHD - COURIER EXPENSES</v>
          </cell>
          <cell r="H81">
            <v>20889.400000000001</v>
          </cell>
        </row>
        <row r="82">
          <cell r="A82">
            <v>285112</v>
          </cell>
          <cell r="B82" t="str">
            <v>Residential Utility Expenses Fgn Ccy</v>
          </cell>
          <cell r="C82" t="str">
            <v>SHD-UTILITIES RES</v>
          </cell>
          <cell r="D82">
            <v>98935021</v>
          </cell>
          <cell r="E82" t="str">
            <v>USD</v>
          </cell>
          <cell r="F82" t="str">
            <v>SHD - UTILITIES RESIDENT</v>
          </cell>
          <cell r="H82">
            <v>-14458.91</v>
          </cell>
        </row>
        <row r="83">
          <cell r="A83">
            <v>285112</v>
          </cell>
          <cell r="B83" t="str">
            <v>Residential Utility Expenses Fgn Ccy</v>
          </cell>
          <cell r="C83" t="str">
            <v>SHD-UTILITIES RES</v>
          </cell>
          <cell r="D83">
            <v>98935041</v>
          </cell>
          <cell r="E83" t="str">
            <v>GBP</v>
          </cell>
          <cell r="F83" t="str">
            <v>SHD - UTILITIES RESIDENT</v>
          </cell>
          <cell r="H83">
            <v>14822.54</v>
          </cell>
        </row>
        <row r="84">
          <cell r="A84">
            <v>285112</v>
          </cell>
          <cell r="B84" t="str">
            <v>Residential Utility Expenses Fgn Ccy</v>
          </cell>
          <cell r="C84" t="str">
            <v>UTILITIES - RESIDENT</v>
          </cell>
          <cell r="D84">
            <v>95935041</v>
          </cell>
          <cell r="E84" t="str">
            <v>GBP</v>
          </cell>
          <cell r="F84" t="str">
            <v>UTILITIES RESIDENTIAL</v>
          </cell>
          <cell r="H84">
            <v>-14822.54</v>
          </cell>
        </row>
        <row r="85">
          <cell r="A85">
            <v>285113</v>
          </cell>
          <cell r="B85" t="str">
            <v>Oth Insurance Premium Paid Fgn Ccy</v>
          </cell>
          <cell r="C85" t="str">
            <v>INS PREM PERSONNEL</v>
          </cell>
          <cell r="D85">
            <v>95910041</v>
          </cell>
          <cell r="E85" t="str">
            <v>GBP</v>
          </cell>
          <cell r="F85" t="str">
            <v>INSURANCE PREMIUM PERSONNEL</v>
          </cell>
          <cell r="H85">
            <v>-47683.54</v>
          </cell>
        </row>
        <row r="86">
          <cell r="A86">
            <v>285113</v>
          </cell>
          <cell r="B86" t="str">
            <v>Oth Insurance Premium Paid Fgn Ccy</v>
          </cell>
          <cell r="C86" t="str">
            <v>INS RES BUILD</v>
          </cell>
          <cell r="D86">
            <v>95958041</v>
          </cell>
          <cell r="E86" t="str">
            <v>GBP</v>
          </cell>
          <cell r="F86" t="str">
            <v>INSURANCE RESIDENTIAL BUILDING &amp; CONTENT</v>
          </cell>
          <cell r="H86">
            <v>-1046.9100000000001</v>
          </cell>
        </row>
        <row r="87">
          <cell r="A87">
            <v>285113</v>
          </cell>
          <cell r="B87" t="str">
            <v>Oth Insurance Premium Paid Fgn Ccy</v>
          </cell>
          <cell r="C87" t="str">
            <v>INSCE PREMIUM OTHERS</v>
          </cell>
          <cell r="D87">
            <v>95976041</v>
          </cell>
          <cell r="E87" t="str">
            <v>GBP</v>
          </cell>
          <cell r="F87" t="str">
            <v>INSURANCE PREMIUM OTHERS</v>
          </cell>
          <cell r="H87">
            <v>-27215.56</v>
          </cell>
        </row>
        <row r="88">
          <cell r="A88">
            <v>285113</v>
          </cell>
          <cell r="B88" t="str">
            <v>Oth Insurance Premium Paid Fgn Ccy</v>
          </cell>
          <cell r="C88" t="str">
            <v>SHD-INS PREM PERSNNL</v>
          </cell>
          <cell r="D88">
            <v>98910021</v>
          </cell>
          <cell r="E88" t="str">
            <v>USD</v>
          </cell>
          <cell r="F88" t="str">
            <v>SHD - INSURANCE PREMIUM PERSONNEL</v>
          </cell>
          <cell r="H88">
            <v>-46711.6</v>
          </cell>
        </row>
        <row r="89">
          <cell r="A89">
            <v>285113</v>
          </cell>
          <cell r="B89" t="str">
            <v>Oth Insurance Premium Paid Fgn Ccy</v>
          </cell>
          <cell r="C89" t="str">
            <v>SHD-INS PREM PERSNNL</v>
          </cell>
          <cell r="D89">
            <v>98910041</v>
          </cell>
          <cell r="E89" t="str">
            <v>GBP</v>
          </cell>
          <cell r="F89" t="str">
            <v>SHD - INSURANCE PREMIUM PERSONNEL</v>
          </cell>
          <cell r="H89">
            <v>47683.54</v>
          </cell>
        </row>
        <row r="90">
          <cell r="A90">
            <v>285113</v>
          </cell>
          <cell r="B90" t="str">
            <v>Oth Insurance Premium Paid Fgn Ccy</v>
          </cell>
          <cell r="C90" t="str">
            <v>SHD-INS RES BUILD</v>
          </cell>
          <cell r="D90">
            <v>98958021</v>
          </cell>
          <cell r="E90" t="str">
            <v>USD</v>
          </cell>
          <cell r="F90" t="str">
            <v>SHD - INSURANCE RESID BUILD &amp; CONTENT</v>
          </cell>
          <cell r="H90">
            <v>-1024.57</v>
          </cell>
        </row>
        <row r="91">
          <cell r="A91">
            <v>285113</v>
          </cell>
          <cell r="B91" t="str">
            <v>Oth Insurance Premium Paid Fgn Ccy</v>
          </cell>
          <cell r="C91" t="str">
            <v>SHD-INS RES BUILD</v>
          </cell>
          <cell r="D91">
            <v>98958041</v>
          </cell>
          <cell r="E91" t="str">
            <v>GBP</v>
          </cell>
          <cell r="F91" t="str">
            <v>SHD - INSURANCE RESIDENT BUILD &amp; CONTENT</v>
          </cell>
          <cell r="H91">
            <v>1046.9100000000001</v>
          </cell>
        </row>
        <row r="92">
          <cell r="A92">
            <v>285113</v>
          </cell>
          <cell r="B92" t="str">
            <v>Oth Insurance Premium Paid Fgn Ccy</v>
          </cell>
          <cell r="C92" t="str">
            <v>SHD-INSCE PREM OTHER</v>
          </cell>
          <cell r="D92">
            <v>98976021</v>
          </cell>
          <cell r="E92" t="str">
            <v>USD</v>
          </cell>
          <cell r="F92" t="str">
            <v>SHD - INSURANCE PREMIUM OTHER</v>
          </cell>
          <cell r="H92">
            <v>-26642.959999999999</v>
          </cell>
        </row>
        <row r="93">
          <cell r="A93">
            <v>285113</v>
          </cell>
          <cell r="B93" t="str">
            <v>Oth Insurance Premium Paid Fgn Ccy</v>
          </cell>
          <cell r="C93" t="str">
            <v>SHD-INSCE PREM OTHER</v>
          </cell>
          <cell r="D93">
            <v>98976041</v>
          </cell>
          <cell r="E93" t="str">
            <v>GBP</v>
          </cell>
          <cell r="F93" t="str">
            <v>SHD - INSURANCE PREMIUM OTHER</v>
          </cell>
          <cell r="H93">
            <v>27215.56</v>
          </cell>
        </row>
        <row r="94">
          <cell r="A94">
            <v>285114</v>
          </cell>
          <cell r="B94" t="str">
            <v>Rental Expenses Office Building Fgn Ccy</v>
          </cell>
          <cell r="C94" t="str">
            <v>RENTAL-OFFICE BUILDG</v>
          </cell>
          <cell r="D94">
            <v>95920041</v>
          </cell>
          <cell r="E94" t="str">
            <v>GBP</v>
          </cell>
          <cell r="F94" t="str">
            <v>RENTAL OFFICE BUILDING</v>
          </cell>
          <cell r="H94">
            <v>-344466.54</v>
          </cell>
        </row>
        <row r="95">
          <cell r="A95">
            <v>285114</v>
          </cell>
          <cell r="B95" t="str">
            <v>Rental Expenses Office Building Fgn Ccy</v>
          </cell>
          <cell r="C95" t="str">
            <v>SHD-RENTAL OFF BLDG</v>
          </cell>
          <cell r="D95">
            <v>98920021</v>
          </cell>
          <cell r="E95" t="str">
            <v>USD</v>
          </cell>
          <cell r="F95" t="str">
            <v>SHD - RENTAL OFFICE BUILDINGS</v>
          </cell>
          <cell r="H95">
            <v>-337181.95</v>
          </cell>
        </row>
        <row r="96">
          <cell r="A96">
            <v>285114</v>
          </cell>
          <cell r="B96" t="str">
            <v>Rental Expenses Office Building Fgn Ccy</v>
          </cell>
          <cell r="C96" t="str">
            <v>SHD-RENTAL OFF BLDG</v>
          </cell>
          <cell r="D96">
            <v>98920041</v>
          </cell>
          <cell r="E96" t="str">
            <v>GBP</v>
          </cell>
          <cell r="F96" t="str">
            <v>SHD - RENTAL OFFICE BUILDING</v>
          </cell>
          <cell r="H96">
            <v>344466.54</v>
          </cell>
        </row>
        <row r="97">
          <cell r="A97">
            <v>285115</v>
          </cell>
          <cell r="B97" t="str">
            <v>Rental Expenses Vehicles Fgn Ccy</v>
          </cell>
          <cell r="C97" t="str">
            <v>RENTAL-VEHICLE</v>
          </cell>
          <cell r="D97">
            <v>95921041</v>
          </cell>
          <cell r="E97" t="str">
            <v>GBP</v>
          </cell>
          <cell r="F97" t="str">
            <v>RENTAL VEHICLES</v>
          </cell>
          <cell r="H97">
            <v>825.3</v>
          </cell>
        </row>
        <row r="98">
          <cell r="A98">
            <v>285115</v>
          </cell>
          <cell r="B98" t="str">
            <v>Rental Expenses Vehicles Fgn Ccy</v>
          </cell>
          <cell r="C98" t="str">
            <v>SHD-RENTAL VEHICLES</v>
          </cell>
          <cell r="D98">
            <v>98921021</v>
          </cell>
          <cell r="E98" t="str">
            <v>USD</v>
          </cell>
          <cell r="F98" t="str">
            <v>SHD - RENTAL VEHICLES</v>
          </cell>
          <cell r="H98">
            <v>811.67</v>
          </cell>
        </row>
        <row r="99">
          <cell r="A99">
            <v>285115</v>
          </cell>
          <cell r="B99" t="str">
            <v>Rental Expenses Vehicles Fgn Ccy</v>
          </cell>
          <cell r="C99" t="str">
            <v>SHD-RENTAL VEHICLES</v>
          </cell>
          <cell r="D99">
            <v>98921041</v>
          </cell>
          <cell r="E99" t="str">
            <v>GBP</v>
          </cell>
          <cell r="F99" t="str">
            <v>SHD - RENTAL VEHICLES</v>
          </cell>
          <cell r="H99">
            <v>-825.3</v>
          </cell>
        </row>
        <row r="100">
          <cell r="A100">
            <v>285116</v>
          </cell>
          <cell r="B100" t="str">
            <v>Rental Expenses Reuters &amp; Telex Fgn Ccy</v>
          </cell>
          <cell r="C100" t="str">
            <v>DEALING ROOM COMMS</v>
          </cell>
          <cell r="D100">
            <v>95922021</v>
          </cell>
          <cell r="E100" t="str">
            <v>USD</v>
          </cell>
          <cell r="F100" t="str">
            <v>DEALING ROOM COMMS</v>
          </cell>
          <cell r="H100">
            <v>-12553.71</v>
          </cell>
        </row>
        <row r="101">
          <cell r="A101">
            <v>285116</v>
          </cell>
          <cell r="B101" t="str">
            <v>Rental Expenses Reuters &amp; Telex Fgn Ccy</v>
          </cell>
          <cell r="C101" t="str">
            <v>DEALING ROOM COMMS</v>
          </cell>
          <cell r="D101">
            <v>95922041</v>
          </cell>
          <cell r="E101" t="str">
            <v>GBP</v>
          </cell>
          <cell r="F101" t="str">
            <v>DEALING ROOM COMMS</v>
          </cell>
          <cell r="H101">
            <v>-26419.4</v>
          </cell>
        </row>
        <row r="102">
          <cell r="A102">
            <v>285116</v>
          </cell>
          <cell r="B102" t="str">
            <v>Rental Expenses Reuters &amp; Telex Fgn Ccy</v>
          </cell>
          <cell r="C102" t="str">
            <v>SHD-DEALING ROOM COM</v>
          </cell>
          <cell r="D102">
            <v>98922021</v>
          </cell>
          <cell r="E102" t="str">
            <v>USD</v>
          </cell>
          <cell r="F102" t="str">
            <v>SHD - DEALING ROOM COMMS</v>
          </cell>
          <cell r="H102">
            <v>-25854.09</v>
          </cell>
        </row>
        <row r="103">
          <cell r="A103">
            <v>285116</v>
          </cell>
          <cell r="B103" t="str">
            <v>Rental Expenses Reuters &amp; Telex Fgn Ccy</v>
          </cell>
          <cell r="C103" t="str">
            <v>SHD-DEALING ROOM COM</v>
          </cell>
          <cell r="D103">
            <v>98922041</v>
          </cell>
          <cell r="E103" t="str">
            <v>GBP</v>
          </cell>
          <cell r="F103" t="str">
            <v>SHD - DEALING ROOM COMMS</v>
          </cell>
          <cell r="H103">
            <v>26419.4</v>
          </cell>
        </row>
        <row r="104">
          <cell r="A104">
            <v>285117</v>
          </cell>
          <cell r="B104" t="str">
            <v>Rental Expenses Residential Prem Fgn Ccy</v>
          </cell>
          <cell r="C104" t="str">
            <v>RENTAL-RES BUILDING</v>
          </cell>
          <cell r="D104">
            <v>95924041</v>
          </cell>
          <cell r="E104" t="str">
            <v>GBP</v>
          </cell>
          <cell r="F104" t="str">
            <v>RENTAL RESIDENTIAL BUILDING</v>
          </cell>
          <cell r="H104">
            <v>-32533.33</v>
          </cell>
        </row>
        <row r="105">
          <cell r="A105">
            <v>285117</v>
          </cell>
          <cell r="B105" t="str">
            <v>Rental Expenses Residential Prem Fgn Ccy</v>
          </cell>
          <cell r="C105" t="str">
            <v>SHD-RENTAL RES BLDG</v>
          </cell>
          <cell r="D105">
            <v>98924021</v>
          </cell>
          <cell r="E105" t="str">
            <v>USD</v>
          </cell>
          <cell r="F105" t="str">
            <v>SHD - RENTAL RESIDENTIAL BUILDING</v>
          </cell>
          <cell r="H105">
            <v>-31839.200000000001</v>
          </cell>
        </row>
        <row r="106">
          <cell r="A106">
            <v>285117</v>
          </cell>
          <cell r="B106" t="str">
            <v>Rental Expenses Residential Prem Fgn Ccy</v>
          </cell>
          <cell r="C106" t="str">
            <v>SHD-RENTAL RES BLDG</v>
          </cell>
          <cell r="D106">
            <v>98924041</v>
          </cell>
          <cell r="E106" t="str">
            <v>GBP</v>
          </cell>
          <cell r="F106" t="str">
            <v>SHD - RENTAL RESIDENTIAL BUILDING</v>
          </cell>
          <cell r="H106">
            <v>32533.33</v>
          </cell>
        </row>
        <row r="107">
          <cell r="A107">
            <v>285118</v>
          </cell>
          <cell r="B107" t="str">
            <v>Rental Expenses Office Equipment Fgn Ccy</v>
          </cell>
          <cell r="C107" t="str">
            <v>RENTAL-OFFICE EQUIPT</v>
          </cell>
          <cell r="D107">
            <v>95923041</v>
          </cell>
          <cell r="E107" t="str">
            <v>GBP</v>
          </cell>
          <cell r="F107" t="str">
            <v>RENTAL OFFICE EQUIPMENT</v>
          </cell>
          <cell r="H107">
            <v>-24884.3</v>
          </cell>
        </row>
        <row r="108">
          <cell r="A108">
            <v>285118</v>
          </cell>
          <cell r="B108" t="str">
            <v>Rental Expenses Office Equipment Fgn Ccy</v>
          </cell>
          <cell r="C108" t="str">
            <v>SHD-RENTAL OFF EQUIP</v>
          </cell>
          <cell r="D108">
            <v>98923021</v>
          </cell>
          <cell r="E108" t="str">
            <v>USD</v>
          </cell>
          <cell r="F108" t="str">
            <v>SHD - RENTAL OFFICE EQUIPMENT</v>
          </cell>
          <cell r="H108">
            <v>-24360.43</v>
          </cell>
        </row>
        <row r="109">
          <cell r="A109">
            <v>285118</v>
          </cell>
          <cell r="B109" t="str">
            <v>Rental Expenses Office Equipment Fgn Ccy</v>
          </cell>
          <cell r="C109" t="str">
            <v>SHD-RENTAL OFF EQUIP</v>
          </cell>
          <cell r="D109">
            <v>98923041</v>
          </cell>
          <cell r="E109" t="str">
            <v>GBP</v>
          </cell>
          <cell r="F109" t="str">
            <v>SHD - RENTAL OFFICE EQUIPMENT</v>
          </cell>
          <cell r="H109">
            <v>24884.3</v>
          </cell>
        </row>
        <row r="110">
          <cell r="A110">
            <v>285120</v>
          </cell>
          <cell r="B110" t="str">
            <v>Training &amp; Development Expenses Fgn Ccy</v>
          </cell>
          <cell r="C110" t="str">
            <v>PERSONNEL SEMINAR EX</v>
          </cell>
          <cell r="D110">
            <v>95979041</v>
          </cell>
          <cell r="E110" t="str">
            <v>GBP</v>
          </cell>
          <cell r="F110" t="str">
            <v>PERSONNEL SEMINAR EXPENSES</v>
          </cell>
          <cell r="H110">
            <v>-6005.72</v>
          </cell>
        </row>
        <row r="111">
          <cell r="A111">
            <v>285120</v>
          </cell>
          <cell r="B111" t="str">
            <v>Training &amp; Development Expenses Fgn Ccy</v>
          </cell>
          <cell r="C111" t="str">
            <v>PERSONNEL TRANING EX</v>
          </cell>
          <cell r="D111">
            <v>95978041</v>
          </cell>
          <cell r="E111" t="str">
            <v>GBP</v>
          </cell>
          <cell r="F111" t="str">
            <v>PERSONNEL TRAINING EXPENSES</v>
          </cell>
          <cell r="H111">
            <v>-5265.41</v>
          </cell>
        </row>
        <row r="112">
          <cell r="A112">
            <v>285120</v>
          </cell>
          <cell r="B112" t="str">
            <v>Training &amp; Development Expenses Fgn Ccy</v>
          </cell>
          <cell r="C112" t="str">
            <v>PERSONNEL TRANING EX</v>
          </cell>
          <cell r="D112">
            <v>95978101</v>
          </cell>
          <cell r="E112" t="str">
            <v>EUR</v>
          </cell>
          <cell r="F112" t="str">
            <v>PERSONNEL TRAINING EXPENSES</v>
          </cell>
          <cell r="H112">
            <v>-1438.39</v>
          </cell>
        </row>
        <row r="113">
          <cell r="A113">
            <v>285120</v>
          </cell>
          <cell r="B113" t="str">
            <v>Training &amp; Development Expenses Fgn Ccy</v>
          </cell>
          <cell r="C113" t="str">
            <v>SHD-PERSNL SEMNR EXP</v>
          </cell>
          <cell r="D113">
            <v>98979021</v>
          </cell>
          <cell r="E113" t="str">
            <v>USD</v>
          </cell>
          <cell r="F113" t="str">
            <v>SHD - PERSONNEL SEMINAR EXPENSES</v>
          </cell>
          <cell r="H113">
            <v>-5829.53</v>
          </cell>
        </row>
        <row r="114">
          <cell r="A114">
            <v>285120</v>
          </cell>
          <cell r="B114" t="str">
            <v>Training &amp; Development Expenses Fgn Ccy</v>
          </cell>
          <cell r="C114" t="str">
            <v>SHD-PERSNL SEMNR EXP</v>
          </cell>
          <cell r="D114">
            <v>98979041</v>
          </cell>
          <cell r="E114" t="str">
            <v>GBP</v>
          </cell>
          <cell r="F114" t="str">
            <v>SHD - PERSONNEL SEMINAR EXPENSES</v>
          </cell>
          <cell r="H114">
            <v>6005.72</v>
          </cell>
        </row>
        <row r="115">
          <cell r="A115">
            <v>285120</v>
          </cell>
          <cell r="B115" t="str">
            <v>Training &amp; Development Expenses Fgn Ccy</v>
          </cell>
          <cell r="C115" t="str">
            <v>SHD-PERSNL TRNG EXPS</v>
          </cell>
          <cell r="D115">
            <v>98978021</v>
          </cell>
          <cell r="E115" t="str">
            <v>USD</v>
          </cell>
          <cell r="F115" t="str">
            <v>SHD - PERSONNEL TRAINING EXPENSES</v>
          </cell>
          <cell r="H115">
            <v>-6434.27</v>
          </cell>
        </row>
        <row r="116">
          <cell r="A116">
            <v>285120</v>
          </cell>
          <cell r="B116" t="str">
            <v>Training &amp; Development Expenses Fgn Ccy</v>
          </cell>
          <cell r="C116" t="str">
            <v>SHD-PERSNL TRNG EXPS</v>
          </cell>
          <cell r="D116">
            <v>98978041</v>
          </cell>
          <cell r="E116" t="str">
            <v>GBP</v>
          </cell>
          <cell r="F116" t="str">
            <v>SHD - PERSONNEL TRAINING EXPENSES</v>
          </cell>
          <cell r="H116">
            <v>5265.41</v>
          </cell>
        </row>
        <row r="117">
          <cell r="A117">
            <v>285120</v>
          </cell>
          <cell r="B117" t="str">
            <v>Training &amp; Development Expenses Fgn Ccy</v>
          </cell>
          <cell r="C117" t="str">
            <v>SHD-PERSNL TRNG EXPS</v>
          </cell>
          <cell r="D117">
            <v>98978101</v>
          </cell>
          <cell r="E117" t="str">
            <v>EUR</v>
          </cell>
          <cell r="F117" t="str">
            <v>SHD - PERSONNEL TRAINING EXPENSES</v>
          </cell>
          <cell r="H117">
            <v>1438.39</v>
          </cell>
        </row>
        <row r="118">
          <cell r="A118">
            <v>285129</v>
          </cell>
          <cell r="B118" t="str">
            <v>Other Third Party Expenses Fgn Ccy</v>
          </cell>
          <cell r="C118" t="str">
            <v>BANKING SUPERVISION</v>
          </cell>
          <cell r="D118">
            <v>95949041</v>
          </cell>
          <cell r="E118" t="str">
            <v>GBP</v>
          </cell>
          <cell r="F118" t="str">
            <v>BANKING SUPERVISION FEES</v>
          </cell>
          <cell r="H118">
            <v>-2368.66</v>
          </cell>
        </row>
        <row r="119">
          <cell r="A119">
            <v>285129</v>
          </cell>
          <cell r="B119" t="str">
            <v>Other Third Party Expenses Fgn Ccy</v>
          </cell>
          <cell r="C119" t="str">
            <v>BANKING SUPERVISION</v>
          </cell>
          <cell r="D119">
            <v>98949021</v>
          </cell>
          <cell r="E119" t="str">
            <v>USD</v>
          </cell>
          <cell r="F119" t="str">
            <v>SHD-BANKING SUPERVISION</v>
          </cell>
          <cell r="H119">
            <v>-2356.3200000000002</v>
          </cell>
        </row>
        <row r="120">
          <cell r="A120">
            <v>285129</v>
          </cell>
          <cell r="B120" t="str">
            <v>Other Third Party Expenses Fgn Ccy</v>
          </cell>
          <cell r="C120" t="str">
            <v>BANKING SUPERVISION</v>
          </cell>
          <cell r="D120">
            <v>98949041</v>
          </cell>
          <cell r="E120" t="str">
            <v>GBP</v>
          </cell>
          <cell r="F120" t="str">
            <v>SHD-BANKING SUPERVISION FEES</v>
          </cell>
          <cell r="H120">
            <v>2368.66</v>
          </cell>
        </row>
        <row r="121">
          <cell r="A121">
            <v>285129</v>
          </cell>
          <cell r="B121" t="str">
            <v>Other Third Party Expenses Fgn Ccy</v>
          </cell>
          <cell r="C121" t="str">
            <v>BOARD MEETING EXP</v>
          </cell>
          <cell r="D121">
            <v>95944041</v>
          </cell>
          <cell r="E121" t="str">
            <v>GBP</v>
          </cell>
          <cell r="F121" t="str">
            <v>BOARD MEETING EXPENSES</v>
          </cell>
          <cell r="H121">
            <v>-82.46</v>
          </cell>
        </row>
        <row r="122">
          <cell r="A122">
            <v>285129</v>
          </cell>
          <cell r="B122" t="str">
            <v>Other Third Party Expenses Fgn Ccy</v>
          </cell>
          <cell r="C122" t="str">
            <v>LEGAL PROF &amp; AUDIT</v>
          </cell>
          <cell r="D122">
            <v>95947021</v>
          </cell>
          <cell r="E122" t="str">
            <v>USD</v>
          </cell>
          <cell r="F122" t="str">
            <v>LEGAL PROFESSIONAL &amp; AUDIT FEES</v>
          </cell>
          <cell r="H122">
            <v>-7350</v>
          </cell>
        </row>
        <row r="123">
          <cell r="A123">
            <v>285129</v>
          </cell>
          <cell r="B123" t="str">
            <v>Other Third Party Expenses Fgn Ccy</v>
          </cell>
          <cell r="C123" t="str">
            <v>LEGAL PROF &amp; AUDIT</v>
          </cell>
          <cell r="D123">
            <v>95947041</v>
          </cell>
          <cell r="E123" t="str">
            <v>GBP</v>
          </cell>
          <cell r="F123" t="str">
            <v>LEGAL PROFESSIONAL &amp; AUDIT FEES</v>
          </cell>
          <cell r="H123">
            <v>-111862.48</v>
          </cell>
        </row>
        <row r="124">
          <cell r="A124">
            <v>285129</v>
          </cell>
          <cell r="B124" t="str">
            <v>Other Third Party Expenses Fgn Ccy</v>
          </cell>
          <cell r="C124" t="str">
            <v>LEGAL PROF &amp; AUDIT</v>
          </cell>
          <cell r="D124">
            <v>95947101</v>
          </cell>
          <cell r="E124" t="str">
            <v>EUR</v>
          </cell>
          <cell r="F124" t="str">
            <v>LEGAL PROFESSIONAL &amp; AUDIT FEES</v>
          </cell>
          <cell r="H124">
            <v>-143.04</v>
          </cell>
        </row>
        <row r="125">
          <cell r="A125">
            <v>285129</v>
          </cell>
          <cell r="B125" t="str">
            <v>Other Third Party Expenses Fgn Ccy</v>
          </cell>
          <cell r="C125" t="str">
            <v>MEMB - BUS SOC</v>
          </cell>
          <cell r="D125">
            <v>95950041</v>
          </cell>
          <cell r="E125" t="str">
            <v>GBP</v>
          </cell>
          <cell r="F125" t="str">
            <v>MEMBERSHIP FEES - BUSINESS SOCIETIES</v>
          </cell>
          <cell r="H125">
            <v>-2224.83</v>
          </cell>
        </row>
        <row r="126">
          <cell r="A126">
            <v>285129</v>
          </cell>
          <cell r="B126" t="str">
            <v>Other Third Party Expenses Fgn Ccy</v>
          </cell>
          <cell r="C126" t="str">
            <v>MISC EXPENSES</v>
          </cell>
          <cell r="D126">
            <v>95951041</v>
          </cell>
          <cell r="E126" t="str">
            <v>GBP</v>
          </cell>
          <cell r="F126" t="str">
            <v>MISCELLANEOUS EXPENSES</v>
          </cell>
          <cell r="H126">
            <v>-813.04</v>
          </cell>
        </row>
        <row r="127">
          <cell r="A127">
            <v>285129</v>
          </cell>
          <cell r="B127" t="str">
            <v>Other Third Party Expenses Fgn Ccy</v>
          </cell>
          <cell r="C127" t="str">
            <v>SHD - MISC EXPENSES</v>
          </cell>
          <cell r="D127">
            <v>98951021</v>
          </cell>
          <cell r="E127" t="str">
            <v>USD</v>
          </cell>
          <cell r="F127" t="str">
            <v>SHD - MISCELLANEOUS EXPENSES</v>
          </cell>
          <cell r="H127">
            <v>-788.96</v>
          </cell>
        </row>
        <row r="128">
          <cell r="A128">
            <v>285129</v>
          </cell>
          <cell r="B128" t="str">
            <v>Other Third Party Expenses Fgn Ccy</v>
          </cell>
          <cell r="C128" t="str">
            <v>SHD - MISC EXPENSES</v>
          </cell>
          <cell r="D128">
            <v>98951041</v>
          </cell>
          <cell r="E128" t="str">
            <v>GBP</v>
          </cell>
          <cell r="F128" t="str">
            <v>SHD - MISCELLANEOUS EXPENSES</v>
          </cell>
          <cell r="H128">
            <v>813.04</v>
          </cell>
        </row>
        <row r="129">
          <cell r="A129">
            <v>285129</v>
          </cell>
          <cell r="B129" t="str">
            <v>Other Third Party Expenses Fgn Ccy</v>
          </cell>
          <cell r="C129" t="str">
            <v>SHD BOARD MEET EXP</v>
          </cell>
          <cell r="D129">
            <v>98944021</v>
          </cell>
          <cell r="E129" t="str">
            <v>USD</v>
          </cell>
          <cell r="F129" t="str">
            <v>SHD - BOARD MEETING EXPENSES</v>
          </cell>
          <cell r="H129">
            <v>-78.83</v>
          </cell>
        </row>
        <row r="130">
          <cell r="A130">
            <v>285129</v>
          </cell>
          <cell r="B130" t="str">
            <v>Other Third Party Expenses Fgn Ccy</v>
          </cell>
          <cell r="C130" t="str">
            <v>SHD BOARD MEET EXP</v>
          </cell>
          <cell r="D130">
            <v>98944041</v>
          </cell>
          <cell r="E130" t="str">
            <v>GBP</v>
          </cell>
          <cell r="F130" t="str">
            <v>SHD - BOARD MEETING EXPENSES</v>
          </cell>
          <cell r="H130">
            <v>82.46</v>
          </cell>
        </row>
        <row r="131">
          <cell r="A131">
            <v>285129</v>
          </cell>
          <cell r="B131" t="str">
            <v>Other Third Party Expenses Fgn Ccy</v>
          </cell>
          <cell r="C131" t="str">
            <v>SHD-LEGAL PROF AUDIT</v>
          </cell>
          <cell r="D131">
            <v>98947021</v>
          </cell>
          <cell r="E131" t="str">
            <v>USD</v>
          </cell>
          <cell r="F131" t="str">
            <v>SHD - LEGAL PROFESSIONAL &amp; AUDIT FEES</v>
          </cell>
          <cell r="H131">
            <v>-109431.81</v>
          </cell>
        </row>
        <row r="132">
          <cell r="A132">
            <v>285129</v>
          </cell>
          <cell r="B132" t="str">
            <v>Other Third Party Expenses Fgn Ccy</v>
          </cell>
          <cell r="C132" t="str">
            <v>SHD-LEGAL PROF AUDIT</v>
          </cell>
          <cell r="D132">
            <v>98947041</v>
          </cell>
          <cell r="E132" t="str">
            <v>GBP</v>
          </cell>
          <cell r="F132" t="str">
            <v>SHD - LEGAL PROFESSIONAL &amp; AUDIT FEES</v>
          </cell>
          <cell r="H132">
            <v>111862.48</v>
          </cell>
        </row>
        <row r="133">
          <cell r="A133">
            <v>285129</v>
          </cell>
          <cell r="B133" t="str">
            <v>Other Third Party Expenses Fgn Ccy</v>
          </cell>
          <cell r="C133" t="str">
            <v>SHD-LEGAL PROF AUDIT</v>
          </cell>
          <cell r="D133">
            <v>98947101</v>
          </cell>
          <cell r="E133" t="str">
            <v>EUR</v>
          </cell>
          <cell r="F133" t="str">
            <v>SHD- LEGAL PROFESSIONAL &amp; AUDIT FEES</v>
          </cell>
          <cell r="H133">
            <v>143.04</v>
          </cell>
        </row>
        <row r="134">
          <cell r="A134">
            <v>285129</v>
          </cell>
          <cell r="B134" t="str">
            <v>Other Third Party Expenses Fgn Ccy</v>
          </cell>
          <cell r="C134" t="str">
            <v>SHD-MEMB BUS SOC</v>
          </cell>
          <cell r="D134">
            <v>98950021</v>
          </cell>
          <cell r="E134" t="str">
            <v>USD</v>
          </cell>
          <cell r="F134" t="str">
            <v>SHD - MEMBERSHIP FEES BUS SOCIETIES</v>
          </cell>
          <cell r="H134">
            <v>-2194.4299999999998</v>
          </cell>
        </row>
        <row r="135">
          <cell r="A135">
            <v>285129</v>
          </cell>
          <cell r="B135" t="str">
            <v>Other Third Party Expenses Fgn Ccy</v>
          </cell>
          <cell r="C135" t="str">
            <v>SHD-MEMB BUS SOC</v>
          </cell>
          <cell r="D135">
            <v>98950041</v>
          </cell>
          <cell r="E135" t="str">
            <v>GBP</v>
          </cell>
          <cell r="F135" t="str">
            <v>SHD - MEMBERSHIP FEES BUS SOCIETIES</v>
          </cell>
          <cell r="H135">
            <v>2224.83</v>
          </cell>
        </row>
        <row r="136">
          <cell r="A136">
            <v>285202</v>
          </cell>
          <cell r="B136" t="str">
            <v>Rep/Maint Exps Fgn Ccy Res Premises</v>
          </cell>
          <cell r="C136" t="str">
            <v>RESIDENTIAL BUILDING</v>
          </cell>
          <cell r="D136">
            <v>95953041</v>
          </cell>
          <cell r="E136" t="str">
            <v>GBP</v>
          </cell>
          <cell r="F136" t="str">
            <v>REPAIRS &amp; MAINTENANCE RESIDENTIAL BLDING</v>
          </cell>
          <cell r="H136">
            <v>-414.3</v>
          </cell>
        </row>
        <row r="137">
          <cell r="A137">
            <v>285202</v>
          </cell>
          <cell r="B137" t="str">
            <v>Rep/Maint Exps Fgn Ccy Res Premises</v>
          </cell>
          <cell r="C137" t="str">
            <v>SHD-REP/MAINT RESBLD</v>
          </cell>
          <cell r="D137">
            <v>98953021</v>
          </cell>
          <cell r="E137" t="str">
            <v>USD</v>
          </cell>
          <cell r="F137" t="str">
            <v>SHD - REPAIRS AND MAINTENANCE RES BLDING</v>
          </cell>
          <cell r="H137">
            <v>-404.87</v>
          </cell>
        </row>
        <row r="138">
          <cell r="A138">
            <v>285202</v>
          </cell>
          <cell r="B138" t="str">
            <v>Rep/Maint Exps Fgn Ccy Res Premises</v>
          </cell>
          <cell r="C138" t="str">
            <v>SHD-REP/MAINT RESBLD</v>
          </cell>
          <cell r="D138">
            <v>98953041</v>
          </cell>
          <cell r="E138" t="str">
            <v>GBP</v>
          </cell>
          <cell r="F138" t="str">
            <v>SHD - REPAIRS AND MAINTENANCE RES BLDING</v>
          </cell>
          <cell r="H138">
            <v>414.3</v>
          </cell>
        </row>
        <row r="139">
          <cell r="A139">
            <v>285204</v>
          </cell>
          <cell r="B139" t="str">
            <v>Rep/Maint Exps Fgn Ccy Vehicles</v>
          </cell>
          <cell r="C139" t="str">
            <v>SHD-REP&amp;MAINT VEHICL</v>
          </cell>
          <cell r="D139">
            <v>98955021</v>
          </cell>
          <cell r="E139" t="str">
            <v>USD</v>
          </cell>
          <cell r="F139" t="str">
            <v>SHD - REPAIRS &amp; MAINTENANCE VEHICLES</v>
          </cell>
          <cell r="H139">
            <v>-1277.9000000000001</v>
          </cell>
        </row>
        <row r="140">
          <cell r="A140">
            <v>285204</v>
          </cell>
          <cell r="B140" t="str">
            <v>Rep/Maint Exps Fgn Ccy Vehicles</v>
          </cell>
          <cell r="C140" t="str">
            <v>SHD-REP&amp;MAINT VEHICL</v>
          </cell>
          <cell r="D140">
            <v>98955041</v>
          </cell>
          <cell r="E140" t="str">
            <v>GBP</v>
          </cell>
          <cell r="F140" t="str">
            <v>SHD - REPAIRS &amp; MAINTENANCE VEHICLES</v>
          </cell>
          <cell r="H140">
            <v>1322.58</v>
          </cell>
        </row>
        <row r="141">
          <cell r="A141">
            <v>285204</v>
          </cell>
          <cell r="B141" t="str">
            <v>Rep/Maint Exps Fgn Ccy Vehicles</v>
          </cell>
          <cell r="C141" t="str">
            <v>VEHICLE</v>
          </cell>
          <cell r="D141">
            <v>95955041</v>
          </cell>
          <cell r="E141" t="str">
            <v>GBP</v>
          </cell>
          <cell r="F141" t="str">
            <v>REPAIRS &amp; MAINTENANCE VEHICLES</v>
          </cell>
          <cell r="H141">
            <v>-1322.58</v>
          </cell>
        </row>
        <row r="142">
          <cell r="A142">
            <v>285205</v>
          </cell>
          <cell r="B142" t="str">
            <v>Rep/Maint Exps Fgn Ccy Office Machinery</v>
          </cell>
          <cell r="C142" t="str">
            <v>REP/MNT OFF HDWR/EQP</v>
          </cell>
          <cell r="D142">
            <v>95959041</v>
          </cell>
          <cell r="E142" t="str">
            <v>GBP</v>
          </cell>
          <cell r="F142" t="str">
            <v>REP/MAINT OFFICE HARDWARE &amp; OFFICE EQUIP</v>
          </cell>
          <cell r="H142">
            <v>-20752.28</v>
          </cell>
        </row>
        <row r="143">
          <cell r="A143">
            <v>285205</v>
          </cell>
          <cell r="B143" t="str">
            <v>Rep/Maint Exps Fgn Ccy Office Machinery</v>
          </cell>
          <cell r="C143" t="str">
            <v>REP/MNT OFF SOFTWARE</v>
          </cell>
          <cell r="D143">
            <v>95956041</v>
          </cell>
          <cell r="E143" t="str">
            <v>GBP</v>
          </cell>
          <cell r="F143" t="str">
            <v>REPAIRS &amp; MAINTENANCE OFFICE SOFTWARE</v>
          </cell>
          <cell r="H143">
            <v>-109449.52</v>
          </cell>
        </row>
        <row r="144">
          <cell r="A144">
            <v>285205</v>
          </cell>
          <cell r="B144" t="str">
            <v>Rep/Maint Exps Fgn Ccy Office Machinery</v>
          </cell>
          <cell r="C144" t="str">
            <v>SHD-REP/MNT OFF HDWR</v>
          </cell>
          <cell r="D144">
            <v>98959041</v>
          </cell>
          <cell r="E144" t="str">
            <v>GBP</v>
          </cell>
          <cell r="F144" t="str">
            <v>SHD - REP/MAINT OFF HARDWARE &amp; OFF EQUIP</v>
          </cell>
          <cell r="H144">
            <v>20752.28</v>
          </cell>
        </row>
        <row r="145">
          <cell r="A145">
            <v>285205</v>
          </cell>
          <cell r="B145" t="str">
            <v>Rep/Maint Exps Fgn Ccy Office Machinery</v>
          </cell>
          <cell r="C145" t="str">
            <v>SHD-REP/MNT OFF HDWR</v>
          </cell>
          <cell r="D145">
            <v>98959391</v>
          </cell>
          <cell r="E145" t="str">
            <v>USD</v>
          </cell>
          <cell r="F145" t="str">
            <v>SHD - REP/MAINT OFF HARDWARE &amp; OFF EQUIP</v>
          </cell>
          <cell r="H145">
            <v>-20302.05</v>
          </cell>
        </row>
        <row r="146">
          <cell r="A146">
            <v>285205</v>
          </cell>
          <cell r="B146" t="str">
            <v>Rep/Maint Exps Fgn Ccy Office Machinery</v>
          </cell>
          <cell r="C146" t="str">
            <v>SHD-REP/MNT OFF SOFT</v>
          </cell>
          <cell r="D146">
            <v>98956021</v>
          </cell>
          <cell r="E146" t="str">
            <v>USD</v>
          </cell>
          <cell r="F146" t="str">
            <v>SHD - REPAIRS &amp; MAINT OFFICE SOFTWARE</v>
          </cell>
          <cell r="H146">
            <v>-107083.79</v>
          </cell>
        </row>
        <row r="147">
          <cell r="A147">
            <v>285205</v>
          </cell>
          <cell r="B147" t="str">
            <v>Rep/Maint Exps Fgn Ccy Office Machinery</v>
          </cell>
          <cell r="C147" t="str">
            <v>SHD-REP/MNT OFF SOFT</v>
          </cell>
          <cell r="D147">
            <v>98956041</v>
          </cell>
          <cell r="E147" t="str">
            <v>GBP</v>
          </cell>
          <cell r="F147" t="str">
            <v>SHD - REPAIRS &amp; MAINT OFFICE SOFTWARE</v>
          </cell>
          <cell r="H147">
            <v>109449.52</v>
          </cell>
        </row>
        <row r="148">
          <cell r="A148">
            <v>285302</v>
          </cell>
          <cell r="B148" t="str">
            <v>Depn Exps Fgn Ccy Office Machinery</v>
          </cell>
          <cell r="C148" t="str">
            <v>DEPN OFF/RES EQUIP</v>
          </cell>
          <cell r="D148">
            <v>95961021</v>
          </cell>
          <cell r="E148" t="str">
            <v>USD</v>
          </cell>
          <cell r="F148" t="str">
            <v>DEPRECIATION OFFICE MACHINERY</v>
          </cell>
          <cell r="H148">
            <v>-52615.93</v>
          </cell>
        </row>
        <row r="149">
          <cell r="A149">
            <v>285303</v>
          </cell>
          <cell r="B149" t="str">
            <v>Depn Exps Fgn Ccy Office/Res Furniture</v>
          </cell>
          <cell r="C149" t="str">
            <v>DEPREC  OFF/RES FURN</v>
          </cell>
          <cell r="D149">
            <v>95962021</v>
          </cell>
          <cell r="E149" t="str">
            <v>USD</v>
          </cell>
          <cell r="F149" t="str">
            <v>DEPRECIATION OFFICE/RESIDENT FURNITURE</v>
          </cell>
          <cell r="H149">
            <v>-2502.34</v>
          </cell>
        </row>
        <row r="150">
          <cell r="A150">
            <v>285321</v>
          </cell>
          <cell r="B150" t="str">
            <v>Depreciation Expenses Fgn Ccy - Vehicles</v>
          </cell>
          <cell r="C150" t="str">
            <v>DEPRECIATION VEHICLE</v>
          </cell>
          <cell r="D150">
            <v>95963021</v>
          </cell>
          <cell r="E150" t="str">
            <v>USD</v>
          </cell>
          <cell r="F150" t="str">
            <v>DEPRECIATION OF VEHICLES</v>
          </cell>
          <cell r="H150">
            <v>-21042.66</v>
          </cell>
        </row>
        <row r="151">
          <cell r="A151">
            <v>287101</v>
          </cell>
          <cell r="B151" t="str">
            <v>Persnl Exps Fgn Ccy Salaries</v>
          </cell>
          <cell r="C151" t="str">
            <v>SALARIES</v>
          </cell>
          <cell r="D151">
            <v>95900041</v>
          </cell>
          <cell r="E151" t="str">
            <v>GBP</v>
          </cell>
          <cell r="F151" t="str">
            <v>SALARIES</v>
          </cell>
          <cell r="H151">
            <v>-1082279.78</v>
          </cell>
        </row>
        <row r="152">
          <cell r="A152">
            <v>287101</v>
          </cell>
          <cell r="B152" t="str">
            <v>Persnl Exps Fgn Ccy Salaries</v>
          </cell>
          <cell r="C152" t="str">
            <v>SHD - TEMP SALARIES</v>
          </cell>
          <cell r="D152">
            <v>98902021</v>
          </cell>
          <cell r="E152" t="str">
            <v>USD</v>
          </cell>
          <cell r="F152" t="str">
            <v>SHD - TEMP SALARIES</v>
          </cell>
          <cell r="H152">
            <v>-4648.37</v>
          </cell>
        </row>
        <row r="153">
          <cell r="A153">
            <v>287101</v>
          </cell>
          <cell r="B153" t="str">
            <v>Persnl Exps Fgn Ccy Salaries</v>
          </cell>
          <cell r="C153" t="str">
            <v>SHD - TEMP SALARIES</v>
          </cell>
          <cell r="D153">
            <v>98902041</v>
          </cell>
          <cell r="E153" t="str">
            <v>GBP</v>
          </cell>
          <cell r="F153" t="str">
            <v>SHD - TEMPORARY SALARIES</v>
          </cell>
          <cell r="H153">
            <v>4718.34</v>
          </cell>
        </row>
        <row r="154">
          <cell r="A154">
            <v>287101</v>
          </cell>
          <cell r="B154" t="str">
            <v>Persnl Exps Fgn Ccy Salaries</v>
          </cell>
          <cell r="C154" t="str">
            <v>SHD-SALARIES</v>
          </cell>
          <cell r="D154">
            <v>98900021</v>
          </cell>
          <cell r="E154" t="str">
            <v>USD</v>
          </cell>
          <cell r="F154" t="str">
            <v>SHD - SALARIES</v>
          </cell>
          <cell r="H154">
            <v>-1058549.54</v>
          </cell>
        </row>
        <row r="155">
          <cell r="A155">
            <v>287101</v>
          </cell>
          <cell r="B155" t="str">
            <v>Persnl Exps Fgn Ccy Salaries</v>
          </cell>
          <cell r="C155" t="str">
            <v>SHD-SALARIES</v>
          </cell>
          <cell r="D155">
            <v>98900041</v>
          </cell>
          <cell r="E155" t="str">
            <v>GBP</v>
          </cell>
          <cell r="F155" t="str">
            <v>SHD - SALARIES</v>
          </cell>
          <cell r="H155">
            <v>1082279.78</v>
          </cell>
        </row>
        <row r="156">
          <cell r="A156">
            <v>287101</v>
          </cell>
          <cell r="B156" t="str">
            <v>Persnl Exps Fgn Ccy Salaries</v>
          </cell>
          <cell r="C156" t="str">
            <v>TEMP SALARIES</v>
          </cell>
          <cell r="D156">
            <v>95902041</v>
          </cell>
          <cell r="E156" t="str">
            <v>GBP</v>
          </cell>
          <cell r="F156" t="str">
            <v>TEMPORARY SALARIES</v>
          </cell>
          <cell r="H156">
            <v>-4718.34</v>
          </cell>
        </row>
        <row r="157">
          <cell r="A157">
            <v>287102</v>
          </cell>
          <cell r="B157" t="str">
            <v>Persnl Exps Fgn Ccy Leave Allwnce Expats</v>
          </cell>
          <cell r="C157" t="str">
            <v>LEAVE ALLOWANCE</v>
          </cell>
          <cell r="D157">
            <v>95911041</v>
          </cell>
          <cell r="E157" t="str">
            <v>GBP</v>
          </cell>
          <cell r="F157" t="str">
            <v>LEAVE ALLOWANCE EXPATRIATE</v>
          </cell>
          <cell r="H157">
            <v>-4683.25</v>
          </cell>
        </row>
        <row r="158">
          <cell r="A158">
            <v>287102</v>
          </cell>
          <cell r="B158" t="str">
            <v>Persnl Exps Fgn Ccy Leave Allwnce Expats</v>
          </cell>
          <cell r="C158" t="str">
            <v>SHD-LEAVE ALLOW PERS</v>
          </cell>
          <cell r="D158">
            <v>98911021</v>
          </cell>
          <cell r="E158" t="str">
            <v>USD</v>
          </cell>
          <cell r="F158" t="str">
            <v>SHD - LEAVE ALLOWANCE PERSONNEL</v>
          </cell>
          <cell r="H158">
            <v>-4563.97</v>
          </cell>
        </row>
        <row r="159">
          <cell r="A159">
            <v>287102</v>
          </cell>
          <cell r="B159" t="str">
            <v>Persnl Exps Fgn Ccy Leave Allwnce Expats</v>
          </cell>
          <cell r="C159" t="str">
            <v>SHD-LEAVE ALLOW PERS</v>
          </cell>
          <cell r="D159">
            <v>98911041</v>
          </cell>
          <cell r="E159" t="str">
            <v>GBP</v>
          </cell>
          <cell r="F159" t="str">
            <v>SHD - LEAVE ALLOWANCE PERSONNEL</v>
          </cell>
          <cell r="H159">
            <v>4683.25</v>
          </cell>
        </row>
        <row r="160">
          <cell r="A160">
            <v>287106</v>
          </cell>
          <cell r="B160" t="str">
            <v>Persnl Exps Fgn Ccy Inc Tax Allwnc Expat</v>
          </cell>
          <cell r="C160" t="str">
            <v>SHD-TAX-PERSONNEL</v>
          </cell>
          <cell r="D160">
            <v>98909021</v>
          </cell>
          <cell r="E160" t="str">
            <v>USD</v>
          </cell>
          <cell r="F160" t="str">
            <v>SHD - TAX - PERSONNEL</v>
          </cell>
          <cell r="H160">
            <v>-254725.63</v>
          </cell>
        </row>
        <row r="161">
          <cell r="A161">
            <v>287106</v>
          </cell>
          <cell r="B161" t="str">
            <v>Persnl Exps Fgn Ccy Inc Tax Allwnc Expat</v>
          </cell>
          <cell r="C161" t="str">
            <v>SHD-TAX-PERSONNEL</v>
          </cell>
          <cell r="D161">
            <v>98909041</v>
          </cell>
          <cell r="E161" t="str">
            <v>GBP</v>
          </cell>
          <cell r="F161" t="str">
            <v>SHD - TAX - PERSONNEL</v>
          </cell>
          <cell r="H161">
            <v>260522.5</v>
          </cell>
        </row>
        <row r="162">
          <cell r="A162">
            <v>287106</v>
          </cell>
          <cell r="B162" t="str">
            <v>Persnl Exps Fgn Ccy Inc Tax Allwnc Expat</v>
          </cell>
          <cell r="C162" t="str">
            <v>TAX-PERSONNEL</v>
          </cell>
          <cell r="D162">
            <v>95909041</v>
          </cell>
          <cell r="E162" t="str">
            <v>GBP</v>
          </cell>
          <cell r="F162" t="str">
            <v>TAX PERSONNEL</v>
          </cell>
          <cell r="H162">
            <v>-260522.5</v>
          </cell>
        </row>
        <row r="163">
          <cell r="A163">
            <v>287110</v>
          </cell>
          <cell r="B163" t="str">
            <v>Persnl Exps Fgn Ccy Hosp/Medicl Exps</v>
          </cell>
          <cell r="C163" t="str">
            <v>HOSPITAL, MEDICAL</v>
          </cell>
          <cell r="D163">
            <v>95904041</v>
          </cell>
          <cell r="E163" t="str">
            <v>GBP</v>
          </cell>
          <cell r="F163" t="str">
            <v>HOSPITAL MEDICAL</v>
          </cell>
          <cell r="H163">
            <v>-4404.5600000000004</v>
          </cell>
        </row>
        <row r="164">
          <cell r="A164">
            <v>287110</v>
          </cell>
          <cell r="B164" t="str">
            <v>Persnl Exps Fgn Ccy Hosp/Medicl Exps</v>
          </cell>
          <cell r="C164" t="str">
            <v>SHD-HOSPITAL MEDICAL</v>
          </cell>
          <cell r="D164">
            <v>98904021</v>
          </cell>
          <cell r="E164" t="str">
            <v>USD</v>
          </cell>
          <cell r="F164" t="str">
            <v>SHD - HOSPITAL MEDICAL</v>
          </cell>
          <cell r="H164">
            <v>-4322.95</v>
          </cell>
        </row>
        <row r="165">
          <cell r="A165">
            <v>287110</v>
          </cell>
          <cell r="B165" t="str">
            <v>Persnl Exps Fgn Ccy Hosp/Medicl Exps</v>
          </cell>
          <cell r="C165" t="str">
            <v>SHD-HOSPITAL MEDICAL</v>
          </cell>
          <cell r="D165">
            <v>98904041</v>
          </cell>
          <cell r="E165" t="str">
            <v>GBP</v>
          </cell>
          <cell r="F165" t="str">
            <v>SHD - HOSPITAL MEDICAL</v>
          </cell>
          <cell r="H165">
            <v>4404.5600000000004</v>
          </cell>
        </row>
        <row r="166">
          <cell r="A166">
            <v>287111</v>
          </cell>
          <cell r="B166" t="str">
            <v>Persnl Exps Fgn Ccy Pension Contribs</v>
          </cell>
          <cell r="C166" t="str">
            <v>PENSION CONTRIBUTION</v>
          </cell>
          <cell r="D166">
            <v>95905041</v>
          </cell>
          <cell r="E166" t="str">
            <v>GBP</v>
          </cell>
          <cell r="F166" t="str">
            <v>PENSION CONTRIBUTION</v>
          </cell>
          <cell r="H166">
            <v>-119299.1</v>
          </cell>
        </row>
        <row r="167">
          <cell r="A167">
            <v>287111</v>
          </cell>
          <cell r="B167" t="str">
            <v>Persnl Exps Fgn Ccy Pension Contribs</v>
          </cell>
          <cell r="C167" t="str">
            <v>SHD-PENSION CONTRBN</v>
          </cell>
          <cell r="D167">
            <v>98905021</v>
          </cell>
          <cell r="E167" t="str">
            <v>USD</v>
          </cell>
          <cell r="F167" t="str">
            <v>SHD - PENSION CONTRIBUTION</v>
          </cell>
          <cell r="H167">
            <v>-116657.60000000001</v>
          </cell>
        </row>
        <row r="168">
          <cell r="A168">
            <v>287111</v>
          </cell>
          <cell r="B168" t="str">
            <v>Persnl Exps Fgn Ccy Pension Contribs</v>
          </cell>
          <cell r="C168" t="str">
            <v>SHD-PENSION CONTRBN</v>
          </cell>
          <cell r="D168">
            <v>98905041</v>
          </cell>
          <cell r="E168" t="str">
            <v>GBP</v>
          </cell>
          <cell r="F168" t="str">
            <v>SHD - PENSION CONTRIBUTION</v>
          </cell>
          <cell r="H168">
            <v>119299.1</v>
          </cell>
        </row>
        <row r="169">
          <cell r="A169">
            <v>287129</v>
          </cell>
          <cell r="B169" t="str">
            <v>Persnl Exps Fgn Ccy Other</v>
          </cell>
          <cell r="C169" t="str">
            <v>DIRECTORS FEES</v>
          </cell>
          <cell r="D169">
            <v>95943041</v>
          </cell>
          <cell r="E169" t="str">
            <v>GBP</v>
          </cell>
          <cell r="F169" t="str">
            <v>DIRECTORS FEES</v>
          </cell>
          <cell r="H169">
            <v>-28739.439999999999</v>
          </cell>
        </row>
        <row r="170">
          <cell r="A170">
            <v>287129</v>
          </cell>
          <cell r="B170" t="str">
            <v>Persnl Exps Fgn Ccy Other</v>
          </cell>
          <cell r="C170" t="str">
            <v>OTHER PERSONNEL EXP</v>
          </cell>
          <cell r="D170">
            <v>95919041</v>
          </cell>
          <cell r="E170" t="str">
            <v>GBP</v>
          </cell>
          <cell r="F170" t="str">
            <v>OTHER PERSONNEL EXPENSES</v>
          </cell>
          <cell r="H170">
            <v>-3630.91</v>
          </cell>
        </row>
        <row r="171">
          <cell r="A171">
            <v>287129</v>
          </cell>
          <cell r="B171" t="str">
            <v>Persnl Exps Fgn Ccy Other</v>
          </cell>
          <cell r="C171" t="str">
            <v>RECRUITMENT EXPENSE</v>
          </cell>
          <cell r="D171">
            <v>95912041</v>
          </cell>
          <cell r="E171" t="str">
            <v>GBP</v>
          </cell>
          <cell r="F171" t="str">
            <v>RECRUITMENT EXPENSES</v>
          </cell>
          <cell r="H171">
            <v>-11554.2</v>
          </cell>
        </row>
        <row r="172">
          <cell r="A172">
            <v>287129</v>
          </cell>
          <cell r="B172" t="str">
            <v>Persnl Exps Fgn Ccy Other</v>
          </cell>
          <cell r="C172" t="str">
            <v>SHD - DIRECTORS FEES</v>
          </cell>
          <cell r="D172">
            <v>98943021</v>
          </cell>
          <cell r="E172" t="str">
            <v>USD</v>
          </cell>
          <cell r="F172" t="str">
            <v>SHD - DIRECTORS FEES</v>
          </cell>
          <cell r="H172">
            <v>-28130.47</v>
          </cell>
        </row>
        <row r="173">
          <cell r="A173">
            <v>287129</v>
          </cell>
          <cell r="B173" t="str">
            <v>Persnl Exps Fgn Ccy Other</v>
          </cell>
          <cell r="C173" t="str">
            <v>SHD - DIRECTORS FEES</v>
          </cell>
          <cell r="D173">
            <v>98943041</v>
          </cell>
          <cell r="E173" t="str">
            <v>GBP</v>
          </cell>
          <cell r="F173" t="str">
            <v>SHD - DIRECTORS FEES</v>
          </cell>
          <cell r="H173">
            <v>28739.439999999999</v>
          </cell>
        </row>
        <row r="174">
          <cell r="A174">
            <v>287129</v>
          </cell>
          <cell r="B174" t="str">
            <v>Persnl Exps Fgn Ccy Other</v>
          </cell>
          <cell r="C174" t="str">
            <v>SHD-OTH PERSONNL EXP</v>
          </cell>
          <cell r="D174">
            <v>98919021</v>
          </cell>
          <cell r="E174" t="str">
            <v>USD</v>
          </cell>
          <cell r="F174" t="str">
            <v>SHD - OTHER PERSONNEL EXPENSES</v>
          </cell>
          <cell r="H174">
            <v>-3543.77</v>
          </cell>
        </row>
        <row r="175">
          <cell r="A175">
            <v>287129</v>
          </cell>
          <cell r="B175" t="str">
            <v>Persnl Exps Fgn Ccy Other</v>
          </cell>
          <cell r="C175" t="str">
            <v>SHD-OTH PERSONNL EXP</v>
          </cell>
          <cell r="D175">
            <v>98919041</v>
          </cell>
          <cell r="E175" t="str">
            <v>GBP</v>
          </cell>
          <cell r="F175" t="str">
            <v>SHD - OTHER PERSONNEL EXPENSES</v>
          </cell>
          <cell r="H175">
            <v>3630.91</v>
          </cell>
        </row>
        <row r="176">
          <cell r="A176">
            <v>287129</v>
          </cell>
          <cell r="B176" t="str">
            <v>Persnl Exps Fgn Ccy Other</v>
          </cell>
          <cell r="C176" t="str">
            <v>SHD-RECRUITMENT EXPS</v>
          </cell>
          <cell r="D176">
            <v>98912021</v>
          </cell>
          <cell r="E176" t="str">
            <v>USD</v>
          </cell>
          <cell r="F176" t="str">
            <v>SHD - RECRUITMENT EXPENSES</v>
          </cell>
          <cell r="H176">
            <v>-11487.7</v>
          </cell>
        </row>
        <row r="177">
          <cell r="A177">
            <v>287129</v>
          </cell>
          <cell r="B177" t="str">
            <v>Persnl Exps Fgn Ccy Other</v>
          </cell>
          <cell r="C177" t="str">
            <v>SHD-RECRUITMENT EXPS</v>
          </cell>
          <cell r="D177">
            <v>98912041</v>
          </cell>
          <cell r="E177" t="str">
            <v>GBP</v>
          </cell>
          <cell r="F177" t="str">
            <v>SHD - RECRUITMENT EXPENSES</v>
          </cell>
          <cell r="H177">
            <v>11554.2</v>
          </cell>
        </row>
        <row r="178">
          <cell r="A178">
            <v>287129</v>
          </cell>
          <cell r="B178" t="str">
            <v>Persnl Exps Fgn Ccy Other</v>
          </cell>
          <cell r="C178" t="str">
            <v>SHD-SOCIAL SEC CHGES</v>
          </cell>
          <cell r="D178">
            <v>98906021</v>
          </cell>
          <cell r="E178" t="str">
            <v>USD</v>
          </cell>
          <cell r="F178" t="str">
            <v>SHD - SOCIAL SECURITY CHARGES</v>
          </cell>
          <cell r="H178">
            <v>-111065.67</v>
          </cell>
        </row>
        <row r="179">
          <cell r="A179">
            <v>287129</v>
          </cell>
          <cell r="B179" t="str">
            <v>Persnl Exps Fgn Ccy Other</v>
          </cell>
          <cell r="C179" t="str">
            <v>SHD-SOCIAL SEC CHGES</v>
          </cell>
          <cell r="D179">
            <v>98906041</v>
          </cell>
          <cell r="E179" t="str">
            <v>GBP</v>
          </cell>
          <cell r="F179" t="str">
            <v>SHD - SOCIAL SECURITY CHARGES</v>
          </cell>
          <cell r="H179">
            <v>112953.23</v>
          </cell>
        </row>
        <row r="180">
          <cell r="A180">
            <v>287129</v>
          </cell>
          <cell r="B180" t="str">
            <v>Persnl Exps Fgn Ccy Other</v>
          </cell>
          <cell r="C180" t="str">
            <v>SOCIAL SEC CHARGES</v>
          </cell>
          <cell r="D180">
            <v>95906041</v>
          </cell>
          <cell r="E180" t="str">
            <v>GBP</v>
          </cell>
          <cell r="F180" t="str">
            <v>SOCIAL SEC CHARGES</v>
          </cell>
          <cell r="H180">
            <v>-112953.23</v>
          </cell>
        </row>
        <row r="181">
          <cell r="A181">
            <v>289101</v>
          </cell>
          <cell r="B181" t="str">
            <v>Transportation Expenses Fgn Ccy</v>
          </cell>
          <cell r="C181" t="str">
            <v>SHD-TRANSPORTN EXPS</v>
          </cell>
          <cell r="D181">
            <v>98985001</v>
          </cell>
          <cell r="E181" t="str">
            <v>USD</v>
          </cell>
          <cell r="F181" t="str">
            <v>SHD - TRANSPORTATION EXPENSES</v>
          </cell>
          <cell r="H181">
            <v>-7675.64</v>
          </cell>
        </row>
        <row r="182">
          <cell r="A182">
            <v>289101</v>
          </cell>
          <cell r="B182" t="str">
            <v>Transportation Expenses Fgn Ccy</v>
          </cell>
          <cell r="C182" t="str">
            <v>SHD-TRANSPORTN EXPS</v>
          </cell>
          <cell r="D182">
            <v>98985041</v>
          </cell>
          <cell r="E182" t="str">
            <v>GBP</v>
          </cell>
          <cell r="F182" t="str">
            <v>SHD - TRANSPORTATION EXPENSES PAID</v>
          </cell>
          <cell r="H182">
            <v>7831.19</v>
          </cell>
        </row>
        <row r="183">
          <cell r="A183">
            <v>289101</v>
          </cell>
          <cell r="B183" t="str">
            <v>Transportation Expenses Fgn Ccy</v>
          </cell>
          <cell r="C183" t="str">
            <v>TRANSPORTATION</v>
          </cell>
          <cell r="D183">
            <v>95985041</v>
          </cell>
          <cell r="E183" t="str">
            <v>GBP</v>
          </cell>
          <cell r="F183" t="str">
            <v>TRANSPORTATION EXPENSES PAID</v>
          </cell>
          <cell r="H183">
            <v>-7831.19</v>
          </cell>
        </row>
        <row r="184">
          <cell r="A184">
            <v>289105</v>
          </cell>
          <cell r="B184" t="str">
            <v>Taxes Paid Fgn Ccy</v>
          </cell>
          <cell r="C184" t="str">
            <v>SHD-TAXES VAT</v>
          </cell>
          <cell r="D184">
            <v>98926021</v>
          </cell>
          <cell r="E184" t="str">
            <v>USD</v>
          </cell>
          <cell r="F184" t="str">
            <v>SHD - TAXES VAT</v>
          </cell>
          <cell r="H184">
            <v>-76266.880000000005</v>
          </cell>
        </row>
        <row r="185">
          <cell r="A185">
            <v>289105</v>
          </cell>
          <cell r="B185" t="str">
            <v>Taxes Paid Fgn Ccy</v>
          </cell>
          <cell r="C185" t="str">
            <v>SHD-TAXES VAT</v>
          </cell>
          <cell r="D185">
            <v>98926041</v>
          </cell>
          <cell r="E185" t="str">
            <v>GBP</v>
          </cell>
          <cell r="F185" t="str">
            <v>SHD - TAXES VAT</v>
          </cell>
          <cell r="H185">
            <v>78456.25</v>
          </cell>
        </row>
        <row r="186">
          <cell r="A186">
            <v>289105</v>
          </cell>
          <cell r="B186" t="str">
            <v>Taxes Paid Fgn Ccy</v>
          </cell>
          <cell r="C186" t="str">
            <v>TAXES-VAT</v>
          </cell>
          <cell r="D186">
            <v>95926041</v>
          </cell>
          <cell r="E186" t="str">
            <v>GBP</v>
          </cell>
          <cell r="F186" t="str">
            <v>TAXES VAT</v>
          </cell>
          <cell r="H186">
            <v>-78456.25</v>
          </cell>
        </row>
        <row r="187">
          <cell r="A187">
            <v>289129</v>
          </cell>
          <cell r="B187" t="str">
            <v>Other Operational Expenses in Fgn Ccy</v>
          </cell>
          <cell r="C187" t="str">
            <v>GIFTS - CORPORATE</v>
          </cell>
          <cell r="D187">
            <v>95996041</v>
          </cell>
          <cell r="E187" t="str">
            <v>GBP</v>
          </cell>
          <cell r="F187" t="str">
            <v>GIFTS - CORPORATE</v>
          </cell>
          <cell r="H187">
            <v>-2916.3</v>
          </cell>
        </row>
        <row r="188">
          <cell r="A188">
            <v>289129</v>
          </cell>
          <cell r="B188" t="str">
            <v>Other Operational Expenses in Fgn Ccy</v>
          </cell>
          <cell r="C188" t="str">
            <v>OTH OPERATIONAL EXPS</v>
          </cell>
          <cell r="D188">
            <v>95989021</v>
          </cell>
          <cell r="E188" t="str">
            <v>USD</v>
          </cell>
          <cell r="F188" t="str">
            <v>OTHER OPERATIONAL EXPENSES</v>
          </cell>
          <cell r="H188">
            <v>163740.01</v>
          </cell>
        </row>
        <row r="189">
          <cell r="A189">
            <v>289129</v>
          </cell>
          <cell r="B189" t="str">
            <v>Other Operational Expenses in Fgn Ccy</v>
          </cell>
          <cell r="C189" t="str">
            <v>OTH OPERATIONAL EXPS</v>
          </cell>
          <cell r="D189">
            <v>95989041</v>
          </cell>
          <cell r="E189" t="str">
            <v>GBP</v>
          </cell>
          <cell r="F189" t="str">
            <v>OTHER OPERATIONAL EXPENSES</v>
          </cell>
          <cell r="H189">
            <v>-1222.1500000000001</v>
          </cell>
        </row>
        <row r="190">
          <cell r="A190">
            <v>289129</v>
          </cell>
          <cell r="B190" t="str">
            <v>Other Operational Expenses in Fgn Ccy</v>
          </cell>
          <cell r="C190" t="str">
            <v>SHD-GIFTS-CORPORATE</v>
          </cell>
          <cell r="D190">
            <v>98996021</v>
          </cell>
          <cell r="E190" t="str">
            <v>USD</v>
          </cell>
          <cell r="F190" t="str">
            <v>SHD - GIFTS - CORPORATE</v>
          </cell>
          <cell r="H190">
            <v>-2791.35</v>
          </cell>
        </row>
        <row r="191">
          <cell r="A191">
            <v>289129</v>
          </cell>
          <cell r="B191" t="str">
            <v>Other Operational Expenses in Fgn Ccy</v>
          </cell>
          <cell r="C191" t="str">
            <v>SHD-GIFTS-CORPORATE</v>
          </cell>
          <cell r="D191">
            <v>98996041</v>
          </cell>
          <cell r="E191" t="str">
            <v>GBP</v>
          </cell>
          <cell r="F191" t="str">
            <v>SHD - GIFTS - CORPORATE</v>
          </cell>
          <cell r="H191">
            <v>2916.3</v>
          </cell>
        </row>
        <row r="192">
          <cell r="A192">
            <v>289129</v>
          </cell>
          <cell r="B192" t="str">
            <v>Other Operational Expenses in Fgn Ccy</v>
          </cell>
          <cell r="C192" t="str">
            <v>SHD-OTH OPER EXPS</v>
          </cell>
          <cell r="D192">
            <v>98989021</v>
          </cell>
          <cell r="E192" t="str">
            <v>USD</v>
          </cell>
          <cell r="F192" t="str">
            <v>SHD - OTHER OPERATIONAL EXPENSES</v>
          </cell>
          <cell r="H192">
            <v>-1198.8900000000001</v>
          </cell>
        </row>
        <row r="193">
          <cell r="A193">
            <v>289129</v>
          </cell>
          <cell r="B193" t="str">
            <v>Other Operational Expenses in Fgn Ccy</v>
          </cell>
          <cell r="C193" t="str">
            <v>SHD-OTH OPER EXPS</v>
          </cell>
          <cell r="D193">
            <v>98989041</v>
          </cell>
          <cell r="E193" t="str">
            <v>GBP</v>
          </cell>
          <cell r="F193" t="str">
            <v>SHD - OTHER OPERATIONAL EXPENSES</v>
          </cell>
          <cell r="H193">
            <v>1222.1400000000001</v>
          </cell>
        </row>
        <row r="194">
          <cell r="A194">
            <v>289129</v>
          </cell>
          <cell r="B194" t="str">
            <v>Other Operational Expenses in Fgn Ccy</v>
          </cell>
          <cell r="C194" t="str">
            <v>SHD-SPORT &amp; RECREATN</v>
          </cell>
          <cell r="D194">
            <v>98987021</v>
          </cell>
          <cell r="E194" t="str">
            <v>USD</v>
          </cell>
          <cell r="F194" t="str">
            <v>SHD - SPORT &amp; RECREATION EXPENSES</v>
          </cell>
          <cell r="H194">
            <v>-6338.94</v>
          </cell>
        </row>
        <row r="195">
          <cell r="A195">
            <v>289129</v>
          </cell>
          <cell r="B195" t="str">
            <v>Other Operational Expenses in Fgn Ccy</v>
          </cell>
          <cell r="C195" t="str">
            <v>SHD-SPORT &amp; RECREATN</v>
          </cell>
          <cell r="D195">
            <v>98987041</v>
          </cell>
          <cell r="E195" t="str">
            <v>GBP</v>
          </cell>
          <cell r="F195" t="str">
            <v>SHD - SPORT AND RECREATION</v>
          </cell>
          <cell r="H195">
            <v>6551.07</v>
          </cell>
        </row>
        <row r="196">
          <cell r="A196">
            <v>289129</v>
          </cell>
          <cell r="B196" t="str">
            <v>Other Operational Expenses in Fgn Ccy</v>
          </cell>
          <cell r="C196" t="str">
            <v>SHD-SUBS,JOURNAL,INF</v>
          </cell>
          <cell r="D196">
            <v>98998021</v>
          </cell>
          <cell r="E196" t="str">
            <v>USD</v>
          </cell>
          <cell r="F196" t="str">
            <v>SHD-SUBSCRIPTIONS FOR JOURNAL &amp; INFO</v>
          </cell>
          <cell r="H196">
            <v>-6703.62</v>
          </cell>
        </row>
        <row r="197">
          <cell r="A197">
            <v>289129</v>
          </cell>
          <cell r="B197" t="str">
            <v>Other Operational Expenses in Fgn Ccy</v>
          </cell>
          <cell r="C197" t="str">
            <v>SHD-SUBS,JOURNAL,INF</v>
          </cell>
          <cell r="D197">
            <v>98998041</v>
          </cell>
          <cell r="E197" t="str">
            <v>GBP</v>
          </cell>
          <cell r="F197" t="str">
            <v>SHD-SUBSCRIPTIONS FOR JOURNALS &amp; INFO</v>
          </cell>
          <cell r="H197">
            <v>6886.32</v>
          </cell>
        </row>
        <row r="198">
          <cell r="A198">
            <v>289129</v>
          </cell>
          <cell r="B198" t="str">
            <v>Other Operational Expenses in Fgn Ccy</v>
          </cell>
          <cell r="C198" t="str">
            <v>SPORT AND RECREATION</v>
          </cell>
          <cell r="D198">
            <v>95987041</v>
          </cell>
          <cell r="E198" t="str">
            <v>GBP</v>
          </cell>
          <cell r="F198" t="str">
            <v>SPORT &amp; RECREATION</v>
          </cell>
          <cell r="H198">
            <v>-6551.07</v>
          </cell>
        </row>
        <row r="199">
          <cell r="A199">
            <v>289129</v>
          </cell>
          <cell r="B199" t="str">
            <v>Other Operational Expenses in Fgn Ccy</v>
          </cell>
          <cell r="C199" t="str">
            <v>SUBS, JOURNALS, INFO</v>
          </cell>
          <cell r="D199">
            <v>95998041</v>
          </cell>
          <cell r="E199" t="str">
            <v>GBP</v>
          </cell>
          <cell r="F199" t="str">
            <v>SUBSCRIPTION FOR JOURNAL &amp; INFO SERVICES</v>
          </cell>
          <cell r="H199">
            <v>-6886.32</v>
          </cell>
        </row>
        <row r="200">
          <cell r="A200">
            <v>289901</v>
          </cell>
          <cell r="B200" t="str">
            <v>Interest expenses on Finance Lease</v>
          </cell>
          <cell r="C200" t="str">
            <v>INT PAID OTH NB UK</v>
          </cell>
          <cell r="D200">
            <v>95096021</v>
          </cell>
          <cell r="E200" t="str">
            <v>USD</v>
          </cell>
          <cell r="F200" t="str">
            <v>INTEREST PAID OTHER NONBANK RES UK</v>
          </cell>
          <cell r="H200">
            <v>-2598.13</v>
          </cell>
        </row>
        <row r="201">
          <cell r="A201">
            <v>296519</v>
          </cell>
          <cell r="B201" t="str">
            <v>Other Non Operational Expenses Fgn Ccy</v>
          </cell>
          <cell r="C201" t="str">
            <v>CHARIT DONATIONS</v>
          </cell>
          <cell r="D201">
            <v>98997021</v>
          </cell>
          <cell r="E201" t="str">
            <v>USD</v>
          </cell>
          <cell r="F201" t="str">
            <v>SHD - CHARITABLE DONATIONS</v>
          </cell>
          <cell r="H201">
            <v>-78.900000000000006</v>
          </cell>
        </row>
        <row r="202">
          <cell r="A202">
            <v>296519</v>
          </cell>
          <cell r="B202" t="str">
            <v>Other Non Operational Expenses Fgn Ccy</v>
          </cell>
          <cell r="C202" t="str">
            <v>CHARIT DONATIONS</v>
          </cell>
          <cell r="D202">
            <v>98997041</v>
          </cell>
          <cell r="E202" t="str">
            <v>GBP</v>
          </cell>
          <cell r="F202" t="str">
            <v>SHD - CHARITABLE DONATIONS</v>
          </cell>
          <cell r="H202">
            <v>82.53</v>
          </cell>
        </row>
        <row r="203">
          <cell r="A203">
            <v>296519</v>
          </cell>
          <cell r="B203" t="str">
            <v>Other Non Operational Expenses Fgn Ccy</v>
          </cell>
          <cell r="C203" t="str">
            <v>CHARITABLE DONATIONS</v>
          </cell>
          <cell r="D203">
            <v>95997041</v>
          </cell>
          <cell r="E203" t="str">
            <v>GBP</v>
          </cell>
          <cell r="F203" t="str">
            <v>CHARITABLE DONATIONS</v>
          </cell>
          <cell r="H203">
            <v>-82.53</v>
          </cell>
        </row>
        <row r="204">
          <cell r="A204">
            <v>296519</v>
          </cell>
          <cell r="B204" t="str">
            <v>Other Non Operational Expenses Fgn Ccy</v>
          </cell>
          <cell r="C204" t="str">
            <v>OTHER NON OPER EXPS</v>
          </cell>
          <cell r="D204">
            <v>95999041</v>
          </cell>
          <cell r="E204" t="str">
            <v>GBP</v>
          </cell>
          <cell r="F204" t="str">
            <v>OTHER NON OPERATIONAL EXPENSES</v>
          </cell>
          <cell r="H204">
            <v>-30.8</v>
          </cell>
        </row>
        <row r="205">
          <cell r="A205">
            <v>296519</v>
          </cell>
          <cell r="B205" t="str">
            <v>Other Non Operational Expenses Fgn Ccy</v>
          </cell>
          <cell r="C205" t="str">
            <v>SHD-OTH NON OPER EXP</v>
          </cell>
          <cell r="D205">
            <v>98999021</v>
          </cell>
          <cell r="E205" t="str">
            <v>USD</v>
          </cell>
          <cell r="F205" t="str">
            <v>SHD - OTHER NON OPERATIONAL EXPENSES</v>
          </cell>
          <cell r="H205">
            <v>-30.78</v>
          </cell>
        </row>
        <row r="206">
          <cell r="A206">
            <v>296519</v>
          </cell>
          <cell r="B206" t="str">
            <v>Other Non Operational Expenses Fgn Ccy</v>
          </cell>
          <cell r="C206" t="str">
            <v>SHD-OTH NON OPER EXP</v>
          </cell>
          <cell r="D206">
            <v>98999041</v>
          </cell>
          <cell r="E206" t="str">
            <v>GBP</v>
          </cell>
          <cell r="F206" t="str">
            <v>SHD - OTHER NON OPERATIONAL EXPENSES</v>
          </cell>
          <cell r="H206">
            <v>30.8</v>
          </cell>
        </row>
        <row r="207">
          <cell r="A207">
            <v>535001</v>
          </cell>
          <cell r="B207" t="str">
            <v>Int Recd Inv Loan Fgn Ccy Res Ind</v>
          </cell>
          <cell r="C207" t="str">
            <v>INT RECD OCL RES IND</v>
          </cell>
          <cell r="D207">
            <v>94747021</v>
          </cell>
          <cell r="E207" t="str">
            <v>USD</v>
          </cell>
          <cell r="F207" t="str">
            <v>INT RECD OTH COMM LOANS RES IND</v>
          </cell>
          <cell r="H207">
            <v>500458.13</v>
          </cell>
        </row>
        <row r="208">
          <cell r="A208">
            <v>535156</v>
          </cell>
          <cell r="B208" t="str">
            <v>INTEREST REC'D TRADE FINANCE LOANS</v>
          </cell>
          <cell r="C208" t="str">
            <v>INT RECD NB CALL IND</v>
          </cell>
          <cell r="D208">
            <v>94812021</v>
          </cell>
          <cell r="E208" t="str">
            <v>USD</v>
          </cell>
          <cell r="F208" t="str">
            <v>INT RECD CALL LOAN NON BANK RES IND</v>
          </cell>
          <cell r="H208">
            <v>3734.03</v>
          </cell>
        </row>
        <row r="209">
          <cell r="A209">
            <v>535156</v>
          </cell>
          <cell r="B209" t="str">
            <v>INTEREST REC'D TRADE FINANCE LOANS</v>
          </cell>
          <cell r="C209" t="str">
            <v>INT RECD NB CALL OTH</v>
          </cell>
          <cell r="D209">
            <v>94814021</v>
          </cell>
          <cell r="E209" t="str">
            <v>USD</v>
          </cell>
          <cell r="F209" t="str">
            <v>INT RECD CALL LOAN NON BANK RES OTHER</v>
          </cell>
          <cell r="H209">
            <v>40132.080000000002</v>
          </cell>
        </row>
        <row r="210">
          <cell r="A210">
            <v>535156</v>
          </cell>
          <cell r="B210" t="str">
            <v>INTEREST REC'D TRADE FINANCE LOANS</v>
          </cell>
          <cell r="C210" t="str">
            <v>INT RECD NB CALL UK</v>
          </cell>
          <cell r="D210">
            <v>94811021</v>
          </cell>
          <cell r="E210" t="str">
            <v>USD</v>
          </cell>
          <cell r="F210" t="str">
            <v>INT RECD CALL LOAN NON BANK RES UK</v>
          </cell>
          <cell r="H210">
            <v>382168.95</v>
          </cell>
        </row>
        <row r="211">
          <cell r="A211">
            <v>535156</v>
          </cell>
          <cell r="B211" t="str">
            <v>INTEREST REC'D TRADE FINANCE LOANS</v>
          </cell>
          <cell r="C211" t="str">
            <v>INT RECD NB CALL UK</v>
          </cell>
          <cell r="D211">
            <v>94811041</v>
          </cell>
          <cell r="E211" t="str">
            <v>GBP</v>
          </cell>
          <cell r="F211" t="str">
            <v>INT RECD CALL LOAN NON BANK RES UK</v>
          </cell>
          <cell r="H211">
            <v>296301.53000000003</v>
          </cell>
        </row>
        <row r="212">
          <cell r="A212">
            <v>535156</v>
          </cell>
          <cell r="B212" t="str">
            <v>INTEREST REC'D TRADE FINANCE LOANS</v>
          </cell>
          <cell r="C212" t="str">
            <v>INT RECD NB CALL UK</v>
          </cell>
          <cell r="D212">
            <v>94811101</v>
          </cell>
          <cell r="E212" t="str">
            <v>EUR</v>
          </cell>
          <cell r="F212" t="str">
            <v>INT RECD CALL LOAN NON BANK RES UK</v>
          </cell>
          <cell r="H212">
            <v>19542.8</v>
          </cell>
        </row>
        <row r="213">
          <cell r="A213">
            <v>535156</v>
          </cell>
          <cell r="B213" t="str">
            <v>INTEREST REC'D TRADE FINANCE LOANS</v>
          </cell>
          <cell r="C213" t="str">
            <v>SHD IRCALL LN NBK UK</v>
          </cell>
          <cell r="D213">
            <v>97811021</v>
          </cell>
          <cell r="E213" t="str">
            <v>USD</v>
          </cell>
          <cell r="F213" t="str">
            <v>SHD - INT RECD CALL LOAN NON BANK RES UK</v>
          </cell>
          <cell r="H213">
            <v>309654.55</v>
          </cell>
        </row>
        <row r="214">
          <cell r="A214">
            <v>535156</v>
          </cell>
          <cell r="B214" t="str">
            <v>INTEREST REC'D TRADE FINANCE LOANS</v>
          </cell>
          <cell r="C214" t="str">
            <v>SHD IRCALL LN NBK UK</v>
          </cell>
          <cell r="D214">
            <v>97811041</v>
          </cell>
          <cell r="E214" t="str">
            <v>GBP</v>
          </cell>
          <cell r="F214" t="str">
            <v>SHD - INT RECD CALL LOAN NON BANK RES UK</v>
          </cell>
          <cell r="H214">
            <v>-296301.53000000003</v>
          </cell>
        </row>
        <row r="215">
          <cell r="A215">
            <v>535156</v>
          </cell>
          <cell r="B215" t="str">
            <v>INTEREST REC'D TRADE FINANCE LOANS</v>
          </cell>
          <cell r="C215" t="str">
            <v>SHD IRCALL LN NBK UK</v>
          </cell>
          <cell r="D215">
            <v>97811101</v>
          </cell>
          <cell r="E215" t="str">
            <v>EUR</v>
          </cell>
          <cell r="F215" t="str">
            <v>SHADOW - INT RECD CALL LOAN NON BANK UK</v>
          </cell>
          <cell r="H215">
            <v>-19542.8</v>
          </cell>
        </row>
        <row r="216">
          <cell r="A216">
            <v>535631</v>
          </cell>
          <cell r="B216" t="str">
            <v>Int Recd Syn Inv Ln Bks Fgn Ccy Non Res</v>
          </cell>
          <cell r="C216" t="str">
            <v>INT RECD OCL REC OTH</v>
          </cell>
          <cell r="D216">
            <v>94749021</v>
          </cell>
          <cell r="E216" t="str">
            <v>USD</v>
          </cell>
          <cell r="F216" t="str">
            <v>INT RECD OTH COMM LOANS RES OTHER</v>
          </cell>
          <cell r="H216">
            <v>76036.039999999994</v>
          </cell>
        </row>
        <row r="217">
          <cell r="A217">
            <v>535631</v>
          </cell>
          <cell r="B217" t="str">
            <v>Int Recd Syn Inv Ln Bks Fgn Ccy Non Res</v>
          </cell>
          <cell r="C217" t="str">
            <v>INT RECD OCL RES UK</v>
          </cell>
          <cell r="D217">
            <v>94746021</v>
          </cell>
          <cell r="E217" t="str">
            <v>USD</v>
          </cell>
          <cell r="F217" t="str">
            <v>INT RECD OTHER COMM LOANS RES UK</v>
          </cell>
          <cell r="H217">
            <v>22280.12</v>
          </cell>
        </row>
        <row r="218">
          <cell r="A218">
            <v>545131</v>
          </cell>
          <cell r="B218" t="str">
            <v>Int Recd Call Money Banks - Non Resident</v>
          </cell>
          <cell r="C218" t="str">
            <v>INT RECD B ON OTHEEC</v>
          </cell>
          <cell r="D218">
            <v>94018021</v>
          </cell>
          <cell r="E218" t="str">
            <v>USD</v>
          </cell>
          <cell r="F218" t="str">
            <v>INT REC BANK OVERNIGHT RES OTH EEC</v>
          </cell>
          <cell r="H218">
            <v>16647.240000000002</v>
          </cell>
        </row>
        <row r="219">
          <cell r="A219">
            <v>545131</v>
          </cell>
          <cell r="B219" t="str">
            <v>Int Recd Call Money Banks - Non Resident</v>
          </cell>
          <cell r="C219" t="str">
            <v>INT RECD B ON UK</v>
          </cell>
          <cell r="D219">
            <v>94016021</v>
          </cell>
          <cell r="E219" t="str">
            <v>USD</v>
          </cell>
          <cell r="F219" t="str">
            <v>INT REC BANK OVERNIGHT RES UK</v>
          </cell>
          <cell r="H219">
            <v>153512.79</v>
          </cell>
        </row>
        <row r="220">
          <cell r="A220">
            <v>545131</v>
          </cell>
          <cell r="B220" t="str">
            <v>Int Recd Call Money Banks - Non Resident</v>
          </cell>
          <cell r="C220" t="str">
            <v>INT RECD B ON UK</v>
          </cell>
          <cell r="D220">
            <v>94016041</v>
          </cell>
          <cell r="E220" t="str">
            <v>GBP</v>
          </cell>
          <cell r="F220" t="str">
            <v>INT REC BANK OVERNIGHT RES UK</v>
          </cell>
          <cell r="H220">
            <v>48284.34</v>
          </cell>
        </row>
        <row r="221">
          <cell r="A221">
            <v>545131</v>
          </cell>
          <cell r="B221" t="str">
            <v>Int Recd Call Money Banks - Non Resident</v>
          </cell>
          <cell r="C221" t="str">
            <v>SHD RECD B ON UK</v>
          </cell>
          <cell r="D221">
            <v>97016021</v>
          </cell>
          <cell r="E221" t="str">
            <v>USD</v>
          </cell>
          <cell r="F221" t="str">
            <v>SHD - INT REC BK O/N RES UK</v>
          </cell>
          <cell r="H221">
            <v>47326.29</v>
          </cell>
        </row>
        <row r="222">
          <cell r="A222">
            <v>545131</v>
          </cell>
          <cell r="B222" t="str">
            <v>Int Recd Call Money Banks - Non Resident</v>
          </cell>
          <cell r="C222" t="str">
            <v>SHD RECD B ON UK</v>
          </cell>
          <cell r="D222">
            <v>97016041</v>
          </cell>
          <cell r="E222" t="str">
            <v>GBP</v>
          </cell>
          <cell r="F222" t="str">
            <v>SHD - INT REC BK O/N RES UK</v>
          </cell>
          <cell r="H222">
            <v>-48284.34</v>
          </cell>
        </row>
        <row r="223">
          <cell r="A223">
            <v>546031</v>
          </cell>
          <cell r="B223" t="str">
            <v>Int Recd Current Accounts Banks Non Res</v>
          </cell>
          <cell r="C223" t="str">
            <v>IR OT BK NSTRO RESUK</v>
          </cell>
          <cell r="D223">
            <v>94066021</v>
          </cell>
          <cell r="E223" t="str">
            <v>USD</v>
          </cell>
          <cell r="F223" t="str">
            <v>INT RECD OTHER BANK NOSTRO RES UK</v>
          </cell>
          <cell r="H223">
            <v>1830.55</v>
          </cell>
        </row>
        <row r="224">
          <cell r="A224">
            <v>546031</v>
          </cell>
          <cell r="B224" t="str">
            <v>Int Recd Current Accounts Banks Non Res</v>
          </cell>
          <cell r="C224" t="str">
            <v>IR OT BK NSTRO RESUK</v>
          </cell>
          <cell r="D224">
            <v>94066041</v>
          </cell>
          <cell r="E224" t="str">
            <v>GBP</v>
          </cell>
          <cell r="F224" t="str">
            <v>INT RECD OTHER BANK NOSTRO A/C RES UK</v>
          </cell>
          <cell r="H224">
            <v>1127.8399999999999</v>
          </cell>
        </row>
        <row r="225">
          <cell r="A225">
            <v>546031</v>
          </cell>
          <cell r="B225" t="str">
            <v>Int Recd Current Accounts Banks Non Res</v>
          </cell>
          <cell r="C225" t="str">
            <v>IR OT BK NSTRO RESUK</v>
          </cell>
          <cell r="D225">
            <v>94066101</v>
          </cell>
          <cell r="E225" t="str">
            <v>EUR</v>
          </cell>
          <cell r="F225" t="str">
            <v>INT RECD OTHER BANK NOSTRO RES UK</v>
          </cell>
          <cell r="H225">
            <v>1000.42</v>
          </cell>
        </row>
        <row r="226">
          <cell r="A226">
            <v>546031</v>
          </cell>
          <cell r="B226" t="str">
            <v>Int Recd Current Accounts Banks Non Res</v>
          </cell>
          <cell r="C226" t="str">
            <v>SHD-IR OTH BK NST UK</v>
          </cell>
          <cell r="D226">
            <v>97066021</v>
          </cell>
          <cell r="E226" t="str">
            <v>USD</v>
          </cell>
          <cell r="F226" t="str">
            <v>SHD - INT RECD OTHER BANK NOSTRO RES UK</v>
          </cell>
          <cell r="H226">
            <v>2050.12</v>
          </cell>
        </row>
        <row r="227">
          <cell r="A227">
            <v>546031</v>
          </cell>
          <cell r="B227" t="str">
            <v>Int Recd Current Accounts Banks Non Res</v>
          </cell>
          <cell r="C227" t="str">
            <v>SHD-IR OTH BK NST UK</v>
          </cell>
          <cell r="D227">
            <v>97066041</v>
          </cell>
          <cell r="E227" t="str">
            <v>GBP</v>
          </cell>
          <cell r="F227" t="str">
            <v>SHD - INT RECD OTHER BANK NOSTRO RES UK</v>
          </cell>
          <cell r="H227">
            <v>-1127.8399999999999</v>
          </cell>
        </row>
        <row r="228">
          <cell r="A228">
            <v>546031</v>
          </cell>
          <cell r="B228" t="str">
            <v>Int Recd Current Accounts Banks Non Res</v>
          </cell>
          <cell r="C228" t="str">
            <v>SHD-IR OTH BK NST UK</v>
          </cell>
          <cell r="D228">
            <v>97066101</v>
          </cell>
          <cell r="E228" t="str">
            <v>EUR</v>
          </cell>
          <cell r="F228" t="str">
            <v>SHD - INT RECD OTHER BANK NOSTRO RES UK</v>
          </cell>
          <cell r="H228">
            <v>-1000.42</v>
          </cell>
        </row>
        <row r="229">
          <cell r="A229">
            <v>546061</v>
          </cell>
          <cell r="B229" t="str">
            <v>Int Recd Inter Branch Nostro Accounts</v>
          </cell>
          <cell r="C229" t="str">
            <v>IR HO&amp;B NSTRO RESIND</v>
          </cell>
          <cell r="D229">
            <v>94062011</v>
          </cell>
          <cell r="E229" t="str">
            <v>IDR</v>
          </cell>
          <cell r="F229" t="str">
            <v>INT REC HO&amp;BRANCH NOSTRO ACC RES IND</v>
          </cell>
          <cell r="H229">
            <v>88.96</v>
          </cell>
        </row>
        <row r="230">
          <cell r="A230">
            <v>546061</v>
          </cell>
          <cell r="B230" t="str">
            <v>Int Recd Inter Branch Nostro Accounts</v>
          </cell>
          <cell r="C230" t="str">
            <v>SHD HO&amp;B NSTRO RSIND</v>
          </cell>
          <cell r="D230">
            <v>97062011</v>
          </cell>
          <cell r="E230" t="str">
            <v>IDR</v>
          </cell>
          <cell r="F230" t="str">
            <v>SHD - INT REC HOBRS NOSTR A/C RES IND</v>
          </cell>
          <cell r="H230">
            <v>-88.96</v>
          </cell>
        </row>
        <row r="231">
          <cell r="A231">
            <v>546061</v>
          </cell>
          <cell r="B231" t="str">
            <v>Int Recd Inter Branch Nostro Accounts</v>
          </cell>
          <cell r="C231" t="str">
            <v>SHD HO&amp;B NSTRO RSIND</v>
          </cell>
          <cell r="D231">
            <v>97062021</v>
          </cell>
          <cell r="E231" t="str">
            <v>USD</v>
          </cell>
          <cell r="F231" t="str">
            <v>SHD - INT REC HOBRS NOSTR A/C RES IND</v>
          </cell>
          <cell r="H231">
            <v>84.33</v>
          </cell>
        </row>
        <row r="232">
          <cell r="A232">
            <v>555301</v>
          </cell>
          <cell r="B232" t="str">
            <v>Int Recd Bonds Banks Fgn Ccy - Resident</v>
          </cell>
          <cell r="C232" t="str">
            <v>COUPREC SEC B RES IN</v>
          </cell>
          <cell r="D232">
            <v>94362021</v>
          </cell>
          <cell r="E232" t="str">
            <v>USD</v>
          </cell>
          <cell r="F232" t="str">
            <v>COUPON REC DUE FROM SECS BANK RES IND</v>
          </cell>
          <cell r="H232">
            <v>492030.26</v>
          </cell>
        </row>
        <row r="233">
          <cell r="A233">
            <v>555301</v>
          </cell>
          <cell r="B233" t="str">
            <v>Int Recd Bonds Banks Fgn Ccy - Resident</v>
          </cell>
          <cell r="C233" t="str">
            <v>INT REC SEC B RESIND</v>
          </cell>
          <cell r="D233">
            <v>94357021</v>
          </cell>
          <cell r="E233" t="str">
            <v>USD</v>
          </cell>
          <cell r="F233" t="str">
            <v>INT REC FROM SECS BANK RES IND</v>
          </cell>
          <cell r="H233">
            <v>445828.7</v>
          </cell>
        </row>
        <row r="234">
          <cell r="A234">
            <v>555331</v>
          </cell>
          <cell r="B234" t="str">
            <v>Int Recd Bonds Fgn Ccy Bank - Non Res</v>
          </cell>
          <cell r="C234" t="str">
            <v>COUPREC S B R OT EEC</v>
          </cell>
          <cell r="D234">
            <v>94363021</v>
          </cell>
          <cell r="E234" t="str">
            <v>USD</v>
          </cell>
          <cell r="F234" t="str">
            <v>COUPON REC DUE FROM SEC BANK RES OTH EEC</v>
          </cell>
          <cell r="H234">
            <v>59473.31</v>
          </cell>
        </row>
        <row r="235">
          <cell r="A235">
            <v>555331</v>
          </cell>
          <cell r="B235" t="str">
            <v>Int Recd Bonds Fgn Ccy Bank - Non Res</v>
          </cell>
          <cell r="C235" t="str">
            <v>COUPREC S B RES OTH</v>
          </cell>
          <cell r="D235">
            <v>94364021</v>
          </cell>
          <cell r="E235" t="str">
            <v>USD</v>
          </cell>
          <cell r="F235" t="str">
            <v>COUPON REC DUE FROM SECS BANK RES OTHER</v>
          </cell>
          <cell r="H235">
            <v>185286.11</v>
          </cell>
        </row>
        <row r="236">
          <cell r="A236">
            <v>555331</v>
          </cell>
          <cell r="B236" t="str">
            <v>Int Recd Bonds Fgn Ccy Bank - Non Res</v>
          </cell>
          <cell r="C236" t="str">
            <v>INTREC SEC B R O EEC</v>
          </cell>
          <cell r="D236">
            <v>94358021</v>
          </cell>
          <cell r="E236" t="str">
            <v>USD</v>
          </cell>
          <cell r="F236" t="str">
            <v>INT REC FROM SECS RES OTH EEC</v>
          </cell>
          <cell r="H236">
            <v>-3835.93</v>
          </cell>
        </row>
        <row r="237">
          <cell r="A237">
            <v>555331</v>
          </cell>
          <cell r="B237" t="str">
            <v>Int Recd Bonds Fgn Ccy Bank - Non Res</v>
          </cell>
          <cell r="C237" t="str">
            <v>INTREC SEC B RES OTH</v>
          </cell>
          <cell r="D237">
            <v>94359021</v>
          </cell>
          <cell r="E237" t="str">
            <v>USD</v>
          </cell>
          <cell r="F237" t="str">
            <v>INT REC FROM SECS BANK RES OTHER</v>
          </cell>
          <cell r="H237">
            <v>-4570</v>
          </cell>
        </row>
        <row r="238">
          <cell r="A238">
            <v>555531</v>
          </cell>
          <cell r="B238" t="str">
            <v>Int Recd Comm Paper Fgn Ccy Bank Non Res</v>
          </cell>
          <cell r="C238" t="str">
            <v>DSC RCD BILL B OTHER</v>
          </cell>
          <cell r="D238">
            <v>94304021</v>
          </cell>
          <cell r="E238" t="str">
            <v>USD</v>
          </cell>
          <cell r="F238" t="str">
            <v>DISCNT RECD BILLS - BANK RES OTHER</v>
          </cell>
          <cell r="H238">
            <v>226870.32</v>
          </cell>
        </row>
        <row r="239">
          <cell r="A239">
            <v>555531</v>
          </cell>
          <cell r="B239" t="str">
            <v>Int Recd Comm Paper Fgn Ccy Bank Non Res</v>
          </cell>
          <cell r="C239" t="str">
            <v>DSC RECD BILL B UK</v>
          </cell>
          <cell r="D239">
            <v>94301021</v>
          </cell>
          <cell r="E239" t="str">
            <v>USD</v>
          </cell>
          <cell r="F239" t="str">
            <v>DISCNT RECD BILLS - BANK RES UK</v>
          </cell>
          <cell r="H239">
            <v>2301.2399999999998</v>
          </cell>
        </row>
        <row r="240">
          <cell r="A240">
            <v>556931</v>
          </cell>
          <cell r="B240" t="str">
            <v>Other Interest Recd Fgn Ccy Bank Non Res</v>
          </cell>
          <cell r="C240" t="str">
            <v>INT REC INV ARB SWAP</v>
          </cell>
          <cell r="D240">
            <v>94101021</v>
          </cell>
          <cell r="E240" t="str">
            <v>USD</v>
          </cell>
          <cell r="F240" t="str">
            <v>INTEREST RECEIVED INVESTMENT ARB SWAP</v>
          </cell>
          <cell r="H240">
            <v>137610.9</v>
          </cell>
        </row>
        <row r="241">
          <cell r="A241">
            <v>575129</v>
          </cell>
          <cell r="B241" t="str">
            <v>Other Fees &amp; Commission Rec Fgn Ccy Res</v>
          </cell>
          <cell r="C241" t="str">
            <v>FRONT END FEE IND</v>
          </cell>
          <cell r="D241">
            <v>94767021</v>
          </cell>
          <cell r="E241" t="str">
            <v>USD</v>
          </cell>
          <cell r="F241" t="str">
            <v>FRONT END FEE RECEIVED RES IND</v>
          </cell>
          <cell r="H241">
            <v>123972.62</v>
          </cell>
        </row>
        <row r="242">
          <cell r="A242">
            <v>575131</v>
          </cell>
          <cell r="B242" t="str">
            <v>L/C Export Fee Recd Fgn Ccy Non Res</v>
          </cell>
          <cell r="C242" t="str">
            <v>EXPT FEES RCD RES UK</v>
          </cell>
          <cell r="D242">
            <v>94601021</v>
          </cell>
          <cell r="E242" t="str">
            <v>USD</v>
          </cell>
          <cell r="F242" t="str">
            <v>EXPORT FEE RECEIVED RES UK</v>
          </cell>
          <cell r="H242">
            <v>7767.88</v>
          </cell>
        </row>
        <row r="243">
          <cell r="A243">
            <v>575131</v>
          </cell>
          <cell r="B243" t="str">
            <v>L/C Export Fee Recd Fgn Ccy Non Res</v>
          </cell>
          <cell r="C243" t="str">
            <v>EXPT FEES RCD RES UK</v>
          </cell>
          <cell r="D243">
            <v>94601041</v>
          </cell>
          <cell r="E243" t="str">
            <v>GBP</v>
          </cell>
          <cell r="F243" t="str">
            <v>EXPORT FEE RECEIVED RES UK</v>
          </cell>
          <cell r="H243">
            <v>2180.31</v>
          </cell>
        </row>
        <row r="244">
          <cell r="A244">
            <v>575131</v>
          </cell>
          <cell r="B244" t="str">
            <v>L/C Export Fee Recd Fgn Ccy Non Res</v>
          </cell>
          <cell r="C244" t="str">
            <v>EXPT FEES RECD RESOT</v>
          </cell>
          <cell r="D244">
            <v>94604021</v>
          </cell>
          <cell r="E244" t="str">
            <v>USD</v>
          </cell>
          <cell r="F244" t="str">
            <v>EXPORT FEE RECEIVED RES OTHER</v>
          </cell>
          <cell r="H244">
            <v>272410.14</v>
          </cell>
        </row>
        <row r="245">
          <cell r="A245">
            <v>575131</v>
          </cell>
          <cell r="B245" t="str">
            <v>L/C Export Fee Recd Fgn Ccy Non Res</v>
          </cell>
          <cell r="C245" t="str">
            <v>EXPT FEES RECD RESOT</v>
          </cell>
          <cell r="D245">
            <v>94604041</v>
          </cell>
          <cell r="E245" t="str">
            <v>GBP</v>
          </cell>
          <cell r="F245" t="str">
            <v>EXPORT FEE RECEIVED RES OTHER</v>
          </cell>
          <cell r="H245">
            <v>173.31</v>
          </cell>
        </row>
        <row r="246">
          <cell r="A246">
            <v>575131</v>
          </cell>
          <cell r="B246" t="str">
            <v>L/C Export Fee Recd Fgn Ccy Non Res</v>
          </cell>
          <cell r="C246" t="str">
            <v>EXPTFEES RCD RSOTEEC</v>
          </cell>
          <cell r="D246">
            <v>94603041</v>
          </cell>
          <cell r="E246" t="str">
            <v>GBP</v>
          </cell>
          <cell r="F246" t="str">
            <v>EXPORT FEE RECEIVED RES OTH EEC</v>
          </cell>
          <cell r="H246">
            <v>66.02</v>
          </cell>
        </row>
        <row r="247">
          <cell r="A247">
            <v>575131</v>
          </cell>
          <cell r="B247" t="str">
            <v>L/C Export Fee Recd Fgn Ccy Non Res</v>
          </cell>
          <cell r="C247" t="str">
            <v>SHD EX/FEE REC RESUK</v>
          </cell>
          <cell r="D247">
            <v>97604021</v>
          </cell>
          <cell r="E247" t="str">
            <v>USD</v>
          </cell>
          <cell r="F247" t="str">
            <v>SHD - EXPORT FEE RECEIVED RES OTH</v>
          </cell>
          <cell r="H247">
            <v>165.52</v>
          </cell>
        </row>
        <row r="248">
          <cell r="A248">
            <v>575131</v>
          </cell>
          <cell r="B248" t="str">
            <v>L/C Export Fee Recd Fgn Ccy Non Res</v>
          </cell>
          <cell r="C248" t="str">
            <v>SHD EX/FEE REC RESUK</v>
          </cell>
          <cell r="D248">
            <v>97604041</v>
          </cell>
          <cell r="E248" t="str">
            <v>GBP</v>
          </cell>
          <cell r="F248" t="str">
            <v>SHD - EXPORT FEE RECEIVED RES OTH</v>
          </cell>
          <cell r="H248">
            <v>-173.31</v>
          </cell>
        </row>
        <row r="249">
          <cell r="A249">
            <v>575131</v>
          </cell>
          <cell r="B249" t="str">
            <v>L/C Export Fee Recd Fgn Ccy Non Res</v>
          </cell>
          <cell r="C249" t="str">
            <v>SHD EXP FEES RECRSUK</v>
          </cell>
          <cell r="D249">
            <v>97601021</v>
          </cell>
          <cell r="E249" t="str">
            <v>USD</v>
          </cell>
          <cell r="F249" t="str">
            <v>SHD - EXPORT FEE RECEIVED RES UK</v>
          </cell>
          <cell r="H249">
            <v>2142.88</v>
          </cell>
        </row>
        <row r="250">
          <cell r="A250">
            <v>575131</v>
          </cell>
          <cell r="B250" t="str">
            <v>L/C Export Fee Recd Fgn Ccy Non Res</v>
          </cell>
          <cell r="C250" t="str">
            <v>SHD EXP FEES RECRSUK</v>
          </cell>
          <cell r="D250">
            <v>97601041</v>
          </cell>
          <cell r="E250" t="str">
            <v>GBP</v>
          </cell>
          <cell r="F250" t="str">
            <v>SHD - EXPORT FEE RECEIVED RES UK</v>
          </cell>
          <cell r="H250">
            <v>-2180.31</v>
          </cell>
        </row>
        <row r="251">
          <cell r="A251">
            <v>575131</v>
          </cell>
          <cell r="B251" t="str">
            <v>L/C Export Fee Recd Fgn Ccy Non Res</v>
          </cell>
          <cell r="C251" t="str">
            <v>SHD FEES RCD RSOTEEC</v>
          </cell>
          <cell r="D251">
            <v>97603021</v>
          </cell>
          <cell r="E251" t="str">
            <v>USD</v>
          </cell>
          <cell r="F251" t="str">
            <v>SHD - EXPORT FEE RECEIVED RES OTH EEC</v>
          </cell>
          <cell r="H251">
            <v>63.06</v>
          </cell>
        </row>
        <row r="252">
          <cell r="A252">
            <v>575131</v>
          </cell>
          <cell r="B252" t="str">
            <v>L/C Export Fee Recd Fgn Ccy Non Res</v>
          </cell>
          <cell r="C252" t="str">
            <v>SHD FEES RCD RSOTEEC</v>
          </cell>
          <cell r="D252">
            <v>97603041</v>
          </cell>
          <cell r="E252" t="str">
            <v>GBP</v>
          </cell>
          <cell r="F252" t="str">
            <v>SHD - EXPORT FEE RECEIVED RES OTH EEC</v>
          </cell>
          <cell r="H252">
            <v>-66.02</v>
          </cell>
        </row>
        <row r="253">
          <cell r="A253">
            <v>575132</v>
          </cell>
          <cell r="B253" t="str">
            <v>L/C Import Fee Recd Fgn Ccy Non Res</v>
          </cell>
          <cell r="C253" t="str">
            <v>IMPT FEES RCD RESOTH</v>
          </cell>
          <cell r="D253">
            <v>94609021</v>
          </cell>
          <cell r="E253" t="str">
            <v>USD</v>
          </cell>
          <cell r="F253" t="str">
            <v>IMPORT FEE RECEIVED RES OTHER</v>
          </cell>
          <cell r="H253">
            <v>161229.49</v>
          </cell>
        </row>
        <row r="254">
          <cell r="A254">
            <v>575132</v>
          </cell>
          <cell r="B254" t="str">
            <v>L/C Import Fee Recd Fgn Ccy Non Res</v>
          </cell>
          <cell r="C254" t="str">
            <v>IMPT FEES RCD RESOTH</v>
          </cell>
          <cell r="D254">
            <v>94609101</v>
          </cell>
          <cell r="E254" t="str">
            <v>EUR</v>
          </cell>
          <cell r="F254" t="str">
            <v>IMPORT FEES RECEIVED RES OTHER</v>
          </cell>
          <cell r="H254">
            <v>57.22</v>
          </cell>
        </row>
        <row r="255">
          <cell r="A255">
            <v>575132</v>
          </cell>
          <cell r="B255" t="str">
            <v>L/C Import Fee Recd Fgn Ccy Non Res</v>
          </cell>
          <cell r="C255" t="str">
            <v>IMPT FEES RCDRSOTEEC</v>
          </cell>
          <cell r="D255">
            <v>94608021</v>
          </cell>
          <cell r="E255" t="str">
            <v>USD</v>
          </cell>
          <cell r="F255" t="str">
            <v>IMPORT FEE RECEIVED RES OTH EEC</v>
          </cell>
          <cell r="H255">
            <v>10450</v>
          </cell>
        </row>
        <row r="256">
          <cell r="A256">
            <v>575132</v>
          </cell>
          <cell r="B256" t="str">
            <v>L/C Import Fee Recd Fgn Ccy Non Res</v>
          </cell>
          <cell r="C256" t="str">
            <v>IMPT FEES RECD RESUK</v>
          </cell>
          <cell r="D256">
            <v>94606021</v>
          </cell>
          <cell r="E256" t="str">
            <v>USD</v>
          </cell>
          <cell r="F256" t="str">
            <v>IMPORT FEE RECEIVED RES UK</v>
          </cell>
          <cell r="H256">
            <v>106716.9</v>
          </cell>
        </row>
        <row r="257">
          <cell r="A257">
            <v>575132</v>
          </cell>
          <cell r="B257" t="str">
            <v>L/C Import Fee Recd Fgn Ccy Non Res</v>
          </cell>
          <cell r="C257" t="str">
            <v>IMPT FEES RECD RESUK</v>
          </cell>
          <cell r="D257">
            <v>94606041</v>
          </cell>
          <cell r="E257" t="str">
            <v>GBP</v>
          </cell>
          <cell r="F257" t="str">
            <v>IMPORT FEE RECEIVED RES UK</v>
          </cell>
          <cell r="H257">
            <v>61832.88</v>
          </cell>
        </row>
        <row r="258">
          <cell r="A258">
            <v>575132</v>
          </cell>
          <cell r="B258" t="str">
            <v>L/C Import Fee Recd Fgn Ccy Non Res</v>
          </cell>
          <cell r="C258" t="str">
            <v>IMPT FEES RECD RESUK</v>
          </cell>
          <cell r="D258">
            <v>94606101</v>
          </cell>
          <cell r="E258" t="str">
            <v>EUR</v>
          </cell>
          <cell r="F258" t="str">
            <v>IMPORT FEE RECEIVED RES UK</v>
          </cell>
          <cell r="H258">
            <v>3327.06</v>
          </cell>
        </row>
        <row r="259">
          <cell r="A259">
            <v>575132</v>
          </cell>
          <cell r="B259" t="str">
            <v>L/C Import Fee Recd Fgn Ccy Non Res</v>
          </cell>
          <cell r="C259" t="str">
            <v>SHD FEES RCD RES OTH</v>
          </cell>
          <cell r="D259">
            <v>97609021</v>
          </cell>
          <cell r="E259" t="str">
            <v>USD</v>
          </cell>
          <cell r="F259" t="str">
            <v>SHD - IMPORT FEE RECEIVED RES OTH</v>
          </cell>
          <cell r="H259">
            <v>58.98</v>
          </cell>
        </row>
        <row r="260">
          <cell r="A260">
            <v>575132</v>
          </cell>
          <cell r="B260" t="str">
            <v>L/C Import Fee Recd Fgn Ccy Non Res</v>
          </cell>
          <cell r="C260" t="str">
            <v>SHD FEES RCD RES OTH</v>
          </cell>
          <cell r="D260">
            <v>97609101</v>
          </cell>
          <cell r="E260" t="str">
            <v>EUR</v>
          </cell>
          <cell r="F260" t="str">
            <v>SHD-IMPORT FEES RECEIVED RES OTHER</v>
          </cell>
          <cell r="H260">
            <v>-57.22</v>
          </cell>
        </row>
        <row r="261">
          <cell r="A261">
            <v>575132</v>
          </cell>
          <cell r="B261" t="str">
            <v>L/C Import Fee Recd Fgn Ccy Non Res</v>
          </cell>
          <cell r="C261" t="str">
            <v>SHD FEES RECD RESUK</v>
          </cell>
          <cell r="D261">
            <v>97606021</v>
          </cell>
          <cell r="E261" t="str">
            <v>USD</v>
          </cell>
          <cell r="F261" t="str">
            <v>SHD - IMPORT FEE RECEIVED RES UK</v>
          </cell>
          <cell r="H261">
            <v>63507.13</v>
          </cell>
        </row>
        <row r="262">
          <cell r="A262">
            <v>575132</v>
          </cell>
          <cell r="B262" t="str">
            <v>L/C Import Fee Recd Fgn Ccy Non Res</v>
          </cell>
          <cell r="C262" t="str">
            <v>SHD FEES RECD RESUK</v>
          </cell>
          <cell r="D262">
            <v>97606041</v>
          </cell>
          <cell r="E262" t="str">
            <v>GBP</v>
          </cell>
          <cell r="F262" t="str">
            <v>SHD - IMPORT FEE RECEIVED RES UK</v>
          </cell>
          <cell r="H262">
            <v>-61832.88</v>
          </cell>
        </row>
        <row r="263">
          <cell r="A263">
            <v>575132</v>
          </cell>
          <cell r="B263" t="str">
            <v>L/C Import Fee Recd Fgn Ccy Non Res</v>
          </cell>
          <cell r="C263" t="str">
            <v>SHD FEES RECD RESUK</v>
          </cell>
          <cell r="D263">
            <v>97606101</v>
          </cell>
          <cell r="E263" t="str">
            <v>EUR</v>
          </cell>
          <cell r="F263" t="str">
            <v>SHD - IMPORT FEE RECEIVED RES UK</v>
          </cell>
          <cell r="H263">
            <v>-3327.06</v>
          </cell>
        </row>
        <row r="264">
          <cell r="A264">
            <v>575133</v>
          </cell>
          <cell r="B264" t="str">
            <v>Bank G'tee Fee Recd Fgn Ccy Non Resident</v>
          </cell>
          <cell r="C264" t="str">
            <v>BK GUARFEE RCD RESUK</v>
          </cell>
          <cell r="D264">
            <v>94616021</v>
          </cell>
          <cell r="E264" t="str">
            <v>USD</v>
          </cell>
          <cell r="F264" t="str">
            <v>BANK GUARANTEE FEE RECEIVED RES UK</v>
          </cell>
          <cell r="H264">
            <v>2809</v>
          </cell>
        </row>
        <row r="265">
          <cell r="A265">
            <v>575133</v>
          </cell>
          <cell r="B265" t="str">
            <v>Bank G'tee Fee Recd Fgn Ccy Non Resident</v>
          </cell>
          <cell r="C265" t="str">
            <v>BK GUARFEE RCD RESUK</v>
          </cell>
          <cell r="D265">
            <v>94616041</v>
          </cell>
          <cell r="E265" t="str">
            <v>GBP</v>
          </cell>
          <cell r="F265" t="str">
            <v>BANK GUARANTEE FEE RECEIVED RES UK</v>
          </cell>
          <cell r="H265">
            <v>5777.1</v>
          </cell>
        </row>
        <row r="266">
          <cell r="A266">
            <v>575133</v>
          </cell>
          <cell r="B266" t="str">
            <v>Bank G'tee Fee Recd Fgn Ccy Non Resident</v>
          </cell>
          <cell r="C266" t="str">
            <v>SHD BK GRTYFEE R UK</v>
          </cell>
          <cell r="D266">
            <v>97616021</v>
          </cell>
          <cell r="E266" t="str">
            <v>USD</v>
          </cell>
          <cell r="F266" t="str">
            <v>SHD - BANK GUARANTEE FEE RECD RES UK</v>
          </cell>
          <cell r="H266">
            <v>5584.72</v>
          </cell>
        </row>
        <row r="267">
          <cell r="A267">
            <v>575133</v>
          </cell>
          <cell r="B267" t="str">
            <v>Bank G'tee Fee Recd Fgn Ccy Non Resident</v>
          </cell>
          <cell r="C267" t="str">
            <v>SHD BK GRTYFEE R UK</v>
          </cell>
          <cell r="D267">
            <v>97616041</v>
          </cell>
          <cell r="E267" t="str">
            <v>GBP</v>
          </cell>
          <cell r="F267" t="str">
            <v>SHD - BK GUARANTEE FEE RECEIVED RES UK</v>
          </cell>
          <cell r="H267">
            <v>-5777.1</v>
          </cell>
        </row>
        <row r="268">
          <cell r="A268">
            <v>575142</v>
          </cell>
          <cell r="B268" t="str">
            <v>Collection Fee Recd Fgn Ccy Non Resident</v>
          </cell>
          <cell r="C268" t="str">
            <v>COLL FEE RECD RES UK</v>
          </cell>
          <cell r="D268">
            <v>94621021</v>
          </cell>
          <cell r="E268" t="str">
            <v>USD</v>
          </cell>
          <cell r="F268" t="str">
            <v>COLLECTION FEE RECEIVED RES UK</v>
          </cell>
          <cell r="H268">
            <v>109553.52</v>
          </cell>
        </row>
        <row r="269">
          <cell r="A269">
            <v>575142</v>
          </cell>
          <cell r="B269" t="str">
            <v>Collection Fee Recd Fgn Ccy Non Resident</v>
          </cell>
          <cell r="C269" t="str">
            <v>COLL FEE RECD RES UK</v>
          </cell>
          <cell r="D269">
            <v>94621041</v>
          </cell>
          <cell r="E269" t="str">
            <v>GBP</v>
          </cell>
          <cell r="F269" t="str">
            <v>COLLECTION FEE RECEIVED RES UK</v>
          </cell>
          <cell r="H269">
            <v>20646</v>
          </cell>
        </row>
        <row r="270">
          <cell r="A270">
            <v>575142</v>
          </cell>
          <cell r="B270" t="str">
            <v>Collection Fee Recd Fgn Ccy Non Resident</v>
          </cell>
          <cell r="C270" t="str">
            <v>COLL FEE RECD RESOTH</v>
          </cell>
          <cell r="D270">
            <v>94624021</v>
          </cell>
          <cell r="E270" t="str">
            <v>USD</v>
          </cell>
          <cell r="F270" t="str">
            <v>COLLECTION FEE RECEIVED RES OTHER</v>
          </cell>
          <cell r="H270">
            <v>130</v>
          </cell>
        </row>
        <row r="271">
          <cell r="A271">
            <v>575142</v>
          </cell>
          <cell r="B271" t="str">
            <v>Collection Fee Recd Fgn Ccy Non Resident</v>
          </cell>
          <cell r="C271" t="str">
            <v>SHD FEE RECD RES UK</v>
          </cell>
          <cell r="D271">
            <v>97621021</v>
          </cell>
          <cell r="E271" t="str">
            <v>USD</v>
          </cell>
          <cell r="F271" t="str">
            <v>SHD - COLLECTION FEE RECEIVED RES UK</v>
          </cell>
          <cell r="H271">
            <v>20471.66</v>
          </cell>
        </row>
        <row r="272">
          <cell r="A272">
            <v>575142</v>
          </cell>
          <cell r="B272" t="str">
            <v>Collection Fee Recd Fgn Ccy Non Resident</v>
          </cell>
          <cell r="C272" t="str">
            <v>SHD FEE RECD RES UK</v>
          </cell>
          <cell r="D272">
            <v>97621041</v>
          </cell>
          <cell r="E272" t="str">
            <v>GBP</v>
          </cell>
          <cell r="F272" t="str">
            <v>SHD - COLLECTION FEE RECEIVED RES UK</v>
          </cell>
          <cell r="H272">
            <v>-20646</v>
          </cell>
        </row>
        <row r="273">
          <cell r="A273">
            <v>575149</v>
          </cell>
          <cell r="B273" t="str">
            <v>Other Fees &amp; Comms Recd Non Res Fgn Ccy</v>
          </cell>
          <cell r="C273" t="str">
            <v>ACC FEE RECD RES UK</v>
          </cell>
          <cell r="D273">
            <v>94751021</v>
          </cell>
          <cell r="E273" t="str">
            <v>USD</v>
          </cell>
          <cell r="F273" t="str">
            <v>ACCEPTANCE FEE RECEIVED RES UK</v>
          </cell>
          <cell r="H273">
            <v>439.33</v>
          </cell>
        </row>
        <row r="274">
          <cell r="A274">
            <v>575149</v>
          </cell>
          <cell r="B274" t="str">
            <v>Other Fees &amp; Comms Recd Non Res Fgn Ccy</v>
          </cell>
          <cell r="C274" t="str">
            <v>DEBT SALES FEE EEC</v>
          </cell>
          <cell r="D274">
            <v>94773021</v>
          </cell>
          <cell r="E274" t="str">
            <v>USD</v>
          </cell>
          <cell r="F274" t="str">
            <v>DEBT SALES FEE RECEIVED RES OTH EEC</v>
          </cell>
          <cell r="H274">
            <v>13369.24</v>
          </cell>
        </row>
        <row r="275">
          <cell r="A275">
            <v>575149</v>
          </cell>
          <cell r="B275" t="str">
            <v>Other Fees &amp; Comms Recd Non Res Fgn Ccy</v>
          </cell>
          <cell r="C275" t="str">
            <v>DEBT SALES FEE UK</v>
          </cell>
          <cell r="D275">
            <v>94771021</v>
          </cell>
          <cell r="E275" t="str">
            <v>USD</v>
          </cell>
          <cell r="F275" t="str">
            <v>DEBT SALES FEE RECEIVED RES UK</v>
          </cell>
          <cell r="H275">
            <v>144559.38</v>
          </cell>
        </row>
        <row r="276">
          <cell r="A276">
            <v>575149</v>
          </cell>
          <cell r="B276" t="str">
            <v>Other Fees &amp; Comms Recd Non Res Fgn Ccy</v>
          </cell>
          <cell r="C276" t="str">
            <v>FRONT END FEE EEC</v>
          </cell>
          <cell r="D276">
            <v>94768021</v>
          </cell>
          <cell r="E276" t="str">
            <v>USD</v>
          </cell>
          <cell r="F276" t="str">
            <v>FRONT END FEE RECEIVED RES OTHER EEC</v>
          </cell>
          <cell r="H276">
            <v>13527.71</v>
          </cell>
        </row>
        <row r="277">
          <cell r="A277">
            <v>575149</v>
          </cell>
          <cell r="B277" t="str">
            <v>Other Fees &amp; Comms Recd Non Res Fgn Ccy</v>
          </cell>
          <cell r="C277" t="str">
            <v>FRONT END FEE OTHER</v>
          </cell>
          <cell r="D277">
            <v>94769021</v>
          </cell>
          <cell r="E277" t="str">
            <v>USD</v>
          </cell>
          <cell r="F277" t="str">
            <v>FRONT END FEE RECEIVED RES OTHER</v>
          </cell>
          <cell r="H277">
            <v>9250</v>
          </cell>
        </row>
        <row r="278">
          <cell r="A278">
            <v>575149</v>
          </cell>
          <cell r="B278" t="str">
            <v>Other Fees &amp; Comms Recd Non Res Fgn Ccy</v>
          </cell>
          <cell r="C278" t="str">
            <v>FRONT END FEE UK</v>
          </cell>
          <cell r="D278">
            <v>94766021</v>
          </cell>
          <cell r="E278" t="str">
            <v>USD</v>
          </cell>
          <cell r="F278" t="str">
            <v>FRONT END FEE RECEIVED RES UK</v>
          </cell>
          <cell r="H278">
            <v>303134.21000000002</v>
          </cell>
        </row>
        <row r="279">
          <cell r="A279">
            <v>575149</v>
          </cell>
          <cell r="B279" t="str">
            <v>Other Fees &amp; Comms Recd Non Res Fgn Ccy</v>
          </cell>
          <cell r="C279" t="str">
            <v>FRONT END FEE UK</v>
          </cell>
          <cell r="D279">
            <v>94766041</v>
          </cell>
          <cell r="E279" t="str">
            <v>GBP</v>
          </cell>
          <cell r="F279" t="str">
            <v>FRONT END FEE RECEIVED RES UK</v>
          </cell>
          <cell r="H279">
            <v>12379.5</v>
          </cell>
        </row>
        <row r="280">
          <cell r="A280">
            <v>575149</v>
          </cell>
          <cell r="B280" t="str">
            <v>Other Fees &amp; Comms Recd Non Res Fgn Ccy</v>
          </cell>
          <cell r="C280" t="str">
            <v>OTH FEE RECD RES OTH</v>
          </cell>
          <cell r="D280">
            <v>94134021</v>
          </cell>
          <cell r="E280" t="str">
            <v>USD</v>
          </cell>
          <cell r="F280" t="str">
            <v>OTHER FEE RECEIVED RES OTHER</v>
          </cell>
          <cell r="H280">
            <v>100</v>
          </cell>
        </row>
        <row r="281">
          <cell r="A281">
            <v>575149</v>
          </cell>
          <cell r="B281" t="str">
            <v>Other Fees &amp; Comms Recd Non Res Fgn Ccy</v>
          </cell>
          <cell r="C281" t="str">
            <v>OTH FEE RECD RES UK</v>
          </cell>
          <cell r="D281">
            <v>94131021</v>
          </cell>
          <cell r="E281" t="str">
            <v>USD</v>
          </cell>
          <cell r="F281" t="str">
            <v>OTHER FEE RECEIVED RES UK</v>
          </cell>
          <cell r="H281">
            <v>3980</v>
          </cell>
        </row>
        <row r="282">
          <cell r="A282">
            <v>575149</v>
          </cell>
          <cell r="B282" t="str">
            <v>Other Fees &amp; Comms Recd Non Res Fgn Ccy</v>
          </cell>
          <cell r="C282" t="str">
            <v>OTH FEE RECD RES UK</v>
          </cell>
          <cell r="D282">
            <v>94131041</v>
          </cell>
          <cell r="E282" t="str">
            <v>GBP</v>
          </cell>
          <cell r="F282" t="str">
            <v>OTHER FEE RECEIVED RES UK</v>
          </cell>
          <cell r="H282">
            <v>123.8</v>
          </cell>
        </row>
        <row r="283">
          <cell r="A283">
            <v>575149</v>
          </cell>
          <cell r="B283" t="str">
            <v>Other Fees &amp; Comms Recd Non Res Fgn Ccy</v>
          </cell>
          <cell r="C283" t="str">
            <v>SHD-FRONT END FEE UK</v>
          </cell>
          <cell r="D283">
            <v>97766021</v>
          </cell>
          <cell r="E283" t="str">
            <v>USD</v>
          </cell>
          <cell r="F283" t="str">
            <v>SHD - FRONT END FEE RECEIVED RES UK</v>
          </cell>
          <cell r="H283">
            <v>12146.5</v>
          </cell>
        </row>
        <row r="284">
          <cell r="A284">
            <v>575149</v>
          </cell>
          <cell r="B284" t="str">
            <v>Other Fees &amp; Comms Recd Non Res Fgn Ccy</v>
          </cell>
          <cell r="C284" t="str">
            <v>SHD-FRONT END FEE UK</v>
          </cell>
          <cell r="D284">
            <v>97766041</v>
          </cell>
          <cell r="E284" t="str">
            <v>GBP</v>
          </cell>
          <cell r="F284" t="str">
            <v>SHD - FRONT END FEE RECIVED RES UK</v>
          </cell>
          <cell r="H284">
            <v>-12379.5</v>
          </cell>
        </row>
        <row r="285">
          <cell r="A285">
            <v>575149</v>
          </cell>
          <cell r="B285" t="str">
            <v>Other Fees &amp; Comms Recd Non Res Fgn Ccy</v>
          </cell>
          <cell r="C285" t="str">
            <v>SHD-OTH FEE RECD UK</v>
          </cell>
          <cell r="D285">
            <v>97131021</v>
          </cell>
          <cell r="E285" t="str">
            <v>USD</v>
          </cell>
          <cell r="F285" t="str">
            <v>SHD - OTHER FEE RECEIVED RES UK</v>
          </cell>
          <cell r="H285">
            <v>118.34</v>
          </cell>
        </row>
        <row r="286">
          <cell r="A286">
            <v>575149</v>
          </cell>
          <cell r="B286" t="str">
            <v>Other Fees &amp; Comms Recd Non Res Fgn Ccy</v>
          </cell>
          <cell r="C286" t="str">
            <v>SHD-OTH FEE RECD UK</v>
          </cell>
          <cell r="D286">
            <v>97131041</v>
          </cell>
          <cell r="E286" t="str">
            <v>GBP</v>
          </cell>
          <cell r="F286" t="str">
            <v>SHD - OTHER FEE RECEIVED RES UK</v>
          </cell>
          <cell r="H286">
            <v>-123.8</v>
          </cell>
        </row>
        <row r="287">
          <cell r="A287">
            <v>585229</v>
          </cell>
          <cell r="B287" t="str">
            <v>Other Operational Income Fgn Ccy Res Ind</v>
          </cell>
          <cell r="C287" t="str">
            <v>MNYTF FEE RCD RESIND</v>
          </cell>
          <cell r="D287">
            <v>94817021</v>
          </cell>
          <cell r="E287" t="str">
            <v>USD</v>
          </cell>
          <cell r="F287" t="str">
            <v>MONEY TRANSFER FEE RECEIVED RES IND</v>
          </cell>
          <cell r="H287">
            <v>60</v>
          </cell>
        </row>
        <row r="288">
          <cell r="A288">
            <v>585229</v>
          </cell>
          <cell r="B288" t="str">
            <v>Other Operational Income Fgn Ccy Res Ind</v>
          </cell>
          <cell r="C288" t="str">
            <v>MNYTF FEE RCD RESIND</v>
          </cell>
          <cell r="D288">
            <v>94817041</v>
          </cell>
          <cell r="E288" t="str">
            <v>GBP</v>
          </cell>
          <cell r="F288" t="str">
            <v>MONEY TRANSFER FEE RECEIVED RES IND</v>
          </cell>
          <cell r="H288">
            <v>16885.64</v>
          </cell>
        </row>
        <row r="289">
          <cell r="A289">
            <v>585229</v>
          </cell>
          <cell r="B289" t="str">
            <v>Other Operational Income Fgn Ccy Res Ind</v>
          </cell>
          <cell r="C289" t="str">
            <v>MNYTF FEE RCD RESIND</v>
          </cell>
          <cell r="D289">
            <v>94817101</v>
          </cell>
          <cell r="E289" t="str">
            <v>EUR</v>
          </cell>
          <cell r="F289" t="str">
            <v>MONEY TRANSFER FEE RECEIVED RES IND</v>
          </cell>
          <cell r="H289">
            <v>143.04</v>
          </cell>
        </row>
        <row r="290">
          <cell r="A290">
            <v>585229</v>
          </cell>
          <cell r="B290" t="str">
            <v>Other Operational Income Fgn Ccy Res Ind</v>
          </cell>
          <cell r="C290" t="str">
            <v>SHD-MNYTFR FEERECIND</v>
          </cell>
          <cell r="D290">
            <v>97817021</v>
          </cell>
          <cell r="E290" t="str">
            <v>USD</v>
          </cell>
          <cell r="F290" t="str">
            <v>SHD-NONEY TRANSFER FEE RECD RES IND</v>
          </cell>
          <cell r="H290">
            <v>16715.189999999999</v>
          </cell>
        </row>
        <row r="291">
          <cell r="A291">
            <v>585229</v>
          </cell>
          <cell r="B291" t="str">
            <v>Other Operational Income Fgn Ccy Res Ind</v>
          </cell>
          <cell r="C291" t="str">
            <v>SHD-MNYTFR FEERECIND</v>
          </cell>
          <cell r="D291">
            <v>97817041</v>
          </cell>
          <cell r="E291" t="str">
            <v>GBP</v>
          </cell>
          <cell r="F291" t="str">
            <v>SHD - MONEY TRANSFER FEE RECD RES IND</v>
          </cell>
          <cell r="H291">
            <v>-16885.64</v>
          </cell>
        </row>
        <row r="292">
          <cell r="A292">
            <v>585229</v>
          </cell>
          <cell r="B292" t="str">
            <v>Other Operational Income Fgn Ccy Res Ind</v>
          </cell>
          <cell r="C292" t="str">
            <v>SHD-MNYTFR FEERECIND</v>
          </cell>
          <cell r="D292">
            <v>97817101</v>
          </cell>
          <cell r="E292" t="str">
            <v>EUR</v>
          </cell>
          <cell r="F292" t="str">
            <v>SHD MONEY TRANSFER FEE RECEIVED RED IND</v>
          </cell>
          <cell r="H292">
            <v>-143.04</v>
          </cell>
        </row>
        <row r="293">
          <cell r="A293">
            <v>585231</v>
          </cell>
          <cell r="B293" t="str">
            <v>Profit Foreign Exchange Trading Non Res</v>
          </cell>
          <cell r="C293" t="str">
            <v>FX REVAL -SPOT POSTN</v>
          </cell>
          <cell r="D293">
            <v>94110021</v>
          </cell>
          <cell r="E293" t="str">
            <v>USD</v>
          </cell>
          <cell r="F293" t="str">
            <v>FX REVALUATION - SPOT EXCHANGE POSITION</v>
          </cell>
          <cell r="H293">
            <v>50048.24</v>
          </cell>
        </row>
        <row r="294">
          <cell r="A294">
            <v>585231</v>
          </cell>
          <cell r="B294" t="str">
            <v>Profit Foreign Exchange Trading Non Res</v>
          </cell>
          <cell r="C294" t="str">
            <v>FX REVAL-FWD POSTN</v>
          </cell>
          <cell r="D294">
            <v>94116021</v>
          </cell>
          <cell r="E294" t="str">
            <v>USD</v>
          </cell>
          <cell r="F294" t="str">
            <v>FWD REVALUATION-FORWARD EXCHANGE POSITN</v>
          </cell>
          <cell r="H294">
            <v>1404.56</v>
          </cell>
        </row>
        <row r="295">
          <cell r="A295">
            <v>585240</v>
          </cell>
          <cell r="B295" t="str">
            <v>Money Transfer Fee Recd Fgn Ccy Non Res</v>
          </cell>
          <cell r="C295" t="str">
            <v>MNYTF FEE RCD RESOTH</v>
          </cell>
          <cell r="D295">
            <v>94819021</v>
          </cell>
          <cell r="E295" t="str">
            <v>USD</v>
          </cell>
          <cell r="F295" t="str">
            <v>MONEY TRANSFER FEE RECEIVED RES OTHER</v>
          </cell>
          <cell r="H295">
            <v>19544</v>
          </cell>
        </row>
        <row r="296">
          <cell r="A296">
            <v>585240</v>
          </cell>
          <cell r="B296" t="str">
            <v>Money Transfer Fee Recd Fgn Ccy Non Res</v>
          </cell>
          <cell r="C296" t="str">
            <v>MNYTF FEE RCD RESOTH</v>
          </cell>
          <cell r="D296">
            <v>94819041</v>
          </cell>
          <cell r="E296" t="str">
            <v>GBP</v>
          </cell>
          <cell r="F296" t="str">
            <v>MONEY TRANSFER FEE RECEIVED RES OTHER</v>
          </cell>
          <cell r="H296">
            <v>198.07</v>
          </cell>
        </row>
        <row r="297">
          <cell r="A297">
            <v>585240</v>
          </cell>
          <cell r="B297" t="str">
            <v>Money Transfer Fee Recd Fgn Ccy Non Res</v>
          </cell>
          <cell r="C297" t="str">
            <v>MNYTF FEE RCDRSOTEEC</v>
          </cell>
          <cell r="D297">
            <v>94818021</v>
          </cell>
          <cell r="E297" t="str">
            <v>USD</v>
          </cell>
          <cell r="F297" t="str">
            <v>MONEY TRANSFER FEE RECEIVED RES OTH EEC</v>
          </cell>
          <cell r="H297">
            <v>2448</v>
          </cell>
        </row>
        <row r="298">
          <cell r="A298">
            <v>585240</v>
          </cell>
          <cell r="B298" t="str">
            <v>Money Transfer Fee Recd Fgn Ccy Non Res</v>
          </cell>
          <cell r="C298" t="str">
            <v>MNYTF FEE RCDRSOTEEC</v>
          </cell>
          <cell r="D298">
            <v>94818101</v>
          </cell>
          <cell r="E298" t="str">
            <v>EUR</v>
          </cell>
          <cell r="F298" t="str">
            <v>MONEY TRANSFER FEE RECEIVED RES OTH EEC</v>
          </cell>
          <cell r="H298">
            <v>1802.27</v>
          </cell>
        </row>
        <row r="299">
          <cell r="A299">
            <v>585240</v>
          </cell>
          <cell r="B299" t="str">
            <v>Money Transfer Fee Recd Fgn Ccy Non Res</v>
          </cell>
          <cell r="C299" t="str">
            <v>MNYTFR FEE RCD RESUK</v>
          </cell>
          <cell r="D299">
            <v>94816021</v>
          </cell>
          <cell r="E299" t="str">
            <v>USD</v>
          </cell>
          <cell r="F299" t="str">
            <v>MONEY TRANSFER FEE RECEIVED RES UK</v>
          </cell>
          <cell r="H299">
            <v>8872</v>
          </cell>
        </row>
        <row r="300">
          <cell r="A300">
            <v>585240</v>
          </cell>
          <cell r="B300" t="str">
            <v>Money Transfer Fee Recd Fgn Ccy Non Res</v>
          </cell>
          <cell r="C300" t="str">
            <v>MNYTFR FEE RCD RESUK</v>
          </cell>
          <cell r="D300">
            <v>94816041</v>
          </cell>
          <cell r="E300" t="str">
            <v>GBP</v>
          </cell>
          <cell r="F300" t="str">
            <v>MONEY TRANSFER FEE RECEIVED RES UK</v>
          </cell>
          <cell r="H300">
            <v>5618.64</v>
          </cell>
        </row>
        <row r="301">
          <cell r="A301">
            <v>585240</v>
          </cell>
          <cell r="B301" t="str">
            <v>Money Transfer Fee Recd Fgn Ccy Non Res</v>
          </cell>
          <cell r="C301" t="str">
            <v>MNYTFR FEE RCD RESUK</v>
          </cell>
          <cell r="D301">
            <v>94816101</v>
          </cell>
          <cell r="E301" t="str">
            <v>EUR</v>
          </cell>
          <cell r="F301" t="str">
            <v>MONEY TRANSFER FEE RECEIVED RES UK</v>
          </cell>
          <cell r="H301">
            <v>114.43</v>
          </cell>
        </row>
        <row r="302">
          <cell r="A302">
            <v>585240</v>
          </cell>
          <cell r="B302" t="str">
            <v>Money Transfer Fee Recd Fgn Ccy Non Res</v>
          </cell>
          <cell r="C302" t="str">
            <v>SHD-MNY TFR FEE RECD</v>
          </cell>
          <cell r="D302">
            <v>97816021</v>
          </cell>
          <cell r="E302" t="str">
            <v>USD</v>
          </cell>
          <cell r="F302" t="str">
            <v>SHD - MONEY TRANSFER FEE RECEIVED RES UK</v>
          </cell>
          <cell r="H302">
            <v>5658.4</v>
          </cell>
        </row>
        <row r="303">
          <cell r="A303">
            <v>585240</v>
          </cell>
          <cell r="B303" t="str">
            <v>Money Transfer Fee Recd Fgn Ccy Non Res</v>
          </cell>
          <cell r="C303" t="str">
            <v>SHD-MNY TFR FEE RECD</v>
          </cell>
          <cell r="D303">
            <v>97816041</v>
          </cell>
          <cell r="E303" t="str">
            <v>GBP</v>
          </cell>
          <cell r="F303" t="str">
            <v>SHD - MONEY TRANSFER FEE RECEIVED RES UK</v>
          </cell>
          <cell r="H303">
            <v>-5618.64</v>
          </cell>
        </row>
        <row r="304">
          <cell r="A304">
            <v>585240</v>
          </cell>
          <cell r="B304" t="str">
            <v>Money Transfer Fee Recd Fgn Ccy Non Res</v>
          </cell>
          <cell r="C304" t="str">
            <v>SHD-MNY TFR FEE RECD</v>
          </cell>
          <cell r="D304">
            <v>97816101</v>
          </cell>
          <cell r="E304" t="str">
            <v>EUR</v>
          </cell>
          <cell r="F304" t="str">
            <v>SHD-MONEY TRANSFER FEE RECEIVED RES UK</v>
          </cell>
          <cell r="H304">
            <v>-114.43</v>
          </cell>
        </row>
        <row r="305">
          <cell r="A305">
            <v>585240</v>
          </cell>
          <cell r="B305" t="str">
            <v>Money Transfer Fee Recd Fgn Ccy Non Res</v>
          </cell>
          <cell r="C305" t="str">
            <v>SHD-MNYTFR FEERECEEC</v>
          </cell>
          <cell r="D305">
            <v>97818021</v>
          </cell>
          <cell r="E305" t="str">
            <v>USD</v>
          </cell>
          <cell r="F305" t="str">
            <v>SHD - MONEY TFR FEE RECEIVED RES OTH EEC</v>
          </cell>
          <cell r="H305">
            <v>1821.69</v>
          </cell>
        </row>
        <row r="306">
          <cell r="A306">
            <v>585240</v>
          </cell>
          <cell r="B306" t="str">
            <v>Money Transfer Fee Recd Fgn Ccy Non Res</v>
          </cell>
          <cell r="C306" t="str">
            <v>SHD-MNYTFR FEERECEEC</v>
          </cell>
          <cell r="D306">
            <v>97818101</v>
          </cell>
          <cell r="E306" t="str">
            <v>EUR</v>
          </cell>
          <cell r="F306" t="str">
            <v>SHD-MONEY TRANSFER FEE RECD RES OTH EEC</v>
          </cell>
          <cell r="H306">
            <v>-1802.27</v>
          </cell>
        </row>
        <row r="307">
          <cell r="A307">
            <v>585240</v>
          </cell>
          <cell r="B307" t="str">
            <v>Money Transfer Fee Recd Fgn Ccy Non Res</v>
          </cell>
          <cell r="C307" t="str">
            <v>SHD-MNYTFR FEERECOTH</v>
          </cell>
          <cell r="D307">
            <v>97819021</v>
          </cell>
          <cell r="E307" t="str">
            <v>USD</v>
          </cell>
          <cell r="F307" t="str">
            <v>SHD - NONEY TRANSFER FEE RECD RES OTH</v>
          </cell>
          <cell r="H307">
            <v>197.88</v>
          </cell>
        </row>
        <row r="308">
          <cell r="A308">
            <v>585240</v>
          </cell>
          <cell r="B308" t="str">
            <v>Money Transfer Fee Recd Fgn Ccy Non Res</v>
          </cell>
          <cell r="C308" t="str">
            <v>SHD-MNYTFR FEERECOTH</v>
          </cell>
          <cell r="D308">
            <v>97819041</v>
          </cell>
          <cell r="E308" t="str">
            <v>GBP</v>
          </cell>
          <cell r="F308" t="str">
            <v>SHD - MONEY TRANSFER FEE RECD RES OTHER</v>
          </cell>
          <cell r="H308">
            <v>-198.07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Specification"/>
      <sheetName val="Data Extraction Requirement"/>
      <sheetName val="Field Definition"/>
      <sheetName val="Sheet5"/>
      <sheetName val="Data Selection"/>
      <sheetName val="Sheet3"/>
      <sheetName val="101 Map"/>
      <sheetName val="201 Map"/>
      <sheetName val="202 Forward Map"/>
      <sheetName val="202 Swap Map"/>
      <sheetName val="202 Option Map"/>
      <sheetName val="301 SBI Out Map"/>
      <sheetName val="Treasury Instrument Conversion"/>
      <sheetName val="STBGLCs"/>
      <sheetName val="GL Conversion"/>
      <sheetName val="401 Map"/>
      <sheetName val="401DataSelect"/>
      <sheetName val="403DataSelect"/>
      <sheetName val="Sheet4"/>
      <sheetName val="403 Map"/>
      <sheetName val="405 Map"/>
      <sheetName val="406 Map"/>
      <sheetName val="501 Map"/>
      <sheetName val="601 Map"/>
      <sheetName val="602 Map"/>
      <sheetName val="603 Map"/>
      <sheetName val="Date Definition"/>
      <sheetName val="Sheet2"/>
      <sheetName val="Chart of Account"/>
      <sheetName val="Sheet1"/>
      <sheetName val="AccountChart"/>
      <sheetName val="NIOF"/>
      <sheetName val="Tables_Specification"/>
      <sheetName val="Data_Extraction_Requirement"/>
      <sheetName val="Field_Definition"/>
      <sheetName val="Data_Selection"/>
      <sheetName val="101_Map"/>
      <sheetName val="201_Map"/>
      <sheetName val="202_Forward_Map"/>
      <sheetName val="202_Swap_Map"/>
      <sheetName val="202_Option_Map"/>
      <sheetName val="301_SBI_Out_Map"/>
      <sheetName val="Treasury_Instrument_Conversion"/>
      <sheetName val="GL_Conversion"/>
      <sheetName val="401_Map"/>
      <sheetName val="403_Map"/>
      <sheetName val="405_Map"/>
      <sheetName val="406_Map"/>
      <sheetName val="501_Map"/>
      <sheetName val="601_Map"/>
      <sheetName val="602_Map"/>
      <sheetName val="603_Map"/>
      <sheetName val="Date_Definition"/>
      <sheetName val="Chart_of_Accou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A1">
            <v>10000000</v>
          </cell>
          <cell r="B1" t="str">
            <v>Assets</v>
          </cell>
        </row>
        <row r="2">
          <cell r="A2">
            <v>10020000</v>
          </cell>
          <cell r="B2" t="str">
            <v>Cash - Balances with Central Bank</v>
          </cell>
        </row>
        <row r="3">
          <cell r="A3">
            <v>10020200</v>
          </cell>
          <cell r="B3" t="str">
            <v>Cash-in-hand</v>
          </cell>
        </row>
        <row r="4">
          <cell r="A4">
            <v>10020202</v>
          </cell>
          <cell r="B4" t="str">
            <v>Cash-in-hand</v>
          </cell>
        </row>
        <row r="5">
          <cell r="A5">
            <v>10020204</v>
          </cell>
          <cell r="B5" t="str">
            <v>Cash-shortage</v>
          </cell>
        </row>
        <row r="6">
          <cell r="A6">
            <v>10020205</v>
          </cell>
          <cell r="B6" t="str">
            <v>Cash Shortage (Manual)</v>
          </cell>
        </row>
        <row r="7">
          <cell r="A7">
            <v>10020206</v>
          </cell>
          <cell r="B7" t="str">
            <v>Petty Cash</v>
          </cell>
        </row>
        <row r="8">
          <cell r="A8">
            <v>10020600</v>
          </cell>
          <cell r="B8" t="str">
            <v>Balances with Central Bank</v>
          </cell>
        </row>
        <row r="9">
          <cell r="A9">
            <v>10020610</v>
          </cell>
          <cell r="B9" t="str">
            <v>Balances with BI</v>
          </cell>
        </row>
        <row r="10">
          <cell r="A10">
            <v>10021200</v>
          </cell>
          <cell r="B10" t="str">
            <v>Balances with Interbranch Interunit</v>
          </cell>
        </row>
        <row r="11">
          <cell r="A11">
            <v>10021201</v>
          </cell>
          <cell r="B11" t="str">
            <v>Nostro A/C Bal with DBS HO</v>
          </cell>
        </row>
        <row r="12">
          <cell r="A12">
            <v>10021220</v>
          </cell>
          <cell r="B12" t="str">
            <v>Nostro A/C Bal with DBS London</v>
          </cell>
        </row>
        <row r="13">
          <cell r="A13">
            <v>10021225</v>
          </cell>
          <cell r="B13" t="str">
            <v>Nostro A/C Bal with DBS LA</v>
          </cell>
        </row>
        <row r="14">
          <cell r="A14">
            <v>10021240</v>
          </cell>
          <cell r="B14" t="str">
            <v>Nostro A/C Bal with DBS Tokyo</v>
          </cell>
        </row>
        <row r="15">
          <cell r="A15">
            <v>10021245</v>
          </cell>
          <cell r="B15" t="str">
            <v>Nostro A/C Bal with DBS HK</v>
          </cell>
        </row>
        <row r="16">
          <cell r="A16">
            <v>10021250</v>
          </cell>
          <cell r="B16" t="str">
            <v>Nostro A/C Bal with DBS Bangkok</v>
          </cell>
        </row>
        <row r="17">
          <cell r="A17">
            <v>10021255</v>
          </cell>
          <cell r="B17" t="str">
            <v>Nostro A/C Bal with DBS Taiwan</v>
          </cell>
        </row>
        <row r="18">
          <cell r="A18">
            <v>10040000</v>
          </cell>
          <cell r="B18" t="str">
            <v>Balances with Banks - Agents</v>
          </cell>
        </row>
        <row r="19">
          <cell r="A19">
            <v>10040200</v>
          </cell>
          <cell r="B19" t="str">
            <v>Nostro Accounts</v>
          </cell>
        </row>
        <row r="20">
          <cell r="A20">
            <v>10040207</v>
          </cell>
          <cell r="B20" t="str">
            <v>Universal</v>
          </cell>
        </row>
        <row r="21">
          <cell r="A21">
            <v>10040208</v>
          </cell>
          <cell r="B21" t="str">
            <v>Bank Mandiri SBY</v>
          </cell>
        </row>
        <row r="22">
          <cell r="A22">
            <v>10040221</v>
          </cell>
          <cell r="B22" t="str">
            <v>Nostro A/C Bal with BONY</v>
          </cell>
        </row>
        <row r="23">
          <cell r="A23">
            <v>10040223</v>
          </cell>
          <cell r="B23" t="str">
            <v>Nostro A/C Bal with Sumitomo</v>
          </cell>
        </row>
        <row r="24">
          <cell r="A24">
            <v>10040225</v>
          </cell>
          <cell r="B24" t="str">
            <v>Nostro A/c Balance with Citi Bank</v>
          </cell>
        </row>
        <row r="25">
          <cell r="A25">
            <v>10040230</v>
          </cell>
          <cell r="B25" t="str">
            <v>Union Bank of California</v>
          </cell>
        </row>
        <row r="26">
          <cell r="A26">
            <v>10040231</v>
          </cell>
          <cell r="B26" t="str">
            <v>Tokyo Mitsubishi - Sydney</v>
          </cell>
        </row>
        <row r="27">
          <cell r="A27">
            <v>10040232</v>
          </cell>
          <cell r="B27" t="str">
            <v>Credit Suisse Zurich</v>
          </cell>
        </row>
        <row r="28">
          <cell r="A28">
            <v>10040233</v>
          </cell>
          <cell r="B28" t="str">
            <v>Commersz Frankfurt</v>
          </cell>
        </row>
        <row r="29">
          <cell r="A29">
            <v>10040234</v>
          </cell>
          <cell r="B29" t="str">
            <v>WACHOVIA BANK</v>
          </cell>
        </row>
        <row r="30">
          <cell r="A30">
            <v>10040235</v>
          </cell>
          <cell r="B30" t="str">
            <v>ANZ Bank Melbourne</v>
          </cell>
        </row>
        <row r="31">
          <cell r="A31">
            <v>10080000</v>
          </cell>
          <cell r="B31" t="str">
            <v>Placements</v>
          </cell>
        </row>
        <row r="32">
          <cell r="A32">
            <v>10081000</v>
          </cell>
          <cell r="B32" t="str">
            <v>Statutory Reserve Placement</v>
          </cell>
        </row>
        <row r="33">
          <cell r="A33">
            <v>10081010</v>
          </cell>
          <cell r="B33" t="str">
            <v>Statutory Reserve Placement</v>
          </cell>
        </row>
        <row r="34">
          <cell r="A34">
            <v>10081100</v>
          </cell>
          <cell r="B34" t="str">
            <v>Placements Central Bank</v>
          </cell>
        </row>
        <row r="35">
          <cell r="A35">
            <v>10081101</v>
          </cell>
          <cell r="B35" t="str">
            <v>Placements BI</v>
          </cell>
        </row>
        <row r="36">
          <cell r="A36">
            <v>10081102</v>
          </cell>
          <cell r="B36" t="str">
            <v>Certificate Bank of Indonesia (SBI)</v>
          </cell>
        </row>
        <row r="37">
          <cell r="A37">
            <v>10082000</v>
          </cell>
          <cell r="B37" t="str">
            <v>Placements -Inter Unit</v>
          </cell>
        </row>
        <row r="38">
          <cell r="A38">
            <v>10082010</v>
          </cell>
          <cell r="B38" t="str">
            <v>Term Placements-Interbranch/Unit</v>
          </cell>
        </row>
        <row r="39">
          <cell r="A39">
            <v>10082020</v>
          </cell>
          <cell r="B39" t="str">
            <v>LEND -  PRINCIPAL DBS</v>
          </cell>
        </row>
        <row r="40">
          <cell r="A40">
            <v>10082026</v>
          </cell>
          <cell r="B40" t="str">
            <v>BD REV FOREIGN GOVT NOMINAL</v>
          </cell>
        </row>
        <row r="41">
          <cell r="A41">
            <v>10082027</v>
          </cell>
          <cell r="B41" t="str">
            <v>BD REV FOREIGN GOVT NOMINAL</v>
          </cell>
        </row>
        <row r="42">
          <cell r="A42">
            <v>10082029</v>
          </cell>
          <cell r="B42" t="str">
            <v>BD REV LOCAL GOVT NOMINAL</v>
          </cell>
        </row>
        <row r="43">
          <cell r="A43">
            <v>10082030</v>
          </cell>
          <cell r="B43" t="str">
            <v>BD REV LOCAL GOVT NOMINAL</v>
          </cell>
        </row>
        <row r="44">
          <cell r="A44">
            <v>10082032</v>
          </cell>
          <cell r="B44" t="str">
            <v>BD REV OTHERS NOMINAL</v>
          </cell>
        </row>
        <row r="45">
          <cell r="A45">
            <v>10082033</v>
          </cell>
          <cell r="B45" t="str">
            <v>BD REV OTHERS NOMINAL</v>
          </cell>
        </row>
        <row r="46">
          <cell r="A46">
            <v>10083000</v>
          </cell>
          <cell r="B46" t="str">
            <v>Placements - Interbank</v>
          </cell>
        </row>
        <row r="47">
          <cell r="A47">
            <v>10083010</v>
          </cell>
          <cell r="B47" t="str">
            <v>Term Placements - Interbank</v>
          </cell>
        </row>
        <row r="48">
          <cell r="A48">
            <v>10083020</v>
          </cell>
          <cell r="B48" t="str">
            <v>LEND -  PRINCIPAL BANKS</v>
          </cell>
        </row>
        <row r="49">
          <cell r="A49">
            <v>10083022</v>
          </cell>
          <cell r="B49" t="str">
            <v>CS - ACC REC'BLE DERV</v>
          </cell>
        </row>
        <row r="50">
          <cell r="A50">
            <v>10083023</v>
          </cell>
          <cell r="B50" t="str">
            <v>CS - ACC REC'BLE DERV</v>
          </cell>
        </row>
        <row r="51">
          <cell r="A51">
            <v>10083026</v>
          </cell>
          <cell r="B51" t="str">
            <v>BD REV FOREIGN GOVT NOMINAL</v>
          </cell>
        </row>
        <row r="52">
          <cell r="A52">
            <v>10083027</v>
          </cell>
          <cell r="B52" t="str">
            <v>BD REV FOREIGN GOVT NOMINAL</v>
          </cell>
        </row>
        <row r="53">
          <cell r="A53">
            <v>10083029</v>
          </cell>
          <cell r="B53" t="str">
            <v>BD REV LOCAL GOVT NOMINAL</v>
          </cell>
        </row>
        <row r="54">
          <cell r="A54">
            <v>10083030</v>
          </cell>
          <cell r="B54" t="str">
            <v>BD REV LOCAL GOVT NOMINAL</v>
          </cell>
        </row>
        <row r="55">
          <cell r="A55">
            <v>10083032</v>
          </cell>
          <cell r="B55" t="str">
            <v>BD REV OTHERS NOMINAL</v>
          </cell>
        </row>
        <row r="56">
          <cell r="A56">
            <v>10083033</v>
          </cell>
          <cell r="B56" t="str">
            <v>BD REV OTHERS NOMINAL</v>
          </cell>
        </row>
        <row r="57">
          <cell r="A57">
            <v>10083100</v>
          </cell>
          <cell r="B57" t="str">
            <v>Placements - Non Bank</v>
          </cell>
        </row>
        <row r="58">
          <cell r="A58">
            <v>10083110</v>
          </cell>
          <cell r="B58" t="str">
            <v>Term Placements - Non BanK</v>
          </cell>
        </row>
        <row r="59">
          <cell r="A59">
            <v>10083120</v>
          </cell>
          <cell r="B59" t="str">
            <v>LEND -  PRINCIPAL NON BANKS</v>
          </cell>
        </row>
        <row r="60">
          <cell r="A60">
            <v>10083121</v>
          </cell>
          <cell r="B60" t="str">
            <v>CS - ACC REC'BLE DERV</v>
          </cell>
        </row>
        <row r="61">
          <cell r="A61">
            <v>10083126</v>
          </cell>
          <cell r="B61" t="str">
            <v>BD REV FOREIGN GOVT NOMINAL</v>
          </cell>
        </row>
        <row r="62">
          <cell r="A62">
            <v>10083127</v>
          </cell>
          <cell r="B62" t="str">
            <v>BD REV FOREIGN GOVT NOMINAL</v>
          </cell>
        </row>
        <row r="63">
          <cell r="A63">
            <v>10083129</v>
          </cell>
          <cell r="B63" t="str">
            <v>BD REV LOCAL GOVT NOMINAL</v>
          </cell>
        </row>
        <row r="64">
          <cell r="A64">
            <v>10083130</v>
          </cell>
          <cell r="B64" t="str">
            <v>BD REV LOCAL GOVT NOMINAL</v>
          </cell>
        </row>
        <row r="65">
          <cell r="A65">
            <v>10083132</v>
          </cell>
          <cell r="B65" t="str">
            <v>BD REV OTHERS NOMINAL</v>
          </cell>
        </row>
        <row r="66">
          <cell r="A66">
            <v>10083133</v>
          </cell>
          <cell r="B66" t="str">
            <v>BD REV OTHERS NOMINAL</v>
          </cell>
        </row>
        <row r="67">
          <cell r="A67">
            <v>10084000</v>
          </cell>
          <cell r="B67" t="str">
            <v>Investments</v>
          </cell>
        </row>
        <row r="68">
          <cell r="A68">
            <v>10084001</v>
          </cell>
          <cell r="B68" t="str">
            <v>Rekap Bond Government</v>
          </cell>
        </row>
        <row r="69">
          <cell r="A69">
            <v>10084006</v>
          </cell>
          <cell r="B69" t="str">
            <v>Corporate Bonds HTM</v>
          </cell>
        </row>
        <row r="70">
          <cell r="A70">
            <v>10084100</v>
          </cell>
          <cell r="B70" t="str">
            <v>LOCAL GOVT TRY BILLS and BOND</v>
          </cell>
        </row>
        <row r="71">
          <cell r="A71">
            <v>10084101</v>
          </cell>
          <cell r="B71" t="str">
            <v>LOCAL GOVT TRY BILLS</v>
          </cell>
        </row>
        <row r="72">
          <cell r="A72">
            <v>10084102</v>
          </cell>
          <cell r="B72" t="str">
            <v>LOCAL GOVT TRY BILLS</v>
          </cell>
        </row>
        <row r="73">
          <cell r="A73">
            <v>10084103</v>
          </cell>
          <cell r="B73" t="str">
            <v>LOCAL GOVT TRY BILLS</v>
          </cell>
        </row>
        <row r="74">
          <cell r="A74">
            <v>10084104</v>
          </cell>
          <cell r="B74" t="str">
            <v>LOCAL GOVT TRY BILLS</v>
          </cell>
        </row>
        <row r="75">
          <cell r="A75">
            <v>10084105</v>
          </cell>
          <cell r="B75" t="str">
            <v>LOCAL GOVT BONDS</v>
          </cell>
        </row>
        <row r="76">
          <cell r="A76">
            <v>10084106</v>
          </cell>
          <cell r="B76" t="str">
            <v>LOCAL GOVT BONDS</v>
          </cell>
        </row>
        <row r="77">
          <cell r="A77">
            <v>10084107</v>
          </cell>
          <cell r="B77" t="str">
            <v>LOCAL GOVT BONDS</v>
          </cell>
        </row>
        <row r="78">
          <cell r="A78">
            <v>10084108</v>
          </cell>
          <cell r="B78" t="str">
            <v>LOCAL GOVT BONDS</v>
          </cell>
        </row>
        <row r="79">
          <cell r="A79">
            <v>10084200</v>
          </cell>
          <cell r="B79" t="str">
            <v>FOREIGN GOVT TRY BILLS and BONDS</v>
          </cell>
        </row>
        <row r="80">
          <cell r="A80">
            <v>10084201</v>
          </cell>
          <cell r="B80" t="str">
            <v>FOREIGN GOVT TRY BILLS</v>
          </cell>
        </row>
        <row r="81">
          <cell r="A81">
            <v>10084202</v>
          </cell>
          <cell r="B81" t="str">
            <v>FOREIGN GOVT TRY BILLS</v>
          </cell>
        </row>
        <row r="82">
          <cell r="A82">
            <v>10084203</v>
          </cell>
          <cell r="B82" t="str">
            <v>FOREIGN GOVT TRY BILLS</v>
          </cell>
        </row>
        <row r="83">
          <cell r="A83">
            <v>10084204</v>
          </cell>
          <cell r="B83" t="str">
            <v>FOREIGN GOVT TRY BILLS</v>
          </cell>
        </row>
        <row r="84">
          <cell r="A84">
            <v>10084205</v>
          </cell>
          <cell r="B84" t="str">
            <v>FOREIGN GOVT BONDS</v>
          </cell>
        </row>
        <row r="85">
          <cell r="A85">
            <v>10084206</v>
          </cell>
          <cell r="B85" t="str">
            <v>FOREIGN GOVT BONDS</v>
          </cell>
        </row>
        <row r="86">
          <cell r="A86">
            <v>10084207</v>
          </cell>
          <cell r="B86" t="str">
            <v>FOREIGN GOVT BONDS</v>
          </cell>
        </row>
        <row r="87">
          <cell r="A87">
            <v>10084208</v>
          </cell>
          <cell r="B87" t="str">
            <v>FOREIGN GOVT BONDS</v>
          </cell>
        </row>
        <row r="88">
          <cell r="A88">
            <v>10084300</v>
          </cell>
          <cell r="B88" t="str">
            <v>CORP BONDS</v>
          </cell>
        </row>
        <row r="89">
          <cell r="A89">
            <v>10084301</v>
          </cell>
          <cell r="B89" t="str">
            <v>CORP BONDS</v>
          </cell>
        </row>
        <row r="90">
          <cell r="A90">
            <v>10084302</v>
          </cell>
          <cell r="B90" t="str">
            <v>CORP BONDS</v>
          </cell>
        </row>
        <row r="91">
          <cell r="A91">
            <v>10084303</v>
          </cell>
          <cell r="B91" t="str">
            <v>CORP BONDS</v>
          </cell>
        </row>
        <row r="92">
          <cell r="A92">
            <v>10084304</v>
          </cell>
          <cell r="B92" t="str">
            <v>CORP BONDS</v>
          </cell>
        </row>
        <row r="93">
          <cell r="A93">
            <v>10084305</v>
          </cell>
          <cell r="B93" t="str">
            <v>CORP BONDS</v>
          </cell>
        </row>
        <row r="94">
          <cell r="A94">
            <v>10084306</v>
          </cell>
          <cell r="B94" t="str">
            <v>CORP BONDS</v>
          </cell>
        </row>
        <row r="95">
          <cell r="A95">
            <v>10084307</v>
          </cell>
          <cell r="B95" t="str">
            <v>CORP BONDS</v>
          </cell>
        </row>
        <row r="96">
          <cell r="A96">
            <v>10084308</v>
          </cell>
          <cell r="B96" t="str">
            <v>CORP BONDS</v>
          </cell>
        </row>
        <row r="97">
          <cell r="A97">
            <v>10084400</v>
          </cell>
          <cell r="B97" t="str">
            <v>CORP BONDS DBS</v>
          </cell>
        </row>
        <row r="98">
          <cell r="A98">
            <v>10084401</v>
          </cell>
          <cell r="B98" t="str">
            <v>CORP BONDS</v>
          </cell>
        </row>
        <row r="99">
          <cell r="A99">
            <v>10084402</v>
          </cell>
          <cell r="B99" t="str">
            <v>CORP BONDS</v>
          </cell>
        </row>
        <row r="100">
          <cell r="A100">
            <v>10084403</v>
          </cell>
          <cell r="B100" t="str">
            <v>CORP BONDS</v>
          </cell>
        </row>
        <row r="101">
          <cell r="A101">
            <v>10084404</v>
          </cell>
          <cell r="B101" t="str">
            <v>CORP BONDS</v>
          </cell>
        </row>
        <row r="102">
          <cell r="A102">
            <v>10100000</v>
          </cell>
          <cell r="B102" t="str">
            <v>Bills Receivable Accounts Non Bank</v>
          </cell>
        </row>
        <row r="103">
          <cell r="A103">
            <v>10100400</v>
          </cell>
          <cell r="B103" t="str">
            <v>Bills Financing</v>
          </cell>
        </row>
        <row r="104">
          <cell r="A104">
            <v>10100402</v>
          </cell>
          <cell r="B104" t="str">
            <v>Bills Receivable Sale</v>
          </cell>
        </row>
        <row r="105">
          <cell r="A105">
            <v>10100404</v>
          </cell>
          <cell r="B105" t="str">
            <v>Export Bills under LC Sight</v>
          </cell>
        </row>
        <row r="106">
          <cell r="A106">
            <v>10100406</v>
          </cell>
          <cell r="B106" t="str">
            <v>Export Bills under LC Usance</v>
          </cell>
        </row>
        <row r="107">
          <cell r="A107">
            <v>10100408</v>
          </cell>
          <cell r="B107" t="str">
            <v>Bills Receivable Purchased</v>
          </cell>
        </row>
        <row r="108">
          <cell r="A108">
            <v>10100600</v>
          </cell>
          <cell r="B108" t="str">
            <v>Bills Purchased</v>
          </cell>
        </row>
        <row r="109">
          <cell r="A109">
            <v>10100601</v>
          </cell>
          <cell r="B109" t="str">
            <v>Export Bills Purchased</v>
          </cell>
        </row>
        <row r="110">
          <cell r="A110">
            <v>10100606</v>
          </cell>
          <cell r="B110" t="str">
            <v>Clean Bills Purchased</v>
          </cell>
        </row>
        <row r="111">
          <cell r="A111">
            <v>10100700</v>
          </cell>
          <cell r="B111" t="str">
            <v>Import Bills</v>
          </cell>
        </row>
        <row r="112">
          <cell r="A112">
            <v>10100707</v>
          </cell>
          <cell r="B112" t="str">
            <v>Import Bills Acceptance Receivable</v>
          </cell>
        </row>
        <row r="113">
          <cell r="A113">
            <v>10100800</v>
          </cell>
          <cell r="B113" t="str">
            <v>Bills Discounted</v>
          </cell>
        </row>
        <row r="114">
          <cell r="A114">
            <v>10100802</v>
          </cell>
          <cell r="B114" t="str">
            <v>Bills Receivable Discounted</v>
          </cell>
        </row>
        <row r="115">
          <cell r="A115">
            <v>10100803</v>
          </cell>
          <cell r="B115" t="str">
            <v>Bill Receivable Discou  SKBDN</v>
          </cell>
        </row>
        <row r="116">
          <cell r="A116">
            <v>10100900</v>
          </cell>
          <cell r="B116" t="str">
            <v>SKBDN Bills Receivable</v>
          </cell>
        </row>
        <row r="117">
          <cell r="A117">
            <v>10100901</v>
          </cell>
          <cell r="B117" t="str">
            <v>SKBDN Bill Acceptance Receivable</v>
          </cell>
        </row>
        <row r="118">
          <cell r="A118">
            <v>10120000</v>
          </cell>
          <cell r="B118" t="str">
            <v>Bills Receivables Accounts Bank</v>
          </cell>
        </row>
        <row r="119">
          <cell r="A119">
            <v>10140000</v>
          </cell>
          <cell r="B119" t="str">
            <v>Loans and Advances Non Bank</v>
          </cell>
        </row>
        <row r="120">
          <cell r="A120">
            <v>10140100</v>
          </cell>
          <cell r="B120" t="str">
            <v>Overdrafts</v>
          </cell>
        </row>
        <row r="121">
          <cell r="A121">
            <v>10140104</v>
          </cell>
          <cell r="B121" t="str">
            <v>Current A/c Overdrafts Corporate</v>
          </cell>
        </row>
        <row r="122">
          <cell r="A122">
            <v>10140105</v>
          </cell>
          <cell r="B122" t="str">
            <v>Current A/c Overdrafts Individual</v>
          </cell>
        </row>
        <row r="123">
          <cell r="A123">
            <v>10140106</v>
          </cell>
          <cell r="B123" t="str">
            <v>VostroAccount Overdraft Interbranch</v>
          </cell>
        </row>
        <row r="124">
          <cell r="A124">
            <v>10140107</v>
          </cell>
          <cell r="B124" t="str">
            <v>VostroAccount Overdraft Interbank</v>
          </cell>
        </row>
        <row r="125">
          <cell r="A125">
            <v>10140200</v>
          </cell>
          <cell r="B125" t="str">
            <v>Trust Receipt</v>
          </cell>
        </row>
        <row r="126">
          <cell r="A126">
            <v>10140202</v>
          </cell>
          <cell r="B126" t="str">
            <v>Trust Receipt</v>
          </cell>
        </row>
        <row r="127">
          <cell r="A127">
            <v>10141600</v>
          </cell>
          <cell r="B127" t="str">
            <v>Short Term Loan NB</v>
          </cell>
        </row>
        <row r="128">
          <cell r="A128">
            <v>10141602</v>
          </cell>
          <cell r="B128" t="str">
            <v>Short Term Loan NB</v>
          </cell>
        </row>
        <row r="129">
          <cell r="A129">
            <v>10141603</v>
          </cell>
          <cell r="B129" t="str">
            <v>Short Term Loans- NBank Individual</v>
          </cell>
        </row>
        <row r="130">
          <cell r="A130">
            <v>10141606</v>
          </cell>
          <cell r="B130" t="str">
            <v>Short Term Loan Staff</v>
          </cell>
        </row>
        <row r="131">
          <cell r="A131">
            <v>10141607</v>
          </cell>
          <cell r="B131" t="str">
            <v>Pre-export Loan</v>
          </cell>
        </row>
        <row r="132">
          <cell r="A132">
            <v>10141608</v>
          </cell>
          <cell r="B132" t="str">
            <v>UPAS L/C Loan</v>
          </cell>
        </row>
        <row r="133">
          <cell r="A133">
            <v>10160000</v>
          </cell>
          <cell r="B133" t="str">
            <v>Loans and Advances - Bank</v>
          </cell>
        </row>
        <row r="134">
          <cell r="A134">
            <v>10160200</v>
          </cell>
          <cell r="B134" t="str">
            <v>Short Term Loan - Bank</v>
          </cell>
        </row>
        <row r="135">
          <cell r="A135">
            <v>10160202</v>
          </cell>
          <cell r="B135" t="str">
            <v>Short Term Loan Bank</v>
          </cell>
        </row>
        <row r="136">
          <cell r="A136">
            <v>10180000</v>
          </cell>
          <cell r="B136" t="str">
            <v>Loans Advances more than 12m NB</v>
          </cell>
        </row>
        <row r="137">
          <cell r="A137">
            <v>10180200</v>
          </cell>
          <cell r="B137" t="str">
            <v>Long Term Loan NB</v>
          </cell>
        </row>
        <row r="138">
          <cell r="A138">
            <v>10180202</v>
          </cell>
          <cell r="B138" t="str">
            <v>Long Term Loan NB</v>
          </cell>
        </row>
        <row r="139">
          <cell r="A139">
            <v>10180204</v>
          </cell>
          <cell r="B139" t="str">
            <v>Long Term Loan Staff</v>
          </cell>
        </row>
        <row r="140">
          <cell r="A140">
            <v>10180206</v>
          </cell>
          <cell r="B140" t="str">
            <v>Property Loan</v>
          </cell>
        </row>
        <row r="141">
          <cell r="A141">
            <v>10180207</v>
          </cell>
          <cell r="B141" t="str">
            <v>Property Loan - Individual</v>
          </cell>
        </row>
        <row r="142">
          <cell r="A142">
            <v>10180208</v>
          </cell>
          <cell r="B142" t="str">
            <v>Housing Loan</v>
          </cell>
        </row>
        <row r="143">
          <cell r="A143">
            <v>10190000</v>
          </cell>
          <cell r="B143" t="str">
            <v>Past Due Loan</v>
          </cell>
        </row>
        <row r="144">
          <cell r="A144">
            <v>10190200</v>
          </cell>
          <cell r="B144" t="str">
            <v>Past Due Loan</v>
          </cell>
        </row>
        <row r="145">
          <cell r="A145">
            <v>10190202</v>
          </cell>
          <cell r="B145" t="str">
            <v>Past Due Loan</v>
          </cell>
        </row>
        <row r="146">
          <cell r="A146">
            <v>10200000</v>
          </cell>
          <cell r="B146" t="str">
            <v>Loans Advances more than 12m Bk</v>
          </cell>
        </row>
        <row r="147">
          <cell r="A147">
            <v>10200200</v>
          </cell>
          <cell r="B147" t="str">
            <v>Long Term Loan more than 12m Bk</v>
          </cell>
        </row>
        <row r="148">
          <cell r="A148">
            <v>10200202</v>
          </cell>
          <cell r="B148" t="str">
            <v>Long Term Loan Bank</v>
          </cell>
        </row>
        <row r="149">
          <cell r="A149">
            <v>10210000</v>
          </cell>
          <cell r="B149" t="str">
            <v>Investment</v>
          </cell>
        </row>
        <row r="150">
          <cell r="A150">
            <v>10211600</v>
          </cell>
          <cell r="B150" t="str">
            <v>CERT OF DEP</v>
          </cell>
        </row>
        <row r="151">
          <cell r="A151">
            <v>10211601</v>
          </cell>
          <cell r="B151" t="str">
            <v>CERT OF DEP</v>
          </cell>
        </row>
        <row r="152">
          <cell r="A152">
            <v>10211602</v>
          </cell>
          <cell r="B152" t="str">
            <v>CERT OF DEP</v>
          </cell>
        </row>
        <row r="153">
          <cell r="A153">
            <v>10211603</v>
          </cell>
          <cell r="B153" t="str">
            <v>CERT OF DEP</v>
          </cell>
        </row>
        <row r="154">
          <cell r="A154">
            <v>10211604</v>
          </cell>
          <cell r="B154" t="str">
            <v>CERT OF DEP</v>
          </cell>
        </row>
        <row r="155">
          <cell r="A155">
            <v>10211605</v>
          </cell>
          <cell r="B155" t="str">
            <v>CERT OF DEP</v>
          </cell>
        </row>
        <row r="156">
          <cell r="A156">
            <v>10211606</v>
          </cell>
          <cell r="B156" t="str">
            <v>CERT OF DEP</v>
          </cell>
        </row>
        <row r="157">
          <cell r="A157">
            <v>10211607</v>
          </cell>
          <cell r="B157" t="str">
            <v>CERT OF DEP</v>
          </cell>
        </row>
        <row r="158">
          <cell r="A158">
            <v>10211608</v>
          </cell>
          <cell r="B158" t="str">
            <v>CERT OF DEP</v>
          </cell>
        </row>
        <row r="159">
          <cell r="A159">
            <v>10211609</v>
          </cell>
          <cell r="B159" t="str">
            <v>CERT OF DEP</v>
          </cell>
        </row>
        <row r="160">
          <cell r="A160">
            <v>10211610</v>
          </cell>
          <cell r="B160" t="str">
            <v>CERT OF DEP</v>
          </cell>
        </row>
        <row r="161">
          <cell r="A161">
            <v>10211611</v>
          </cell>
          <cell r="B161" t="str">
            <v>CERT OF DEP</v>
          </cell>
        </row>
        <row r="162">
          <cell r="A162">
            <v>10211612</v>
          </cell>
          <cell r="B162" t="str">
            <v>CERT OF DEP</v>
          </cell>
        </row>
        <row r="163">
          <cell r="A163">
            <v>10220000</v>
          </cell>
          <cell r="B163" t="str">
            <v>Account Receivable and Other Assets</v>
          </cell>
        </row>
        <row r="164">
          <cell r="A164">
            <v>10220200</v>
          </cell>
          <cell r="B164" t="str">
            <v>Int Receivable Interbranch / Banks</v>
          </cell>
        </row>
        <row r="165">
          <cell r="A165">
            <v>10220202</v>
          </cell>
          <cell r="B165" t="str">
            <v>Interest Receivable - Reserve Bank</v>
          </cell>
        </row>
        <row r="166">
          <cell r="A166">
            <v>10220204</v>
          </cell>
          <cell r="B166" t="str">
            <v>Int Receivable - Interbranch Nostro</v>
          </cell>
        </row>
        <row r="167">
          <cell r="A167">
            <v>10220206</v>
          </cell>
          <cell r="B167" t="str">
            <v>Int Receivable - Interbank Nostro</v>
          </cell>
        </row>
        <row r="168">
          <cell r="A168">
            <v>10220300</v>
          </cell>
          <cell r="B168" t="str">
            <v>Interest Receivable Placement</v>
          </cell>
        </row>
        <row r="169">
          <cell r="A169">
            <v>10220304</v>
          </cell>
          <cell r="B169" t="str">
            <v>Int Receivable - Interbranch Term P</v>
          </cell>
        </row>
        <row r="170">
          <cell r="A170">
            <v>10220306</v>
          </cell>
          <cell r="B170" t="str">
            <v>Int Receivable - Interbank Term P</v>
          </cell>
        </row>
        <row r="171">
          <cell r="A171">
            <v>10220312</v>
          </cell>
          <cell r="B171" t="str">
            <v>Int. Receivable - Term Placemnt NBK</v>
          </cell>
        </row>
        <row r="172">
          <cell r="A172">
            <v>10220320</v>
          </cell>
          <cell r="B172" t="str">
            <v>LEND -  ACCRUED INT RECEIVABLE BANKS</v>
          </cell>
        </row>
        <row r="173">
          <cell r="A173">
            <v>10220321</v>
          </cell>
          <cell r="B173" t="str">
            <v>LEND -  ACCRUED INT RECEIVABLE DBS</v>
          </cell>
        </row>
        <row r="174">
          <cell r="A174">
            <v>10220322</v>
          </cell>
          <cell r="B174" t="str">
            <v>LEND -  ACCRUED INT RECEIVABLE NON BANKS</v>
          </cell>
        </row>
        <row r="175">
          <cell r="A175">
            <v>10220400</v>
          </cell>
          <cell r="B175" t="str">
            <v>Interest Receivable - Bills</v>
          </cell>
        </row>
        <row r="176">
          <cell r="A176">
            <v>10220402</v>
          </cell>
          <cell r="B176" t="str">
            <v>Interest Receivable - BRS</v>
          </cell>
        </row>
        <row r="177">
          <cell r="A177">
            <v>10220403</v>
          </cell>
          <cell r="B177" t="str">
            <v>Interest Receivable - FBP</v>
          </cell>
        </row>
        <row r="178">
          <cell r="A178">
            <v>10220404</v>
          </cell>
          <cell r="B178" t="str">
            <v>Interest Receivable - EBLC Sight</v>
          </cell>
        </row>
        <row r="179">
          <cell r="A179">
            <v>10220406</v>
          </cell>
          <cell r="B179" t="str">
            <v>Interest Receivable - EBLC Usance</v>
          </cell>
        </row>
        <row r="180">
          <cell r="A180">
            <v>10220408</v>
          </cell>
          <cell r="B180" t="str">
            <v>Interest Receivable - BRP</v>
          </cell>
        </row>
        <row r="181">
          <cell r="A181">
            <v>10220409</v>
          </cell>
          <cell r="B181" t="str">
            <v>Interest Receivable -ILC Discounted</v>
          </cell>
        </row>
        <row r="182">
          <cell r="A182">
            <v>10220410</v>
          </cell>
          <cell r="B182" t="str">
            <v>Interest Receivable - EBP Sight</v>
          </cell>
        </row>
        <row r="183">
          <cell r="A183">
            <v>10220411</v>
          </cell>
          <cell r="B183" t="str">
            <v>Interest Receivable -Import Bills</v>
          </cell>
        </row>
        <row r="184">
          <cell r="A184">
            <v>10220412</v>
          </cell>
          <cell r="B184" t="str">
            <v>Interest Receivable - EBP Usance</v>
          </cell>
        </row>
        <row r="185">
          <cell r="A185">
            <v>10220413</v>
          </cell>
          <cell r="B185" t="str">
            <v>Interest Receivable - EBP</v>
          </cell>
        </row>
        <row r="186">
          <cell r="A186">
            <v>10220414</v>
          </cell>
          <cell r="B186" t="str">
            <v>Interest Receivable - CBP</v>
          </cell>
        </row>
        <row r="187">
          <cell r="A187">
            <v>10220416</v>
          </cell>
          <cell r="B187" t="str">
            <v>Interest Receivable - BRD</v>
          </cell>
        </row>
        <row r="188">
          <cell r="A188">
            <v>10220600</v>
          </cell>
          <cell r="B188" t="str">
            <v>Interest Receivable - Loan</v>
          </cell>
        </row>
        <row r="189">
          <cell r="A189">
            <v>10220611</v>
          </cell>
          <cell r="B189" t="str">
            <v>Interest Receivable - TR</v>
          </cell>
        </row>
        <row r="190">
          <cell r="A190">
            <v>10220614</v>
          </cell>
          <cell r="B190" t="str">
            <v>Interest Receivable ST Loan NB</v>
          </cell>
        </row>
        <row r="191">
          <cell r="A191">
            <v>10220615</v>
          </cell>
          <cell r="B191" t="str">
            <v>Interest Receivable ST loan Staff</v>
          </cell>
        </row>
        <row r="192">
          <cell r="A192">
            <v>10220616</v>
          </cell>
          <cell r="B192" t="str">
            <v>Interest Receivable LT Loan NB</v>
          </cell>
        </row>
        <row r="193">
          <cell r="A193">
            <v>10220617</v>
          </cell>
          <cell r="B193" t="str">
            <v>Interest Receivable LT Loan Staff</v>
          </cell>
        </row>
        <row r="194">
          <cell r="A194">
            <v>10220618</v>
          </cell>
          <cell r="B194" t="str">
            <v>Interest Receivable Housing Loan</v>
          </cell>
        </row>
        <row r="195">
          <cell r="A195">
            <v>10220619</v>
          </cell>
          <cell r="B195" t="str">
            <v>Interest Receivable SWAP Premium</v>
          </cell>
        </row>
        <row r="196">
          <cell r="A196">
            <v>10220620</v>
          </cell>
          <cell r="B196" t="str">
            <v>Int Receivable ST Loan Bank</v>
          </cell>
        </row>
        <row r="197">
          <cell r="A197">
            <v>10220624</v>
          </cell>
          <cell r="B197" t="str">
            <v>Int Receivable LT Loan Bank</v>
          </cell>
        </row>
        <row r="198">
          <cell r="A198">
            <v>10220628</v>
          </cell>
          <cell r="B198" t="str">
            <v>Int Receivable Property Loan</v>
          </cell>
        </row>
        <row r="199">
          <cell r="A199">
            <v>10220629</v>
          </cell>
          <cell r="B199" t="str">
            <v>Interest Rec Ppty Loan - Individual</v>
          </cell>
        </row>
        <row r="200">
          <cell r="A200">
            <v>10220630</v>
          </cell>
          <cell r="B200" t="str">
            <v>Interest Rec Current A/C &amp; O/D</v>
          </cell>
        </row>
        <row r="201">
          <cell r="A201">
            <v>10220632</v>
          </cell>
          <cell r="B201" t="str">
            <v>Interest Receivable IRS Cust</v>
          </cell>
        </row>
        <row r="202">
          <cell r="A202">
            <v>10220633</v>
          </cell>
          <cell r="B202" t="str">
            <v>Interest Receivable IRS -Interbranc</v>
          </cell>
        </row>
        <row r="203">
          <cell r="A203">
            <v>10220636</v>
          </cell>
          <cell r="B203" t="str">
            <v>Interest Receivable Pre-export Loan</v>
          </cell>
        </row>
        <row r="204">
          <cell r="A204">
            <v>10220637</v>
          </cell>
          <cell r="B204" t="str">
            <v>Interest Receivable UPAS L/C Loan</v>
          </cell>
        </row>
        <row r="205">
          <cell r="A205">
            <v>10220638</v>
          </cell>
          <cell r="B205" t="str">
            <v>IRS - ACC INT RECEIVABLE BK</v>
          </cell>
        </row>
        <row r="206">
          <cell r="A206">
            <v>10220639</v>
          </cell>
          <cell r="B206" t="str">
            <v>IRS - ACC INT RECEIVABLE SUB COS</v>
          </cell>
        </row>
        <row r="207">
          <cell r="A207">
            <v>10220640</v>
          </cell>
          <cell r="B207" t="str">
            <v>IRS - ACC INT RECEIVABLE NON BANK</v>
          </cell>
        </row>
        <row r="208">
          <cell r="A208">
            <v>10220641</v>
          </cell>
          <cell r="B208" t="str">
            <v>CS - ACC INT RECEIVABLE BK</v>
          </cell>
        </row>
        <row r="209">
          <cell r="A209">
            <v>10220642</v>
          </cell>
          <cell r="B209" t="str">
            <v>CS - ACC INT RECEIVABLE DBS</v>
          </cell>
        </row>
        <row r="210">
          <cell r="A210">
            <v>10220643</v>
          </cell>
          <cell r="B210" t="str">
            <v>CS - ACC INT RECEIVABLE NON BANK</v>
          </cell>
        </row>
        <row r="211">
          <cell r="A211">
            <v>10220700</v>
          </cell>
          <cell r="B211" t="str">
            <v>Interest Receivable-Investments</v>
          </cell>
        </row>
        <row r="212">
          <cell r="A212">
            <v>10220701</v>
          </cell>
          <cell r="B212" t="str">
            <v>Interest Rece-Rekap Bond Govt</v>
          </cell>
        </row>
        <row r="213">
          <cell r="A213">
            <v>10220703</v>
          </cell>
          <cell r="B213" t="str">
            <v>Interest Rece-Corp Bond HTM</v>
          </cell>
        </row>
        <row r="214">
          <cell r="A214">
            <v>10220715</v>
          </cell>
          <cell r="B214" t="str">
            <v>CORP BONDS - ACC INT REC'BLE</v>
          </cell>
        </row>
        <row r="215">
          <cell r="A215">
            <v>10220716</v>
          </cell>
          <cell r="B215" t="str">
            <v>CORP BONDS - ACC INT REC'BLE</v>
          </cell>
        </row>
        <row r="216">
          <cell r="A216">
            <v>10220717</v>
          </cell>
          <cell r="B216" t="str">
            <v>CORP BONDS - ACC INT REC'BLE</v>
          </cell>
        </row>
        <row r="217">
          <cell r="A217">
            <v>10220718</v>
          </cell>
          <cell r="B217" t="str">
            <v>LOCAL GOVT BONDS - ACC INT RECBLE</v>
          </cell>
        </row>
        <row r="218">
          <cell r="A218">
            <v>10220719</v>
          </cell>
          <cell r="B218" t="str">
            <v>FOREIGN GOVT BONDS - ACC INT REC'BLE</v>
          </cell>
        </row>
        <row r="219">
          <cell r="A219">
            <v>10220720</v>
          </cell>
          <cell r="B219" t="str">
            <v>CERT OF DEP - ACC INT REC'BLE</v>
          </cell>
        </row>
        <row r="220">
          <cell r="A220">
            <v>10220721</v>
          </cell>
          <cell r="B220" t="str">
            <v>CERT OF DEP - ACC INT REC'BLE</v>
          </cell>
        </row>
        <row r="221">
          <cell r="A221">
            <v>10220722</v>
          </cell>
          <cell r="B221" t="str">
            <v>CERT OF DEP - ACC INT REC'BLE</v>
          </cell>
        </row>
        <row r="222">
          <cell r="A222">
            <v>10220800</v>
          </cell>
          <cell r="B222" t="str">
            <v>Accounts Receivable</v>
          </cell>
        </row>
        <row r="223">
          <cell r="A223">
            <v>10220900</v>
          </cell>
          <cell r="B223" t="str">
            <v>CS - ACC FEE RECEIVABLE BK</v>
          </cell>
        </row>
        <row r="224">
          <cell r="A224">
            <v>10220901</v>
          </cell>
          <cell r="B224" t="str">
            <v>CS - ACC FEE RECEIVABLE BK</v>
          </cell>
        </row>
        <row r="225">
          <cell r="A225">
            <v>10220902</v>
          </cell>
          <cell r="B225" t="str">
            <v>CS - ACC FEE RECEIVABLE DBS</v>
          </cell>
        </row>
        <row r="226">
          <cell r="A226">
            <v>10220903</v>
          </cell>
          <cell r="B226" t="str">
            <v>CS - ACC FEE RECEIVABLE NON BANK</v>
          </cell>
        </row>
        <row r="227">
          <cell r="A227">
            <v>10222000</v>
          </cell>
          <cell r="B227" t="str">
            <v>Sundry Deposits</v>
          </cell>
        </row>
        <row r="228">
          <cell r="A228">
            <v>10222002</v>
          </cell>
          <cell r="B228" t="str">
            <v>Security Deposits</v>
          </cell>
        </row>
        <row r="229">
          <cell r="A229">
            <v>10223200</v>
          </cell>
          <cell r="B229" t="str">
            <v>Prepayments</v>
          </cell>
        </row>
        <row r="230">
          <cell r="A230">
            <v>10223202</v>
          </cell>
          <cell r="B230" t="str">
            <v>Prepaid Expenses</v>
          </cell>
        </row>
        <row r="231">
          <cell r="A231">
            <v>10223221</v>
          </cell>
          <cell r="B231" t="str">
            <v>Down Payments</v>
          </cell>
        </row>
        <row r="232">
          <cell r="A232">
            <v>10223222</v>
          </cell>
          <cell r="B232" t="str">
            <v>Prepaid Rental Staff Apartment</v>
          </cell>
        </row>
        <row r="233">
          <cell r="A233">
            <v>10223223</v>
          </cell>
          <cell r="B233" t="str">
            <v>Prepaid Rental Building</v>
          </cell>
        </row>
        <row r="234">
          <cell r="A234">
            <v>10223224</v>
          </cell>
          <cell r="B234" t="str">
            <v>Prepaid Admin Fee to HO</v>
          </cell>
        </row>
        <row r="235">
          <cell r="A235">
            <v>10223225</v>
          </cell>
          <cell r="B235" t="str">
            <v>Prepaid Tax</v>
          </cell>
        </row>
        <row r="236">
          <cell r="A236">
            <v>10223226</v>
          </cell>
          <cell r="B236" t="str">
            <v>Prepaid commission paid</v>
          </cell>
        </row>
        <row r="237">
          <cell r="A237">
            <v>10223300</v>
          </cell>
          <cell r="B237" t="str">
            <v>Prepaid Interest Expenses</v>
          </cell>
        </row>
        <row r="238">
          <cell r="A238">
            <v>10223301</v>
          </cell>
          <cell r="B238" t="str">
            <v>Disc on Bill Redisc to BI</v>
          </cell>
        </row>
        <row r="239">
          <cell r="A239">
            <v>10223302</v>
          </cell>
          <cell r="B239" t="str">
            <v>Prepaid Interest on SBI Repurchase</v>
          </cell>
        </row>
        <row r="240">
          <cell r="A240">
            <v>10223400</v>
          </cell>
          <cell r="B240" t="str">
            <v>Recoverable Expenses</v>
          </cell>
        </row>
        <row r="241">
          <cell r="A241">
            <v>10223402</v>
          </cell>
          <cell r="B241" t="str">
            <v>Charges Recoverable</v>
          </cell>
        </row>
        <row r="242">
          <cell r="A242">
            <v>10223405</v>
          </cell>
          <cell r="B242" t="str">
            <v>Other Receivables</v>
          </cell>
        </row>
        <row r="243">
          <cell r="A243">
            <v>10223406</v>
          </cell>
          <cell r="B243" t="str">
            <v>Cheque / Giro Stamp Duty</v>
          </cell>
        </row>
        <row r="244">
          <cell r="A244">
            <v>10223408</v>
          </cell>
          <cell r="B244" t="str">
            <v>Stamp Duty in Stock</v>
          </cell>
        </row>
        <row r="245">
          <cell r="A245">
            <v>10223410</v>
          </cell>
          <cell r="B245" t="str">
            <v>Loan Settlement Recoverable</v>
          </cell>
        </row>
        <row r="246">
          <cell r="A246">
            <v>10223500</v>
          </cell>
          <cell r="B246" t="str">
            <v>CS - FEE PAID IN ADV BK</v>
          </cell>
        </row>
        <row r="247">
          <cell r="A247">
            <v>10223501</v>
          </cell>
          <cell r="B247" t="str">
            <v>CS - FEE PAID IN ADV BK</v>
          </cell>
        </row>
        <row r="248">
          <cell r="A248">
            <v>10223502</v>
          </cell>
          <cell r="B248" t="str">
            <v>CS - FEE PAID IN ADV DBS</v>
          </cell>
        </row>
        <row r="249">
          <cell r="A249">
            <v>10223503</v>
          </cell>
          <cell r="B249" t="str">
            <v>CS - FEE PAID IN ADV NON BANK</v>
          </cell>
        </row>
        <row r="250">
          <cell r="A250">
            <v>10223600</v>
          </cell>
          <cell r="B250" t="str">
            <v>Cash Advances</v>
          </cell>
        </row>
        <row r="251">
          <cell r="A251">
            <v>10223602</v>
          </cell>
          <cell r="B251" t="str">
            <v>Cash advances</v>
          </cell>
        </row>
        <row r="252">
          <cell r="A252">
            <v>10223700</v>
          </cell>
          <cell r="B252" t="str">
            <v>CS - INTERMEDIAY FEE REC'BLE BK</v>
          </cell>
        </row>
        <row r="253">
          <cell r="A253">
            <v>10223701</v>
          </cell>
          <cell r="B253" t="str">
            <v>CS - INTERMEDIAY FEE REC'BLE BK</v>
          </cell>
        </row>
        <row r="254">
          <cell r="A254">
            <v>10223702</v>
          </cell>
          <cell r="B254" t="str">
            <v>CS - INTERMEDIAY FEE REC'BLE DBS</v>
          </cell>
        </row>
        <row r="255">
          <cell r="A255">
            <v>10223703</v>
          </cell>
          <cell r="B255" t="str">
            <v>CS - INTERMEDIAY FEE REC'BLE NON BANK</v>
          </cell>
        </row>
        <row r="256">
          <cell r="A256">
            <v>10224000</v>
          </cell>
          <cell r="B256" t="str">
            <v>Interest Paid in Advance</v>
          </cell>
        </row>
        <row r="257">
          <cell r="A257">
            <v>10224004</v>
          </cell>
          <cell r="B257" t="str">
            <v>Premium on Rekap Bond Govt</v>
          </cell>
        </row>
        <row r="258">
          <cell r="A258">
            <v>10224006</v>
          </cell>
          <cell r="B258" t="str">
            <v>Premium -Corp Bond HTM</v>
          </cell>
        </row>
        <row r="259">
          <cell r="A259">
            <v>10224010</v>
          </cell>
          <cell r="B259" t="str">
            <v>CORP BONDS SHORT SALE - PREMIUM/DISCOUNT</v>
          </cell>
        </row>
        <row r="260">
          <cell r="A260">
            <v>10224011</v>
          </cell>
          <cell r="B260" t="str">
            <v>CORP BONDS SHORT SALE - PREMIUM/DISCOUNT</v>
          </cell>
        </row>
        <row r="261">
          <cell r="A261">
            <v>10224012</v>
          </cell>
          <cell r="B261" t="str">
            <v>CORP BONDS SHORT SALE - PREMIUM/DISCOUNT</v>
          </cell>
        </row>
        <row r="262">
          <cell r="A262">
            <v>10224013</v>
          </cell>
          <cell r="B262" t="str">
            <v>CORP BONDS SHORT SALE - PREMIUM/DISCOUNT</v>
          </cell>
        </row>
        <row r="263">
          <cell r="A263">
            <v>10224014</v>
          </cell>
          <cell r="B263" t="str">
            <v>CORP BONDS SHORT SALE - PREMIUM/DISCOUNT</v>
          </cell>
        </row>
        <row r="264">
          <cell r="A264">
            <v>10224015</v>
          </cell>
          <cell r="B264" t="str">
            <v>CORP BONDS SHORT SALE - PREMIUM/DISCOUNT</v>
          </cell>
        </row>
        <row r="265">
          <cell r="A265">
            <v>10224016</v>
          </cell>
          <cell r="B265" t="str">
            <v>CORP BONDS SHORT SALE - PREMIUM/DISCOUNT</v>
          </cell>
        </row>
        <row r="266">
          <cell r="A266">
            <v>10224017</v>
          </cell>
          <cell r="B266" t="str">
            <v>CORP BONDS SHORT SALE - PREMIUM/DISCOUNT</v>
          </cell>
        </row>
        <row r="267">
          <cell r="A267">
            <v>10224018</v>
          </cell>
          <cell r="B267" t="str">
            <v>CORP BONDS SHORT SALE - PREMIUM/DISCOUNT</v>
          </cell>
        </row>
        <row r="268">
          <cell r="A268">
            <v>10224019</v>
          </cell>
          <cell r="B268" t="str">
            <v>CORP BONDS SHORT SALE - PREMIUM/DISCOUNT</v>
          </cell>
        </row>
        <row r="269">
          <cell r="A269">
            <v>10224020</v>
          </cell>
          <cell r="B269" t="str">
            <v>CORP BONDS SHORT SALE - PREMIUM/DISCOUNT</v>
          </cell>
        </row>
        <row r="270">
          <cell r="A270">
            <v>10224021</v>
          </cell>
          <cell r="B270" t="str">
            <v>CORP BONDS SHORT SALE - PREMIUM/DISCOUNT</v>
          </cell>
        </row>
        <row r="271">
          <cell r="A271">
            <v>10224022</v>
          </cell>
          <cell r="B271" t="str">
            <v>CORP BONDS - PREMIUM/DISCOUNT</v>
          </cell>
        </row>
        <row r="272">
          <cell r="A272">
            <v>10224023</v>
          </cell>
          <cell r="B272" t="str">
            <v>CORP BONDS - PREMIUM/DISCOUNT</v>
          </cell>
        </row>
        <row r="273">
          <cell r="A273">
            <v>10224024</v>
          </cell>
          <cell r="B273" t="str">
            <v>CORP BONDS - PREMIUM/DISCOUNT</v>
          </cell>
        </row>
        <row r="274">
          <cell r="A274">
            <v>10224025</v>
          </cell>
          <cell r="B274" t="str">
            <v>CORP BONDS - PREMIUM/DISCOUNT</v>
          </cell>
        </row>
        <row r="275">
          <cell r="A275">
            <v>10224026</v>
          </cell>
          <cell r="B275" t="str">
            <v>CORP BONDS - PREMIUM/DISCOUNT</v>
          </cell>
        </row>
        <row r="276">
          <cell r="A276">
            <v>10224027</v>
          </cell>
          <cell r="B276" t="str">
            <v>CORP BONDS - PREMIUM/DISCOUNT</v>
          </cell>
        </row>
        <row r="277">
          <cell r="A277">
            <v>10224028</v>
          </cell>
          <cell r="B277" t="str">
            <v>CORP BONDS - PREMIUM/DISCOUNT</v>
          </cell>
        </row>
        <row r="278">
          <cell r="A278">
            <v>10224029</v>
          </cell>
          <cell r="B278" t="str">
            <v>CORP BONDS - PREMIUM/DISCOUNT</v>
          </cell>
        </row>
        <row r="279">
          <cell r="A279">
            <v>10224030</v>
          </cell>
          <cell r="B279" t="str">
            <v>LOCAL GOVT BONDS SHORT SALE - PREMIUM/DISCOUNT</v>
          </cell>
        </row>
        <row r="280">
          <cell r="A280">
            <v>10224031</v>
          </cell>
          <cell r="B280" t="str">
            <v>LOCAL GOVT BONDS SHORT SALE - PREMIUM/DISCOUNT</v>
          </cell>
        </row>
        <row r="281">
          <cell r="A281">
            <v>10224032</v>
          </cell>
          <cell r="B281" t="str">
            <v>LOCAL GOVT BONDS SHORT SALE - PREMIUM/DISCOUNT</v>
          </cell>
        </row>
        <row r="282">
          <cell r="A282">
            <v>10224033</v>
          </cell>
          <cell r="B282" t="str">
            <v>LOCAL GOVT BONDS SHORT SALE - PREMIUM/DISCOUNT</v>
          </cell>
        </row>
        <row r="283">
          <cell r="A283">
            <v>10224034</v>
          </cell>
          <cell r="B283" t="str">
            <v>LOCAL GOVT BONDS - PREMIUM/DISCOUNT</v>
          </cell>
        </row>
        <row r="284">
          <cell r="A284">
            <v>10224035</v>
          </cell>
          <cell r="B284" t="str">
            <v>LOCAL GOVT BONDS - PREMIUM/DISCOUNT</v>
          </cell>
        </row>
        <row r="285">
          <cell r="A285">
            <v>10224036</v>
          </cell>
          <cell r="B285" t="str">
            <v>LOCAL GOVT BONDS - PREMIUM/DISCOUNT</v>
          </cell>
        </row>
        <row r="286">
          <cell r="A286">
            <v>10224037</v>
          </cell>
          <cell r="B286" t="str">
            <v>LOCAL GOVT BONDS - PREMIUM/DISCOUNT</v>
          </cell>
        </row>
        <row r="287">
          <cell r="A287">
            <v>10224038</v>
          </cell>
          <cell r="B287" t="str">
            <v>FOREIGN GOVT BONDS SHORT SALE - PREMIUM/DISCOUNT</v>
          </cell>
        </row>
        <row r="288">
          <cell r="A288">
            <v>10224039</v>
          </cell>
          <cell r="B288" t="str">
            <v>FOREIGN GOVT BONDS SHORT SALE - PREMIUM/DISCOUNT</v>
          </cell>
        </row>
        <row r="289">
          <cell r="A289">
            <v>10224040</v>
          </cell>
          <cell r="B289" t="str">
            <v>FOREIGN GOVT BONDS SHORT SALE - PREMIUM/DISCOUNT</v>
          </cell>
        </row>
        <row r="290">
          <cell r="A290">
            <v>10224041</v>
          </cell>
          <cell r="B290" t="str">
            <v>FOREIGN GOVT BONDS SHORT SALE - PREMIUM/DISCOUNT</v>
          </cell>
        </row>
        <row r="291">
          <cell r="A291">
            <v>10224042</v>
          </cell>
          <cell r="B291" t="str">
            <v>FOREIGN GOVT BONDS - PREMIUM/DISCOUNT</v>
          </cell>
        </row>
        <row r="292">
          <cell r="A292">
            <v>10224043</v>
          </cell>
          <cell r="B292" t="str">
            <v>FOREIGN GOVT BONDS - PREMIUM/DISCOUNT</v>
          </cell>
        </row>
        <row r="293">
          <cell r="A293">
            <v>10224044</v>
          </cell>
          <cell r="B293" t="str">
            <v>FOREIGN GOVT BONDS - PREMIUM/DISCOUNT</v>
          </cell>
        </row>
        <row r="294">
          <cell r="A294">
            <v>10224045</v>
          </cell>
          <cell r="B294" t="str">
            <v>FOREIGN GOVT BONDS - PREMIUM/DISCOUNT</v>
          </cell>
        </row>
        <row r="295">
          <cell r="A295">
            <v>10224046</v>
          </cell>
          <cell r="B295" t="str">
            <v>BD REPO OTHERS IPA</v>
          </cell>
        </row>
        <row r="296">
          <cell r="A296">
            <v>10224047</v>
          </cell>
          <cell r="B296" t="str">
            <v>BD REPO FOREIGN GOVT IPA</v>
          </cell>
        </row>
        <row r="297">
          <cell r="A297">
            <v>10224048</v>
          </cell>
          <cell r="B297" t="str">
            <v>BD REPO LOCAL GOVT IPA</v>
          </cell>
        </row>
        <row r="298">
          <cell r="A298">
            <v>10224049</v>
          </cell>
          <cell r="B298" t="str">
            <v>BORR - INTEREST PAID IN ADV BANKS</v>
          </cell>
        </row>
        <row r="299">
          <cell r="A299">
            <v>10224050</v>
          </cell>
          <cell r="B299" t="str">
            <v>BORR - INTEREST PAID IN ADV</v>
          </cell>
        </row>
        <row r="300">
          <cell r="A300">
            <v>10224051</v>
          </cell>
          <cell r="B300" t="str">
            <v>BORR - INTEREST PAID IN ADV NON BANKS</v>
          </cell>
        </row>
        <row r="301">
          <cell r="A301">
            <v>10224100</v>
          </cell>
          <cell r="B301" t="str">
            <v>Interest Paid in  advance  Short Sale</v>
          </cell>
        </row>
        <row r="302">
          <cell r="A302">
            <v>10224101</v>
          </cell>
          <cell r="B302" t="str">
            <v>LOCAL GOVT TRY BILLS SHORT SALE - INT PAID IN ADV</v>
          </cell>
        </row>
        <row r="303">
          <cell r="A303">
            <v>10224102</v>
          </cell>
          <cell r="B303" t="str">
            <v>FOREIGN GOVT TRY BILLS SHORT SALE - INT PAID IN ADV</v>
          </cell>
        </row>
        <row r="304">
          <cell r="A304">
            <v>10224103</v>
          </cell>
          <cell r="B304" t="str">
            <v>CORP BONDS SHORT SALE - INT PAID IN ADV</v>
          </cell>
        </row>
        <row r="305">
          <cell r="A305">
            <v>10224104</v>
          </cell>
          <cell r="B305" t="str">
            <v>CORP BONDS SHORT SALE - INT PAID IN ADV</v>
          </cell>
        </row>
        <row r="306">
          <cell r="A306">
            <v>10224105</v>
          </cell>
          <cell r="B306" t="str">
            <v>CORP BONDS SHORT SALE - INT PAID IN ADV</v>
          </cell>
        </row>
        <row r="307">
          <cell r="A307">
            <v>10224106</v>
          </cell>
          <cell r="B307" t="str">
            <v>FOREIGN GOVT BONDS SHORT SALE - INT PAID IN ADV</v>
          </cell>
        </row>
        <row r="308">
          <cell r="A308">
            <v>10224107</v>
          </cell>
          <cell r="B308" t="str">
            <v>LOCAL GOVT BONDS SHORT SALE - INT PAID IN ADV</v>
          </cell>
        </row>
        <row r="309">
          <cell r="A309">
            <v>10224200</v>
          </cell>
          <cell r="B309" t="str">
            <v>BONDS PREMIUM/DISCOUNT DBS</v>
          </cell>
        </row>
        <row r="310">
          <cell r="A310">
            <v>10224201</v>
          </cell>
          <cell r="B310" t="str">
            <v>CORP BONDS - PREMIUM/DISCOUNT</v>
          </cell>
        </row>
        <row r="311">
          <cell r="A311">
            <v>10224202</v>
          </cell>
          <cell r="B311" t="str">
            <v>CORP BONDS - PREMIUM/DISCOUNT</v>
          </cell>
        </row>
        <row r="312">
          <cell r="A312">
            <v>10224203</v>
          </cell>
          <cell r="B312" t="str">
            <v>CORP BONDS - PREMIUM/DISCOUNT</v>
          </cell>
        </row>
        <row r="313">
          <cell r="A313">
            <v>10224204</v>
          </cell>
          <cell r="B313" t="str">
            <v>CORP BONDS - PREMIUM/DISCOUNT</v>
          </cell>
        </row>
        <row r="314">
          <cell r="A314">
            <v>10224300</v>
          </cell>
          <cell r="B314" t="str">
            <v>CERT OF DEP SHORT SALE PREMIUM/DISCOUNT</v>
          </cell>
        </row>
        <row r="315">
          <cell r="A315">
            <v>10224301</v>
          </cell>
          <cell r="B315" t="str">
            <v>CERT OF DEP SHORT SALE - PREMIUM/DISCOUNT</v>
          </cell>
        </row>
        <row r="316">
          <cell r="A316">
            <v>10224302</v>
          </cell>
          <cell r="B316" t="str">
            <v>CERT OF DEP SHORT SALE - PREMIUM/DISCOUNT</v>
          </cell>
        </row>
        <row r="317">
          <cell r="A317">
            <v>10224303</v>
          </cell>
          <cell r="B317" t="str">
            <v>CERT OF DEP SHORT SALE - PREMIUM/DISCOUNT</v>
          </cell>
        </row>
        <row r="318">
          <cell r="A318">
            <v>10224304</v>
          </cell>
          <cell r="B318" t="str">
            <v>CERT OF DEP SHORT SALE - PREMIUM/DISCOUNT</v>
          </cell>
        </row>
        <row r="319">
          <cell r="A319">
            <v>10224305</v>
          </cell>
          <cell r="B319" t="str">
            <v>CERT OF DEP SHORT SALE - PREMIUM/DISCOUNT</v>
          </cell>
        </row>
        <row r="320">
          <cell r="A320">
            <v>10224306</v>
          </cell>
          <cell r="B320" t="str">
            <v>CERT OF DEP SHORT SALE - PREMIUM/DISCOUNT</v>
          </cell>
        </row>
        <row r="321">
          <cell r="A321">
            <v>10224307</v>
          </cell>
          <cell r="B321" t="str">
            <v>CERT OF DEP SHORT SALE - PREMIUM/DISCOUNT</v>
          </cell>
        </row>
        <row r="322">
          <cell r="A322">
            <v>10224308</v>
          </cell>
          <cell r="B322" t="str">
            <v>CERT OF DEP SHORT SALE - PREMIUM/DISCOUNT</v>
          </cell>
        </row>
        <row r="323">
          <cell r="A323">
            <v>10224309</v>
          </cell>
          <cell r="B323" t="str">
            <v>CERT OF DEP SHORT SALE - PREMIUM/DISCOUNT</v>
          </cell>
        </row>
        <row r="324">
          <cell r="A324">
            <v>10224310</v>
          </cell>
          <cell r="B324" t="str">
            <v>CERT OF DEP SHORT SALE - PREMIUM/DISCOUNT</v>
          </cell>
        </row>
        <row r="325">
          <cell r="A325">
            <v>10224311</v>
          </cell>
          <cell r="B325" t="str">
            <v>CERT OF DEP SHORT SALE - PREMIUM/DISCOUNT</v>
          </cell>
        </row>
        <row r="326">
          <cell r="A326">
            <v>10224312</v>
          </cell>
          <cell r="B326" t="str">
            <v>CERT OF DEP SHORT SALE - PREMIUM/DISCOUNT</v>
          </cell>
        </row>
        <row r="327">
          <cell r="A327">
            <v>10224313</v>
          </cell>
          <cell r="B327" t="str">
            <v>CERT OF DEP - PREMIUM/DISCOUNT</v>
          </cell>
        </row>
        <row r="328">
          <cell r="A328">
            <v>10224314</v>
          </cell>
          <cell r="B328" t="str">
            <v>CERT OF DEP - PREMIUM/DISCOUNT</v>
          </cell>
        </row>
        <row r="329">
          <cell r="A329">
            <v>10224315</v>
          </cell>
          <cell r="B329" t="str">
            <v>CERT OF DEP - PREMIUM/DISCOUNT</v>
          </cell>
        </row>
        <row r="330">
          <cell r="A330">
            <v>10224316</v>
          </cell>
          <cell r="B330" t="str">
            <v>CERT OF DEP - PREMIUM/DISCOUNT</v>
          </cell>
        </row>
        <row r="331">
          <cell r="A331">
            <v>10224317</v>
          </cell>
          <cell r="B331" t="str">
            <v>CERT OF DEP - PREMIUM/DISCOUNT</v>
          </cell>
        </row>
        <row r="332">
          <cell r="A332">
            <v>10224318</v>
          </cell>
          <cell r="B332" t="str">
            <v>CERT OF DEP - PREMIUM/DISCOUNT</v>
          </cell>
        </row>
        <row r="333">
          <cell r="A333">
            <v>10224319</v>
          </cell>
          <cell r="B333" t="str">
            <v>CERT OF DEP - PREMIUM/DISCOUNT</v>
          </cell>
        </row>
        <row r="334">
          <cell r="A334">
            <v>10224320</v>
          </cell>
          <cell r="B334" t="str">
            <v>CERT OF DEP - PREMIUM/DISCOUNT</v>
          </cell>
        </row>
        <row r="335">
          <cell r="A335">
            <v>10224321</v>
          </cell>
          <cell r="B335" t="str">
            <v>CERT OF DEP - PREMIUM/DISCOUNT</v>
          </cell>
        </row>
        <row r="336">
          <cell r="A336">
            <v>10224322</v>
          </cell>
          <cell r="B336" t="str">
            <v>CERT OF DEP - PREMIUM/DISCOUNT</v>
          </cell>
        </row>
        <row r="337">
          <cell r="A337">
            <v>10224323</v>
          </cell>
          <cell r="B337" t="str">
            <v>CERT OF DEP - PREMIUM/DISCOUNT</v>
          </cell>
        </row>
        <row r="338">
          <cell r="A338">
            <v>10224324</v>
          </cell>
          <cell r="B338" t="str">
            <v>CERT OF DEP - PREMIUM/DISCOUNT</v>
          </cell>
        </row>
        <row r="339">
          <cell r="A339">
            <v>10224400</v>
          </cell>
          <cell r="B339" t="str">
            <v>CERT OF DEP SHORT SALE INT PAID IN ADV</v>
          </cell>
        </row>
        <row r="340">
          <cell r="A340">
            <v>10224401</v>
          </cell>
          <cell r="B340" t="str">
            <v>CERT OF DEP SHORT SALE - INT PAID IN ADV</v>
          </cell>
        </row>
        <row r="341">
          <cell r="A341">
            <v>10224402</v>
          </cell>
          <cell r="B341" t="str">
            <v>CERT OF DEP SHORT SALE - INT PAID IN ADV</v>
          </cell>
        </row>
        <row r="342">
          <cell r="A342">
            <v>10224403</v>
          </cell>
          <cell r="B342" t="str">
            <v>CERT OF DEP SHORT SALE - INT PAID IN ADV</v>
          </cell>
        </row>
        <row r="343">
          <cell r="A343">
            <v>10225000</v>
          </cell>
          <cell r="B343" t="str">
            <v>Option receivable</v>
          </cell>
        </row>
        <row r="344">
          <cell r="A344">
            <v>10225100</v>
          </cell>
          <cell r="B344" t="str">
            <v>Option receivable</v>
          </cell>
        </row>
        <row r="345">
          <cell r="A345">
            <v>10225101</v>
          </cell>
          <cell r="B345" t="str">
            <v>SIMPLE OPTION - RECEIVABLE ACC</v>
          </cell>
        </row>
        <row r="346">
          <cell r="A346">
            <v>10225102</v>
          </cell>
          <cell r="B346" t="str">
            <v>SIMPLE OPTION - RECEIVABLE ACC</v>
          </cell>
        </row>
        <row r="347">
          <cell r="A347">
            <v>10225103</v>
          </cell>
          <cell r="B347" t="str">
            <v>SIMPLE OPTION - RECEIVABLE ACC</v>
          </cell>
        </row>
        <row r="348">
          <cell r="A348">
            <v>10225104</v>
          </cell>
          <cell r="B348" t="str">
            <v>MM - RECEIVABLE ACC</v>
          </cell>
        </row>
        <row r="349">
          <cell r="A349">
            <v>10225105</v>
          </cell>
          <cell r="B349" t="str">
            <v>MM - RECEIVABLE ACC</v>
          </cell>
        </row>
        <row r="350">
          <cell r="A350">
            <v>10225106</v>
          </cell>
          <cell r="B350" t="str">
            <v>MM - RECEIVABLE ACC</v>
          </cell>
        </row>
        <row r="351">
          <cell r="A351">
            <v>10226000</v>
          </cell>
          <cell r="B351" t="str">
            <v>IRS -  RECEIVABLE</v>
          </cell>
        </row>
        <row r="352">
          <cell r="A352">
            <v>10226100</v>
          </cell>
          <cell r="B352" t="str">
            <v>IRS - ACC FEE RECEIVABLE</v>
          </cell>
        </row>
        <row r="353">
          <cell r="A353">
            <v>10226101</v>
          </cell>
          <cell r="B353" t="str">
            <v>IRS - ACC FEE RECEIVABLE BK</v>
          </cell>
        </row>
        <row r="354">
          <cell r="A354">
            <v>10226102</v>
          </cell>
          <cell r="B354" t="str">
            <v>IRS - ACC FEE RECEIVABLE SUB COS</v>
          </cell>
        </row>
        <row r="355">
          <cell r="A355">
            <v>10226103</v>
          </cell>
          <cell r="B355" t="str">
            <v>IRS - ACC FEE RECEIVABLE NON BANK</v>
          </cell>
        </row>
        <row r="356">
          <cell r="A356">
            <v>10226200</v>
          </cell>
          <cell r="B356" t="str">
            <v>IRS - RECEIVABLE ACC</v>
          </cell>
        </row>
        <row r="357">
          <cell r="A357">
            <v>10226201</v>
          </cell>
          <cell r="B357" t="str">
            <v>IRS - RECEIVABLE ACC</v>
          </cell>
        </row>
        <row r="358">
          <cell r="A358">
            <v>10226202</v>
          </cell>
          <cell r="B358" t="str">
            <v>IRS - RECEIVABLE ACC</v>
          </cell>
        </row>
        <row r="359">
          <cell r="A359">
            <v>10226203</v>
          </cell>
          <cell r="B359" t="str">
            <v>IRS - RECEIVABLE ACC</v>
          </cell>
        </row>
        <row r="360">
          <cell r="A360">
            <v>10226300</v>
          </cell>
          <cell r="B360" t="str">
            <v>IRS - FEE PAID IN ADV</v>
          </cell>
        </row>
        <row r="361">
          <cell r="A361">
            <v>10226301</v>
          </cell>
          <cell r="B361" t="str">
            <v>IRS - FEE PAID IN ADV BK</v>
          </cell>
        </row>
        <row r="362">
          <cell r="A362">
            <v>10226302</v>
          </cell>
          <cell r="B362" t="str">
            <v>IRS - INTERMEDIAY FEE REC'BLE BK</v>
          </cell>
        </row>
        <row r="363">
          <cell r="A363">
            <v>10226303</v>
          </cell>
          <cell r="B363" t="str">
            <v>IRS - FEE PAID IN ADV SUB COS</v>
          </cell>
        </row>
        <row r="364">
          <cell r="A364">
            <v>10226304</v>
          </cell>
          <cell r="B364" t="str">
            <v>IRS - INTERMEDIAY FEE REC'BLE SUB COS</v>
          </cell>
        </row>
        <row r="365">
          <cell r="A365">
            <v>10226305</v>
          </cell>
          <cell r="B365" t="str">
            <v>IRS - FEE PAID IN ADV NON BANK</v>
          </cell>
        </row>
        <row r="366">
          <cell r="A366">
            <v>10226306</v>
          </cell>
          <cell r="B366" t="str">
            <v>IRS - INTERMEDIAY FEE REC'BLE NON BANK</v>
          </cell>
        </row>
        <row r="367">
          <cell r="A367">
            <v>10226400</v>
          </cell>
          <cell r="B367" t="str">
            <v>IRS - INTERNAL DEFERRED</v>
          </cell>
        </row>
        <row r="368">
          <cell r="A368">
            <v>10226401</v>
          </cell>
          <cell r="B368" t="str">
            <v>IRS - INTERNAL DEFERRED PL MANUAL</v>
          </cell>
        </row>
        <row r="369">
          <cell r="A369">
            <v>10226402</v>
          </cell>
          <cell r="B369" t="str">
            <v>IRS - INTERNAL DEFERRED PL SYSTEM</v>
          </cell>
        </row>
        <row r="370">
          <cell r="A370">
            <v>10226500</v>
          </cell>
          <cell r="B370" t="str">
            <v>IRS - INTERNAL ACC</v>
          </cell>
        </row>
        <row r="371">
          <cell r="A371">
            <v>10226501</v>
          </cell>
          <cell r="B371" t="str">
            <v>IRS - INTERNAL ACC FEE PAID</v>
          </cell>
        </row>
        <row r="372">
          <cell r="A372">
            <v>10226502</v>
          </cell>
          <cell r="B372" t="str">
            <v>IRS - INTERNAL ACC FEE RECEIVED</v>
          </cell>
        </row>
        <row r="373">
          <cell r="A373">
            <v>10226503</v>
          </cell>
          <cell r="B373" t="str">
            <v>IRS - INTERNAL ACC INT PAYABLE</v>
          </cell>
        </row>
        <row r="374">
          <cell r="A374">
            <v>10226504</v>
          </cell>
          <cell r="B374" t="str">
            <v>IRS - INTERNAL ACC INT RECEIVABLE</v>
          </cell>
        </row>
        <row r="375">
          <cell r="A375">
            <v>10226505</v>
          </cell>
          <cell r="B375" t="str">
            <v>IRS - INTERNAL FEE PAID IN ADV</v>
          </cell>
        </row>
        <row r="376">
          <cell r="A376">
            <v>10226506</v>
          </cell>
          <cell r="B376" t="str">
            <v>IRS - INTERNAL FEE RECEIVED IN ADV</v>
          </cell>
        </row>
        <row r="377">
          <cell r="A377">
            <v>10226507</v>
          </cell>
          <cell r="B377" t="str">
            <v>IRS - INTERNAL UPL</v>
          </cell>
        </row>
        <row r="378">
          <cell r="A378">
            <v>10226700</v>
          </cell>
          <cell r="B378" t="str">
            <v>CS - INTERNAL ACC FEE PAID</v>
          </cell>
        </row>
        <row r="379">
          <cell r="A379">
            <v>10226702</v>
          </cell>
          <cell r="B379" t="str">
            <v>CS - INTERNAL ACC FEE PAID</v>
          </cell>
        </row>
        <row r="380">
          <cell r="A380">
            <v>10226703</v>
          </cell>
          <cell r="B380" t="str">
            <v>CS - INTERNAL ACC FEE RECEIVED</v>
          </cell>
        </row>
        <row r="381">
          <cell r="A381">
            <v>10226704</v>
          </cell>
          <cell r="B381" t="str">
            <v>CS - INTERNAL ACC INT PAYABLE</v>
          </cell>
        </row>
        <row r="382">
          <cell r="A382">
            <v>10226705</v>
          </cell>
          <cell r="B382" t="str">
            <v>CS - INTERNAL ACC INT RECEIVABLE</v>
          </cell>
        </row>
        <row r="383">
          <cell r="A383">
            <v>10226706</v>
          </cell>
          <cell r="B383" t="str">
            <v>CS - INTERNAL DEFERRED PL MANUAL</v>
          </cell>
        </row>
        <row r="384">
          <cell r="A384">
            <v>10226707</v>
          </cell>
          <cell r="B384" t="str">
            <v>CS - INTERNAL EXCHANGE FLUCTUATION</v>
          </cell>
        </row>
        <row r="385">
          <cell r="A385">
            <v>10226708</v>
          </cell>
          <cell r="B385" t="str">
            <v>CS - INTERNAL FEE PAID IN ADV</v>
          </cell>
        </row>
        <row r="386">
          <cell r="A386">
            <v>10226709</v>
          </cell>
          <cell r="B386" t="str">
            <v>CS - INTERNAL FEE RECEIVED IN ADV</v>
          </cell>
        </row>
        <row r="387">
          <cell r="A387">
            <v>10226710</v>
          </cell>
          <cell r="B387" t="str">
            <v>CURRENCY SWAPS - INTERNAL UNREALISED PL</v>
          </cell>
        </row>
        <row r="388">
          <cell r="A388">
            <v>10440000</v>
          </cell>
          <cell r="B388" t="str">
            <v>Fixed Assets</v>
          </cell>
        </row>
        <row r="389">
          <cell r="A389">
            <v>10441400</v>
          </cell>
          <cell r="B389" t="str">
            <v>Office Equipment</v>
          </cell>
        </row>
        <row r="390">
          <cell r="A390">
            <v>10441402</v>
          </cell>
          <cell r="B390" t="str">
            <v>Office Equipment</v>
          </cell>
        </row>
        <row r="391">
          <cell r="A391">
            <v>10441600</v>
          </cell>
          <cell r="B391" t="str">
            <v>Motor Vehicles</v>
          </cell>
        </row>
        <row r="392">
          <cell r="A392">
            <v>10441602</v>
          </cell>
          <cell r="B392" t="str">
            <v>Motor Vehicles</v>
          </cell>
        </row>
        <row r="393">
          <cell r="A393">
            <v>10441800</v>
          </cell>
          <cell r="B393" t="str">
            <v>Furniture and Fittings</v>
          </cell>
        </row>
        <row r="394">
          <cell r="A394">
            <v>10441802</v>
          </cell>
          <cell r="B394" t="str">
            <v>Furniture Staff Apt</v>
          </cell>
        </row>
        <row r="395">
          <cell r="A395">
            <v>10441804</v>
          </cell>
          <cell r="B395" t="str">
            <v>Furniture Office</v>
          </cell>
        </row>
        <row r="396">
          <cell r="A396">
            <v>10441900</v>
          </cell>
          <cell r="B396" t="str">
            <v>Building Premises</v>
          </cell>
        </row>
        <row r="397">
          <cell r="A397">
            <v>10441902</v>
          </cell>
          <cell r="B397" t="str">
            <v>Leasehold ImprovementOfficePremises</v>
          </cell>
        </row>
        <row r="398">
          <cell r="A398">
            <v>10441904</v>
          </cell>
          <cell r="B398" t="str">
            <v>LeaseholdImprovementstaff Apartment</v>
          </cell>
        </row>
        <row r="399">
          <cell r="A399">
            <v>10441906</v>
          </cell>
          <cell r="B399" t="str">
            <v>Building</v>
          </cell>
        </row>
        <row r="400">
          <cell r="A400">
            <v>10441908</v>
          </cell>
          <cell r="B400" t="str">
            <v>Building Improvement</v>
          </cell>
        </row>
        <row r="401">
          <cell r="A401">
            <v>10442000</v>
          </cell>
          <cell r="B401" t="str">
            <v>Computer Hardware</v>
          </cell>
        </row>
        <row r="402">
          <cell r="A402">
            <v>10442002</v>
          </cell>
          <cell r="B402" t="str">
            <v>Computer Hardware</v>
          </cell>
        </row>
        <row r="403">
          <cell r="A403">
            <v>10442200</v>
          </cell>
          <cell r="B403" t="str">
            <v>Computer Software</v>
          </cell>
        </row>
        <row r="404">
          <cell r="A404">
            <v>10442202</v>
          </cell>
          <cell r="B404" t="str">
            <v>Computer Software</v>
          </cell>
        </row>
        <row r="405">
          <cell r="A405">
            <v>10500000</v>
          </cell>
          <cell r="B405" t="str">
            <v>Defered Assets</v>
          </cell>
        </row>
        <row r="406">
          <cell r="A406">
            <v>10510000</v>
          </cell>
          <cell r="B406" t="str">
            <v>Taxation Accounts</v>
          </cell>
        </row>
        <row r="407">
          <cell r="A407">
            <v>10511002</v>
          </cell>
          <cell r="B407" t="str">
            <v>Other taxation Accounts</v>
          </cell>
        </row>
        <row r="408">
          <cell r="A408">
            <v>10600000</v>
          </cell>
          <cell r="B408" t="str">
            <v>Deferred Assets</v>
          </cell>
        </row>
        <row r="409">
          <cell r="A409">
            <v>10602000</v>
          </cell>
          <cell r="B409" t="str">
            <v>Deferred Assets</v>
          </cell>
        </row>
        <row r="410">
          <cell r="A410">
            <v>10602010</v>
          </cell>
          <cell r="B410" t="str">
            <v>Forward Revaluation</v>
          </cell>
        </row>
        <row r="411">
          <cell r="A411">
            <v>10602012</v>
          </cell>
          <cell r="B411" t="str">
            <v>Option Revaluation</v>
          </cell>
        </row>
        <row r="412">
          <cell r="A412">
            <v>10602013</v>
          </cell>
          <cell r="B412" t="str">
            <v>IRS Derivative revaluation Customer</v>
          </cell>
        </row>
        <row r="413">
          <cell r="A413">
            <v>10602014</v>
          </cell>
          <cell r="B413" t="str">
            <v>IRS Derivative revaluation Interbra</v>
          </cell>
        </row>
        <row r="414">
          <cell r="A414">
            <v>10603000</v>
          </cell>
          <cell r="B414" t="str">
            <v>Deferred Assets Simple Option</v>
          </cell>
        </row>
        <row r="415">
          <cell r="A415">
            <v>10603200</v>
          </cell>
          <cell r="B415" t="str">
            <v>SIMPLE OPTION INTERNAL - UPL</v>
          </cell>
        </row>
        <row r="416">
          <cell r="A416">
            <v>10603201</v>
          </cell>
          <cell r="B416" t="str">
            <v>SIMPLE OPTION - INTERNAL UPL</v>
          </cell>
        </row>
        <row r="417">
          <cell r="A417">
            <v>10603202</v>
          </cell>
          <cell r="B417" t="str">
            <v>SIMPLE OPTION - INTERNAL DEFERRED MANUAL</v>
          </cell>
        </row>
        <row r="418">
          <cell r="A418">
            <v>10603300</v>
          </cell>
          <cell r="B418" t="str">
            <v>SIMPLE OPTION - UNREALISED GAIN</v>
          </cell>
        </row>
        <row r="419">
          <cell r="A419">
            <v>10603301</v>
          </cell>
          <cell r="B419" t="str">
            <v>SIMPLE OPTION - UNREALISED GAIN</v>
          </cell>
        </row>
        <row r="420">
          <cell r="A420">
            <v>10603302</v>
          </cell>
          <cell r="B420" t="str">
            <v>SIMPLE OPTION - UNREALISED GAIN</v>
          </cell>
        </row>
        <row r="421">
          <cell r="A421">
            <v>10603303</v>
          </cell>
          <cell r="B421" t="str">
            <v>SIMPLE OPTION - UNREALISED GAIN</v>
          </cell>
        </row>
        <row r="422">
          <cell r="A422">
            <v>10603400</v>
          </cell>
          <cell r="B422" t="str">
            <v>SIMPLE OPTION - UNREALISED LOSS</v>
          </cell>
        </row>
        <row r="423">
          <cell r="A423">
            <v>10603401</v>
          </cell>
          <cell r="B423" t="str">
            <v>SIMPLE OPTION - UNREALISED LOSS</v>
          </cell>
        </row>
        <row r="424">
          <cell r="A424">
            <v>10603402</v>
          </cell>
          <cell r="B424" t="str">
            <v>SIMPLE OPTION - UNREALISED LOSS</v>
          </cell>
        </row>
        <row r="425">
          <cell r="A425">
            <v>10603403</v>
          </cell>
          <cell r="B425" t="str">
            <v>SIMPLE OPTION - UNREALISED LOSS</v>
          </cell>
        </row>
        <row r="426">
          <cell r="A426">
            <v>10604000</v>
          </cell>
          <cell r="B426" t="str">
            <v>IRS - DEFERRED PL</v>
          </cell>
        </row>
        <row r="427">
          <cell r="A427">
            <v>10604100</v>
          </cell>
          <cell r="B427" t="str">
            <v>IRS - DEFERRED PL</v>
          </cell>
        </row>
        <row r="428">
          <cell r="A428">
            <v>10604101</v>
          </cell>
          <cell r="B428" t="str">
            <v>IRS - DEFERRED PL</v>
          </cell>
        </row>
        <row r="429">
          <cell r="A429">
            <v>10604200</v>
          </cell>
          <cell r="B429" t="str">
            <v>IRS UPL</v>
          </cell>
        </row>
        <row r="430">
          <cell r="A430">
            <v>10604201</v>
          </cell>
          <cell r="B430" t="str">
            <v>IRS - UPL GAIN BK</v>
          </cell>
        </row>
        <row r="431">
          <cell r="A431">
            <v>10604202</v>
          </cell>
          <cell r="B431" t="str">
            <v>IRS - UPL GAIN SUB COS</v>
          </cell>
        </row>
        <row r="432">
          <cell r="A432">
            <v>10604203</v>
          </cell>
          <cell r="B432" t="str">
            <v>IRS - UPL GAIN NON BANK</v>
          </cell>
        </row>
        <row r="433">
          <cell r="A433">
            <v>10604300</v>
          </cell>
          <cell r="B433" t="str">
            <v>IRS - UPL LOSS</v>
          </cell>
        </row>
        <row r="434">
          <cell r="A434">
            <v>10604301</v>
          </cell>
          <cell r="B434" t="str">
            <v>IRS - UPL LOSS BK</v>
          </cell>
        </row>
        <row r="435">
          <cell r="A435">
            <v>10604302</v>
          </cell>
          <cell r="B435" t="str">
            <v>IRS - UPL LOSS SUB COS</v>
          </cell>
        </row>
        <row r="436">
          <cell r="A436">
            <v>10604303</v>
          </cell>
          <cell r="B436" t="str">
            <v>IRS - UPL LOSS NON BANK</v>
          </cell>
        </row>
        <row r="437">
          <cell r="A437">
            <v>10605000</v>
          </cell>
          <cell r="B437" t="str">
            <v>DEFFRERED ASSET FX</v>
          </cell>
        </row>
        <row r="438">
          <cell r="A438">
            <v>10605100</v>
          </cell>
          <cell r="B438" t="str">
            <v>FX ACCRUED EXCH PL</v>
          </cell>
        </row>
        <row r="439">
          <cell r="A439">
            <v>10605200</v>
          </cell>
          <cell r="B439" t="str">
            <v>FX PROFIT/LOSS</v>
          </cell>
        </row>
        <row r="440">
          <cell r="A440">
            <v>10605201</v>
          </cell>
          <cell r="B440" t="str">
            <v>FX - ACCRUED EXCH (UPL)</v>
          </cell>
        </row>
        <row r="441">
          <cell r="A441">
            <v>10605202</v>
          </cell>
          <cell r="B441" t="str">
            <v>FX - ACCRUED EXCH (UPL)</v>
          </cell>
        </row>
        <row r="442">
          <cell r="A442">
            <v>10605203</v>
          </cell>
          <cell r="B442" t="str">
            <v>FX - ACCRUED EXCH (UPL)</v>
          </cell>
        </row>
        <row r="443">
          <cell r="A443">
            <v>10605204</v>
          </cell>
          <cell r="B443" t="str">
            <v>FX - ACCRUED EXCH (UPL)</v>
          </cell>
        </row>
        <row r="444">
          <cell r="A444">
            <v>10605205</v>
          </cell>
          <cell r="B444" t="str">
            <v>FX - ACCRUED EXCH (UPL)</v>
          </cell>
        </row>
        <row r="445">
          <cell r="A445">
            <v>10605206</v>
          </cell>
          <cell r="B445" t="str">
            <v>FX - ACCRUED EXCH (UPL)</v>
          </cell>
        </row>
        <row r="446">
          <cell r="A446">
            <v>10605207</v>
          </cell>
          <cell r="B446" t="str">
            <v>FX SWAPS - ACCRUED EXCH (UPL)</v>
          </cell>
        </row>
        <row r="447">
          <cell r="A447">
            <v>10605208</v>
          </cell>
          <cell r="B447" t="str">
            <v>FX SWAPS - ACCRUED EXCH (UPL)</v>
          </cell>
        </row>
        <row r="448">
          <cell r="A448">
            <v>10605209</v>
          </cell>
          <cell r="B448" t="str">
            <v>FX SWAPS - ACCRUED EXCH (UPL)</v>
          </cell>
        </row>
        <row r="449">
          <cell r="A449">
            <v>10605210</v>
          </cell>
          <cell r="B449" t="str">
            <v>FX SWAPS - ACCRUED EXCH (UPL)</v>
          </cell>
        </row>
        <row r="450">
          <cell r="A450">
            <v>10605211</v>
          </cell>
          <cell r="B450" t="str">
            <v>FX SWAPS - ACCRUED EXCH (UPL)</v>
          </cell>
        </row>
        <row r="451">
          <cell r="A451">
            <v>10605212</v>
          </cell>
          <cell r="B451" t="str">
            <v>FX SWAPS - ACCRUED EXCH (UPL)</v>
          </cell>
        </row>
        <row r="452">
          <cell r="A452">
            <v>10605300</v>
          </cell>
          <cell r="B452" t="str">
            <v>FX SWAPS PROFIT/LOSS</v>
          </cell>
        </row>
        <row r="453">
          <cell r="A453">
            <v>10605400</v>
          </cell>
          <cell r="B453" t="str">
            <v>CS - EXCHANGE FLUCTUATION</v>
          </cell>
        </row>
        <row r="454">
          <cell r="A454">
            <v>10605401</v>
          </cell>
          <cell r="B454" t="str">
            <v>CS - EXCHANGE FLUCTUATION</v>
          </cell>
        </row>
        <row r="455">
          <cell r="A455">
            <v>10605402</v>
          </cell>
          <cell r="B455" t="str">
            <v>CS - EXCHANGE FLUCTUATION</v>
          </cell>
        </row>
        <row r="456">
          <cell r="A456">
            <v>10605403</v>
          </cell>
          <cell r="B456" t="str">
            <v>CS - EXCHANGE FLUCTUATION</v>
          </cell>
        </row>
        <row r="457">
          <cell r="A457">
            <v>10606000</v>
          </cell>
          <cell r="B457" t="str">
            <v>UNREALISED PROFIT/LOSS &amp; BOND &amp; CURRENCY SWAP</v>
          </cell>
        </row>
        <row r="458">
          <cell r="A458">
            <v>10606100</v>
          </cell>
          <cell r="B458" t="str">
            <v>CORP BONDS - UNREALISED PROFIT/LOSS</v>
          </cell>
        </row>
        <row r="459">
          <cell r="A459">
            <v>10606101</v>
          </cell>
          <cell r="B459" t="str">
            <v>CORP BONDS - UNREALISED PROFIT/LOSS</v>
          </cell>
        </row>
        <row r="460">
          <cell r="A460">
            <v>10606102</v>
          </cell>
          <cell r="B460" t="str">
            <v>CORP BONDS - UNREALISED PROFIT/LOSS</v>
          </cell>
        </row>
        <row r="461">
          <cell r="A461">
            <v>10606103</v>
          </cell>
          <cell r="B461" t="str">
            <v>CORP BONDS - UNREALISED PROFIT/LOSS</v>
          </cell>
        </row>
        <row r="462">
          <cell r="A462">
            <v>10606200</v>
          </cell>
          <cell r="B462" t="str">
            <v>CERT OF DEP - UNREALISED PROFIT/LOSS</v>
          </cell>
        </row>
        <row r="463">
          <cell r="A463">
            <v>10606201</v>
          </cell>
          <cell r="B463" t="str">
            <v>CERT OF DEP - UNREALISED PROFIT/LOSS</v>
          </cell>
        </row>
        <row r="464">
          <cell r="A464">
            <v>10606202</v>
          </cell>
          <cell r="B464" t="str">
            <v>CERT OF DEP - UNREALISED PROFIT/LOSS</v>
          </cell>
        </row>
        <row r="465">
          <cell r="A465">
            <v>10606203</v>
          </cell>
          <cell r="B465" t="str">
            <v>CERT OF DEP - UNREALISED PROFIT/LOSS</v>
          </cell>
        </row>
        <row r="466">
          <cell r="A466">
            <v>10606300</v>
          </cell>
          <cell r="B466" t="str">
            <v>CORP BONDS - UNREALISED PROFIT/LOSS</v>
          </cell>
        </row>
        <row r="467">
          <cell r="A467">
            <v>10606301</v>
          </cell>
          <cell r="B467" t="str">
            <v>CORP BONDS - UNREALISED PROFIT/LOSS</v>
          </cell>
        </row>
        <row r="468">
          <cell r="A468">
            <v>10606302</v>
          </cell>
          <cell r="B468" t="str">
            <v>CORP BONDS - UNREALISED PROFIT/LOSS</v>
          </cell>
        </row>
        <row r="469">
          <cell r="A469">
            <v>10606303</v>
          </cell>
          <cell r="B469" t="str">
            <v>CORP BONDS - UNREALISED PROFIT/LOSS</v>
          </cell>
        </row>
        <row r="470">
          <cell r="A470">
            <v>10606400</v>
          </cell>
          <cell r="B470" t="str">
            <v>CERT OF DEP - UNREALISED PROFIT/LOSS</v>
          </cell>
        </row>
        <row r="471">
          <cell r="A471">
            <v>10606401</v>
          </cell>
          <cell r="B471" t="str">
            <v>CERT OF DEP - UNREALISED PROFIT/LOSS</v>
          </cell>
        </row>
        <row r="472">
          <cell r="A472">
            <v>10606402</v>
          </cell>
          <cell r="B472" t="str">
            <v>CERT OF DEP - UNREALISED PROFIT/LOSS</v>
          </cell>
        </row>
        <row r="473">
          <cell r="A473">
            <v>10606403</v>
          </cell>
          <cell r="B473" t="str">
            <v>CERT OF DEP - UNREALISED PROFIT/LOSS</v>
          </cell>
        </row>
        <row r="474">
          <cell r="A474">
            <v>10606500</v>
          </cell>
          <cell r="B474" t="str">
            <v>CURRENCY SWAPS - UNREALISED PL</v>
          </cell>
        </row>
        <row r="475">
          <cell r="A475">
            <v>10606501</v>
          </cell>
          <cell r="B475" t="str">
            <v>CURRENCY SWAPS - UNREALISED PL</v>
          </cell>
        </row>
        <row r="476">
          <cell r="A476">
            <v>10606502</v>
          </cell>
          <cell r="B476" t="str">
            <v>CURRENCY SWAPS - UNREALISED PL</v>
          </cell>
        </row>
        <row r="477">
          <cell r="A477">
            <v>10606503</v>
          </cell>
          <cell r="B477" t="str">
            <v>CURRENCY SWAPS - UNREALISED PL</v>
          </cell>
        </row>
        <row r="478">
          <cell r="A478">
            <v>10606600</v>
          </cell>
          <cell r="B478" t="str">
            <v>FOREIGN GOVT BONDS - UNREALISED PL</v>
          </cell>
        </row>
        <row r="479">
          <cell r="A479">
            <v>10606601</v>
          </cell>
          <cell r="B479" t="str">
            <v>FOREIGN GOVT BONDS - UNREALISED PL</v>
          </cell>
        </row>
        <row r="480">
          <cell r="A480">
            <v>10606602</v>
          </cell>
          <cell r="B480" t="str">
            <v>FOREIGN GOVT BONDS - UNREALISED PL</v>
          </cell>
        </row>
        <row r="481">
          <cell r="A481">
            <v>10606700</v>
          </cell>
          <cell r="B481" t="str">
            <v>CERT OF DEP ISS-UNREALISED PL</v>
          </cell>
        </row>
        <row r="482">
          <cell r="A482">
            <v>10606701</v>
          </cell>
          <cell r="B482" t="str">
            <v>CERT OF DEP ISS-UNREALISED PL</v>
          </cell>
        </row>
        <row r="483">
          <cell r="A483">
            <v>10606702</v>
          </cell>
          <cell r="B483" t="str">
            <v>FOREIGN GOVT TRY BILLS - UNREALISED PL</v>
          </cell>
        </row>
        <row r="484">
          <cell r="A484">
            <v>10606703</v>
          </cell>
          <cell r="B484" t="str">
            <v>FOREIGN GOVT TRY BILLS - UNREALISED PL</v>
          </cell>
        </row>
        <row r="485">
          <cell r="A485">
            <v>10606800</v>
          </cell>
          <cell r="B485" t="str">
            <v>LOCAL GOVT BONDS - UNREALISED PL</v>
          </cell>
        </row>
        <row r="486">
          <cell r="A486">
            <v>10606801</v>
          </cell>
          <cell r="B486" t="str">
            <v>LOCAL GOVT BONDS - UNREALISED PL</v>
          </cell>
        </row>
        <row r="487">
          <cell r="A487">
            <v>10606802</v>
          </cell>
          <cell r="B487" t="str">
            <v>LOCAL GOVT BONDS - UNREALISED PL</v>
          </cell>
        </row>
        <row r="488">
          <cell r="A488">
            <v>10606900</v>
          </cell>
          <cell r="B488" t="str">
            <v>LOCAL GOVT TRY BILLS - UNREALISED PL</v>
          </cell>
        </row>
        <row r="489">
          <cell r="A489">
            <v>10606901</v>
          </cell>
          <cell r="B489" t="str">
            <v>LOCAL GOVT TRY BILLS - UNREALISED PL</v>
          </cell>
        </row>
        <row r="490">
          <cell r="A490">
            <v>10606902</v>
          </cell>
          <cell r="B490" t="str">
            <v>LOCAL GOVT TRY BILLS - UNREALISED PL</v>
          </cell>
        </row>
        <row r="491">
          <cell r="A491">
            <v>10607000</v>
          </cell>
          <cell r="B491" t="str">
            <v>BD REPO UNREALIZED GAIN and LOSS</v>
          </cell>
        </row>
        <row r="492">
          <cell r="A492">
            <v>10607100</v>
          </cell>
          <cell r="B492" t="str">
            <v>BD REPO UNREALIZED GAIN</v>
          </cell>
        </row>
        <row r="493">
          <cell r="A493">
            <v>10607110</v>
          </cell>
          <cell r="B493" t="str">
            <v>BD REPO OTHERS UNREALISED GAIN</v>
          </cell>
        </row>
        <row r="494">
          <cell r="A494">
            <v>10607111</v>
          </cell>
          <cell r="B494" t="str">
            <v>BD REPO OTHERS UNREALISED GAIN</v>
          </cell>
        </row>
        <row r="495">
          <cell r="A495">
            <v>10607112</v>
          </cell>
          <cell r="B495" t="str">
            <v>BD REPO OTHERS UNREALISED GAIN</v>
          </cell>
        </row>
        <row r="496">
          <cell r="A496">
            <v>10607113</v>
          </cell>
          <cell r="B496" t="str">
            <v>BD REPO FOREIGN GOVT UNREALISED GAIN</v>
          </cell>
        </row>
        <row r="497">
          <cell r="A497">
            <v>10607114</v>
          </cell>
          <cell r="B497" t="str">
            <v>BD REPO FOREIGN GOVT UNREALISED GAIN</v>
          </cell>
        </row>
        <row r="498">
          <cell r="A498">
            <v>10607115</v>
          </cell>
          <cell r="B498" t="str">
            <v>BD REPO FOREIGN GOVT UNREALISED GAIN</v>
          </cell>
        </row>
        <row r="499">
          <cell r="A499">
            <v>10607116</v>
          </cell>
          <cell r="B499" t="str">
            <v>BD REPO LOCAL GOVT UNREALISED GAIN</v>
          </cell>
        </row>
        <row r="500">
          <cell r="A500">
            <v>10607117</v>
          </cell>
          <cell r="B500" t="str">
            <v>BD REPO LOCAL GOVT UNREALISED GAIN</v>
          </cell>
        </row>
        <row r="501">
          <cell r="A501">
            <v>10607118</v>
          </cell>
          <cell r="B501" t="str">
            <v>BD REPO LOCAL GOVT UNREALISED GAIN</v>
          </cell>
        </row>
        <row r="502">
          <cell r="A502">
            <v>10607120</v>
          </cell>
          <cell r="B502" t="str">
            <v>BD REV FOREIGN GOVT UNREALISED GAIN</v>
          </cell>
        </row>
        <row r="503">
          <cell r="A503">
            <v>10607122</v>
          </cell>
          <cell r="B503" t="str">
            <v>BD REV FOREIGN GOVT UNREALISED GAIN</v>
          </cell>
        </row>
        <row r="504">
          <cell r="A504">
            <v>10607124</v>
          </cell>
          <cell r="B504" t="str">
            <v>BD REV FOREIGN GOVT UNREALISED GAIN</v>
          </cell>
        </row>
        <row r="505">
          <cell r="A505">
            <v>10607126</v>
          </cell>
          <cell r="B505" t="str">
            <v>BD REV LOCAL GOVT UNREALISED GAIN</v>
          </cell>
        </row>
        <row r="506">
          <cell r="A506">
            <v>10607128</v>
          </cell>
          <cell r="B506" t="str">
            <v>BD REV LOCAL GOVT UNREALISED GAIN</v>
          </cell>
        </row>
        <row r="507">
          <cell r="A507">
            <v>10607130</v>
          </cell>
          <cell r="B507" t="str">
            <v>BD REV LOCAL GOVT UNREALISED GAIN</v>
          </cell>
        </row>
        <row r="508">
          <cell r="A508">
            <v>10607132</v>
          </cell>
          <cell r="B508" t="str">
            <v>BD REV OTHERS UNREALISED GAIN</v>
          </cell>
        </row>
        <row r="509">
          <cell r="A509">
            <v>10607134</v>
          </cell>
          <cell r="B509" t="str">
            <v>BD REV OTHERS UNREALISED GAIN</v>
          </cell>
        </row>
        <row r="510">
          <cell r="A510">
            <v>10607136</v>
          </cell>
          <cell r="B510" t="str">
            <v>BD REV OTHERS UNREALISED GAIN</v>
          </cell>
        </row>
        <row r="511">
          <cell r="A511">
            <v>10607200</v>
          </cell>
          <cell r="B511" t="str">
            <v>BD REPO UNREALIZED LOSS</v>
          </cell>
        </row>
        <row r="512">
          <cell r="A512">
            <v>10607210</v>
          </cell>
          <cell r="B512" t="str">
            <v>BD REPO OTHERS UNREALISED LOSS</v>
          </cell>
        </row>
        <row r="513">
          <cell r="A513">
            <v>10607211</v>
          </cell>
          <cell r="B513" t="str">
            <v>BD REPO OTHERS UNREALISED LOSS</v>
          </cell>
        </row>
        <row r="514">
          <cell r="A514">
            <v>10607212</v>
          </cell>
          <cell r="B514" t="str">
            <v>BD REPO OTHERS UNREALISED LOSS</v>
          </cell>
        </row>
        <row r="515">
          <cell r="A515">
            <v>10607213</v>
          </cell>
          <cell r="B515" t="str">
            <v>BD REPO FOREIGN GOVT UNREALISED LOSS</v>
          </cell>
        </row>
        <row r="516">
          <cell r="A516">
            <v>10607214</v>
          </cell>
          <cell r="B516" t="str">
            <v>BD REPO FOREIGN GOVT UNREALISED LOSS</v>
          </cell>
        </row>
        <row r="517">
          <cell r="A517">
            <v>10607215</v>
          </cell>
          <cell r="B517" t="str">
            <v>BD REPO FOREIGN GOVT UNREALISED LOSS</v>
          </cell>
        </row>
        <row r="518">
          <cell r="A518">
            <v>10607216</v>
          </cell>
          <cell r="B518" t="str">
            <v>BD REPO LOCAL GOVT UNREALISED LOSS</v>
          </cell>
        </row>
        <row r="519">
          <cell r="A519">
            <v>10607217</v>
          </cell>
          <cell r="B519" t="str">
            <v>BD REPO LOCAL GOVT UNREALISED LOSS</v>
          </cell>
        </row>
        <row r="520">
          <cell r="A520">
            <v>10607218</v>
          </cell>
          <cell r="B520" t="str">
            <v>BD REPO LOCAL GOVT UNREALISED LOSS</v>
          </cell>
        </row>
        <row r="521">
          <cell r="A521">
            <v>10607220</v>
          </cell>
          <cell r="B521" t="str">
            <v>BD REV FOREIGN GOVT UNREALISED LOSS</v>
          </cell>
        </row>
        <row r="522">
          <cell r="A522">
            <v>10607222</v>
          </cell>
          <cell r="B522" t="str">
            <v>BD REV FOREIGN GOVT UNREALISED LOSS</v>
          </cell>
        </row>
        <row r="523">
          <cell r="A523">
            <v>10607224</v>
          </cell>
          <cell r="B523" t="str">
            <v>BD REV FOREIGN GOVT UNREALISED LOSS</v>
          </cell>
        </row>
        <row r="524">
          <cell r="A524">
            <v>10607226</v>
          </cell>
          <cell r="B524" t="str">
            <v>BD REV LOCAL GOVT UNREALISED LOSS</v>
          </cell>
        </row>
        <row r="525">
          <cell r="A525">
            <v>10607228</v>
          </cell>
          <cell r="B525" t="str">
            <v>BD REV LOCAL GOVT UNREALISED LOSS</v>
          </cell>
        </row>
        <row r="526">
          <cell r="A526">
            <v>10607230</v>
          </cell>
          <cell r="B526" t="str">
            <v>BD REV LOCAL GOVT UNREALISED LOSS</v>
          </cell>
        </row>
        <row r="527">
          <cell r="A527">
            <v>10607232</v>
          </cell>
          <cell r="B527" t="str">
            <v>BD REV OTHERS UNREALISED LOSS</v>
          </cell>
        </row>
        <row r="528">
          <cell r="A528">
            <v>10607234</v>
          </cell>
          <cell r="B528" t="str">
            <v>BD REV OTHERS UNREALISED LOSS</v>
          </cell>
        </row>
        <row r="529">
          <cell r="A529">
            <v>10607236</v>
          </cell>
          <cell r="B529" t="str">
            <v>BD REV OTHERS UNREALISED LOSS</v>
          </cell>
        </row>
        <row r="530">
          <cell r="A530">
            <v>10700000</v>
          </cell>
          <cell r="B530" t="str">
            <v>FX POSITION</v>
          </cell>
        </row>
        <row r="531">
          <cell r="A531">
            <v>10701000</v>
          </cell>
          <cell r="B531" t="str">
            <v>FX POSITION</v>
          </cell>
        </row>
        <row r="532">
          <cell r="A532">
            <v>10701100</v>
          </cell>
          <cell r="B532" t="str">
            <v>FX EXCHANGE POSITION</v>
          </cell>
        </row>
        <row r="533">
          <cell r="A533">
            <v>10701101</v>
          </cell>
          <cell r="B533" t="str">
            <v>FX - EXCHANGE POSITION</v>
          </cell>
        </row>
        <row r="534">
          <cell r="A534">
            <v>10701102</v>
          </cell>
          <cell r="B534" t="str">
            <v>FX - EXCHANGE POSITION</v>
          </cell>
        </row>
        <row r="535">
          <cell r="A535">
            <v>10701103</v>
          </cell>
          <cell r="B535" t="str">
            <v>FX - EXCHANGE POSITION</v>
          </cell>
        </row>
        <row r="536">
          <cell r="A536">
            <v>10701104</v>
          </cell>
          <cell r="B536" t="str">
            <v>FX SWAPS - INTERNAL UPL</v>
          </cell>
        </row>
        <row r="537">
          <cell r="A537">
            <v>10701200</v>
          </cell>
          <cell r="B537" t="str">
            <v>FX - INTERNAL EXCHANGE POSITION</v>
          </cell>
        </row>
        <row r="538">
          <cell r="A538">
            <v>10701201</v>
          </cell>
          <cell r="B538" t="str">
            <v>FX - INTERNAL EXCHANGE POSITION</v>
          </cell>
        </row>
        <row r="539">
          <cell r="A539">
            <v>10702000</v>
          </cell>
          <cell r="B539" t="str">
            <v>FX SWAPS EXCHANGE POSITION</v>
          </cell>
        </row>
        <row r="540">
          <cell r="A540">
            <v>10702100</v>
          </cell>
          <cell r="B540" t="str">
            <v>FX SWAPS EXCHANGE POSITION</v>
          </cell>
        </row>
        <row r="541">
          <cell r="A541">
            <v>10702101</v>
          </cell>
          <cell r="B541" t="str">
            <v>FX SWAPS - EXCHANGE POSITION</v>
          </cell>
        </row>
        <row r="542">
          <cell r="A542">
            <v>10702102</v>
          </cell>
          <cell r="B542" t="str">
            <v>FX SWAPS - EXCHANGE POSITION</v>
          </cell>
        </row>
        <row r="543">
          <cell r="A543">
            <v>10702103</v>
          </cell>
          <cell r="B543" t="str">
            <v>FX SWAPS - EXCHANGE POSITION</v>
          </cell>
        </row>
        <row r="544">
          <cell r="A544">
            <v>10702200</v>
          </cell>
          <cell r="B544" t="str">
            <v>FX SWAPS INTERNAL EXCHANGE POSITION</v>
          </cell>
        </row>
        <row r="545">
          <cell r="A545">
            <v>10702201</v>
          </cell>
          <cell r="B545" t="str">
            <v>FX SWAPS - INTERNAL EXCHANGE POSITION</v>
          </cell>
        </row>
        <row r="546">
          <cell r="A546">
            <v>10888888</v>
          </cell>
          <cell r="B546" t="str">
            <v>GL Conversion A/C</v>
          </cell>
        </row>
        <row r="547">
          <cell r="A547">
            <v>10999999</v>
          </cell>
          <cell r="B547" t="str">
            <v>Suspense Account</v>
          </cell>
        </row>
        <row r="548">
          <cell r="A548">
            <v>20000000</v>
          </cell>
          <cell r="B548" t="str">
            <v>Liabilities</v>
          </cell>
        </row>
        <row r="549">
          <cell r="A549">
            <v>20020000</v>
          </cell>
          <cell r="B549" t="str">
            <v>Vostro A/C Interbranch / Interunit</v>
          </cell>
        </row>
        <row r="550">
          <cell r="A550">
            <v>20020101</v>
          </cell>
          <cell r="B550" t="str">
            <v>DBS Singapore</v>
          </cell>
        </row>
        <row r="551">
          <cell r="A551">
            <v>20020105</v>
          </cell>
          <cell r="B551" t="str">
            <v>DBS Thai Danu Bank</v>
          </cell>
        </row>
        <row r="552">
          <cell r="A552">
            <v>20020200</v>
          </cell>
          <cell r="B552" t="str">
            <v>Vostro A/C Interbranch / Interunit</v>
          </cell>
        </row>
        <row r="553">
          <cell r="A553">
            <v>20020202</v>
          </cell>
          <cell r="B553" t="str">
            <v>Vostro A/C Interbranch / Interunit</v>
          </cell>
        </row>
        <row r="554">
          <cell r="A554">
            <v>20040000</v>
          </cell>
          <cell r="B554" t="str">
            <v>Vostro A/C Interbank</v>
          </cell>
        </row>
        <row r="555">
          <cell r="A555">
            <v>20040200</v>
          </cell>
          <cell r="B555" t="str">
            <v>Vostro A/C Interbank</v>
          </cell>
        </row>
        <row r="556">
          <cell r="A556">
            <v>20040202</v>
          </cell>
          <cell r="B556" t="str">
            <v>Vostro A/C Interbank</v>
          </cell>
        </row>
        <row r="557">
          <cell r="A557">
            <v>20060000</v>
          </cell>
          <cell r="B557" t="str">
            <v>Borrowings</v>
          </cell>
        </row>
        <row r="558">
          <cell r="A558">
            <v>20060200</v>
          </cell>
          <cell r="B558" t="str">
            <v>Term Borrowings (MM)</v>
          </cell>
        </row>
        <row r="559">
          <cell r="A559">
            <v>20060202</v>
          </cell>
          <cell r="B559" t="str">
            <v>Term Borrowings Interbranch (MM)</v>
          </cell>
        </row>
        <row r="560">
          <cell r="A560">
            <v>20060204</v>
          </cell>
          <cell r="B560" t="str">
            <v>Term Borrowings Interbank (MM)</v>
          </cell>
        </row>
        <row r="561">
          <cell r="A561">
            <v>20060205</v>
          </cell>
          <cell r="B561" t="str">
            <v>Central Bank Borrowings Govt</v>
          </cell>
        </row>
        <row r="562">
          <cell r="A562">
            <v>20060206</v>
          </cell>
          <cell r="B562" t="str">
            <v>Term Borrowings Non Bank (MM)</v>
          </cell>
        </row>
        <row r="563">
          <cell r="A563">
            <v>20060220</v>
          </cell>
          <cell r="B563" t="str">
            <v>BORR - PRINCIPAL BANKS</v>
          </cell>
        </row>
        <row r="564">
          <cell r="A564">
            <v>20060221</v>
          </cell>
          <cell r="B564" t="str">
            <v>BORR - PRINCIPAL DBS</v>
          </cell>
        </row>
        <row r="565">
          <cell r="A565">
            <v>20060222</v>
          </cell>
          <cell r="B565" t="str">
            <v>BORR - PRINCIPAL NON BANKS</v>
          </cell>
        </row>
        <row r="566">
          <cell r="A566">
            <v>20060223</v>
          </cell>
          <cell r="B566" t="str">
            <v>BD REPO OTHERS NOMINAL</v>
          </cell>
        </row>
        <row r="567">
          <cell r="A567">
            <v>20060224</v>
          </cell>
          <cell r="B567" t="str">
            <v>BD REPO OTHERS NOMINAL</v>
          </cell>
        </row>
        <row r="568">
          <cell r="A568">
            <v>20060225</v>
          </cell>
          <cell r="B568" t="str">
            <v>BD REPO OTHERS NOMINAL</v>
          </cell>
        </row>
        <row r="569">
          <cell r="A569">
            <v>20060226</v>
          </cell>
          <cell r="B569" t="str">
            <v>BD REPO FOREIGN GOVT NOMINAL</v>
          </cell>
        </row>
        <row r="570">
          <cell r="A570">
            <v>20060227</v>
          </cell>
          <cell r="B570" t="str">
            <v>BD REPO FOREIGN GOVT NOMINAL</v>
          </cell>
        </row>
        <row r="571">
          <cell r="A571">
            <v>20060228</v>
          </cell>
          <cell r="B571" t="str">
            <v>BD REPO FOREIGN GOVT NOMINAL</v>
          </cell>
        </row>
        <row r="572">
          <cell r="A572">
            <v>20060229</v>
          </cell>
          <cell r="B572" t="str">
            <v>BD REPO LOCAL GOVT NOMINAL</v>
          </cell>
        </row>
        <row r="573">
          <cell r="A573">
            <v>20060230</v>
          </cell>
          <cell r="B573" t="str">
            <v>BD REPO LOCAL GOVT NOMINAL</v>
          </cell>
        </row>
        <row r="574">
          <cell r="A574">
            <v>20060231</v>
          </cell>
          <cell r="B574" t="str">
            <v>BD REPO LOCAL GOVT NOMINAL</v>
          </cell>
        </row>
        <row r="575">
          <cell r="A575">
            <v>20060232</v>
          </cell>
          <cell r="B575" t="str">
            <v>BD REPO OTHERS NOMINAL</v>
          </cell>
        </row>
        <row r="576">
          <cell r="A576">
            <v>20060233</v>
          </cell>
          <cell r="B576" t="str">
            <v>BD REPO OTHERS NOMINAL</v>
          </cell>
        </row>
        <row r="577">
          <cell r="A577">
            <v>20060234</v>
          </cell>
          <cell r="B577" t="str">
            <v>BD REPO OTHERS NOMINAL</v>
          </cell>
        </row>
        <row r="578">
          <cell r="A578">
            <v>20060235</v>
          </cell>
          <cell r="B578" t="str">
            <v>BD REPO FOREIGN GOVT NOMINAL</v>
          </cell>
        </row>
        <row r="579">
          <cell r="A579">
            <v>20060236</v>
          </cell>
          <cell r="B579" t="str">
            <v>BD REPO FOREIGN GOVT NOMINAL</v>
          </cell>
        </row>
        <row r="580">
          <cell r="A580">
            <v>20060237</v>
          </cell>
          <cell r="B580" t="str">
            <v>BD REPO FOREIGN GOVT NOMINAL</v>
          </cell>
        </row>
        <row r="581">
          <cell r="A581">
            <v>20060238</v>
          </cell>
          <cell r="B581" t="str">
            <v>BD REPO LOCAL GOVT NOMINAL</v>
          </cell>
        </row>
        <row r="582">
          <cell r="A582">
            <v>20060239</v>
          </cell>
          <cell r="B582" t="str">
            <v>BD REPO LOCAL GOVT NOMINAL</v>
          </cell>
        </row>
        <row r="583">
          <cell r="A583">
            <v>20060240</v>
          </cell>
          <cell r="B583" t="str">
            <v>BD REPO LOCAL GOVT NOMINAL</v>
          </cell>
        </row>
        <row r="584">
          <cell r="A584">
            <v>20060241</v>
          </cell>
          <cell r="B584" t="str">
            <v>CS - ACC PAYABLE DERV</v>
          </cell>
        </row>
        <row r="585">
          <cell r="A585">
            <v>20060242</v>
          </cell>
          <cell r="B585" t="str">
            <v>CS - ACC PAYABLE DERV</v>
          </cell>
        </row>
        <row r="586">
          <cell r="A586">
            <v>20060243</v>
          </cell>
          <cell r="B586" t="str">
            <v>CS - ACC PAYABLE DERV</v>
          </cell>
        </row>
        <row r="587">
          <cell r="A587">
            <v>20060300</v>
          </cell>
          <cell r="B587" t="str">
            <v>SHORT SALE  BAL SHEET</v>
          </cell>
        </row>
        <row r="588">
          <cell r="A588">
            <v>20060301</v>
          </cell>
          <cell r="B588" t="str">
            <v>LOCAL GOVT TRY BILLS SHORT SALE - BAL SHEET</v>
          </cell>
        </row>
        <row r="589">
          <cell r="A589">
            <v>20060302</v>
          </cell>
          <cell r="B589" t="str">
            <v>LOCAL GOVT TRY BILLS SHORT SALE - BAL SHEET</v>
          </cell>
        </row>
        <row r="590">
          <cell r="A590">
            <v>20060303</v>
          </cell>
          <cell r="B590" t="str">
            <v>LOCAL GOVT TRY BILLS SHORT SALE - BAL SHEET</v>
          </cell>
        </row>
        <row r="591">
          <cell r="A591">
            <v>20060304</v>
          </cell>
          <cell r="B591" t="str">
            <v>LOCAL GOVT TRY BILLS SHORT SALE - BAL SHEET</v>
          </cell>
        </row>
        <row r="592">
          <cell r="A592">
            <v>20060305</v>
          </cell>
          <cell r="B592" t="str">
            <v>FOREIGN GOVT TRY BILLS SHORT SALE - BAL SHEET</v>
          </cell>
        </row>
        <row r="593">
          <cell r="A593">
            <v>20060306</v>
          </cell>
          <cell r="B593" t="str">
            <v>FOREIGN GOVT TRY BILLS SHORT SALE - BAL SHEET</v>
          </cell>
        </row>
        <row r="594">
          <cell r="A594">
            <v>20060307</v>
          </cell>
          <cell r="B594" t="str">
            <v>FOREIGN GOVT TRY BILLS SHORT SALE - BAL SHEET</v>
          </cell>
        </row>
        <row r="595">
          <cell r="A595">
            <v>20060308</v>
          </cell>
          <cell r="B595" t="str">
            <v>FOREIGN GOVT TRY BILLS SHORT SALE - BAL SHEET</v>
          </cell>
        </row>
        <row r="596">
          <cell r="A596">
            <v>20060309</v>
          </cell>
          <cell r="B596" t="str">
            <v>CORP BONDS SHORT SALE</v>
          </cell>
        </row>
        <row r="597">
          <cell r="A597">
            <v>20060310</v>
          </cell>
          <cell r="B597" t="str">
            <v>CORP BONDS SHORT SALE</v>
          </cell>
        </row>
        <row r="598">
          <cell r="A598">
            <v>20060311</v>
          </cell>
          <cell r="B598" t="str">
            <v>CORP BONDS SHORT SALE</v>
          </cell>
        </row>
        <row r="599">
          <cell r="A599">
            <v>20060312</v>
          </cell>
          <cell r="B599" t="str">
            <v>CORP BONDS SHORT SALE</v>
          </cell>
        </row>
        <row r="600">
          <cell r="A600">
            <v>20060313</v>
          </cell>
          <cell r="B600" t="str">
            <v>CORP BONDS SHORT SALE</v>
          </cell>
        </row>
        <row r="601">
          <cell r="A601">
            <v>20060314</v>
          </cell>
          <cell r="B601" t="str">
            <v>CORP BONDS SHORT SALE</v>
          </cell>
        </row>
        <row r="602">
          <cell r="A602">
            <v>20060315</v>
          </cell>
          <cell r="B602" t="str">
            <v>CORP BONDS SHORT SALE</v>
          </cell>
        </row>
        <row r="603">
          <cell r="A603">
            <v>20060316</v>
          </cell>
          <cell r="B603" t="str">
            <v>CORP BONDS SHORT SALE</v>
          </cell>
        </row>
        <row r="604">
          <cell r="A604">
            <v>20060317</v>
          </cell>
          <cell r="B604" t="str">
            <v>CORP BONDS SHORT SALE</v>
          </cell>
        </row>
        <row r="605">
          <cell r="A605">
            <v>20060318</v>
          </cell>
          <cell r="B605" t="str">
            <v>CORP BONDS SHORT SALE</v>
          </cell>
        </row>
        <row r="606">
          <cell r="A606">
            <v>20060319</v>
          </cell>
          <cell r="B606" t="str">
            <v>CORP BONDS SHORT SALE</v>
          </cell>
        </row>
        <row r="607">
          <cell r="A607">
            <v>20060320</v>
          </cell>
          <cell r="B607" t="str">
            <v>CORP BONDS SHORT SALE</v>
          </cell>
        </row>
        <row r="608">
          <cell r="A608">
            <v>20060321</v>
          </cell>
          <cell r="B608" t="str">
            <v>LOCAL GOVT BONDS SHORT SALE</v>
          </cell>
        </row>
        <row r="609">
          <cell r="A609">
            <v>20060322</v>
          </cell>
          <cell r="B609" t="str">
            <v>LOCAL GOVT BONDS SHORT SALE</v>
          </cell>
        </row>
        <row r="610">
          <cell r="A610">
            <v>20060323</v>
          </cell>
          <cell r="B610" t="str">
            <v>LOCAL GOVT BONDS SHORT SALE</v>
          </cell>
        </row>
        <row r="611">
          <cell r="A611">
            <v>20060324</v>
          </cell>
          <cell r="B611" t="str">
            <v>LOCAL GOVT BONDS SHORT SALE</v>
          </cell>
        </row>
        <row r="612">
          <cell r="A612">
            <v>20060325</v>
          </cell>
          <cell r="B612" t="str">
            <v>FOREIGN GOVT BONDS SHORT SALE</v>
          </cell>
        </row>
        <row r="613">
          <cell r="A613">
            <v>20060326</v>
          </cell>
          <cell r="B613" t="str">
            <v>FOREIGN GOVT BONDS SHORT SALE</v>
          </cell>
        </row>
        <row r="614">
          <cell r="A614">
            <v>20060327</v>
          </cell>
          <cell r="B614" t="str">
            <v>FOREIGN GOVT BONDS SHORT SALE</v>
          </cell>
        </row>
        <row r="615">
          <cell r="A615">
            <v>20060328</v>
          </cell>
          <cell r="B615" t="str">
            <v>FOREIGN GOVT BONDS SHORT SALE</v>
          </cell>
        </row>
        <row r="616">
          <cell r="A616">
            <v>20060329</v>
          </cell>
          <cell r="B616" t="str">
            <v>CERT OF DEP SHORT SALE</v>
          </cell>
        </row>
        <row r="617">
          <cell r="A617">
            <v>20060330</v>
          </cell>
          <cell r="B617" t="str">
            <v>CERT OF DEP SHORT SALE</v>
          </cell>
        </row>
        <row r="618">
          <cell r="A618">
            <v>20060331</v>
          </cell>
          <cell r="B618" t="str">
            <v>CERT OF DEP SHORT SALE</v>
          </cell>
        </row>
        <row r="619">
          <cell r="A619">
            <v>20060332</v>
          </cell>
          <cell r="B619" t="str">
            <v>CERT OF DEP SHORT SALE</v>
          </cell>
        </row>
        <row r="620">
          <cell r="A620">
            <v>20060333</v>
          </cell>
          <cell r="B620" t="str">
            <v>CERT OF DEP SHORT SALE</v>
          </cell>
        </row>
        <row r="621">
          <cell r="A621">
            <v>20060334</v>
          </cell>
          <cell r="B621" t="str">
            <v>CERT OF DEP SHORT SALE</v>
          </cell>
        </row>
        <row r="622">
          <cell r="A622">
            <v>20060335</v>
          </cell>
          <cell r="B622" t="str">
            <v>CERT OF DEP SHORT SALE</v>
          </cell>
        </row>
        <row r="623">
          <cell r="A623">
            <v>20060336</v>
          </cell>
          <cell r="B623" t="str">
            <v>CERT OF DEP SHORT SALE</v>
          </cell>
        </row>
        <row r="624">
          <cell r="A624">
            <v>20060337</v>
          </cell>
          <cell r="B624" t="str">
            <v>CERT OF DEP SHORT SALE</v>
          </cell>
        </row>
        <row r="625">
          <cell r="A625">
            <v>20060338</v>
          </cell>
          <cell r="B625" t="str">
            <v>CERT OF DEP SHORT SALE</v>
          </cell>
        </row>
        <row r="626">
          <cell r="A626">
            <v>20060339</v>
          </cell>
          <cell r="B626" t="str">
            <v>CERT OF DEP SHORT SALE</v>
          </cell>
        </row>
        <row r="627">
          <cell r="A627">
            <v>20060340</v>
          </cell>
          <cell r="B627" t="str">
            <v>CERT OF DEP SHORT SALE</v>
          </cell>
        </row>
        <row r="628">
          <cell r="A628">
            <v>20080000</v>
          </cell>
          <cell r="B628" t="str">
            <v>Interest Payable</v>
          </cell>
        </row>
        <row r="629">
          <cell r="A629">
            <v>20080400</v>
          </cell>
          <cell r="B629" t="str">
            <v>Interest Payable Interbranch/ Unit</v>
          </cell>
        </row>
        <row r="630">
          <cell r="A630">
            <v>20080402</v>
          </cell>
          <cell r="B630" t="str">
            <v>Int Payable Interbranch Vostro A/C</v>
          </cell>
        </row>
        <row r="631">
          <cell r="A631">
            <v>20080403</v>
          </cell>
          <cell r="B631" t="str">
            <v>Int Pble Interbranch O/N Borrowings</v>
          </cell>
        </row>
        <row r="632">
          <cell r="A632">
            <v>20080404</v>
          </cell>
          <cell r="B632" t="str">
            <v>Int Pble Interbr Term Borrowing(MM)</v>
          </cell>
        </row>
        <row r="633">
          <cell r="A633">
            <v>20080406</v>
          </cell>
          <cell r="B633" t="str">
            <v>Int Pble Interbranch LT Borrowings</v>
          </cell>
        </row>
        <row r="634">
          <cell r="A634">
            <v>20080410</v>
          </cell>
          <cell r="B634" t="str">
            <v>BORR - ACCRUED INT PAYABLE DBS</v>
          </cell>
        </row>
        <row r="635">
          <cell r="A635">
            <v>20080411</v>
          </cell>
          <cell r="B635" t="str">
            <v>CS - ACC INT PAYABLE DBS</v>
          </cell>
        </row>
        <row r="636">
          <cell r="A636">
            <v>20080500</v>
          </cell>
          <cell r="B636" t="str">
            <v>MONEY MKT INTERNAL</v>
          </cell>
        </row>
        <row r="637">
          <cell r="A637">
            <v>20080501</v>
          </cell>
          <cell r="B637" t="str">
            <v>BORR - INTERNAL ACCRUED INTEREST PAYABLE</v>
          </cell>
        </row>
        <row r="638">
          <cell r="A638">
            <v>20080502</v>
          </cell>
          <cell r="B638" t="str">
            <v>INTERNAL SETTLEMENT ACCOUNT</v>
          </cell>
        </row>
        <row r="639">
          <cell r="A639">
            <v>20080503</v>
          </cell>
          <cell r="B639" t="str">
            <v>BORR - INTERNAL BORROWING PRINCIPAL</v>
          </cell>
        </row>
        <row r="640">
          <cell r="A640">
            <v>20080504</v>
          </cell>
          <cell r="B640" t="str">
            <v>LEND -  INTERNAL LENDINGS PRINCIPAL</v>
          </cell>
        </row>
        <row r="641">
          <cell r="A641">
            <v>20080505</v>
          </cell>
          <cell r="B641" t="str">
            <v>BD REPO OTHERS INTERNAL IPA</v>
          </cell>
        </row>
        <row r="642">
          <cell r="A642">
            <v>20080506</v>
          </cell>
          <cell r="B642" t="str">
            <v>BD REPO FOREIGN GOVT INTERNAL IPA</v>
          </cell>
        </row>
        <row r="643">
          <cell r="A643">
            <v>20080507</v>
          </cell>
          <cell r="B643" t="str">
            <v>BD REPO LOCAL GOVT INTERNAL IPA</v>
          </cell>
        </row>
        <row r="644">
          <cell r="A644">
            <v>20080508</v>
          </cell>
          <cell r="B644" t="str">
            <v>BD REPO OTHERS INTERNAL NOMINAL</v>
          </cell>
        </row>
        <row r="645">
          <cell r="A645">
            <v>20080509</v>
          </cell>
          <cell r="B645" t="str">
            <v>BD REPO FOREIGN GOVT INTERNAL NOMINAL</v>
          </cell>
        </row>
        <row r="646">
          <cell r="A646">
            <v>20080510</v>
          </cell>
          <cell r="B646" t="str">
            <v>BD REPO LOCAL GOVT INTERNAL NOMINAL</v>
          </cell>
        </row>
        <row r="647">
          <cell r="A647">
            <v>20080514</v>
          </cell>
          <cell r="B647" t="str">
            <v>BD REPO OTHERS INTERNAL NOMINAL</v>
          </cell>
        </row>
        <row r="648">
          <cell r="A648">
            <v>20080515</v>
          </cell>
          <cell r="B648" t="str">
            <v>BD REPO FOREIGN GOVT INTERNAL NOMINAL</v>
          </cell>
        </row>
        <row r="649">
          <cell r="A649">
            <v>20080516</v>
          </cell>
          <cell r="B649" t="str">
            <v>BD REPO LOCAL GOVT INTERNAL NOMINAL</v>
          </cell>
        </row>
        <row r="650">
          <cell r="A650">
            <v>20080520</v>
          </cell>
          <cell r="B650" t="str">
            <v>BD REV FOREIGN GOVT INTERNAL IRA</v>
          </cell>
        </row>
        <row r="651">
          <cell r="A651">
            <v>20080522</v>
          </cell>
          <cell r="B651" t="str">
            <v>BD REV FOREIGN GOVT INTERNAL NOMINAL</v>
          </cell>
        </row>
        <row r="652">
          <cell r="A652">
            <v>20080523</v>
          </cell>
          <cell r="B652" t="str">
            <v>BD REV FOREIGN GOVT INTERNAL NOMINAL</v>
          </cell>
        </row>
        <row r="653">
          <cell r="A653">
            <v>20080525</v>
          </cell>
          <cell r="B653" t="str">
            <v>BD REV FOREIGN GOVT INTERNAL UNREALISED PL</v>
          </cell>
        </row>
        <row r="654">
          <cell r="A654">
            <v>20080526</v>
          </cell>
          <cell r="B654" t="str">
            <v>BD REV LOCAL GOVT INTERNAL IRA</v>
          </cell>
        </row>
        <row r="655">
          <cell r="A655">
            <v>20080528</v>
          </cell>
          <cell r="B655" t="str">
            <v>BD REV LOCAL GOVT INTERNAL NOMINAL</v>
          </cell>
        </row>
        <row r="656">
          <cell r="A656">
            <v>20080529</v>
          </cell>
          <cell r="B656" t="str">
            <v>BD REV LOCAL GOVT INTERNAL NOMINAL</v>
          </cell>
        </row>
        <row r="657">
          <cell r="A657">
            <v>20080531</v>
          </cell>
          <cell r="B657" t="str">
            <v>BD REV LOCAL GOVT INTERNAL UNREALISED PL</v>
          </cell>
        </row>
        <row r="658">
          <cell r="A658">
            <v>20080532</v>
          </cell>
          <cell r="B658" t="str">
            <v>BD REV OTHERS INTERNAL IRA</v>
          </cell>
        </row>
        <row r="659">
          <cell r="A659">
            <v>20080534</v>
          </cell>
          <cell r="B659" t="str">
            <v>BD REV OTHERS INTERNAL NOMINAL</v>
          </cell>
        </row>
        <row r="660">
          <cell r="A660">
            <v>20080535</v>
          </cell>
          <cell r="B660" t="str">
            <v>BD REV OTHERS INTERNAL NOMINAL</v>
          </cell>
        </row>
        <row r="661">
          <cell r="A661">
            <v>20080537</v>
          </cell>
          <cell r="B661" t="str">
            <v>BD REV OTHERS INTERNAL UNREALISED PL</v>
          </cell>
        </row>
        <row r="662">
          <cell r="A662">
            <v>20080538</v>
          </cell>
          <cell r="B662" t="str">
            <v>BORR - INTERNAL INTEREST PAID IN ADV</v>
          </cell>
        </row>
        <row r="663">
          <cell r="A663">
            <v>20080539</v>
          </cell>
          <cell r="B663" t="str">
            <v>LEND - INTERNAL ACCRUED INTEREST RECEIVABLE</v>
          </cell>
        </row>
        <row r="664">
          <cell r="A664">
            <v>20080540</v>
          </cell>
          <cell r="B664" t="str">
            <v>LEND - INTERNAL INTEREST RECEIVED IN ADV</v>
          </cell>
        </row>
        <row r="665">
          <cell r="A665">
            <v>20080541</v>
          </cell>
          <cell r="B665" t="str">
            <v>FX - INTERNAL UPL</v>
          </cell>
        </row>
        <row r="666">
          <cell r="A666">
            <v>20080600</v>
          </cell>
          <cell r="B666" t="str">
            <v>Interest Payable Interbank</v>
          </cell>
        </row>
        <row r="667">
          <cell r="A667">
            <v>20080602</v>
          </cell>
          <cell r="B667" t="str">
            <v>Int Payable Interbank Vostro A/C</v>
          </cell>
        </row>
        <row r="668">
          <cell r="A668">
            <v>20080604</v>
          </cell>
          <cell r="B668" t="str">
            <v>Int Pble Interbank T Borrowing (MM)</v>
          </cell>
        </row>
        <row r="669">
          <cell r="A669">
            <v>20080620</v>
          </cell>
          <cell r="B669" t="str">
            <v>BORR - ACCRUED INT PAYABLE BANKS</v>
          </cell>
        </row>
        <row r="670">
          <cell r="A670">
            <v>20080621</v>
          </cell>
          <cell r="B670" t="str">
            <v>CS - ACC INT PAYABLE BK</v>
          </cell>
        </row>
        <row r="671">
          <cell r="A671">
            <v>20080800</v>
          </cell>
          <cell r="B671" t="str">
            <v>Interest Payable Non Bank</v>
          </cell>
        </row>
        <row r="672">
          <cell r="A672">
            <v>20080804</v>
          </cell>
          <cell r="B672" t="str">
            <v>Int Payable NB Term Borrowings (MM)</v>
          </cell>
        </row>
        <row r="673">
          <cell r="A673">
            <v>20080820</v>
          </cell>
          <cell r="B673" t="str">
            <v>BORR - ACCRUED INT PAYABLE NON BANKS</v>
          </cell>
        </row>
        <row r="674">
          <cell r="A674">
            <v>20080821</v>
          </cell>
          <cell r="B674" t="str">
            <v>CS - ACC INT PAYABLE NON BANK</v>
          </cell>
        </row>
        <row r="675">
          <cell r="A675">
            <v>20080900</v>
          </cell>
          <cell r="B675" t="str">
            <v>Interest Payable Head Office</v>
          </cell>
        </row>
        <row r="676">
          <cell r="A676">
            <v>20081200</v>
          </cell>
          <cell r="B676" t="str">
            <v>Interest Payable Customer Deposit</v>
          </cell>
        </row>
        <row r="677">
          <cell r="A677">
            <v>20081202</v>
          </cell>
          <cell r="B677" t="str">
            <v>Interest Payable Current Deposit</v>
          </cell>
        </row>
        <row r="678">
          <cell r="A678">
            <v>20081206</v>
          </cell>
          <cell r="B678" t="str">
            <v>Interest Payable Savings Deposit</v>
          </cell>
        </row>
        <row r="679">
          <cell r="A679">
            <v>20081207</v>
          </cell>
          <cell r="B679" t="str">
            <v>Interest Payable Term Deposit</v>
          </cell>
        </row>
        <row r="680">
          <cell r="A680">
            <v>20081208</v>
          </cell>
          <cell r="B680" t="str">
            <v>Interest Payable Term Dep-DCD</v>
          </cell>
        </row>
        <row r="681">
          <cell r="A681">
            <v>20081227</v>
          </cell>
          <cell r="B681" t="str">
            <v>CERT OF DEP  ISS ACC INT PAYABLE</v>
          </cell>
        </row>
        <row r="682">
          <cell r="A682">
            <v>20081600</v>
          </cell>
          <cell r="B682" t="str">
            <v>Interest Payable Others</v>
          </cell>
        </row>
        <row r="683">
          <cell r="A683">
            <v>20081601</v>
          </cell>
          <cell r="B683" t="str">
            <v xml:space="preserve"> Interest Payable IRS -Interbranch</v>
          </cell>
        </row>
        <row r="684">
          <cell r="A684">
            <v>20081607</v>
          </cell>
          <cell r="B684" t="str">
            <v>IRS - ACC INT PAYABLE BK</v>
          </cell>
        </row>
        <row r="685">
          <cell r="A685">
            <v>20081608</v>
          </cell>
          <cell r="B685" t="str">
            <v>IRS - ACC INT PAYABLE SUB COS</v>
          </cell>
        </row>
        <row r="686">
          <cell r="A686">
            <v>20081609</v>
          </cell>
          <cell r="B686" t="str">
            <v>IRS - ACC INT PAYABLE NON BANK</v>
          </cell>
        </row>
        <row r="687">
          <cell r="A687">
            <v>20081610</v>
          </cell>
          <cell r="B687" t="str">
            <v>CORP BONDS SHORT SALE - ACC INT PAYABLE</v>
          </cell>
        </row>
        <row r="688">
          <cell r="A688">
            <v>20081611</v>
          </cell>
          <cell r="B688" t="str">
            <v>CORP BONDS SHORT SALE - ACC INT PAYABLE</v>
          </cell>
        </row>
        <row r="689">
          <cell r="A689">
            <v>20081612</v>
          </cell>
          <cell r="B689" t="str">
            <v>CORP BONDS SHORT SALE - ACC INT PAYABLE</v>
          </cell>
        </row>
        <row r="690">
          <cell r="A690">
            <v>20081613</v>
          </cell>
          <cell r="B690" t="str">
            <v>LOCAL GOVT BONDS SHORT SALE - ACC INT PAYABLE</v>
          </cell>
        </row>
        <row r="691">
          <cell r="A691">
            <v>20081614</v>
          </cell>
          <cell r="B691" t="str">
            <v>FOREIGN GOVT BONDS SHORT SALE - ACC INT PAYABLE</v>
          </cell>
        </row>
        <row r="692">
          <cell r="A692">
            <v>20081615</v>
          </cell>
          <cell r="B692" t="str">
            <v>CERT OF DEP SHORT SALE - ACC INT PAYABLE</v>
          </cell>
        </row>
        <row r="693">
          <cell r="A693">
            <v>20081616</v>
          </cell>
          <cell r="B693" t="str">
            <v>CERT OF DEP SHORT SALE - ACC INT PAYABLE</v>
          </cell>
        </row>
        <row r="694">
          <cell r="A694">
            <v>20081617</v>
          </cell>
          <cell r="B694" t="str">
            <v>CERT OF DEP SHORT SALE - ACC INT PAYABLE</v>
          </cell>
        </row>
        <row r="695">
          <cell r="A695">
            <v>20082300</v>
          </cell>
          <cell r="B695" t="str">
            <v>CS - FEE RECEIVED IN ADV BK</v>
          </cell>
        </row>
        <row r="696">
          <cell r="A696">
            <v>20082301</v>
          </cell>
          <cell r="B696" t="str">
            <v>CS - FEE RECEIVED IN ADV BK</v>
          </cell>
        </row>
        <row r="697">
          <cell r="A697">
            <v>20082302</v>
          </cell>
          <cell r="B697" t="str">
            <v>CS - FEE RECEIVED IN ADV DBS</v>
          </cell>
        </row>
        <row r="698">
          <cell r="A698">
            <v>20082303</v>
          </cell>
          <cell r="B698" t="str">
            <v>CS - FEE RECEIVED IN ADV NON BANK</v>
          </cell>
        </row>
        <row r="699">
          <cell r="A699">
            <v>20082403</v>
          </cell>
          <cell r="B699" t="str">
            <v>Discount on Rekap Bond Govt</v>
          </cell>
        </row>
        <row r="700">
          <cell r="A700">
            <v>20082404</v>
          </cell>
          <cell r="B700" t="str">
            <v>Discount- Corp Bond HTM</v>
          </cell>
        </row>
        <row r="701">
          <cell r="A701">
            <v>20082406</v>
          </cell>
          <cell r="B701" t="str">
            <v>CERT OF DEP ISS-PREM/DISC</v>
          </cell>
        </row>
        <row r="702">
          <cell r="A702">
            <v>20082500</v>
          </cell>
          <cell r="B702" t="str">
            <v>CS - ACC FEE PAYABLE BK</v>
          </cell>
        </row>
        <row r="703">
          <cell r="A703">
            <v>20082501</v>
          </cell>
          <cell r="B703" t="str">
            <v>CS - ACC FEE PAYABLE BK</v>
          </cell>
        </row>
        <row r="704">
          <cell r="A704">
            <v>20082502</v>
          </cell>
          <cell r="B704" t="str">
            <v>CS - ACC FEE PAYABLE DBS</v>
          </cell>
        </row>
        <row r="705">
          <cell r="A705">
            <v>20082503</v>
          </cell>
          <cell r="B705" t="str">
            <v>CS - ACC FEE PAYABLE NON BANK</v>
          </cell>
        </row>
        <row r="706">
          <cell r="A706">
            <v>20082600</v>
          </cell>
          <cell r="B706" t="str">
            <v>CS - INTERMEDIAY FEE PAY'BLE BK</v>
          </cell>
        </row>
        <row r="707">
          <cell r="A707">
            <v>20082601</v>
          </cell>
          <cell r="B707" t="str">
            <v>CS - INTERMEDIAY FEE PAY'BLE BK</v>
          </cell>
        </row>
        <row r="708">
          <cell r="A708">
            <v>20082602</v>
          </cell>
          <cell r="B708" t="str">
            <v>CS - INTERMEDIAY FEE PAY'BLE DBS</v>
          </cell>
        </row>
        <row r="709">
          <cell r="A709">
            <v>20082603</v>
          </cell>
          <cell r="B709" t="str">
            <v>CS - INTERMEDIAY FEE PAY'BLE NON BANK</v>
          </cell>
        </row>
        <row r="710">
          <cell r="A710">
            <v>20100000</v>
          </cell>
          <cell r="B710" t="str">
            <v>Bills Payable Accounts</v>
          </cell>
        </row>
        <row r="711">
          <cell r="A711">
            <v>20100400</v>
          </cell>
          <cell r="B711" t="str">
            <v>Bills Payable</v>
          </cell>
        </row>
        <row r="712">
          <cell r="A712">
            <v>20100600</v>
          </cell>
          <cell r="B712" t="str">
            <v>Import Bill Acceptance Payable</v>
          </cell>
        </row>
        <row r="713">
          <cell r="A713">
            <v>20101600</v>
          </cell>
          <cell r="B713" t="str">
            <v>Import Bill Acceptance Payable</v>
          </cell>
        </row>
        <row r="714">
          <cell r="A714">
            <v>20101602</v>
          </cell>
          <cell r="B714" t="str">
            <v>Import Bill Acceptance Payable</v>
          </cell>
        </row>
        <row r="715">
          <cell r="A715">
            <v>20101700</v>
          </cell>
          <cell r="B715" t="str">
            <v>SKBDN Bill Acceptance Payable</v>
          </cell>
        </row>
        <row r="716">
          <cell r="A716">
            <v>20101701</v>
          </cell>
          <cell r="B716" t="str">
            <v>SKBDN Bill Acceptance Payable</v>
          </cell>
        </row>
        <row r="717">
          <cell r="A717">
            <v>20101800</v>
          </cell>
          <cell r="B717" t="str">
            <v>Other Payable</v>
          </cell>
        </row>
        <row r="718">
          <cell r="A718">
            <v>20101802</v>
          </cell>
          <cell r="B718" t="str">
            <v>Demand Draft Payable - Issued</v>
          </cell>
        </row>
        <row r="719">
          <cell r="A719">
            <v>20101803</v>
          </cell>
          <cell r="B719" t="str">
            <v>Demand Draft Payable - Received</v>
          </cell>
        </row>
        <row r="720">
          <cell r="A720">
            <v>20101804</v>
          </cell>
          <cell r="B720" t="str">
            <v>Remittance Payable</v>
          </cell>
        </row>
        <row r="721">
          <cell r="A721">
            <v>20101810</v>
          </cell>
          <cell r="B721" t="str">
            <v>Premium Payable - Option</v>
          </cell>
        </row>
        <row r="722">
          <cell r="A722">
            <v>20101900</v>
          </cell>
          <cell r="B722" t="str">
            <v>MM - PAYABLE ACC</v>
          </cell>
        </row>
        <row r="723">
          <cell r="A723">
            <v>20101901</v>
          </cell>
          <cell r="B723" t="str">
            <v>MM - PAYABLE ACC</v>
          </cell>
        </row>
        <row r="724">
          <cell r="A724">
            <v>20101902</v>
          </cell>
          <cell r="B724" t="str">
            <v>MM - PAYABLE ACC</v>
          </cell>
        </row>
        <row r="725">
          <cell r="A725">
            <v>20101903</v>
          </cell>
          <cell r="B725" t="str">
            <v>MM - PAYABLE ACC</v>
          </cell>
        </row>
        <row r="726">
          <cell r="A726">
            <v>20120000</v>
          </cell>
          <cell r="B726" t="str">
            <v>Deposit and Accounts of Customers</v>
          </cell>
        </row>
        <row r="727">
          <cell r="A727">
            <v>20120200</v>
          </cell>
          <cell r="B727" t="str">
            <v>Current Account Deposit</v>
          </cell>
        </row>
        <row r="728">
          <cell r="A728">
            <v>20120202</v>
          </cell>
          <cell r="B728" t="str">
            <v>Current Account Deposit - Corporate</v>
          </cell>
        </row>
        <row r="729">
          <cell r="A729">
            <v>20120206</v>
          </cell>
          <cell r="B729" t="str">
            <v>Current Account Deposit - Personal</v>
          </cell>
        </row>
        <row r="730">
          <cell r="A730">
            <v>20120400</v>
          </cell>
          <cell r="B730" t="str">
            <v>Savings Account Deposit</v>
          </cell>
        </row>
        <row r="731">
          <cell r="A731">
            <v>20120402</v>
          </cell>
          <cell r="B731" t="str">
            <v>Savings Account Deposit - Personal</v>
          </cell>
        </row>
        <row r="732">
          <cell r="A732">
            <v>20120500</v>
          </cell>
          <cell r="B732" t="str">
            <v>Margin Deposit</v>
          </cell>
        </row>
        <row r="733">
          <cell r="A733">
            <v>20120503</v>
          </cell>
          <cell r="B733" t="str">
            <v>Margin Deposit</v>
          </cell>
        </row>
        <row r="734">
          <cell r="A734">
            <v>20120600</v>
          </cell>
          <cell r="B734" t="str">
            <v>Term Fixed Deposits</v>
          </cell>
        </row>
        <row r="735">
          <cell r="A735">
            <v>20120601</v>
          </cell>
          <cell r="B735" t="str">
            <v>Term Fixed Deposits</v>
          </cell>
        </row>
        <row r="736">
          <cell r="A736">
            <v>20120602</v>
          </cell>
          <cell r="B736" t="str">
            <v>Term Fixed Deposits - DCD</v>
          </cell>
        </row>
        <row r="737">
          <cell r="A737">
            <v>20121000</v>
          </cell>
          <cell r="B737" t="str">
            <v>Term - Certificate of Deposits</v>
          </cell>
        </row>
        <row r="738">
          <cell r="A738">
            <v>20121001</v>
          </cell>
          <cell r="B738" t="str">
            <v>Term -Certificate of Deposits Banks</v>
          </cell>
        </row>
        <row r="739">
          <cell r="A739">
            <v>20122800</v>
          </cell>
          <cell r="B739" t="str">
            <v>Other Deposits</v>
          </cell>
        </row>
        <row r="740">
          <cell r="A740">
            <v>20122802</v>
          </cell>
          <cell r="B740" t="str">
            <v>Security Deposits</v>
          </cell>
        </row>
        <row r="741">
          <cell r="A741">
            <v>20122804</v>
          </cell>
          <cell r="B741" t="str">
            <v>SDB Key Deposits</v>
          </cell>
        </row>
        <row r="742">
          <cell r="A742">
            <v>20140000</v>
          </cell>
          <cell r="B742" t="str">
            <v>Account Payables</v>
          </cell>
        </row>
        <row r="743">
          <cell r="A743">
            <v>20140200</v>
          </cell>
          <cell r="B743" t="str">
            <v>Interest Received in Advance</v>
          </cell>
        </row>
        <row r="744">
          <cell r="A744">
            <v>20140203</v>
          </cell>
          <cell r="B744" t="str">
            <v>Int Recd in Adv - Bills Purchased</v>
          </cell>
        </row>
        <row r="745">
          <cell r="A745">
            <v>20140204</v>
          </cell>
          <cell r="B745" t="str">
            <v>Int Recd in Adv Bills Discounting</v>
          </cell>
        </row>
        <row r="746">
          <cell r="A746">
            <v>20140211</v>
          </cell>
          <cell r="B746" t="str">
            <v>Int Recd in Adv - SBI</v>
          </cell>
        </row>
        <row r="747">
          <cell r="A747">
            <v>20140212</v>
          </cell>
          <cell r="B747" t="str">
            <v>Int Recd in Adv - Term Placements</v>
          </cell>
        </row>
        <row r="748">
          <cell r="A748">
            <v>20140213</v>
          </cell>
          <cell r="B748" t="str">
            <v>Int Recd Adv  Acct Receivable loan</v>
          </cell>
        </row>
        <row r="749">
          <cell r="A749">
            <v>20140214</v>
          </cell>
          <cell r="B749" t="str">
            <v>LOCAL GOVT TRY BILLS - INT REC'D IN ADV</v>
          </cell>
        </row>
        <row r="750">
          <cell r="A750">
            <v>20140215</v>
          </cell>
          <cell r="B750" t="str">
            <v>FOREIGN GOVT TRY BILLS - INT REC'D IN ADV</v>
          </cell>
        </row>
        <row r="751">
          <cell r="A751">
            <v>20140216</v>
          </cell>
          <cell r="B751" t="str">
            <v>CORP BONDS - INT REC'D IN ADV</v>
          </cell>
        </row>
        <row r="752">
          <cell r="A752">
            <v>20140217</v>
          </cell>
          <cell r="B752" t="str">
            <v>CORP BONDS - INT REC'D IN ADV</v>
          </cell>
        </row>
        <row r="753">
          <cell r="A753">
            <v>20140218</v>
          </cell>
          <cell r="B753" t="str">
            <v>CORP BONDS - INT REC'D IN ADV</v>
          </cell>
        </row>
        <row r="754">
          <cell r="A754">
            <v>20140219</v>
          </cell>
          <cell r="B754" t="str">
            <v>LOCAL GOVT BONDS - INT REC'D IN ADV</v>
          </cell>
        </row>
        <row r="755">
          <cell r="A755">
            <v>20140220</v>
          </cell>
          <cell r="B755" t="str">
            <v>FOREIGN GOVT BONDS - INT REC'D IN ADV</v>
          </cell>
        </row>
        <row r="756">
          <cell r="A756">
            <v>20140221</v>
          </cell>
          <cell r="B756" t="str">
            <v>CERT OF DEP - INT REC'D IN ADV</v>
          </cell>
        </row>
        <row r="757">
          <cell r="A757">
            <v>20140222</v>
          </cell>
          <cell r="B757" t="str">
            <v>CERT OF DEP - INT REC'D IN ADV</v>
          </cell>
        </row>
        <row r="758">
          <cell r="A758">
            <v>20140223</v>
          </cell>
          <cell r="B758" t="str">
            <v>CERT OF DEP - INT REC'D IN ADV</v>
          </cell>
        </row>
        <row r="759">
          <cell r="A759">
            <v>20140224</v>
          </cell>
          <cell r="B759" t="str">
            <v>BD REV FOREIGN GOVT IRA</v>
          </cell>
        </row>
        <row r="760">
          <cell r="A760">
            <v>20140225</v>
          </cell>
          <cell r="B760" t="str">
            <v>BD REV FOREIGN GOVT IRA</v>
          </cell>
        </row>
        <row r="761">
          <cell r="A761">
            <v>20140226</v>
          </cell>
          <cell r="B761" t="str">
            <v>BD REV FOREIGN GOVT IRA</v>
          </cell>
        </row>
        <row r="762">
          <cell r="A762">
            <v>20140227</v>
          </cell>
          <cell r="B762" t="str">
            <v>LEND -  INTEREST RECEIVED IN ADV BANKS</v>
          </cell>
        </row>
        <row r="763">
          <cell r="A763">
            <v>20140228</v>
          </cell>
          <cell r="B763" t="str">
            <v>LEND -  INTEREST RECEIVED IN ADV</v>
          </cell>
        </row>
        <row r="764">
          <cell r="A764">
            <v>20140229</v>
          </cell>
          <cell r="B764" t="str">
            <v>LEND -  INTEREST RECEIVED IN ADV</v>
          </cell>
        </row>
        <row r="765">
          <cell r="A765">
            <v>20140230</v>
          </cell>
          <cell r="B765" t="str">
            <v>BD REV LOCAL GOVT IRA</v>
          </cell>
        </row>
        <row r="766">
          <cell r="A766">
            <v>20140231</v>
          </cell>
          <cell r="B766" t="str">
            <v>BD REV LOCAL GOVT IRA</v>
          </cell>
        </row>
        <row r="767">
          <cell r="A767">
            <v>20140232</v>
          </cell>
          <cell r="B767" t="str">
            <v>BD REV LOCAL GOVT IRA</v>
          </cell>
        </row>
        <row r="768">
          <cell r="A768">
            <v>20140233</v>
          </cell>
          <cell r="B768" t="str">
            <v>BD REV OTHERS IRA</v>
          </cell>
        </row>
        <row r="769">
          <cell r="A769">
            <v>20140234</v>
          </cell>
          <cell r="B769" t="str">
            <v>BD REV OTHERS IRA</v>
          </cell>
        </row>
        <row r="770">
          <cell r="A770">
            <v>20140235</v>
          </cell>
          <cell r="B770" t="str">
            <v>BD REV OTHERS IRA</v>
          </cell>
        </row>
        <row r="771">
          <cell r="A771">
            <v>20140236</v>
          </cell>
          <cell r="B771" t="str">
            <v>FRGN GOVT BOND - INT RECD IN ADV</v>
          </cell>
        </row>
        <row r="772">
          <cell r="A772">
            <v>20140400</v>
          </cell>
          <cell r="B772" t="str">
            <v>Fees Received in Advance</v>
          </cell>
        </row>
        <row r="773">
          <cell r="A773">
            <v>20140402</v>
          </cell>
          <cell r="B773" t="str">
            <v>Guarantee Fee Received in Advance</v>
          </cell>
        </row>
        <row r="774">
          <cell r="A774">
            <v>20140408</v>
          </cell>
          <cell r="B774" t="str">
            <v>Other Fees Recd in Advance</v>
          </cell>
        </row>
        <row r="775">
          <cell r="A775">
            <v>20140800</v>
          </cell>
          <cell r="B775" t="str">
            <v>Accrued Charges and Expenses</v>
          </cell>
        </row>
        <row r="776">
          <cell r="A776">
            <v>20140802</v>
          </cell>
          <cell r="B776" t="str">
            <v>Accrued charges  for Audit Fee</v>
          </cell>
        </row>
        <row r="777">
          <cell r="A777">
            <v>20140811</v>
          </cell>
          <cell r="B777" t="str">
            <v>Accrued Charges</v>
          </cell>
        </row>
        <row r="778">
          <cell r="A778">
            <v>20140812</v>
          </cell>
          <cell r="B778" t="str">
            <v>Accrued Commission paid</v>
          </cell>
        </row>
        <row r="779">
          <cell r="A779">
            <v>20141000</v>
          </cell>
          <cell r="B779" t="str">
            <v>Staff Related Provision</v>
          </cell>
        </row>
        <row r="780">
          <cell r="A780">
            <v>20141004</v>
          </cell>
          <cell r="B780" t="str">
            <v>Provision for Bonus</v>
          </cell>
        </row>
        <row r="781">
          <cell r="A781">
            <v>20141008</v>
          </cell>
          <cell r="B781" t="str">
            <v>Provn for Unemplymt Severance Pay</v>
          </cell>
        </row>
        <row r="782">
          <cell r="A782">
            <v>20141600</v>
          </cell>
          <cell r="B782" t="str">
            <v>Provision for Taxation</v>
          </cell>
        </row>
        <row r="783">
          <cell r="A783">
            <v>20141602</v>
          </cell>
          <cell r="B783" t="str">
            <v>Provision for Corporate Tax</v>
          </cell>
        </row>
        <row r="784">
          <cell r="A784">
            <v>20141605</v>
          </cell>
          <cell r="B784" t="str">
            <v>Provision for Deffered Tax</v>
          </cell>
        </row>
        <row r="785">
          <cell r="A785">
            <v>20141606</v>
          </cell>
          <cell r="B785" t="str">
            <v>W/H Tax  Interest Income - Brch</v>
          </cell>
        </row>
        <row r="786">
          <cell r="A786">
            <v>20141607</v>
          </cell>
          <cell r="B786" t="str">
            <v>W/H Tax Interest Income - Sett Dept</v>
          </cell>
        </row>
        <row r="787">
          <cell r="A787">
            <v>20141609</v>
          </cell>
          <cell r="B787" t="str">
            <v>Value Added Tax</v>
          </cell>
        </row>
        <row r="788">
          <cell r="A788">
            <v>20141610</v>
          </cell>
          <cell r="B788" t="str">
            <v>Other Tax Payable</v>
          </cell>
        </row>
        <row r="789">
          <cell r="A789">
            <v>20141611</v>
          </cell>
          <cell r="B789" t="str">
            <v>W/H Tax Interest Income -Brch - LCY</v>
          </cell>
        </row>
        <row r="790">
          <cell r="A790">
            <v>20141612</v>
          </cell>
          <cell r="B790" t="str">
            <v>W/H Tax Interest Income -Sett - LCY</v>
          </cell>
        </row>
        <row r="791">
          <cell r="A791">
            <v>20142000</v>
          </cell>
          <cell r="B791" t="str">
            <v>Other Account Payables</v>
          </cell>
        </row>
        <row r="792">
          <cell r="A792">
            <v>20142001</v>
          </cell>
          <cell r="B792" t="str">
            <v>Jamsostek Payable Account</v>
          </cell>
        </row>
        <row r="793">
          <cell r="A793">
            <v>20142004</v>
          </cell>
          <cell r="B793" t="str">
            <v>Stamp Duty Payables</v>
          </cell>
        </row>
        <row r="794">
          <cell r="A794">
            <v>20142006</v>
          </cell>
          <cell r="B794" t="str">
            <v>Stamp Duty Payables - LCY</v>
          </cell>
        </row>
        <row r="795">
          <cell r="A795">
            <v>20142007</v>
          </cell>
          <cell r="B795" t="str">
            <v>Unclaimed Balance</v>
          </cell>
        </row>
        <row r="796">
          <cell r="A796">
            <v>20142200</v>
          </cell>
          <cell r="B796" t="str">
            <v>Clearing Suspense and Settlement AC</v>
          </cell>
        </row>
        <row r="797">
          <cell r="A797">
            <v>20142204</v>
          </cell>
          <cell r="B797" t="str">
            <v>Interbook Account</v>
          </cell>
        </row>
        <row r="798">
          <cell r="A798">
            <v>20142205</v>
          </cell>
          <cell r="B798" t="str">
            <v>Interbook Capital</v>
          </cell>
        </row>
        <row r="799">
          <cell r="A799">
            <v>20142209</v>
          </cell>
          <cell r="B799" t="str">
            <v>Loan Sundry Account</v>
          </cell>
        </row>
        <row r="800">
          <cell r="A800">
            <v>20142210</v>
          </cell>
          <cell r="B800" t="str">
            <v>Suspense A/c Murex</v>
          </cell>
        </row>
        <row r="801">
          <cell r="A801">
            <v>20142212</v>
          </cell>
          <cell r="B801" t="str">
            <v>Murex Clearing A/c</v>
          </cell>
        </row>
        <row r="802">
          <cell r="A802">
            <v>20142213</v>
          </cell>
          <cell r="B802" t="str">
            <v>Teller Sundry Account</v>
          </cell>
        </row>
        <row r="803">
          <cell r="A803">
            <v>20142214</v>
          </cell>
          <cell r="B803" t="str">
            <v>Fixed Deposit Sundry account</v>
          </cell>
        </row>
        <row r="804">
          <cell r="A804">
            <v>20142215</v>
          </cell>
          <cell r="B804" t="str">
            <v>Fund Transfer Sundry Account</v>
          </cell>
        </row>
        <row r="805">
          <cell r="A805">
            <v>20142216</v>
          </cell>
          <cell r="B805" t="str">
            <v>Finance Sundry Account</v>
          </cell>
        </row>
        <row r="806">
          <cell r="A806">
            <v>20142217</v>
          </cell>
          <cell r="B806" t="str">
            <v>Settlement Sundry Account</v>
          </cell>
        </row>
        <row r="807">
          <cell r="A807">
            <v>20142218</v>
          </cell>
          <cell r="B807" t="str">
            <v>Trade Services Sundry Account</v>
          </cell>
        </row>
        <row r="808">
          <cell r="A808">
            <v>20142219</v>
          </cell>
          <cell r="B808" t="str">
            <v>Other Sundry Account</v>
          </cell>
        </row>
        <row r="809">
          <cell r="A809">
            <v>20142220</v>
          </cell>
          <cell r="B809" t="str">
            <v>CS - DEFERRED PL MANUAL</v>
          </cell>
        </row>
        <row r="810">
          <cell r="A810">
            <v>20142221</v>
          </cell>
          <cell r="B810" t="str">
            <v>IRS - DEFERRED PL MANUAL</v>
          </cell>
        </row>
        <row r="811">
          <cell r="A811">
            <v>20142222</v>
          </cell>
          <cell r="B811" t="str">
            <v>SIMPLE OPTION - DEFERRED MANUAL</v>
          </cell>
        </row>
        <row r="812">
          <cell r="A812">
            <v>20142300</v>
          </cell>
          <cell r="B812" t="str">
            <v>Option payable</v>
          </cell>
        </row>
        <row r="813">
          <cell r="A813">
            <v>20142301</v>
          </cell>
          <cell r="B813" t="str">
            <v>SIMPLE OPTION - PAYABLE ACC</v>
          </cell>
        </row>
        <row r="814">
          <cell r="A814">
            <v>20142302</v>
          </cell>
          <cell r="B814" t="str">
            <v>SIMPLE OPTION - PAYABLE ACC</v>
          </cell>
        </row>
        <row r="815">
          <cell r="A815">
            <v>20142303</v>
          </cell>
          <cell r="B815" t="str">
            <v>SIMPLE OPTION - PAYABLE ACC</v>
          </cell>
        </row>
        <row r="816">
          <cell r="A816">
            <v>20143000</v>
          </cell>
          <cell r="B816" t="str">
            <v>IRS -  PAYABLE</v>
          </cell>
        </row>
        <row r="817">
          <cell r="A817">
            <v>20143100</v>
          </cell>
          <cell r="B817" t="str">
            <v>IRS - ACC FEE PAYABLE</v>
          </cell>
        </row>
        <row r="818">
          <cell r="A818">
            <v>20143101</v>
          </cell>
          <cell r="B818" t="str">
            <v>IRS - ACC FEE PAYABLE BK</v>
          </cell>
        </row>
        <row r="819">
          <cell r="A819">
            <v>20143102</v>
          </cell>
          <cell r="B819" t="str">
            <v>IRS - ACC FEE PAYABLE SUB COS</v>
          </cell>
        </row>
        <row r="820">
          <cell r="A820">
            <v>20143103</v>
          </cell>
          <cell r="B820" t="str">
            <v>IRS - ACC FEE PAYABLE NON BANK</v>
          </cell>
        </row>
        <row r="821">
          <cell r="A821">
            <v>20143200</v>
          </cell>
          <cell r="B821" t="str">
            <v>IRS - FEE RECEIVED IN ADV</v>
          </cell>
        </row>
        <row r="822">
          <cell r="A822">
            <v>20143201</v>
          </cell>
          <cell r="B822" t="str">
            <v>IRS - FEE RECEIVED IN ADV BK</v>
          </cell>
        </row>
        <row r="823">
          <cell r="A823">
            <v>20143202</v>
          </cell>
          <cell r="B823" t="str">
            <v>IRS - FEE RECEIVED IN ADV SUB COS</v>
          </cell>
        </row>
        <row r="824">
          <cell r="A824">
            <v>20143203</v>
          </cell>
          <cell r="B824" t="str">
            <v>IRS - FEE RECEIVED IN ADV NON BANK</v>
          </cell>
        </row>
        <row r="825">
          <cell r="A825">
            <v>20143300</v>
          </cell>
          <cell r="B825" t="str">
            <v>IRS - INTERMEDIAY FEE PAY'BLE</v>
          </cell>
        </row>
        <row r="826">
          <cell r="A826">
            <v>20143301</v>
          </cell>
          <cell r="B826" t="str">
            <v>IRS - INTERMEDIAY FEE PAY'BLE BK</v>
          </cell>
        </row>
        <row r="827">
          <cell r="A827">
            <v>20143302</v>
          </cell>
          <cell r="B827" t="str">
            <v>IRS - INTERMEDIAY FEE PAY'BLE SUB COS</v>
          </cell>
        </row>
        <row r="828">
          <cell r="A828">
            <v>20143303</v>
          </cell>
          <cell r="B828" t="str">
            <v>IRS - INTERMEDIAY FEE PAY'BLE NON BANK</v>
          </cell>
        </row>
        <row r="829">
          <cell r="A829">
            <v>20143400</v>
          </cell>
          <cell r="B829" t="str">
            <v>IRS - ACC PAYABLE</v>
          </cell>
        </row>
        <row r="830">
          <cell r="A830">
            <v>20143401</v>
          </cell>
          <cell r="B830" t="str">
            <v>IRS - PAYABLE ACC</v>
          </cell>
        </row>
        <row r="831">
          <cell r="A831">
            <v>20143402</v>
          </cell>
          <cell r="B831" t="str">
            <v>IRS - PAYABLE ACC</v>
          </cell>
        </row>
        <row r="832">
          <cell r="A832">
            <v>20143403</v>
          </cell>
          <cell r="B832" t="str">
            <v>IRS - PAYABLE ACC</v>
          </cell>
        </row>
        <row r="833">
          <cell r="A833">
            <v>20160000</v>
          </cell>
          <cell r="B833" t="str">
            <v>Provn Loans Losses Assets</v>
          </cell>
        </row>
        <row r="834">
          <cell r="A834">
            <v>20160400</v>
          </cell>
          <cell r="B834" t="str">
            <v>SP for Loans and Advances</v>
          </cell>
        </row>
        <row r="835">
          <cell r="A835">
            <v>20160409</v>
          </cell>
          <cell r="B835" t="str">
            <v>SP Principal Others</v>
          </cell>
        </row>
        <row r="836">
          <cell r="A836">
            <v>20160800</v>
          </cell>
          <cell r="B836" t="str">
            <v>GP For Loans and Advances</v>
          </cell>
        </row>
        <row r="837">
          <cell r="A837">
            <v>20160806</v>
          </cell>
          <cell r="B837" t="str">
            <v>GP Principal Corp Bond</v>
          </cell>
        </row>
        <row r="838">
          <cell r="A838">
            <v>20160809</v>
          </cell>
          <cell r="B838" t="str">
            <v>GP Principal others</v>
          </cell>
        </row>
        <row r="839">
          <cell r="A839">
            <v>20170000</v>
          </cell>
          <cell r="B839" t="str">
            <v>Other Provision</v>
          </cell>
        </row>
        <row r="840">
          <cell r="A840">
            <v>20170300</v>
          </cell>
          <cell r="B840" t="str">
            <v>Other Provisions</v>
          </cell>
        </row>
        <row r="841">
          <cell r="A841">
            <v>20170301</v>
          </cell>
          <cell r="B841" t="str">
            <v>Other Provisions</v>
          </cell>
        </row>
        <row r="842">
          <cell r="A842">
            <v>20180000</v>
          </cell>
          <cell r="B842" t="str">
            <v>Provision for Depreciation</v>
          </cell>
        </row>
        <row r="843">
          <cell r="A843">
            <v>20180200</v>
          </cell>
          <cell r="B843" t="str">
            <v>Provn for Depn Equipment</v>
          </cell>
        </row>
        <row r="844">
          <cell r="A844">
            <v>20180202</v>
          </cell>
          <cell r="B844" t="str">
            <v>Provn for Depn Office Equip</v>
          </cell>
        </row>
        <row r="845">
          <cell r="A845">
            <v>20180203</v>
          </cell>
          <cell r="B845" t="str">
            <v>Provn for Depn Equip Resi</v>
          </cell>
        </row>
        <row r="846">
          <cell r="A846">
            <v>20180600</v>
          </cell>
          <cell r="B846" t="str">
            <v>Provn for Motor Vehicle</v>
          </cell>
        </row>
        <row r="847">
          <cell r="A847">
            <v>20180602</v>
          </cell>
          <cell r="B847" t="str">
            <v>Provn for Motor Vehicle</v>
          </cell>
        </row>
        <row r="848">
          <cell r="A848">
            <v>20180800</v>
          </cell>
          <cell r="B848" t="str">
            <v>Provn for Depn Furn and Fitg</v>
          </cell>
        </row>
        <row r="849">
          <cell r="A849">
            <v>20180802</v>
          </cell>
          <cell r="B849" t="str">
            <v>Provn for Depn Furn and Fitg Apt</v>
          </cell>
        </row>
        <row r="850">
          <cell r="A850">
            <v>20180804</v>
          </cell>
          <cell r="B850" t="str">
            <v>Provn for Depn Furn and Fitg Office</v>
          </cell>
        </row>
        <row r="851">
          <cell r="A851">
            <v>20181000</v>
          </cell>
          <cell r="B851" t="str">
            <v>Provision for Building Premises</v>
          </cell>
        </row>
        <row r="852">
          <cell r="A852">
            <v>20181004</v>
          </cell>
          <cell r="B852" t="str">
            <v>Provn for leasehold imp staff apts</v>
          </cell>
        </row>
        <row r="853">
          <cell r="A853">
            <v>20181006</v>
          </cell>
          <cell r="B853" t="str">
            <v>Provn for Buildings</v>
          </cell>
        </row>
        <row r="854">
          <cell r="A854">
            <v>20181008</v>
          </cell>
          <cell r="B854" t="str">
            <v>Provn for Bldg improvement</v>
          </cell>
        </row>
        <row r="855">
          <cell r="A855">
            <v>20181600</v>
          </cell>
          <cell r="B855" t="str">
            <v>Provn for Depn Computer Related</v>
          </cell>
        </row>
        <row r="856">
          <cell r="A856">
            <v>20181602</v>
          </cell>
          <cell r="B856" t="str">
            <v>Provn for Depn Computer Hardware</v>
          </cell>
        </row>
        <row r="857">
          <cell r="A857">
            <v>20181604</v>
          </cell>
          <cell r="B857" t="str">
            <v>Provn for Depn Computer Software</v>
          </cell>
        </row>
        <row r="858">
          <cell r="A858">
            <v>30000000</v>
          </cell>
          <cell r="B858" t="str">
            <v>Shareholders Funds</v>
          </cell>
        </row>
        <row r="859">
          <cell r="A859">
            <v>30101012</v>
          </cell>
          <cell r="B859" t="str">
            <v>Paid up Capital</v>
          </cell>
        </row>
        <row r="860">
          <cell r="A860">
            <v>30101026</v>
          </cell>
          <cell r="B860" t="str">
            <v>Retained earnings</v>
          </cell>
        </row>
        <row r="861">
          <cell r="A861">
            <v>30101030</v>
          </cell>
          <cell r="B861" t="str">
            <v>Profit and Loss Account B/F</v>
          </cell>
        </row>
        <row r="862">
          <cell r="A862">
            <v>30102000</v>
          </cell>
          <cell r="B862" t="str">
            <v>CAPITAL - REVALUATION</v>
          </cell>
        </row>
        <row r="863">
          <cell r="A863">
            <v>30102010</v>
          </cell>
          <cell r="B863" t="str">
            <v>CORP BONDS - PL (MTM)</v>
          </cell>
        </row>
        <row r="864">
          <cell r="A864">
            <v>30102011</v>
          </cell>
          <cell r="B864" t="str">
            <v>CORP BONDS - PL (MTM)</v>
          </cell>
        </row>
        <row r="865">
          <cell r="A865">
            <v>30102012</v>
          </cell>
          <cell r="B865" t="str">
            <v>CORP BONDS - PL (MTM)</v>
          </cell>
        </row>
        <row r="866">
          <cell r="A866">
            <v>30102013</v>
          </cell>
          <cell r="B866" t="str">
            <v>CERT OF DEP - PL  (MTM)</v>
          </cell>
        </row>
        <row r="867">
          <cell r="A867">
            <v>30102014</v>
          </cell>
          <cell r="B867" t="str">
            <v>CERT OF DEP - PL  (MTM)</v>
          </cell>
        </row>
        <row r="868">
          <cell r="A868">
            <v>30102015</v>
          </cell>
          <cell r="B868" t="str">
            <v>CERT OF DEP - PL  (MTM)</v>
          </cell>
        </row>
        <row r="869">
          <cell r="A869">
            <v>30102016</v>
          </cell>
          <cell r="B869" t="str">
            <v>FOREIGN GOVT BONDS - PL (MTM)</v>
          </cell>
        </row>
        <row r="870">
          <cell r="A870">
            <v>30102017</v>
          </cell>
          <cell r="B870" t="str">
            <v>LOCAL GOVT BONDS - PL (MTM)</v>
          </cell>
        </row>
        <row r="871">
          <cell r="A871">
            <v>40000000</v>
          </cell>
          <cell r="B871" t="str">
            <v>Income</v>
          </cell>
        </row>
        <row r="872">
          <cell r="A872">
            <v>40010000</v>
          </cell>
          <cell r="B872" t="str">
            <v>Interest Income</v>
          </cell>
        </row>
        <row r="873">
          <cell r="A873">
            <v>40020000</v>
          </cell>
          <cell r="B873" t="str">
            <v>Interest Received Banks and Agents</v>
          </cell>
        </row>
        <row r="874">
          <cell r="A874">
            <v>40020400</v>
          </cell>
          <cell r="B874" t="str">
            <v>Interest Received CDs Purchased</v>
          </cell>
        </row>
        <row r="875">
          <cell r="A875">
            <v>40020405</v>
          </cell>
          <cell r="B875" t="str">
            <v>CERT OF DEP SHORT SALE - AMORTISED PREM/DISC</v>
          </cell>
        </row>
        <row r="876">
          <cell r="A876">
            <v>40020406</v>
          </cell>
          <cell r="B876" t="str">
            <v>CERT OF DEP SHORT SALE - AMORTISED PREM/DISC</v>
          </cell>
        </row>
        <row r="877">
          <cell r="A877">
            <v>40020407</v>
          </cell>
          <cell r="B877" t="str">
            <v>CERT OF DEP SHORT SALE - AMORTISED PREM/DISC</v>
          </cell>
        </row>
        <row r="878">
          <cell r="A878">
            <v>40020408</v>
          </cell>
          <cell r="B878" t="str">
            <v>CERT OF DEP SHORT SALE - AMORTISED PREM/DISC</v>
          </cell>
        </row>
        <row r="879">
          <cell r="A879">
            <v>40020409</v>
          </cell>
          <cell r="B879" t="str">
            <v>CERT OF DEP SHORT SALE - AMORTISED PREM/DISC</v>
          </cell>
        </row>
        <row r="880">
          <cell r="A880">
            <v>40020410</v>
          </cell>
          <cell r="B880" t="str">
            <v>CERT OF DEP SHORT SALE - AMORTISED PREM/DISC</v>
          </cell>
        </row>
        <row r="881">
          <cell r="A881">
            <v>40020411</v>
          </cell>
          <cell r="B881" t="str">
            <v>CERT OF DEP SHORT SALE - AMORTISED PREM/DISC</v>
          </cell>
        </row>
        <row r="882">
          <cell r="A882">
            <v>40020412</v>
          </cell>
          <cell r="B882" t="str">
            <v>CERT OF DEP SHORT SALE - AMORTISED PREM/DISC</v>
          </cell>
        </row>
        <row r="883">
          <cell r="A883">
            <v>40020413</v>
          </cell>
          <cell r="B883" t="str">
            <v>CERT OF DEP SHORT SALE - AMORTISED PREM/DISC</v>
          </cell>
        </row>
        <row r="884">
          <cell r="A884">
            <v>40020414</v>
          </cell>
          <cell r="B884" t="str">
            <v>CERT OF DEP SHORT SALE - AMORTISED PREM/DISC</v>
          </cell>
        </row>
        <row r="885">
          <cell r="A885">
            <v>40020415</v>
          </cell>
          <cell r="B885" t="str">
            <v>CERT OF DEP SHORT SALE - AMORTISED PREM/DISC</v>
          </cell>
        </row>
        <row r="886">
          <cell r="A886">
            <v>40020416</v>
          </cell>
          <cell r="B886" t="str">
            <v>CERT OF DEP SHORT SALE - AMORTISED PREM/DISC</v>
          </cell>
        </row>
        <row r="887">
          <cell r="A887">
            <v>40020417</v>
          </cell>
          <cell r="B887" t="str">
            <v>CERT OF DEP - AMORTISED PREM/DISC</v>
          </cell>
        </row>
        <row r="888">
          <cell r="A888">
            <v>40020418</v>
          </cell>
          <cell r="B888" t="str">
            <v>CERT OF DEP - AMORTISED PREM/DISC</v>
          </cell>
        </row>
        <row r="889">
          <cell r="A889">
            <v>40020419</v>
          </cell>
          <cell r="B889" t="str">
            <v>CERT OF DEP - AMORTISED PREM/DISC</v>
          </cell>
        </row>
        <row r="890">
          <cell r="A890">
            <v>40020420</v>
          </cell>
          <cell r="B890" t="str">
            <v>CERT OF DEP - AMORTISED PREM/DISC</v>
          </cell>
        </row>
        <row r="891">
          <cell r="A891">
            <v>40020421</v>
          </cell>
          <cell r="B891" t="str">
            <v>CERT OF DEP - AMORTISED PREM/DISC</v>
          </cell>
        </row>
        <row r="892">
          <cell r="A892">
            <v>40020422</v>
          </cell>
          <cell r="B892" t="str">
            <v>CERT OF DEP - AMORTISED PREM/DISC</v>
          </cell>
        </row>
        <row r="893">
          <cell r="A893">
            <v>40020423</v>
          </cell>
          <cell r="B893" t="str">
            <v>CERT OF DEP - AMORTISED PREM/DISC</v>
          </cell>
        </row>
        <row r="894">
          <cell r="A894">
            <v>40020424</v>
          </cell>
          <cell r="B894" t="str">
            <v>CERT OF DEP - AMORTISED PREM/DISC</v>
          </cell>
        </row>
        <row r="895">
          <cell r="A895">
            <v>40020425</v>
          </cell>
          <cell r="B895" t="str">
            <v>CERT OF DEP - AMORTISED PREM/DISC</v>
          </cell>
        </row>
        <row r="896">
          <cell r="A896">
            <v>40020426</v>
          </cell>
          <cell r="B896" t="str">
            <v>CERT OF DEP - AMORTISED PREM/DISC</v>
          </cell>
        </row>
        <row r="897">
          <cell r="A897">
            <v>40020427</v>
          </cell>
          <cell r="B897" t="str">
            <v>CERT OF DEP - AMORTISED PREM/DISC</v>
          </cell>
        </row>
        <row r="898">
          <cell r="A898">
            <v>40020428</v>
          </cell>
          <cell r="B898" t="str">
            <v>CERT OF DEP - AMORTISED PREM/DISC</v>
          </cell>
        </row>
        <row r="899">
          <cell r="A899">
            <v>40020429</v>
          </cell>
          <cell r="B899" t="str">
            <v>CERT OF DEP - INT REC'D</v>
          </cell>
        </row>
        <row r="900">
          <cell r="A900">
            <v>40020430</v>
          </cell>
          <cell r="B900" t="str">
            <v>CERT OF DEP - INT REC'D</v>
          </cell>
        </row>
        <row r="901">
          <cell r="A901">
            <v>40020431</v>
          </cell>
          <cell r="B901" t="str">
            <v>CERT OF DEP - INT REC'D</v>
          </cell>
        </row>
        <row r="902">
          <cell r="A902">
            <v>40020432</v>
          </cell>
          <cell r="B902" t="str">
            <v>CERT OF DEP - INT REC'D</v>
          </cell>
        </row>
        <row r="903">
          <cell r="A903">
            <v>40020433</v>
          </cell>
          <cell r="B903" t="str">
            <v>CERT OF DEP - INT REC'D</v>
          </cell>
        </row>
        <row r="904">
          <cell r="A904">
            <v>40020434</v>
          </cell>
          <cell r="B904" t="str">
            <v>CERT OF DEP - INT REC'D</v>
          </cell>
        </row>
        <row r="905">
          <cell r="A905">
            <v>40020435</v>
          </cell>
          <cell r="B905" t="str">
            <v>CERT OF DEP - INT REC'D</v>
          </cell>
        </row>
        <row r="906">
          <cell r="A906">
            <v>40020436</v>
          </cell>
          <cell r="B906" t="str">
            <v>CERT OF DEP - INT REC'D</v>
          </cell>
        </row>
        <row r="907">
          <cell r="A907">
            <v>40020437</v>
          </cell>
          <cell r="B907" t="str">
            <v>CERT OF DEP - INT REC'D</v>
          </cell>
        </row>
        <row r="908">
          <cell r="A908">
            <v>40020438</v>
          </cell>
          <cell r="B908" t="str">
            <v>CERT OF DEP - INT REC'D</v>
          </cell>
        </row>
        <row r="909">
          <cell r="A909">
            <v>40020439</v>
          </cell>
          <cell r="B909" t="str">
            <v>CERT OF DEP - INT REC'D</v>
          </cell>
        </row>
        <row r="910">
          <cell r="A910">
            <v>40020440</v>
          </cell>
          <cell r="B910" t="str">
            <v>CERT OF DEP - INT REC'D</v>
          </cell>
        </row>
        <row r="911">
          <cell r="A911">
            <v>40020445</v>
          </cell>
          <cell r="B911" t="str">
            <v>CERT-DEP SHRT SALE AMORT PREMDISC</v>
          </cell>
        </row>
        <row r="912">
          <cell r="A912">
            <v>40020446</v>
          </cell>
          <cell r="B912" t="str">
            <v>CERT-DEP SHRT SALE AMORT PREMDISC</v>
          </cell>
        </row>
        <row r="913">
          <cell r="A913">
            <v>40020447</v>
          </cell>
          <cell r="B913" t="str">
            <v>CERT-DEP SHRT SALE AMORT PREMDISC</v>
          </cell>
        </row>
        <row r="914">
          <cell r="A914">
            <v>40020448</v>
          </cell>
          <cell r="B914" t="str">
            <v>CERT-DEP SHRT SALE AMORT PREMDISC</v>
          </cell>
        </row>
        <row r="915">
          <cell r="A915">
            <v>40020449</v>
          </cell>
          <cell r="B915" t="str">
            <v>CERT-DEP SHRT SALE AMORT PREMDISC</v>
          </cell>
        </row>
        <row r="916">
          <cell r="A916">
            <v>40020450</v>
          </cell>
          <cell r="B916" t="str">
            <v>CERT-DEP SHRT SALE AMORT PREMDISC</v>
          </cell>
        </row>
        <row r="917">
          <cell r="A917">
            <v>40020451</v>
          </cell>
          <cell r="B917" t="str">
            <v>CERT-DEP SHRT SALE AMORT PREMDISC</v>
          </cell>
        </row>
        <row r="918">
          <cell r="A918">
            <v>40020452</v>
          </cell>
          <cell r="B918" t="str">
            <v>CERT-DEP SHRT SALE AMORT PREMDISC</v>
          </cell>
        </row>
        <row r="919">
          <cell r="A919">
            <v>40020453</v>
          </cell>
          <cell r="B919" t="str">
            <v>CERT-DEP SHRT SALE AMORT PREMDISC</v>
          </cell>
        </row>
        <row r="920">
          <cell r="A920">
            <v>40020454</v>
          </cell>
          <cell r="B920" t="str">
            <v>CERT-DEP SHRT SALE AMORT PREMDISC</v>
          </cell>
        </row>
        <row r="921">
          <cell r="A921">
            <v>40020455</v>
          </cell>
          <cell r="B921" t="str">
            <v>CERT-DEP SHRT SALE AMORT PREMDISC</v>
          </cell>
        </row>
        <row r="922">
          <cell r="A922">
            <v>40020456</v>
          </cell>
          <cell r="B922" t="str">
            <v>CERT-DEP SHRT SALE AMORT PREMDISC</v>
          </cell>
        </row>
        <row r="923">
          <cell r="A923">
            <v>40020457</v>
          </cell>
          <cell r="B923" t="str">
            <v>CERT-DEP AMORT PREMDISC</v>
          </cell>
        </row>
        <row r="924">
          <cell r="A924">
            <v>40020458</v>
          </cell>
          <cell r="B924" t="str">
            <v>CERT-DEP AMORT PREMDISC</v>
          </cell>
        </row>
        <row r="925">
          <cell r="A925">
            <v>40020459</v>
          </cell>
          <cell r="B925" t="str">
            <v>CERT-DEP AMORT PREMDISC</v>
          </cell>
        </row>
        <row r="926">
          <cell r="A926">
            <v>40020460</v>
          </cell>
          <cell r="B926" t="str">
            <v>CERT-DEP AMORT PREMDISC</v>
          </cell>
        </row>
        <row r="927">
          <cell r="A927">
            <v>40020461</v>
          </cell>
          <cell r="B927" t="str">
            <v>CERT-DEP AMORT PREMDISC</v>
          </cell>
        </row>
        <row r="928">
          <cell r="A928">
            <v>40020462</v>
          </cell>
          <cell r="B928" t="str">
            <v>CERT-DEP AMORT PREMDISC</v>
          </cell>
        </row>
        <row r="929">
          <cell r="A929">
            <v>40020463</v>
          </cell>
          <cell r="B929" t="str">
            <v>CERT-DEP AMORT PREMDISC</v>
          </cell>
        </row>
        <row r="930">
          <cell r="A930">
            <v>40020464</v>
          </cell>
          <cell r="B930" t="str">
            <v>CERT-DEP AMORT PREMDISC</v>
          </cell>
        </row>
        <row r="931">
          <cell r="A931">
            <v>40020465</v>
          </cell>
          <cell r="B931" t="str">
            <v>CERT-DEP AMORT PREMDISC</v>
          </cell>
        </row>
        <row r="932">
          <cell r="A932">
            <v>40020466</v>
          </cell>
          <cell r="B932" t="str">
            <v>CERT-DEP AMORT PREMDISC</v>
          </cell>
        </row>
        <row r="933">
          <cell r="A933">
            <v>40020467</v>
          </cell>
          <cell r="B933" t="str">
            <v>CERT-DEP AMORT PREMDISC</v>
          </cell>
        </row>
        <row r="934">
          <cell r="A934">
            <v>40020468</v>
          </cell>
          <cell r="B934" t="str">
            <v>CERT-DEP AMORT PREMDISC</v>
          </cell>
        </row>
        <row r="935">
          <cell r="A935">
            <v>40020469</v>
          </cell>
          <cell r="B935" t="str">
            <v>CERT OF DEP INT RECD</v>
          </cell>
        </row>
        <row r="936">
          <cell r="A936">
            <v>40020470</v>
          </cell>
          <cell r="B936" t="str">
            <v>CERT OF DEP INT RECD</v>
          </cell>
        </row>
        <row r="937">
          <cell r="A937">
            <v>40020471</v>
          </cell>
          <cell r="B937" t="str">
            <v>CERT OF DEP INT RECD</v>
          </cell>
        </row>
        <row r="938">
          <cell r="A938">
            <v>40020472</v>
          </cell>
          <cell r="B938" t="str">
            <v>CERT OF DEP INT RECD</v>
          </cell>
        </row>
        <row r="939">
          <cell r="A939">
            <v>40020473</v>
          </cell>
          <cell r="B939" t="str">
            <v>CERT OF DEP INT RECD</v>
          </cell>
        </row>
        <row r="940">
          <cell r="A940">
            <v>40020474</v>
          </cell>
          <cell r="B940" t="str">
            <v>CERT OF DEP INT RECD</v>
          </cell>
        </row>
        <row r="941">
          <cell r="A941">
            <v>40020475</v>
          </cell>
          <cell r="B941" t="str">
            <v>CERT OF DEP INT RECD</v>
          </cell>
        </row>
        <row r="942">
          <cell r="A942">
            <v>40020476</v>
          </cell>
          <cell r="B942" t="str">
            <v>CERT OF DEP INT RECD</v>
          </cell>
        </row>
        <row r="943">
          <cell r="A943">
            <v>40020477</v>
          </cell>
          <cell r="B943" t="str">
            <v>CERT OF DEP INT RECD</v>
          </cell>
        </row>
        <row r="944">
          <cell r="A944">
            <v>40020478</v>
          </cell>
          <cell r="B944" t="str">
            <v>CERT OF DEP INT RECD</v>
          </cell>
        </row>
        <row r="945">
          <cell r="A945">
            <v>40020479</v>
          </cell>
          <cell r="B945" t="str">
            <v>CERT OF DEP INT RECD</v>
          </cell>
        </row>
        <row r="946">
          <cell r="A946">
            <v>40020480</v>
          </cell>
          <cell r="B946" t="str">
            <v>CERT OF DEP INT RECD</v>
          </cell>
        </row>
        <row r="947">
          <cell r="A947">
            <v>40020600</v>
          </cell>
          <cell r="B947" t="str">
            <v>Interest Received from Central Bank</v>
          </cell>
        </row>
        <row r="948">
          <cell r="A948">
            <v>40020602</v>
          </cell>
          <cell r="B948" t="str">
            <v>Interest Received from Central Bank</v>
          </cell>
        </row>
        <row r="949">
          <cell r="A949">
            <v>40020603</v>
          </cell>
          <cell r="B949" t="str">
            <v>Interest received from SBI</v>
          </cell>
        </row>
        <row r="950">
          <cell r="A950">
            <v>40020606</v>
          </cell>
          <cell r="B950" t="str">
            <v>BD REV LOCAL GOVT IR</v>
          </cell>
        </row>
        <row r="951">
          <cell r="A951">
            <v>40020609</v>
          </cell>
          <cell r="B951" t="str">
            <v>BD REV LOCAL GOVT IR</v>
          </cell>
        </row>
        <row r="952">
          <cell r="A952">
            <v>40020612</v>
          </cell>
          <cell r="B952" t="str">
            <v>BD REV LOCAL GOVT IR</v>
          </cell>
        </row>
        <row r="953">
          <cell r="A953">
            <v>40020615</v>
          </cell>
          <cell r="B953" t="str">
            <v>BD REV LOCAL GOVT IR</v>
          </cell>
        </row>
        <row r="954">
          <cell r="A954">
            <v>40020616</v>
          </cell>
          <cell r="B954" t="str">
            <v>BD REV LOCAL GOVT IR</v>
          </cell>
        </row>
        <row r="955">
          <cell r="A955">
            <v>40020617</v>
          </cell>
          <cell r="B955" t="str">
            <v>BD REV LOCAL GOVT IR</v>
          </cell>
        </row>
        <row r="956">
          <cell r="A956">
            <v>40020800</v>
          </cell>
          <cell r="B956" t="str">
            <v>Interest Received from Bank</v>
          </cell>
        </row>
        <row r="957">
          <cell r="A957">
            <v>40020802</v>
          </cell>
          <cell r="B957" t="str">
            <v>IR from Nostro A/C with Banks</v>
          </cell>
        </row>
        <row r="958">
          <cell r="A958">
            <v>40020804</v>
          </cell>
          <cell r="B958" t="str">
            <v>IR Overdraft from Bank</v>
          </cell>
        </row>
        <row r="959">
          <cell r="A959">
            <v>40020805</v>
          </cell>
          <cell r="B959" t="str">
            <v>IR from Interbank O/N Placements</v>
          </cell>
        </row>
        <row r="960">
          <cell r="A960">
            <v>40020806</v>
          </cell>
          <cell r="B960" t="str">
            <v>IR from Interbank Term Placement</v>
          </cell>
        </row>
        <row r="961">
          <cell r="A961">
            <v>40020807</v>
          </cell>
          <cell r="B961" t="str">
            <v>IR from interbook</v>
          </cell>
        </row>
        <row r="962">
          <cell r="A962">
            <v>40020810</v>
          </cell>
          <cell r="B962" t="str">
            <v>IRS - INTERNAL HEDGE INT RECEIVED</v>
          </cell>
        </row>
        <row r="963">
          <cell r="A963">
            <v>40020811</v>
          </cell>
          <cell r="B963" t="str">
            <v>LEND -  INTERNAL INTEREST RECEIVED</v>
          </cell>
        </row>
        <row r="964">
          <cell r="A964">
            <v>40020812</v>
          </cell>
          <cell r="B964" t="str">
            <v>LEND -  INTEREST RECEIVED BANKS</v>
          </cell>
        </row>
        <row r="965">
          <cell r="A965">
            <v>40020814</v>
          </cell>
          <cell r="B965" t="str">
            <v>CURRENCY SWAPS - PL</v>
          </cell>
        </row>
        <row r="966">
          <cell r="A966">
            <v>40020815</v>
          </cell>
          <cell r="B966" t="str">
            <v>CURRENCY SWAPS - PL</v>
          </cell>
        </row>
        <row r="967">
          <cell r="A967">
            <v>40020817</v>
          </cell>
          <cell r="B967" t="str">
            <v>BD REV FOREIGN GOVT INTERNAL IR</v>
          </cell>
        </row>
        <row r="968">
          <cell r="A968">
            <v>40020821</v>
          </cell>
          <cell r="B968" t="str">
            <v>BD REV FOREIGN GOVT IR</v>
          </cell>
        </row>
        <row r="969">
          <cell r="A969">
            <v>40020824</v>
          </cell>
          <cell r="B969" t="str">
            <v>BD REV FOREIGN GOVT IR</v>
          </cell>
        </row>
        <row r="970">
          <cell r="A970">
            <v>40020827</v>
          </cell>
          <cell r="B970" t="str">
            <v>BD REV FOREIGN GOVT IR</v>
          </cell>
        </row>
        <row r="971">
          <cell r="A971">
            <v>40020831</v>
          </cell>
          <cell r="B971" t="str">
            <v>BD REV LOCAL GOVT INTERNAL IR</v>
          </cell>
        </row>
        <row r="972">
          <cell r="A972">
            <v>40020834</v>
          </cell>
          <cell r="B972" t="str">
            <v>BD REV OTHERS INTERNAL IR</v>
          </cell>
        </row>
        <row r="973">
          <cell r="A973">
            <v>40020835</v>
          </cell>
          <cell r="B973" t="str">
            <v>IRS INTERNAL HEDGE INT RECEIVED</v>
          </cell>
        </row>
        <row r="974">
          <cell r="A974">
            <v>40020836</v>
          </cell>
          <cell r="B974" t="str">
            <v>LEND INTERNAL INTEREST RECEIVED</v>
          </cell>
        </row>
        <row r="975">
          <cell r="A975">
            <v>40020837</v>
          </cell>
          <cell r="B975" t="str">
            <v>LEND INTEREST RECEIVED BANKS</v>
          </cell>
        </row>
        <row r="976">
          <cell r="A976">
            <v>40020838</v>
          </cell>
          <cell r="B976" t="str">
            <v>CURRENCY SWAPS PL</v>
          </cell>
        </row>
        <row r="977">
          <cell r="A977">
            <v>40020839</v>
          </cell>
          <cell r="B977" t="str">
            <v>CURRENCY SWAPS PL</v>
          </cell>
        </row>
        <row r="978">
          <cell r="A978">
            <v>40020840</v>
          </cell>
          <cell r="B978" t="str">
            <v>BD REV FOREIGN GOVT INTERNAL IR</v>
          </cell>
        </row>
        <row r="979">
          <cell r="A979">
            <v>40020841</v>
          </cell>
          <cell r="B979" t="str">
            <v>BD REV FOREIGN GOVT IR</v>
          </cell>
        </row>
        <row r="980">
          <cell r="A980">
            <v>40020842</v>
          </cell>
          <cell r="B980" t="str">
            <v>BD REV FOREIGN GOVT IR</v>
          </cell>
        </row>
        <row r="981">
          <cell r="A981">
            <v>40020843</v>
          </cell>
          <cell r="B981" t="str">
            <v>BD REV FOREIGN GOVT IR</v>
          </cell>
        </row>
        <row r="982">
          <cell r="A982">
            <v>40020844</v>
          </cell>
          <cell r="B982" t="str">
            <v>BD REV LOCAL GOVT INTERNAL IR</v>
          </cell>
        </row>
        <row r="983">
          <cell r="A983">
            <v>40020845</v>
          </cell>
          <cell r="B983" t="str">
            <v>BD REV OTHER INTERNAL IR</v>
          </cell>
        </row>
        <row r="984">
          <cell r="A984">
            <v>40020846</v>
          </cell>
          <cell r="B984" t="str">
            <v>IRS INTERNAL HEDGE INT RECEIVED</v>
          </cell>
        </row>
        <row r="985">
          <cell r="A985">
            <v>40020900</v>
          </cell>
          <cell r="B985" t="str">
            <v>Int. Recieved from Non Bank</v>
          </cell>
        </row>
        <row r="986">
          <cell r="A986">
            <v>40020910</v>
          </cell>
          <cell r="B986" t="str">
            <v>LEND -  INTEREST RECEIVED NON BANKS</v>
          </cell>
        </row>
        <row r="987">
          <cell r="A987">
            <v>40020911</v>
          </cell>
          <cell r="B987" t="str">
            <v>CURRENCY SWAPS - PL</v>
          </cell>
        </row>
        <row r="988">
          <cell r="A988">
            <v>40020913</v>
          </cell>
          <cell r="B988" t="str">
            <v>BD REV OTHERS IR</v>
          </cell>
        </row>
        <row r="989">
          <cell r="A989">
            <v>40020916</v>
          </cell>
          <cell r="B989" t="str">
            <v>BD REV OTHERS IR</v>
          </cell>
        </row>
        <row r="990">
          <cell r="A990">
            <v>40020919</v>
          </cell>
          <cell r="B990" t="str">
            <v>BD REV OTHERS IR</v>
          </cell>
        </row>
        <row r="991">
          <cell r="A991">
            <v>40020920</v>
          </cell>
          <cell r="B991" t="str">
            <v>LEND INTEREST RECEIVED NON BANKS</v>
          </cell>
        </row>
        <row r="992">
          <cell r="A992">
            <v>40020921</v>
          </cell>
          <cell r="B992" t="str">
            <v>CURRENCY SWAPS PL</v>
          </cell>
        </row>
        <row r="993">
          <cell r="A993">
            <v>40020922</v>
          </cell>
          <cell r="B993" t="str">
            <v>BD REV OTHERS IR</v>
          </cell>
        </row>
        <row r="994">
          <cell r="A994">
            <v>40020923</v>
          </cell>
          <cell r="B994" t="str">
            <v>BD REV OTHERS IR</v>
          </cell>
        </row>
        <row r="995">
          <cell r="A995">
            <v>40020924</v>
          </cell>
          <cell r="B995" t="str">
            <v>BD REV OTHERS IR</v>
          </cell>
        </row>
        <row r="996">
          <cell r="A996">
            <v>40020925</v>
          </cell>
          <cell r="B996" t="str">
            <v>LEND INTEREST RECEIVED NON BANKS</v>
          </cell>
        </row>
        <row r="997">
          <cell r="A997">
            <v>40021000</v>
          </cell>
          <cell r="B997" t="str">
            <v>Int. Recd frm Head Office</v>
          </cell>
        </row>
        <row r="998">
          <cell r="A998">
            <v>40021600</v>
          </cell>
          <cell r="B998" t="str">
            <v>IR from Interbranch Interunit</v>
          </cell>
        </row>
        <row r="999">
          <cell r="A999">
            <v>40021602</v>
          </cell>
          <cell r="B999" t="str">
            <v>IR from Nostro A/C with Interunit</v>
          </cell>
        </row>
        <row r="1000">
          <cell r="A1000">
            <v>40021604</v>
          </cell>
          <cell r="B1000" t="str">
            <v>IR Overdraft from Interbranch</v>
          </cell>
        </row>
        <row r="1001">
          <cell r="A1001">
            <v>40021606</v>
          </cell>
          <cell r="B1001" t="str">
            <v>IR from Interbranch Term Placement</v>
          </cell>
        </row>
        <row r="1002">
          <cell r="A1002">
            <v>40021610</v>
          </cell>
          <cell r="B1002" t="str">
            <v>LEND -  INTEREST RECEIVED DBS</v>
          </cell>
        </row>
        <row r="1003">
          <cell r="A1003">
            <v>40021611</v>
          </cell>
          <cell r="B1003" t="str">
            <v>LEND INTEREST RECEIVED DBS</v>
          </cell>
        </row>
        <row r="1004">
          <cell r="A1004">
            <v>40080000</v>
          </cell>
          <cell r="B1004" t="str">
            <v>IR Bills Receivable Accounts</v>
          </cell>
        </row>
        <row r="1005">
          <cell r="A1005">
            <v>40080400</v>
          </cell>
          <cell r="B1005" t="str">
            <v>IR Bills Financing</v>
          </cell>
        </row>
        <row r="1006">
          <cell r="A1006">
            <v>40080403</v>
          </cell>
          <cell r="B1006" t="str">
            <v>IR - Foreign Bills Purchases</v>
          </cell>
        </row>
        <row r="1007">
          <cell r="A1007">
            <v>40080404</v>
          </cell>
          <cell r="B1007" t="str">
            <v>IR - EBLC Sight</v>
          </cell>
        </row>
        <row r="1008">
          <cell r="A1008">
            <v>40080406</v>
          </cell>
          <cell r="B1008" t="str">
            <v>IR - EBLC Usance</v>
          </cell>
        </row>
        <row r="1009">
          <cell r="A1009">
            <v>40080408</v>
          </cell>
          <cell r="B1009" t="str">
            <v>IR - BRP</v>
          </cell>
        </row>
        <row r="1010">
          <cell r="A1010">
            <v>40080410</v>
          </cell>
          <cell r="B1010" t="str">
            <v>Penalty Int Bills Financing</v>
          </cell>
        </row>
        <row r="1011">
          <cell r="A1011">
            <v>40080600</v>
          </cell>
          <cell r="B1011" t="str">
            <v>IR Bills Purchased</v>
          </cell>
        </row>
        <row r="1012">
          <cell r="A1012">
            <v>40080602</v>
          </cell>
          <cell r="B1012" t="str">
            <v>IR - EBP Sight</v>
          </cell>
        </row>
        <row r="1013">
          <cell r="A1013">
            <v>40080603</v>
          </cell>
          <cell r="B1013" t="str">
            <v>IR - Local Bills Purchased</v>
          </cell>
        </row>
        <row r="1014">
          <cell r="A1014">
            <v>40080604</v>
          </cell>
          <cell r="B1014" t="str">
            <v>IR - EBP Usance</v>
          </cell>
        </row>
        <row r="1015">
          <cell r="A1015">
            <v>40080606</v>
          </cell>
          <cell r="B1015" t="str">
            <v>IR - CBP</v>
          </cell>
        </row>
        <row r="1016">
          <cell r="A1016">
            <v>40080608</v>
          </cell>
          <cell r="B1016" t="str">
            <v>Penalty Int Bills Purchased</v>
          </cell>
        </row>
        <row r="1017">
          <cell r="A1017">
            <v>40080800</v>
          </cell>
          <cell r="B1017" t="str">
            <v>IR Bills Discounted</v>
          </cell>
        </row>
        <row r="1018">
          <cell r="A1018">
            <v>40080802</v>
          </cell>
          <cell r="B1018" t="str">
            <v>IR Bills Receivable Discounted</v>
          </cell>
        </row>
        <row r="1019">
          <cell r="A1019">
            <v>40080803</v>
          </cell>
          <cell r="B1019" t="str">
            <v>IR Bills rediscount to cental Bk</v>
          </cell>
        </row>
        <row r="1020">
          <cell r="A1020">
            <v>40080804</v>
          </cell>
          <cell r="B1020" t="str">
            <v>Penalty Int Bills Discounted</v>
          </cell>
        </row>
        <row r="1021">
          <cell r="A1021">
            <v>40080900</v>
          </cell>
          <cell r="B1021" t="str">
            <v>IR - Import Bills</v>
          </cell>
        </row>
        <row r="1022">
          <cell r="A1022">
            <v>40080902</v>
          </cell>
          <cell r="B1022" t="str">
            <v>IR - Import Bills</v>
          </cell>
        </row>
        <row r="1023">
          <cell r="A1023">
            <v>40100000</v>
          </cell>
          <cell r="B1023" t="str">
            <v>Interest Received Short Term Loans</v>
          </cell>
        </row>
        <row r="1024">
          <cell r="A1024">
            <v>40100200</v>
          </cell>
          <cell r="B1024" t="str">
            <v>IR Trust Receipt</v>
          </cell>
        </row>
        <row r="1025">
          <cell r="A1025">
            <v>40100202</v>
          </cell>
          <cell r="B1025" t="str">
            <v>IR Trust Receipt</v>
          </cell>
        </row>
        <row r="1026">
          <cell r="A1026">
            <v>40100206</v>
          </cell>
          <cell r="B1026" t="str">
            <v>Penalty Interest TR</v>
          </cell>
        </row>
        <row r="1027">
          <cell r="A1027">
            <v>40100400</v>
          </cell>
          <cell r="B1027" t="str">
            <v>IR Short Term Loans</v>
          </cell>
        </row>
        <row r="1028">
          <cell r="A1028">
            <v>40100404</v>
          </cell>
          <cell r="B1028" t="str">
            <v>IR Overdraft currrent account</v>
          </cell>
        </row>
        <row r="1029">
          <cell r="A1029">
            <v>40100406</v>
          </cell>
          <cell r="B1029" t="str">
            <v>Penalty Interest LPC</v>
          </cell>
        </row>
        <row r="1030">
          <cell r="A1030">
            <v>40100408</v>
          </cell>
          <cell r="B1030" t="str">
            <v>IR ST Loan - Non Bank</v>
          </cell>
        </row>
        <row r="1031">
          <cell r="A1031">
            <v>40100410</v>
          </cell>
          <cell r="B1031" t="str">
            <v>IR ST Loan - Bank</v>
          </cell>
        </row>
        <row r="1032">
          <cell r="A1032">
            <v>40100411</v>
          </cell>
          <cell r="B1032" t="str">
            <v>IR ST Loan staff</v>
          </cell>
        </row>
        <row r="1033">
          <cell r="A1033">
            <v>40100412</v>
          </cell>
          <cell r="B1033" t="str">
            <v>Penalty Interest ST Loan - Non Bank</v>
          </cell>
        </row>
        <row r="1034">
          <cell r="A1034">
            <v>40100414</v>
          </cell>
          <cell r="B1034" t="str">
            <v>Penalty Interest ST Loan - Bank</v>
          </cell>
        </row>
        <row r="1035">
          <cell r="A1035">
            <v>40100420</v>
          </cell>
          <cell r="B1035" t="str">
            <v>IR Current Account - Overdrafts</v>
          </cell>
        </row>
        <row r="1036">
          <cell r="A1036">
            <v>40100421</v>
          </cell>
          <cell r="B1036" t="str">
            <v>Interest on Pre-export Loan</v>
          </cell>
        </row>
        <row r="1037">
          <cell r="A1037">
            <v>40100422</v>
          </cell>
          <cell r="B1037" t="str">
            <v>Penalty Interest on Pre-export Loan</v>
          </cell>
        </row>
        <row r="1038">
          <cell r="A1038">
            <v>40100423</v>
          </cell>
          <cell r="B1038" t="str">
            <v xml:space="preserve"> Interest on UPAS LC Loan</v>
          </cell>
        </row>
        <row r="1039">
          <cell r="A1039">
            <v>40100424</v>
          </cell>
          <cell r="B1039" t="str">
            <v>Penalty Interest on UPAS LC Loan</v>
          </cell>
        </row>
        <row r="1040">
          <cell r="A1040">
            <v>40120000</v>
          </cell>
          <cell r="B1040" t="str">
            <v>Interest Received Long Term Loans</v>
          </cell>
        </row>
        <row r="1041">
          <cell r="A1041">
            <v>40120600</v>
          </cell>
          <cell r="B1041" t="str">
            <v>IR Long Term Loans</v>
          </cell>
        </row>
        <row r="1042">
          <cell r="A1042">
            <v>40120602</v>
          </cell>
          <cell r="B1042" t="str">
            <v>IR LT Loan - Non Bank</v>
          </cell>
        </row>
        <row r="1043">
          <cell r="A1043">
            <v>40120604</v>
          </cell>
          <cell r="B1043" t="str">
            <v>IR LT Loan - Bank</v>
          </cell>
        </row>
        <row r="1044">
          <cell r="A1044">
            <v>40120605</v>
          </cell>
          <cell r="B1044" t="str">
            <v>IR LT loan staff</v>
          </cell>
        </row>
        <row r="1045">
          <cell r="A1045">
            <v>40120606</v>
          </cell>
          <cell r="B1045" t="str">
            <v>Penalty Interest LT Loan - Non Bank</v>
          </cell>
        </row>
        <row r="1046">
          <cell r="A1046">
            <v>40120608</v>
          </cell>
          <cell r="B1046" t="str">
            <v>Penalty Int LT Loan Bank</v>
          </cell>
        </row>
        <row r="1047">
          <cell r="A1047">
            <v>40121000</v>
          </cell>
          <cell r="B1047" t="str">
            <v>IR Property Loan</v>
          </cell>
        </row>
        <row r="1048">
          <cell r="A1048">
            <v>40121002</v>
          </cell>
          <cell r="B1048" t="str">
            <v>IR Property Loan - Corporate</v>
          </cell>
        </row>
        <row r="1049">
          <cell r="A1049">
            <v>40121004</v>
          </cell>
          <cell r="B1049" t="str">
            <v>IR Property Loan - Individual</v>
          </cell>
        </row>
        <row r="1050">
          <cell r="A1050">
            <v>40121005</v>
          </cell>
          <cell r="B1050" t="str">
            <v>IR Housing loan</v>
          </cell>
        </row>
        <row r="1051">
          <cell r="A1051">
            <v>40121006</v>
          </cell>
          <cell r="B1051" t="str">
            <v>Penalty Int Ppty Loan - Corporate</v>
          </cell>
        </row>
        <row r="1052">
          <cell r="A1052">
            <v>40121008</v>
          </cell>
          <cell r="B1052" t="str">
            <v>Penalty Int Ppty Loan - Individual</v>
          </cell>
        </row>
        <row r="1053">
          <cell r="A1053">
            <v>40121010</v>
          </cell>
          <cell r="B1053" t="str">
            <v>Penalty Interest Housing Loan</v>
          </cell>
        </row>
        <row r="1054">
          <cell r="A1054">
            <v>40122800</v>
          </cell>
          <cell r="B1054" t="str">
            <v>IR on Interest Rate Swap</v>
          </cell>
        </row>
        <row r="1055">
          <cell r="A1055">
            <v>40122801</v>
          </cell>
          <cell r="B1055" t="str">
            <v>IR on IRS-Interbranch</v>
          </cell>
        </row>
        <row r="1056">
          <cell r="A1056">
            <v>40122802</v>
          </cell>
          <cell r="B1056" t="str">
            <v>IR on Interest Rate Swap Customer</v>
          </cell>
        </row>
        <row r="1057">
          <cell r="A1057">
            <v>40122810</v>
          </cell>
          <cell r="B1057" t="str">
            <v>IRS - INT RECEIVED HEDGE ASSET SWAP</v>
          </cell>
        </row>
        <row r="1058">
          <cell r="A1058">
            <v>40122811</v>
          </cell>
          <cell r="B1058" t="str">
            <v>IRS - INT RECEIVED HEDGE BONDS</v>
          </cell>
        </row>
        <row r="1059">
          <cell r="A1059">
            <v>40122812</v>
          </cell>
          <cell r="B1059" t="str">
            <v>IRS - INT RECEIVED HEDGE BILL OF EXCH</v>
          </cell>
        </row>
        <row r="1060">
          <cell r="A1060">
            <v>40122813</v>
          </cell>
          <cell r="B1060" t="str">
            <v>IRS - INT RECEIVED HEDGE CURRENCY SWAP</v>
          </cell>
        </row>
        <row r="1061">
          <cell r="A1061">
            <v>40122814</v>
          </cell>
          <cell r="B1061" t="str">
            <v>IRS - INT RECEIVED HEDGE CASH</v>
          </cell>
        </row>
        <row r="1062">
          <cell r="A1062">
            <v>40122815</v>
          </cell>
          <cell r="B1062" t="str">
            <v>IRS - INT RECEIVED HEDGE DEPOSIT</v>
          </cell>
        </row>
        <row r="1063">
          <cell r="A1063">
            <v>40122816</v>
          </cell>
          <cell r="B1063" t="str">
            <v>IRS - INT RECEIVED HEDGE FX SWAP</v>
          </cell>
        </row>
        <row r="1064">
          <cell r="A1064">
            <v>40122817</v>
          </cell>
          <cell r="B1064" t="str">
            <v>IRS - INT RECEIVED HEDGE INTER BK BORR</v>
          </cell>
        </row>
        <row r="1065">
          <cell r="A1065">
            <v>40122818</v>
          </cell>
          <cell r="B1065" t="str">
            <v>IRS - INT RECEIVED HEDGE INTER BK LEND</v>
          </cell>
        </row>
        <row r="1066">
          <cell r="A1066">
            <v>40122819</v>
          </cell>
          <cell r="B1066" t="str">
            <v>IRS - INT RECEIVED HEDGE INT RATE SWAP</v>
          </cell>
        </row>
        <row r="1067">
          <cell r="A1067">
            <v>40122820</v>
          </cell>
          <cell r="B1067" t="str">
            <v>IRS - INT RECEIVED HEDGE LOAN</v>
          </cell>
        </row>
        <row r="1068">
          <cell r="A1068">
            <v>40122821</v>
          </cell>
          <cell r="B1068" t="str">
            <v>IRS - INT RECEIVED HEDGE LONG TERM FX</v>
          </cell>
        </row>
        <row r="1069">
          <cell r="A1069">
            <v>40122822</v>
          </cell>
          <cell r="B1069" t="str">
            <v>IRS - INT RECEIVED HEDGE LT FX DEL</v>
          </cell>
        </row>
        <row r="1070">
          <cell r="A1070">
            <v>40122823</v>
          </cell>
          <cell r="B1070" t="str">
            <v>IRS - INT RECEIVED HEDGE LT FX REC</v>
          </cell>
        </row>
        <row r="1071">
          <cell r="A1071">
            <v>40122824</v>
          </cell>
          <cell r="B1071" t="str">
            <v>IRS - INT RECEIVED HEDGE NCD</v>
          </cell>
        </row>
        <row r="1072">
          <cell r="A1072">
            <v>40122825</v>
          </cell>
          <cell r="B1072" t="str">
            <v>IRS - INT RECEIVED HEDGE OTHERS</v>
          </cell>
        </row>
        <row r="1073">
          <cell r="A1073">
            <v>40122826</v>
          </cell>
          <cell r="B1073" t="str">
            <v>IRS - INT RECEIVED HEDGE SUB BONDS</v>
          </cell>
        </row>
        <row r="1074">
          <cell r="A1074">
            <v>40122827</v>
          </cell>
          <cell r="B1074" t="str">
            <v>IRS - INT RECEIVED HEDGE SHAREHOLDERS' FUND</v>
          </cell>
        </row>
        <row r="1075">
          <cell r="A1075">
            <v>40122830</v>
          </cell>
          <cell r="B1075" t="str">
            <v>IRS INT RECEIVED HEDGE ASSET SWAP</v>
          </cell>
        </row>
        <row r="1076">
          <cell r="A1076">
            <v>40122831</v>
          </cell>
          <cell r="B1076" t="str">
            <v>IRS INT RECEIVED HEDGE BONDS</v>
          </cell>
        </row>
        <row r="1077">
          <cell r="A1077">
            <v>40122832</v>
          </cell>
          <cell r="B1077" t="str">
            <v>IR INT RECEIVED HEDGE BILL OF EXCH</v>
          </cell>
        </row>
        <row r="1078">
          <cell r="A1078">
            <v>40122833</v>
          </cell>
          <cell r="B1078" t="str">
            <v>IRS INT RECEIVED HEDGE CURR SWAP</v>
          </cell>
        </row>
        <row r="1079">
          <cell r="A1079">
            <v>40122834</v>
          </cell>
          <cell r="B1079" t="str">
            <v>IRS INT RECEIVED HEDGE CASH</v>
          </cell>
        </row>
        <row r="1080">
          <cell r="A1080">
            <v>40122835</v>
          </cell>
          <cell r="B1080" t="str">
            <v>IRS INT RECEIVED HEDGE DEPOSIT</v>
          </cell>
        </row>
        <row r="1081">
          <cell r="A1081">
            <v>40122836</v>
          </cell>
          <cell r="B1081" t="str">
            <v>IRS INT RECEIVED HEDGE FX SWAP</v>
          </cell>
        </row>
        <row r="1082">
          <cell r="A1082">
            <v>40122837</v>
          </cell>
          <cell r="B1082" t="str">
            <v>IRS INT RECEIVED HEDGE INTERBK BORR</v>
          </cell>
        </row>
        <row r="1083">
          <cell r="A1083">
            <v>40122838</v>
          </cell>
          <cell r="B1083" t="str">
            <v>IRS INT RECEIVED HEDGE INTERBK LEND</v>
          </cell>
        </row>
        <row r="1084">
          <cell r="A1084">
            <v>40122839</v>
          </cell>
          <cell r="B1084" t="str">
            <v>IR INT RECEIVED HEDGE INT RATE SWAP</v>
          </cell>
        </row>
        <row r="1085">
          <cell r="A1085">
            <v>40122840</v>
          </cell>
          <cell r="B1085" t="str">
            <v>IRS INT RECEIVED HEDGE LOAN</v>
          </cell>
        </row>
        <row r="1086">
          <cell r="A1086">
            <v>40122841</v>
          </cell>
          <cell r="B1086" t="str">
            <v>IR INT RECEIVED HEDGE LONG TERM FX</v>
          </cell>
        </row>
        <row r="1087">
          <cell r="A1087">
            <v>40122842</v>
          </cell>
          <cell r="B1087" t="str">
            <v>IRS INT RECEIVED HEDGE LT FX DEL</v>
          </cell>
        </row>
        <row r="1088">
          <cell r="A1088">
            <v>40122843</v>
          </cell>
          <cell r="B1088" t="str">
            <v>IRS INT RECEIVED HEDGE LT FX REC</v>
          </cell>
        </row>
        <row r="1089">
          <cell r="A1089">
            <v>40122844</v>
          </cell>
          <cell r="B1089" t="str">
            <v>IRS INT RECEIVED HEDGE NCD</v>
          </cell>
        </row>
        <row r="1090">
          <cell r="A1090">
            <v>40122845</v>
          </cell>
          <cell r="B1090" t="str">
            <v>IRS INT RECEIVED HEDGE OTHERS</v>
          </cell>
        </row>
        <row r="1091">
          <cell r="A1091">
            <v>40122846</v>
          </cell>
          <cell r="B1091" t="str">
            <v>IRS INT RECEIVED HEDGE SUB BONDS</v>
          </cell>
        </row>
        <row r="1092">
          <cell r="A1092">
            <v>40122847</v>
          </cell>
          <cell r="B1092" t="str">
            <v>IRS INT REC HEDGE SHAREHOLDERS FUND</v>
          </cell>
        </row>
        <row r="1093">
          <cell r="A1093">
            <v>40140000</v>
          </cell>
          <cell r="B1093" t="str">
            <v>IR Quoted Investments</v>
          </cell>
        </row>
        <row r="1094">
          <cell r="A1094">
            <v>40140300</v>
          </cell>
          <cell r="B1094" t="str">
            <v>IR Government Bonds</v>
          </cell>
        </row>
        <row r="1095">
          <cell r="A1095">
            <v>40140301</v>
          </cell>
          <cell r="B1095" t="str">
            <v xml:space="preserve"> IR Rekap Bond Government</v>
          </cell>
        </row>
        <row r="1096">
          <cell r="A1096">
            <v>40140310</v>
          </cell>
          <cell r="B1096" t="str">
            <v>LOCAL GOVT BONDS SHORT SALE - AMORTISED PREM/DISC</v>
          </cell>
        </row>
        <row r="1097">
          <cell r="A1097">
            <v>40140311</v>
          </cell>
          <cell r="B1097" t="str">
            <v>LOCAL GOVT BONDS SHORT SALE - AMORTISED PREM/DISC</v>
          </cell>
        </row>
        <row r="1098">
          <cell r="A1098">
            <v>40140312</v>
          </cell>
          <cell r="B1098" t="str">
            <v>LOCAL GOVT BONDS SHORT SALE - AMORTISED PREM/DISC</v>
          </cell>
        </row>
        <row r="1099">
          <cell r="A1099">
            <v>40140313</v>
          </cell>
          <cell r="B1099" t="str">
            <v>LOCAL GOVT BONDS SHORT SALE - AMORTISED PREM/DISC</v>
          </cell>
        </row>
        <row r="1100">
          <cell r="A1100">
            <v>40140314</v>
          </cell>
          <cell r="B1100" t="str">
            <v>LOCAL GOVT BONDS - AMORTISED PREM/DISC</v>
          </cell>
        </row>
        <row r="1101">
          <cell r="A1101">
            <v>40140315</v>
          </cell>
          <cell r="B1101" t="str">
            <v>LOCAL GOVT BONDS - AMORTISED PREM/DISC</v>
          </cell>
        </row>
        <row r="1102">
          <cell r="A1102">
            <v>40140316</v>
          </cell>
          <cell r="B1102" t="str">
            <v>LOCAL GOVT BONDS - AMORTISED PREM/DISC</v>
          </cell>
        </row>
        <row r="1103">
          <cell r="A1103">
            <v>40140317</v>
          </cell>
          <cell r="B1103" t="str">
            <v>LOCAL GOVT BONDS - AMORTISED PREM/DISC</v>
          </cell>
        </row>
        <row r="1104">
          <cell r="A1104">
            <v>40140318</v>
          </cell>
          <cell r="B1104" t="str">
            <v>LOCAL GOVT BONDS - INT REC'D</v>
          </cell>
        </row>
        <row r="1105">
          <cell r="A1105">
            <v>40140319</v>
          </cell>
          <cell r="B1105" t="str">
            <v>LOCAL GOVT BONDS - INT REC'D</v>
          </cell>
        </row>
        <row r="1106">
          <cell r="A1106">
            <v>40140320</v>
          </cell>
          <cell r="B1106" t="str">
            <v>LOCAL GOVT BONDS - INT REC'D</v>
          </cell>
        </row>
        <row r="1107">
          <cell r="A1107">
            <v>40140321</v>
          </cell>
          <cell r="B1107" t="str">
            <v>LOCAL GOVT BONDS - INT REC'D</v>
          </cell>
        </row>
        <row r="1108">
          <cell r="A1108">
            <v>40140322</v>
          </cell>
          <cell r="B1108" t="str">
            <v>LOCL GVT BONDSHRT SEL AMORT PREMDIS</v>
          </cell>
        </row>
        <row r="1109">
          <cell r="A1109">
            <v>40140323</v>
          </cell>
          <cell r="B1109" t="str">
            <v>LOCL GVT BONDSHRT SEL AMORT PREMDIS</v>
          </cell>
        </row>
        <row r="1110">
          <cell r="A1110">
            <v>40140324</v>
          </cell>
          <cell r="B1110" t="str">
            <v>LOCL GVT BONDSHRT SEL AMORT PREMDIS</v>
          </cell>
        </row>
        <row r="1111">
          <cell r="A1111">
            <v>40140325</v>
          </cell>
          <cell r="B1111" t="str">
            <v>LOCL GVT BONDSHRT SEL AMORT PREMDIS</v>
          </cell>
        </row>
        <row r="1112">
          <cell r="A1112">
            <v>40140326</v>
          </cell>
          <cell r="B1112" t="str">
            <v>LOCL GVT BONDS AMORT PREMDIS</v>
          </cell>
        </row>
        <row r="1113">
          <cell r="A1113">
            <v>40140327</v>
          </cell>
          <cell r="B1113" t="str">
            <v>LOCL GVT BONDS AMORT PREMDIS</v>
          </cell>
        </row>
        <row r="1114">
          <cell r="A1114">
            <v>40140328</v>
          </cell>
          <cell r="B1114" t="str">
            <v>LOCL GVT BONDS AMORT PREMDIS</v>
          </cell>
        </row>
        <row r="1115">
          <cell r="A1115">
            <v>40140329</v>
          </cell>
          <cell r="B1115" t="str">
            <v>LOCL GVT BONDS AMORT PREMDIS</v>
          </cell>
        </row>
        <row r="1116">
          <cell r="A1116">
            <v>40140330</v>
          </cell>
          <cell r="B1116" t="str">
            <v>LOCAL GOVT BONDS INT RECEIVED</v>
          </cell>
        </row>
        <row r="1117">
          <cell r="A1117">
            <v>40140331</v>
          </cell>
          <cell r="B1117" t="str">
            <v>LOCAL GOVT BONDS INT RECEIVED</v>
          </cell>
        </row>
        <row r="1118">
          <cell r="A1118">
            <v>40140332</v>
          </cell>
          <cell r="B1118" t="str">
            <v>LOCAL GOVT BONDS INT RECEIVED</v>
          </cell>
        </row>
        <row r="1119">
          <cell r="A1119">
            <v>40140333</v>
          </cell>
          <cell r="B1119" t="str">
            <v>LOCAL GOVT BONDS INT RECEIVED</v>
          </cell>
        </row>
        <row r="1120">
          <cell r="A1120">
            <v>40140400</v>
          </cell>
          <cell r="B1120" t="str">
            <v>IR Govt Treasury Bills</v>
          </cell>
        </row>
        <row r="1121">
          <cell r="A1121">
            <v>40140403</v>
          </cell>
          <cell r="B1121" t="str">
            <v>IR Corp Bond HTM</v>
          </cell>
        </row>
        <row r="1122">
          <cell r="A1122">
            <v>40140405</v>
          </cell>
          <cell r="B1122" t="str">
            <v>LOCAL GOVT TRY BILLS - INT REC'DV</v>
          </cell>
        </row>
        <row r="1123">
          <cell r="A1123">
            <v>40140406</v>
          </cell>
          <cell r="B1123" t="str">
            <v>LOCAL GOVT TRY BILLS - INT REC'DV</v>
          </cell>
        </row>
        <row r="1124">
          <cell r="A1124">
            <v>40140407</v>
          </cell>
          <cell r="B1124" t="str">
            <v>LOCAL GOVT TRY BILLS - INT REC'DV</v>
          </cell>
        </row>
        <row r="1125">
          <cell r="A1125">
            <v>40140408</v>
          </cell>
          <cell r="B1125" t="str">
            <v>LOCAL GOVT TRY BILLS - INT REC'DV</v>
          </cell>
        </row>
        <row r="1126">
          <cell r="A1126">
            <v>40140409</v>
          </cell>
          <cell r="B1126" t="str">
            <v>LOCAL GOVT TRY BILLS INT RECDV</v>
          </cell>
        </row>
        <row r="1127">
          <cell r="A1127">
            <v>40140410</v>
          </cell>
          <cell r="B1127" t="str">
            <v>LOCAL GOVT TRY BILLS INT RECDV</v>
          </cell>
        </row>
        <row r="1128">
          <cell r="A1128">
            <v>40140411</v>
          </cell>
          <cell r="B1128" t="str">
            <v>LOCAL GOVT TRY BILLS INT RECDV</v>
          </cell>
        </row>
        <row r="1129">
          <cell r="A1129">
            <v>40140412</v>
          </cell>
          <cell r="B1129" t="str">
            <v>LOCAL GOVT TRY BILLS INT RECDV</v>
          </cell>
        </row>
        <row r="1130">
          <cell r="A1130">
            <v>40140600</v>
          </cell>
          <cell r="B1130" t="str">
            <v>IR Bonds</v>
          </cell>
        </row>
        <row r="1131">
          <cell r="A1131">
            <v>40140610</v>
          </cell>
          <cell r="B1131" t="str">
            <v>CORP BONDS SHORT SALE - AMORTISED PREM/DISC</v>
          </cell>
        </row>
        <row r="1132">
          <cell r="A1132">
            <v>40140611</v>
          </cell>
          <cell r="B1132" t="str">
            <v>CORP BONDS SHORT SALE - AMORTISED PREM/DISC</v>
          </cell>
        </row>
        <row r="1133">
          <cell r="A1133">
            <v>40140612</v>
          </cell>
          <cell r="B1133" t="str">
            <v>CORP BONDS SHORT SALE - AMORTISED PREM/DISC</v>
          </cell>
        </row>
        <row r="1134">
          <cell r="A1134">
            <v>40140613</v>
          </cell>
          <cell r="B1134" t="str">
            <v>CORP BONDS SHORT SALE - AMORTISED PREM/DISC</v>
          </cell>
        </row>
        <row r="1135">
          <cell r="A1135">
            <v>40140614</v>
          </cell>
          <cell r="B1135" t="str">
            <v>CORP BONDS SHORT SALE - AMORTISED PREM/DISC</v>
          </cell>
        </row>
        <row r="1136">
          <cell r="A1136">
            <v>40140615</v>
          </cell>
          <cell r="B1136" t="str">
            <v>CORP BONDS SHORT SALE - AMORTISED PREM/DISC</v>
          </cell>
        </row>
        <row r="1137">
          <cell r="A1137">
            <v>40140616</v>
          </cell>
          <cell r="B1137" t="str">
            <v>CORP BONDS SHORT SALE - AMORTISED PREM/DISC</v>
          </cell>
        </row>
        <row r="1138">
          <cell r="A1138">
            <v>40140617</v>
          </cell>
          <cell r="B1138" t="str">
            <v>CORP BONDS SHORT SALE - AMORTISED PREM/DISC</v>
          </cell>
        </row>
        <row r="1139">
          <cell r="A1139">
            <v>40140618</v>
          </cell>
          <cell r="B1139" t="str">
            <v>CORP BONDS SHORT SALE - AMORTISED PREM/DISC</v>
          </cell>
        </row>
        <row r="1140">
          <cell r="A1140">
            <v>40140619</v>
          </cell>
          <cell r="B1140" t="str">
            <v>CORP BONDS SHORT SALE - AMORTISED PREM/DISC</v>
          </cell>
        </row>
        <row r="1141">
          <cell r="A1141">
            <v>40140620</v>
          </cell>
          <cell r="B1141" t="str">
            <v>CORP BONDS SHORT SALE - AMORTISED PREM/DISC</v>
          </cell>
        </row>
        <row r="1142">
          <cell r="A1142">
            <v>40140621</v>
          </cell>
          <cell r="B1142" t="str">
            <v>CORP BONDS SHORT SALE - AMORTISED PREM/DISC</v>
          </cell>
        </row>
        <row r="1143">
          <cell r="A1143">
            <v>40140622</v>
          </cell>
          <cell r="B1143" t="str">
            <v>CORP BONDS - AMORTISED PREM/DISC</v>
          </cell>
        </row>
        <row r="1144">
          <cell r="A1144">
            <v>40140623</v>
          </cell>
          <cell r="B1144" t="str">
            <v>CORP BONDS - AMORTISED PREM/DISC</v>
          </cell>
        </row>
        <row r="1145">
          <cell r="A1145">
            <v>40140624</v>
          </cell>
          <cell r="B1145" t="str">
            <v>CORP BONDS - AMORTISED PREM/DISC</v>
          </cell>
        </row>
        <row r="1146">
          <cell r="A1146">
            <v>40140625</v>
          </cell>
          <cell r="B1146" t="str">
            <v>CORP BONDS - AMORTISED PREM/DISC</v>
          </cell>
        </row>
        <row r="1147">
          <cell r="A1147">
            <v>40140626</v>
          </cell>
          <cell r="B1147" t="str">
            <v>CORP BONDS - AMORTISED PREM/DISC</v>
          </cell>
        </row>
        <row r="1148">
          <cell r="A1148">
            <v>40140627</v>
          </cell>
          <cell r="B1148" t="str">
            <v>CORP BONDS - AMORTISED PREM/DISC</v>
          </cell>
        </row>
        <row r="1149">
          <cell r="A1149">
            <v>40140628</v>
          </cell>
          <cell r="B1149" t="str">
            <v>CORP BONDS - AMORTISED PREM/DISC</v>
          </cell>
        </row>
        <row r="1150">
          <cell r="A1150">
            <v>40140629</v>
          </cell>
          <cell r="B1150" t="str">
            <v>CORP BONDS - AMORTISED PREM/DISC</v>
          </cell>
        </row>
        <row r="1151">
          <cell r="A1151">
            <v>40140630</v>
          </cell>
          <cell r="B1151" t="str">
            <v>CORP BONDS - AMORTISED PREM/DISC</v>
          </cell>
        </row>
        <row r="1152">
          <cell r="A1152">
            <v>40140631</v>
          </cell>
          <cell r="B1152" t="str">
            <v>CORP BONDS - AMORTISED PREM/DISC</v>
          </cell>
        </row>
        <row r="1153">
          <cell r="A1153">
            <v>40140632</v>
          </cell>
          <cell r="B1153" t="str">
            <v>CORP BONDS - AMORTISED PREM/DISC</v>
          </cell>
        </row>
        <row r="1154">
          <cell r="A1154">
            <v>40140633</v>
          </cell>
          <cell r="B1154" t="str">
            <v>CORP BONDS - AMORTISED PREM/DISC</v>
          </cell>
        </row>
        <row r="1155">
          <cell r="A1155">
            <v>40140634</v>
          </cell>
          <cell r="B1155" t="str">
            <v>CORP BONDS - INT REC'D</v>
          </cell>
        </row>
        <row r="1156">
          <cell r="A1156">
            <v>40140635</v>
          </cell>
          <cell r="B1156" t="str">
            <v>CORP BONDS - INT REC'D</v>
          </cell>
        </row>
        <row r="1157">
          <cell r="A1157">
            <v>40140636</v>
          </cell>
          <cell r="B1157" t="str">
            <v>CORP BONDS - INT REC'D</v>
          </cell>
        </row>
        <row r="1158">
          <cell r="A1158">
            <v>40140637</v>
          </cell>
          <cell r="B1158" t="str">
            <v>CORP BONDS - INT REC'D</v>
          </cell>
        </row>
        <row r="1159">
          <cell r="A1159">
            <v>40140638</v>
          </cell>
          <cell r="B1159" t="str">
            <v>CORP BONDS - INT REC'D</v>
          </cell>
        </row>
        <row r="1160">
          <cell r="A1160">
            <v>40140639</v>
          </cell>
          <cell r="B1160" t="str">
            <v>CORP BONDS - INT REC'D</v>
          </cell>
        </row>
        <row r="1161">
          <cell r="A1161">
            <v>40140640</v>
          </cell>
          <cell r="B1161" t="str">
            <v>CORP BONDS - INT REC'D</v>
          </cell>
        </row>
        <row r="1162">
          <cell r="A1162">
            <v>40140641</v>
          </cell>
          <cell r="B1162" t="str">
            <v>CORP BONDS - INT REC'D</v>
          </cell>
        </row>
        <row r="1163">
          <cell r="A1163">
            <v>40140642</v>
          </cell>
          <cell r="B1163" t="str">
            <v>CORP BONDS - INT REC'D</v>
          </cell>
        </row>
        <row r="1164">
          <cell r="A1164">
            <v>40140643</v>
          </cell>
          <cell r="B1164" t="str">
            <v>CORP BONDS - INT REC'D</v>
          </cell>
        </row>
        <row r="1165">
          <cell r="A1165">
            <v>40140644</v>
          </cell>
          <cell r="B1165" t="str">
            <v>CORP BONDS - INT REC'D</v>
          </cell>
        </row>
        <row r="1166">
          <cell r="A1166">
            <v>40140645</v>
          </cell>
          <cell r="B1166" t="str">
            <v>CORP BONDS - INT REC'D</v>
          </cell>
        </row>
        <row r="1167">
          <cell r="A1167">
            <v>40140650</v>
          </cell>
          <cell r="B1167" t="str">
            <v>CORP BONDSHRT SEL AMORT PREMDIS</v>
          </cell>
        </row>
        <row r="1168">
          <cell r="A1168">
            <v>40140651</v>
          </cell>
          <cell r="B1168" t="str">
            <v>CORP BONDSHRT SEL AMORT PREMDIS</v>
          </cell>
        </row>
        <row r="1169">
          <cell r="A1169">
            <v>40140652</v>
          </cell>
          <cell r="B1169" t="str">
            <v>CORP BONDSHRT SEL AMORT PREMDIS</v>
          </cell>
        </row>
        <row r="1170">
          <cell r="A1170">
            <v>40140653</v>
          </cell>
          <cell r="B1170" t="str">
            <v>CORP BONDSHRT SEL AMORT PREMDIS</v>
          </cell>
        </row>
        <row r="1171">
          <cell r="A1171">
            <v>40140654</v>
          </cell>
          <cell r="B1171" t="str">
            <v>CORP BONDSHRT SEL AMORT PREMDIS</v>
          </cell>
        </row>
        <row r="1172">
          <cell r="A1172">
            <v>40140655</v>
          </cell>
          <cell r="B1172" t="str">
            <v>CORP BONDSHRT SEL AMORT PREMDIS</v>
          </cell>
        </row>
        <row r="1173">
          <cell r="A1173">
            <v>40140656</v>
          </cell>
          <cell r="B1173" t="str">
            <v>CORP BONDSHRT SEL AMORT PREMDIS</v>
          </cell>
        </row>
        <row r="1174">
          <cell r="A1174">
            <v>40140657</v>
          </cell>
          <cell r="B1174" t="str">
            <v>CORP BONDSHRT SEL AMORT PREMDIS</v>
          </cell>
        </row>
        <row r="1175">
          <cell r="A1175">
            <v>40140658</v>
          </cell>
          <cell r="B1175" t="str">
            <v>CORP BONDSHRT SEL AMORT PREMDIS</v>
          </cell>
        </row>
        <row r="1176">
          <cell r="A1176">
            <v>40140659</v>
          </cell>
          <cell r="B1176" t="str">
            <v>CORP BONDSHRT SEL AMORT PREMDIS</v>
          </cell>
        </row>
        <row r="1177">
          <cell r="A1177">
            <v>40140660</v>
          </cell>
          <cell r="B1177" t="str">
            <v>CORP BONDSHRT SEL AMORT PREMDIS</v>
          </cell>
        </row>
        <row r="1178">
          <cell r="A1178">
            <v>40140661</v>
          </cell>
          <cell r="B1178" t="str">
            <v>CORP BONDSHRT SEL AMORT PREMDIS</v>
          </cell>
        </row>
        <row r="1179">
          <cell r="A1179">
            <v>40140662</v>
          </cell>
          <cell r="B1179" t="str">
            <v>CORP BONDS AMORT PREMDISC</v>
          </cell>
        </row>
        <row r="1180">
          <cell r="A1180">
            <v>40140663</v>
          </cell>
          <cell r="B1180" t="str">
            <v>CORP BONDS AMORT PREMDISC</v>
          </cell>
        </row>
        <row r="1181">
          <cell r="A1181">
            <v>40140664</v>
          </cell>
          <cell r="B1181" t="str">
            <v>CORP BONDS AMORT PREMDISC</v>
          </cell>
        </row>
        <row r="1182">
          <cell r="A1182">
            <v>40140665</v>
          </cell>
          <cell r="B1182" t="str">
            <v>CORP BONDS AMORT PREMDISC</v>
          </cell>
        </row>
        <row r="1183">
          <cell r="A1183">
            <v>40140666</v>
          </cell>
          <cell r="B1183" t="str">
            <v>CORP BONDS AMORT PREMDISC</v>
          </cell>
        </row>
        <row r="1184">
          <cell r="A1184">
            <v>40140667</v>
          </cell>
          <cell r="B1184" t="str">
            <v>CORP BONDS AMORT PREMDISC</v>
          </cell>
        </row>
        <row r="1185">
          <cell r="A1185">
            <v>40140668</v>
          </cell>
          <cell r="B1185" t="str">
            <v>CORP BONDS AMORT PREMDISC</v>
          </cell>
        </row>
        <row r="1186">
          <cell r="A1186">
            <v>40140669</v>
          </cell>
          <cell r="B1186" t="str">
            <v>CORP BONDS AMORT PREMDISC</v>
          </cell>
        </row>
        <row r="1187">
          <cell r="A1187">
            <v>40140670</v>
          </cell>
          <cell r="B1187" t="str">
            <v>CORP BONDS AMORT PREMDISC</v>
          </cell>
        </row>
        <row r="1188">
          <cell r="A1188">
            <v>40140671</v>
          </cell>
          <cell r="B1188" t="str">
            <v>CORP BONDS AMORT PREMDISC</v>
          </cell>
        </row>
        <row r="1189">
          <cell r="A1189">
            <v>40140672</v>
          </cell>
          <cell r="B1189" t="str">
            <v>CORP BONDS AMORT PREMDISC</v>
          </cell>
        </row>
        <row r="1190">
          <cell r="A1190">
            <v>40140673</v>
          </cell>
          <cell r="B1190" t="str">
            <v>CORP BONDS AMORT PREMDISC</v>
          </cell>
        </row>
        <row r="1191">
          <cell r="A1191">
            <v>40140674</v>
          </cell>
          <cell r="B1191" t="str">
            <v>CORP BONDS INT RECD</v>
          </cell>
        </row>
        <row r="1192">
          <cell r="A1192">
            <v>40140675</v>
          </cell>
          <cell r="B1192" t="str">
            <v>CORP BONDS INT RECD</v>
          </cell>
        </row>
        <row r="1193">
          <cell r="A1193">
            <v>40140676</v>
          </cell>
          <cell r="B1193" t="str">
            <v>CORP BONDS INT RECD</v>
          </cell>
        </row>
        <row r="1194">
          <cell r="A1194">
            <v>40140677</v>
          </cell>
          <cell r="B1194" t="str">
            <v>CORP BONDS INT RECD</v>
          </cell>
        </row>
        <row r="1195">
          <cell r="A1195">
            <v>40140678</v>
          </cell>
          <cell r="B1195" t="str">
            <v>CORP BONDS INT RECD</v>
          </cell>
        </row>
        <row r="1196">
          <cell r="A1196">
            <v>40140679</v>
          </cell>
          <cell r="B1196" t="str">
            <v>CORP BONDS INT RECD</v>
          </cell>
        </row>
        <row r="1197">
          <cell r="A1197">
            <v>40140680</v>
          </cell>
          <cell r="B1197" t="str">
            <v>CORP BONDS INT RECD</v>
          </cell>
        </row>
        <row r="1198">
          <cell r="A1198">
            <v>40140681</v>
          </cell>
          <cell r="B1198" t="str">
            <v>CORP BONDS INT RECD</v>
          </cell>
        </row>
        <row r="1199">
          <cell r="A1199">
            <v>40140682</v>
          </cell>
          <cell r="B1199" t="str">
            <v>CORP BONDS INT RECD</v>
          </cell>
        </row>
        <row r="1200">
          <cell r="A1200">
            <v>40140683</v>
          </cell>
          <cell r="B1200" t="str">
            <v>CORP BONDS INT RECD</v>
          </cell>
        </row>
        <row r="1201">
          <cell r="A1201">
            <v>40140684</v>
          </cell>
          <cell r="B1201" t="str">
            <v>CORP BONDS INT RECD</v>
          </cell>
        </row>
        <row r="1202">
          <cell r="A1202">
            <v>40140685</v>
          </cell>
          <cell r="B1202" t="str">
            <v>CORP BONDS INT RECD</v>
          </cell>
        </row>
        <row r="1203">
          <cell r="A1203">
            <v>40140800</v>
          </cell>
          <cell r="B1203" t="str">
            <v>FOREIGN GOVT TRY BILLS INT REC'DV</v>
          </cell>
        </row>
        <row r="1204">
          <cell r="A1204">
            <v>40140801</v>
          </cell>
          <cell r="B1204" t="str">
            <v>FOREIGN GOVT TRY BILLS - INT REC'DV</v>
          </cell>
        </row>
        <row r="1205">
          <cell r="A1205">
            <v>40140802</v>
          </cell>
          <cell r="B1205" t="str">
            <v>FOREIGN GOVT TRY BILLS - INT REC'DV</v>
          </cell>
        </row>
        <row r="1206">
          <cell r="A1206">
            <v>40140803</v>
          </cell>
          <cell r="B1206" t="str">
            <v>FOREIGN GOVT TRY BILLS - INT REC'DV</v>
          </cell>
        </row>
        <row r="1207">
          <cell r="A1207">
            <v>40140804</v>
          </cell>
          <cell r="B1207" t="str">
            <v>FOREIGN GOVT TRY BILLS - INT REC'DV</v>
          </cell>
        </row>
        <row r="1208">
          <cell r="A1208">
            <v>40140805</v>
          </cell>
          <cell r="B1208" t="str">
            <v>FOREIGN GOVT BONDS SHORT SALE - AMORTISED PREM/DISC</v>
          </cell>
        </row>
        <row r="1209">
          <cell r="A1209">
            <v>40140806</v>
          </cell>
          <cell r="B1209" t="str">
            <v>FOREIGN GOVT BONDS SHORT SALE - AMORTISED PREM/DISC</v>
          </cell>
        </row>
        <row r="1210">
          <cell r="A1210">
            <v>40140807</v>
          </cell>
          <cell r="B1210" t="str">
            <v>FOREIGN GOVT BONDS SHORT SALE - AMORTISED PREM/DISC</v>
          </cell>
        </row>
        <row r="1211">
          <cell r="A1211">
            <v>40140808</v>
          </cell>
          <cell r="B1211" t="str">
            <v>FOREIGN GOVT BONDS SHORT SALE - AMORTISED PREM/DISC</v>
          </cell>
        </row>
        <row r="1212">
          <cell r="A1212">
            <v>40140809</v>
          </cell>
          <cell r="B1212" t="str">
            <v>FOREIGN GOVT BONDS - AMORTISED PREM/DISC</v>
          </cell>
        </row>
        <row r="1213">
          <cell r="A1213">
            <v>40140810</v>
          </cell>
          <cell r="B1213" t="str">
            <v>FOREIGN GOVT BONDS - AMORTISED PREM/DISC</v>
          </cell>
        </row>
        <row r="1214">
          <cell r="A1214">
            <v>40140811</v>
          </cell>
          <cell r="B1214" t="str">
            <v>FOREIGN GOVT BONDS - AMORTISED PREM/DISC</v>
          </cell>
        </row>
        <row r="1215">
          <cell r="A1215">
            <v>40140812</v>
          </cell>
          <cell r="B1215" t="str">
            <v>FOREIGN GOVT BONDS - AMORTISED PREM/DISC</v>
          </cell>
        </row>
        <row r="1216">
          <cell r="A1216">
            <v>40140813</v>
          </cell>
          <cell r="B1216" t="str">
            <v>FOREIGN GOVT BONDS - INT REC'D</v>
          </cell>
        </row>
        <row r="1217">
          <cell r="A1217">
            <v>40140814</v>
          </cell>
          <cell r="B1217" t="str">
            <v>FOREIGN GOVT BONDS - INT REC'D</v>
          </cell>
        </row>
        <row r="1218">
          <cell r="A1218">
            <v>40140815</v>
          </cell>
          <cell r="B1218" t="str">
            <v>FOREIGN GOVT BONDS - INT REC'D</v>
          </cell>
        </row>
        <row r="1219">
          <cell r="A1219">
            <v>40140816</v>
          </cell>
          <cell r="B1219" t="str">
            <v>FOREIGN GOVT BONDS - INT REC'D</v>
          </cell>
        </row>
        <row r="1220">
          <cell r="A1220">
            <v>40140821</v>
          </cell>
          <cell r="B1220" t="str">
            <v>FOREIGN GOVT TRY BILLS INT RECD</v>
          </cell>
        </row>
        <row r="1221">
          <cell r="A1221">
            <v>40140822</v>
          </cell>
          <cell r="B1221" t="str">
            <v>FOREIGN GOVT TRY BILLS INT RECD</v>
          </cell>
        </row>
        <row r="1222">
          <cell r="A1222">
            <v>40140823</v>
          </cell>
          <cell r="B1222" t="str">
            <v>FOREIGN GOVT TRY BILLS INT RECD</v>
          </cell>
        </row>
        <row r="1223">
          <cell r="A1223">
            <v>40140824</v>
          </cell>
          <cell r="B1223" t="str">
            <v>FOREIGN GOVT TRY BILLS INT RECD</v>
          </cell>
        </row>
        <row r="1224">
          <cell r="A1224">
            <v>40140825</v>
          </cell>
          <cell r="B1224" t="str">
            <v>FRGN GVT BOND SHRT SAL AMORTPREMDIS</v>
          </cell>
        </row>
        <row r="1225">
          <cell r="A1225">
            <v>40140826</v>
          </cell>
          <cell r="B1225" t="str">
            <v>FRGN GVT BOND SHRT SAL AMORTPREMDIS</v>
          </cell>
        </row>
        <row r="1226">
          <cell r="A1226">
            <v>40140827</v>
          </cell>
          <cell r="B1226" t="str">
            <v>FRGN GVT BOND SHRT SAL AMORTPREMDIS</v>
          </cell>
        </row>
        <row r="1227">
          <cell r="A1227">
            <v>40140828</v>
          </cell>
          <cell r="B1227" t="str">
            <v>FRGN GVT BOND SHRT SAL AMORTPREMDIS</v>
          </cell>
        </row>
        <row r="1228">
          <cell r="A1228">
            <v>40140829</v>
          </cell>
          <cell r="B1228" t="str">
            <v>FRGN GOVT BONDS  AMORT PREMDISC</v>
          </cell>
        </row>
        <row r="1229">
          <cell r="A1229">
            <v>40140830</v>
          </cell>
          <cell r="B1229" t="str">
            <v>FRGN GOVT BONDS  AMORT PREMDISC</v>
          </cell>
        </row>
        <row r="1230">
          <cell r="A1230">
            <v>40140831</v>
          </cell>
          <cell r="B1230" t="str">
            <v>FRGN GOVT BONDS  AMORT PREMDISC</v>
          </cell>
        </row>
        <row r="1231">
          <cell r="A1231">
            <v>40140832</v>
          </cell>
          <cell r="B1231" t="str">
            <v>FRGN GOVT BONDS  AMORT PREMDISC</v>
          </cell>
        </row>
        <row r="1232">
          <cell r="A1232">
            <v>40140833</v>
          </cell>
          <cell r="B1232" t="str">
            <v>FOREIGN GOVT BONDS INT RECD</v>
          </cell>
        </row>
        <row r="1233">
          <cell r="A1233">
            <v>40140834</v>
          </cell>
          <cell r="B1233" t="str">
            <v>FOREIGN GOVT BONDS INT RECD</v>
          </cell>
        </row>
        <row r="1234">
          <cell r="A1234">
            <v>40140835</v>
          </cell>
          <cell r="B1234" t="str">
            <v>FOREIGN GOVT BONDS INT RECD</v>
          </cell>
        </row>
        <row r="1235">
          <cell r="A1235">
            <v>40140836</v>
          </cell>
          <cell r="B1235" t="str">
            <v>FOREIGN GOVT BONDS INT RECD</v>
          </cell>
        </row>
        <row r="1236">
          <cell r="A1236">
            <v>50000000</v>
          </cell>
          <cell r="B1236" t="str">
            <v>Fees &amp; Other Income</v>
          </cell>
        </row>
        <row r="1237">
          <cell r="A1237">
            <v>50020000</v>
          </cell>
          <cell r="B1237" t="str">
            <v>Fees Comm Income Loan Related</v>
          </cell>
        </row>
        <row r="1238">
          <cell r="A1238">
            <v>50020200</v>
          </cell>
          <cell r="B1238" t="str">
            <v>Agency Fee Income</v>
          </cell>
        </row>
        <row r="1239">
          <cell r="A1239">
            <v>50020202</v>
          </cell>
          <cell r="B1239" t="str">
            <v>Agency Fee</v>
          </cell>
        </row>
        <row r="1240">
          <cell r="A1240">
            <v>50020204</v>
          </cell>
          <cell r="B1240" t="str">
            <v>Agency Fee for Syndication Loan</v>
          </cell>
        </row>
        <row r="1241">
          <cell r="A1241">
            <v>50020400</v>
          </cell>
          <cell r="B1241" t="str">
            <v>Arrangement and Front End Fees</v>
          </cell>
        </row>
        <row r="1242">
          <cell r="A1242">
            <v>50020402</v>
          </cell>
          <cell r="B1242" t="str">
            <v>Arrangement Fee</v>
          </cell>
        </row>
        <row r="1243">
          <cell r="A1243">
            <v>50020500</v>
          </cell>
          <cell r="B1243" t="str">
            <v>Other commsssion on loan</v>
          </cell>
        </row>
        <row r="1244">
          <cell r="A1244">
            <v>50020502</v>
          </cell>
          <cell r="B1244" t="str">
            <v>Commission on T/R</v>
          </cell>
        </row>
        <row r="1245">
          <cell r="A1245">
            <v>50020600</v>
          </cell>
          <cell r="B1245" t="str">
            <v>Management and Participation Fee</v>
          </cell>
        </row>
        <row r="1246">
          <cell r="A1246">
            <v>50020800</v>
          </cell>
          <cell r="B1246" t="str">
            <v>Commitment Fee</v>
          </cell>
        </row>
        <row r="1247">
          <cell r="A1247">
            <v>50020802</v>
          </cell>
          <cell r="B1247" t="str">
            <v>Commitment Fee</v>
          </cell>
        </row>
        <row r="1248">
          <cell r="A1248">
            <v>50021000</v>
          </cell>
          <cell r="B1248" t="str">
            <v>Prepayment Fee</v>
          </cell>
        </row>
        <row r="1249">
          <cell r="A1249">
            <v>50021200</v>
          </cell>
          <cell r="B1249" t="str">
            <v>Processing Fee</v>
          </cell>
        </row>
        <row r="1250">
          <cell r="A1250">
            <v>50021202</v>
          </cell>
          <cell r="B1250" t="str">
            <v>Processing Fee</v>
          </cell>
        </row>
        <row r="1251">
          <cell r="A1251">
            <v>50021203</v>
          </cell>
          <cell r="B1251" t="str">
            <v>Admn fee for Bill rediscount</v>
          </cell>
        </row>
        <row r="1252">
          <cell r="A1252">
            <v>50021204</v>
          </cell>
          <cell r="B1252" t="str">
            <v>Handling fee for bill rediscount</v>
          </cell>
        </row>
        <row r="1253">
          <cell r="A1253">
            <v>50040000</v>
          </cell>
          <cell r="B1253" t="str">
            <v>Fee Comm Income Others</v>
          </cell>
        </row>
        <row r="1254">
          <cell r="A1254">
            <v>50040400</v>
          </cell>
          <cell r="B1254" t="str">
            <v>Commission Bills And LC</v>
          </cell>
        </row>
        <row r="1255">
          <cell r="A1255">
            <v>50040402</v>
          </cell>
          <cell r="B1255" t="str">
            <v>Commission LC Opening</v>
          </cell>
        </row>
        <row r="1256">
          <cell r="A1256">
            <v>50040404</v>
          </cell>
          <cell r="B1256" t="str">
            <v>Commission LC Acceptance</v>
          </cell>
        </row>
        <row r="1257">
          <cell r="A1257">
            <v>50040405</v>
          </cell>
          <cell r="B1257" t="str">
            <v>Commn LC reimbursement</v>
          </cell>
        </row>
        <row r="1258">
          <cell r="A1258">
            <v>50040406</v>
          </cell>
          <cell r="B1258" t="str">
            <v>Commission IBC</v>
          </cell>
        </row>
        <row r="1259">
          <cell r="A1259">
            <v>50040408</v>
          </cell>
          <cell r="B1259" t="str">
            <v>Commission LC Advising</v>
          </cell>
        </row>
        <row r="1260">
          <cell r="A1260">
            <v>50040410</v>
          </cell>
          <cell r="B1260" t="str">
            <v>Confirmation Fee</v>
          </cell>
        </row>
        <row r="1261">
          <cell r="A1261">
            <v>50040412</v>
          </cell>
          <cell r="B1261" t="str">
            <v>Commission Export Negotiation</v>
          </cell>
        </row>
        <row r="1262">
          <cell r="A1262">
            <v>50040414</v>
          </cell>
          <cell r="B1262" t="str">
            <v>Commission OBC</v>
          </cell>
        </row>
        <row r="1263">
          <cell r="A1263">
            <v>50040416</v>
          </cell>
          <cell r="B1263" t="str">
            <v>Commission Remittance</v>
          </cell>
        </row>
        <row r="1264">
          <cell r="A1264">
            <v>50040417</v>
          </cell>
          <cell r="B1264" t="str">
            <v>Commission on clean bills</v>
          </cell>
        </row>
        <row r="1265">
          <cell r="A1265">
            <v>50040418</v>
          </cell>
          <cell r="B1265" t="str">
            <v>Commission on PIB</v>
          </cell>
        </row>
        <row r="1266">
          <cell r="A1266">
            <v>50040600</v>
          </cell>
          <cell r="B1266" t="str">
            <v>Commission Guarantee</v>
          </cell>
        </row>
        <row r="1267">
          <cell r="A1267">
            <v>50040601</v>
          </cell>
          <cell r="B1267" t="str">
            <v>commision on guarantees</v>
          </cell>
        </row>
        <row r="1268">
          <cell r="A1268">
            <v>50040602</v>
          </cell>
          <cell r="B1268" t="str">
            <v>Commission Bapeksta</v>
          </cell>
        </row>
        <row r="1269">
          <cell r="A1269">
            <v>50040604</v>
          </cell>
          <cell r="B1269" t="str">
            <v>Commission SBLC &amp; LG</v>
          </cell>
        </row>
        <row r="1270">
          <cell r="A1270">
            <v>50040606</v>
          </cell>
          <cell r="B1270" t="str">
            <v>Commission SG / AWG</v>
          </cell>
        </row>
        <row r="1271">
          <cell r="A1271">
            <v>50040800</v>
          </cell>
          <cell r="B1271" t="str">
            <v>Charges Trade Services</v>
          </cell>
        </row>
        <row r="1272">
          <cell r="A1272">
            <v>50040802</v>
          </cell>
          <cell r="B1272" t="str">
            <v>Telex  Charges Recovered</v>
          </cell>
        </row>
        <row r="1273">
          <cell r="A1273">
            <v>50040803</v>
          </cell>
          <cell r="B1273" t="str">
            <v>Postage Recovered</v>
          </cell>
        </row>
        <row r="1274">
          <cell r="A1274">
            <v>50040804</v>
          </cell>
          <cell r="B1274" t="str">
            <v>Banking Charges</v>
          </cell>
        </row>
        <row r="1275">
          <cell r="A1275">
            <v>50040806</v>
          </cell>
          <cell r="B1275" t="str">
            <v>certification charges</v>
          </cell>
        </row>
        <row r="1276">
          <cell r="A1276">
            <v>50042000</v>
          </cell>
          <cell r="B1276" t="str">
            <v>Fund Transfer Comm and Charges</v>
          </cell>
        </row>
        <row r="1277">
          <cell r="A1277">
            <v>50042002</v>
          </cell>
          <cell r="B1277" t="str">
            <v>Fund Transfer Commission</v>
          </cell>
        </row>
        <row r="1278">
          <cell r="A1278">
            <v>50042003</v>
          </cell>
          <cell r="B1278" t="str">
            <v>Telex Charges Recovered</v>
          </cell>
        </row>
        <row r="1279">
          <cell r="A1279">
            <v>50042004</v>
          </cell>
          <cell r="B1279" t="str">
            <v>Postage Recovered</v>
          </cell>
        </row>
        <row r="1280">
          <cell r="A1280">
            <v>50043200</v>
          </cell>
          <cell r="B1280" t="str">
            <v>Service Charges</v>
          </cell>
        </row>
        <row r="1281">
          <cell r="A1281">
            <v>50043202</v>
          </cell>
          <cell r="B1281" t="str">
            <v>Banking Charges</v>
          </cell>
        </row>
        <row r="1282">
          <cell r="A1282">
            <v>50043204</v>
          </cell>
          <cell r="B1282" t="str">
            <v>Service Charges</v>
          </cell>
        </row>
        <row r="1283">
          <cell r="A1283">
            <v>50043205</v>
          </cell>
          <cell r="B1283" t="str">
            <v>Account Closing charges</v>
          </cell>
        </row>
        <row r="1284">
          <cell r="A1284">
            <v>50043600</v>
          </cell>
          <cell r="B1284" t="str">
            <v>Other Fee Income</v>
          </cell>
        </row>
        <row r="1285">
          <cell r="A1285">
            <v>50043602</v>
          </cell>
          <cell r="B1285" t="str">
            <v>FX Commission</v>
          </cell>
        </row>
        <row r="1286">
          <cell r="A1286">
            <v>50043604</v>
          </cell>
          <cell r="B1286" t="str">
            <v>A/C Maintenance Fees</v>
          </cell>
        </row>
        <row r="1287">
          <cell r="A1287">
            <v>50043606</v>
          </cell>
          <cell r="B1287" t="str">
            <v>SDB Rental fees</v>
          </cell>
        </row>
        <row r="1288">
          <cell r="A1288">
            <v>50043607</v>
          </cell>
          <cell r="B1288" t="str">
            <v>Other Commission Income</v>
          </cell>
        </row>
        <row r="1289">
          <cell r="A1289">
            <v>50043608</v>
          </cell>
          <cell r="B1289" t="str">
            <v>Commission on Travellers Cheque</v>
          </cell>
        </row>
        <row r="1290">
          <cell r="A1290">
            <v>50043609</v>
          </cell>
          <cell r="B1290" t="str">
            <v>Advisory fee</v>
          </cell>
        </row>
        <row r="1291">
          <cell r="A1291">
            <v>50043800</v>
          </cell>
          <cell r="B1291" t="str">
            <v>Fee Income from Interbranch/Unit</v>
          </cell>
        </row>
        <row r="1292">
          <cell r="A1292">
            <v>50043802</v>
          </cell>
          <cell r="B1292" t="str">
            <v>Fee Income from HO</v>
          </cell>
        </row>
        <row r="1293">
          <cell r="A1293">
            <v>50043804</v>
          </cell>
          <cell r="B1293" t="str">
            <v>Fee Income from Interbranch/Unit</v>
          </cell>
        </row>
        <row r="1294">
          <cell r="A1294">
            <v>50043805</v>
          </cell>
          <cell r="B1294" t="str">
            <v>FX Commission Interbook</v>
          </cell>
        </row>
        <row r="1295">
          <cell r="A1295">
            <v>50043890</v>
          </cell>
          <cell r="B1295" t="str">
            <v>Fee Income from DBS Vickers Indo</v>
          </cell>
        </row>
        <row r="1296">
          <cell r="A1296">
            <v>50043895</v>
          </cell>
          <cell r="B1296" t="str">
            <v>CS - INTERNAL HEDGE INT RECEIVED</v>
          </cell>
        </row>
        <row r="1297">
          <cell r="A1297">
            <v>50043896</v>
          </cell>
          <cell r="B1297" t="str">
            <v>CS - INTERNAL HEDGE INT PAID</v>
          </cell>
        </row>
        <row r="1298">
          <cell r="A1298">
            <v>50043897</v>
          </cell>
          <cell r="B1298" t="str">
            <v>CURRENCY SWAPS - INTERNAL PL</v>
          </cell>
        </row>
        <row r="1299">
          <cell r="A1299">
            <v>50060000</v>
          </cell>
          <cell r="B1299" t="str">
            <v>Other Income</v>
          </cell>
        </row>
        <row r="1300">
          <cell r="A1300">
            <v>50060500</v>
          </cell>
          <cell r="B1300" t="str">
            <v>FOREIGN / LOCAL GOVT BONDS - PL</v>
          </cell>
        </row>
        <row r="1301">
          <cell r="A1301">
            <v>50060513</v>
          </cell>
          <cell r="B1301" t="str">
            <v>FOREIGN GOVT BONDS - PL</v>
          </cell>
        </row>
        <row r="1302">
          <cell r="A1302">
            <v>50060514</v>
          </cell>
          <cell r="B1302" t="str">
            <v>FOREIGN GOVT BONDS - PL</v>
          </cell>
        </row>
        <row r="1303">
          <cell r="A1303">
            <v>50060515</v>
          </cell>
          <cell r="B1303" t="str">
            <v>FOREIGN GOVT BONDS - PL</v>
          </cell>
        </row>
        <row r="1304">
          <cell r="A1304">
            <v>50060516</v>
          </cell>
          <cell r="B1304" t="str">
            <v>FOREIGN GOVT BONDS - PL</v>
          </cell>
        </row>
        <row r="1305">
          <cell r="A1305">
            <v>50060517</v>
          </cell>
          <cell r="B1305" t="str">
            <v>LOCAL GOVT BONDS - PL</v>
          </cell>
        </row>
        <row r="1306">
          <cell r="A1306">
            <v>50060518</v>
          </cell>
          <cell r="B1306" t="str">
            <v>LOCAL GOVT BONDS - PL</v>
          </cell>
        </row>
        <row r="1307">
          <cell r="A1307">
            <v>50060519</v>
          </cell>
          <cell r="B1307" t="str">
            <v>LOCAL GOVT BONDS - PL</v>
          </cell>
        </row>
        <row r="1308">
          <cell r="A1308">
            <v>50060520</v>
          </cell>
          <cell r="B1308" t="str">
            <v>LOCAL GOVT BONDS - PL</v>
          </cell>
        </row>
        <row r="1309">
          <cell r="A1309">
            <v>50060600</v>
          </cell>
          <cell r="B1309" t="str">
            <v>Bad Debts Recovered</v>
          </cell>
        </row>
        <row r="1310">
          <cell r="A1310">
            <v>50060602</v>
          </cell>
          <cell r="B1310" t="str">
            <v>Bad Debts Recovered</v>
          </cell>
        </row>
        <row r="1311">
          <cell r="A1311">
            <v>50060604</v>
          </cell>
          <cell r="B1311" t="str">
            <v>bad debts written off recovered</v>
          </cell>
        </row>
        <row r="1312">
          <cell r="A1312">
            <v>50060605</v>
          </cell>
          <cell r="B1312" t="str">
            <v>Bad debts interest recovered</v>
          </cell>
        </row>
        <row r="1313">
          <cell r="A1313">
            <v>50060700</v>
          </cell>
          <cell r="B1313" t="str">
            <v>BD REPO FOREIGN GOVT PROFIT/LOSS</v>
          </cell>
        </row>
        <row r="1314">
          <cell r="A1314">
            <v>50060710</v>
          </cell>
          <cell r="B1314" t="str">
            <v>BD REPO OTHERS PROFIT/LOSS</v>
          </cell>
        </row>
        <row r="1315">
          <cell r="A1315">
            <v>50060711</v>
          </cell>
          <cell r="B1315" t="str">
            <v>BD REPO OTHERS PROFIT/LOSS</v>
          </cell>
        </row>
        <row r="1316">
          <cell r="A1316">
            <v>50060712</v>
          </cell>
          <cell r="B1316" t="str">
            <v>BD REPO OTHERS PROFIT/LOSS</v>
          </cell>
        </row>
        <row r="1317">
          <cell r="A1317">
            <v>50060713</v>
          </cell>
          <cell r="B1317" t="str">
            <v>BD REPO FOREIGN GOVT PROFIT/LOSS</v>
          </cell>
        </row>
        <row r="1318">
          <cell r="A1318">
            <v>50060714</v>
          </cell>
          <cell r="B1318" t="str">
            <v>BD REPO FOREIGN GOVT PROFIT/LOSS</v>
          </cell>
        </row>
        <row r="1319">
          <cell r="A1319">
            <v>50060715</v>
          </cell>
          <cell r="B1319" t="str">
            <v>BD REPO FOREIGN GOVT PROFIT/LOSS</v>
          </cell>
        </row>
        <row r="1320">
          <cell r="A1320">
            <v>50060716</v>
          </cell>
          <cell r="B1320" t="str">
            <v>BD REPO LOCAL GOVT PROFIT/LOSS</v>
          </cell>
        </row>
        <row r="1321">
          <cell r="A1321">
            <v>50060717</v>
          </cell>
          <cell r="B1321" t="str">
            <v>BD REPO LOCAL GOVT PROFIT/LOSS</v>
          </cell>
        </row>
        <row r="1322">
          <cell r="A1322">
            <v>50060718</v>
          </cell>
          <cell r="B1322" t="str">
            <v>BD REPO LOCAL GOVT PROFIT/LOSS</v>
          </cell>
        </row>
        <row r="1323">
          <cell r="A1323">
            <v>50060721</v>
          </cell>
          <cell r="B1323" t="str">
            <v>BD REV FOREIGN GOVT PROFIT/LOSS</v>
          </cell>
        </row>
        <row r="1324">
          <cell r="A1324">
            <v>50060724</v>
          </cell>
          <cell r="B1324" t="str">
            <v>BD REV FOREIGN GOVT PROFIT/LOSS</v>
          </cell>
        </row>
        <row r="1325">
          <cell r="A1325">
            <v>50060727</v>
          </cell>
          <cell r="B1325" t="str">
            <v>BD REV FOREIGN GOVT PROFIT/LOSS</v>
          </cell>
        </row>
        <row r="1326">
          <cell r="A1326">
            <v>50060730</v>
          </cell>
          <cell r="B1326" t="str">
            <v>BD REV LOCAL GOVT PROFIT/LOSS</v>
          </cell>
        </row>
        <row r="1327">
          <cell r="A1327">
            <v>50060733</v>
          </cell>
          <cell r="B1327" t="str">
            <v>BD REV LOCAL GOVT PROFIT/LOSS</v>
          </cell>
        </row>
        <row r="1328">
          <cell r="A1328">
            <v>50060736</v>
          </cell>
          <cell r="B1328" t="str">
            <v>BD REV LOCAL GOVT PROFIT/LOSS</v>
          </cell>
        </row>
        <row r="1329">
          <cell r="A1329">
            <v>50060739</v>
          </cell>
          <cell r="B1329" t="str">
            <v>BD REV OTHERS PROFIT/LOSS</v>
          </cell>
        </row>
        <row r="1330">
          <cell r="A1330">
            <v>50060742</v>
          </cell>
          <cell r="B1330" t="str">
            <v>BD REV OTHERS PROFIT/LOSS</v>
          </cell>
        </row>
        <row r="1331">
          <cell r="A1331">
            <v>50060745</v>
          </cell>
          <cell r="B1331" t="str">
            <v>BD REV OTHERS PROFIT/LOSS</v>
          </cell>
        </row>
        <row r="1332">
          <cell r="A1332">
            <v>50060800</v>
          </cell>
          <cell r="B1332" t="str">
            <v>Other Non Fee Income</v>
          </cell>
        </row>
        <row r="1333">
          <cell r="A1333">
            <v>50060801</v>
          </cell>
          <cell r="B1333" t="str">
            <v>Asset Settlement Income</v>
          </cell>
        </row>
        <row r="1334">
          <cell r="A1334">
            <v>50060802</v>
          </cell>
          <cell r="B1334" t="str">
            <v>Miscellaneous Income</v>
          </cell>
        </row>
        <row r="1335">
          <cell r="A1335">
            <v>50060803</v>
          </cell>
          <cell r="B1335" t="str">
            <v>Other interest income</v>
          </cell>
        </row>
        <row r="1336">
          <cell r="A1336">
            <v>50060804</v>
          </cell>
          <cell r="B1336" t="str">
            <v>Other Interest Income on Loan</v>
          </cell>
        </row>
        <row r="1337">
          <cell r="A1337">
            <v>50060805</v>
          </cell>
          <cell r="B1337" t="str">
            <v>Gain/ Loss on Sell of SBI Trading</v>
          </cell>
        </row>
        <row r="1338">
          <cell r="A1338">
            <v>50060806</v>
          </cell>
          <cell r="B1338" t="str">
            <v>OTHER ITEMS WRITTEN OFF RECOVERED</v>
          </cell>
        </row>
        <row r="1339">
          <cell r="A1339">
            <v>50060807</v>
          </cell>
          <cell r="B1339" t="str">
            <v>Unrealized Derivative income IRS</v>
          </cell>
        </row>
        <row r="1340">
          <cell r="A1340">
            <v>50060808</v>
          </cell>
          <cell r="B1340" t="str">
            <v>Unrealized Derivative inc IRS Intbr</v>
          </cell>
        </row>
        <row r="1341">
          <cell r="A1341">
            <v>50060818</v>
          </cell>
          <cell r="B1341" t="str">
            <v>BD REV FOREIGN GOVT INTERNAL PROFIT/LOSS</v>
          </cell>
        </row>
        <row r="1342">
          <cell r="A1342">
            <v>50060821</v>
          </cell>
          <cell r="B1342" t="str">
            <v>BD REV LOCAL GOVT INTERNAL PROFIT/LOSS</v>
          </cell>
        </row>
        <row r="1343">
          <cell r="A1343">
            <v>50060824</v>
          </cell>
          <cell r="B1343" t="str">
            <v>BD REV OTHERS INTERNAL PROFIT/LOSS</v>
          </cell>
        </row>
        <row r="1344">
          <cell r="A1344">
            <v>50064100</v>
          </cell>
          <cell r="B1344" t="str">
            <v>CORP BONDS - PL (MTM)</v>
          </cell>
        </row>
        <row r="1345">
          <cell r="A1345">
            <v>50064101</v>
          </cell>
          <cell r="B1345" t="str">
            <v>CORP BONDS - PL (MTM)</v>
          </cell>
        </row>
        <row r="1346">
          <cell r="A1346">
            <v>50064102</v>
          </cell>
          <cell r="B1346" t="str">
            <v>CORP BONDS - PL (MTM)</v>
          </cell>
        </row>
        <row r="1347">
          <cell r="A1347">
            <v>50064103</v>
          </cell>
          <cell r="B1347" t="str">
            <v>CORP BONDS - PL (MTM)</v>
          </cell>
        </row>
        <row r="1348">
          <cell r="A1348">
            <v>50064200</v>
          </cell>
          <cell r="B1348" t="str">
            <v>CERT OF DEP - PL  (MTM)</v>
          </cell>
        </row>
        <row r="1349">
          <cell r="A1349">
            <v>50064201</v>
          </cell>
          <cell r="B1349" t="str">
            <v>CERT OF DEP - PL  (MTM)</v>
          </cell>
        </row>
        <row r="1350">
          <cell r="A1350">
            <v>50064202</v>
          </cell>
          <cell r="B1350" t="str">
            <v>CERT OF DEP - PL  (MTM)</v>
          </cell>
        </row>
        <row r="1351">
          <cell r="A1351">
            <v>50064203</v>
          </cell>
          <cell r="B1351" t="str">
            <v>CERT OF DEP - PL  (MTM)</v>
          </cell>
        </row>
        <row r="1352">
          <cell r="A1352">
            <v>50064300</v>
          </cell>
          <cell r="B1352" t="str">
            <v>FOREIGN GOVT BONDS - PL (MTM)</v>
          </cell>
        </row>
        <row r="1353">
          <cell r="A1353">
            <v>50064301</v>
          </cell>
          <cell r="B1353" t="str">
            <v>FOREIGN GOVT BONDS - PL (MTM)</v>
          </cell>
        </row>
        <row r="1354">
          <cell r="A1354">
            <v>50064302</v>
          </cell>
          <cell r="B1354" t="str">
            <v>LOCAL GOVT BONDS - PL (MTM)</v>
          </cell>
        </row>
        <row r="1355">
          <cell r="A1355">
            <v>50064400</v>
          </cell>
          <cell r="B1355" t="str">
            <v>PL on Foreign Exchange</v>
          </cell>
        </row>
        <row r="1356">
          <cell r="A1356">
            <v>50064402</v>
          </cell>
          <cell r="B1356" t="str">
            <v>PL on Foreign Exchange Trade</v>
          </cell>
        </row>
        <row r="1357">
          <cell r="A1357">
            <v>50064404</v>
          </cell>
          <cell r="B1357" t="str">
            <v>PL on Foreign Exchange Revaluation</v>
          </cell>
        </row>
        <row r="1358">
          <cell r="A1358">
            <v>50064406</v>
          </cell>
          <cell r="B1358" t="str">
            <v>Swap Interest income</v>
          </cell>
        </row>
        <row r="1359">
          <cell r="A1359">
            <v>50064408</v>
          </cell>
          <cell r="B1359" t="str">
            <v>PL Unrealised forward reval</v>
          </cell>
        </row>
        <row r="1360">
          <cell r="A1360">
            <v>50064410</v>
          </cell>
          <cell r="B1360" t="str">
            <v>PL Unrealised Option Reval</v>
          </cell>
        </row>
        <row r="1361">
          <cell r="A1361">
            <v>50064412</v>
          </cell>
          <cell r="B1361" t="str">
            <v>Premium Received on Option</v>
          </cell>
        </row>
        <row r="1362">
          <cell r="A1362">
            <v>50064420</v>
          </cell>
          <cell r="B1362" t="str">
            <v>FX - PROFIT/LOSS</v>
          </cell>
        </row>
        <row r="1363">
          <cell r="A1363">
            <v>50064421</v>
          </cell>
          <cell r="B1363" t="str">
            <v>FX - PROFIT/LOSS</v>
          </cell>
        </row>
        <row r="1364">
          <cell r="A1364">
            <v>50064422</v>
          </cell>
          <cell r="B1364" t="str">
            <v>FX - PROFIT/LOSS</v>
          </cell>
        </row>
        <row r="1365">
          <cell r="A1365">
            <v>50064423</v>
          </cell>
          <cell r="B1365" t="str">
            <v>FX - INTERNAL PL</v>
          </cell>
        </row>
        <row r="1366">
          <cell r="A1366">
            <v>50064424</v>
          </cell>
          <cell r="B1366" t="str">
            <v>FX SWAPS - PROFIT/LOSS</v>
          </cell>
        </row>
        <row r="1367">
          <cell r="A1367">
            <v>50064425</v>
          </cell>
          <cell r="B1367" t="str">
            <v>FX SWAPS - PROFIT/LOSS</v>
          </cell>
        </row>
        <row r="1368">
          <cell r="A1368">
            <v>50064426</v>
          </cell>
          <cell r="B1368" t="str">
            <v>FX SWAPS - PROFIT/LOSS</v>
          </cell>
        </row>
        <row r="1369">
          <cell r="A1369">
            <v>50064427</v>
          </cell>
          <cell r="B1369" t="str">
            <v>FX SWAPS - INTERNAL PL</v>
          </cell>
        </row>
        <row r="1370">
          <cell r="A1370">
            <v>50064500</v>
          </cell>
          <cell r="B1370" t="str">
            <v>SIMPLE OPTION</v>
          </cell>
        </row>
        <row r="1371">
          <cell r="A1371">
            <v>50064501</v>
          </cell>
          <cell r="B1371" t="str">
            <v>SIMPLE OPTION - INTERNAL PL</v>
          </cell>
        </row>
        <row r="1372">
          <cell r="A1372">
            <v>50064502</v>
          </cell>
          <cell r="B1372" t="str">
            <v>SIMPLE OPTION - PL</v>
          </cell>
        </row>
        <row r="1373">
          <cell r="A1373">
            <v>50064503</v>
          </cell>
          <cell r="B1373" t="str">
            <v>SIMPLE OPTION - PL</v>
          </cell>
        </row>
        <row r="1374">
          <cell r="A1374">
            <v>50064504</v>
          </cell>
          <cell r="B1374" t="str">
            <v>SIMPLE OPTION - PL</v>
          </cell>
        </row>
        <row r="1375">
          <cell r="A1375">
            <v>50064505</v>
          </cell>
          <cell r="B1375" t="str">
            <v>IRS - INTERNAL PL</v>
          </cell>
        </row>
        <row r="1376">
          <cell r="A1376">
            <v>50064600</v>
          </cell>
          <cell r="B1376" t="str">
            <v>IRS -PL</v>
          </cell>
        </row>
        <row r="1377">
          <cell r="A1377">
            <v>50064601</v>
          </cell>
          <cell r="B1377" t="str">
            <v>IRS - PL BK</v>
          </cell>
        </row>
        <row r="1378">
          <cell r="A1378">
            <v>50064602</v>
          </cell>
          <cell r="B1378" t="str">
            <v>IRS - PL SUB COS</v>
          </cell>
        </row>
        <row r="1379">
          <cell r="A1379">
            <v>50064603</v>
          </cell>
          <cell r="B1379" t="str">
            <v>IRS - PL NON BANK</v>
          </cell>
        </row>
        <row r="1380">
          <cell r="A1380">
            <v>50064700</v>
          </cell>
          <cell r="B1380" t="str">
            <v>TRY BILLS  / BOND PROFIT/LOSS</v>
          </cell>
        </row>
        <row r="1381">
          <cell r="A1381">
            <v>50064701</v>
          </cell>
          <cell r="B1381" t="str">
            <v>LOCAL GOVT TRY BILLS - PROFIT/LOSS</v>
          </cell>
        </row>
        <row r="1382">
          <cell r="A1382">
            <v>50064702</v>
          </cell>
          <cell r="B1382" t="str">
            <v>LOCAL GOVT TRY BILLS - PROFIT/LOSS</v>
          </cell>
        </row>
        <row r="1383">
          <cell r="A1383">
            <v>50064703</v>
          </cell>
          <cell r="B1383" t="str">
            <v>LOCAL GOVT TRY BILLS - PROFIT/LOSS</v>
          </cell>
        </row>
        <row r="1384">
          <cell r="A1384">
            <v>50064704</v>
          </cell>
          <cell r="B1384" t="str">
            <v>LOCAL GOVT TRY BILLS - PROFIT/LOSS</v>
          </cell>
        </row>
        <row r="1385">
          <cell r="A1385">
            <v>50064705</v>
          </cell>
          <cell r="B1385" t="str">
            <v>FOREIGN GOVT TRY BILLS - PROFIT/LOSS</v>
          </cell>
        </row>
        <row r="1386">
          <cell r="A1386">
            <v>50064706</v>
          </cell>
          <cell r="B1386" t="str">
            <v>FOREIGN GOVT TRY BILLS - PROFIT/LOSS</v>
          </cell>
        </row>
        <row r="1387">
          <cell r="A1387">
            <v>50064707</v>
          </cell>
          <cell r="B1387" t="str">
            <v>FOREIGN GOVT TRY BILLS - PROFIT/LOSS</v>
          </cell>
        </row>
        <row r="1388">
          <cell r="A1388">
            <v>50064708</v>
          </cell>
          <cell r="B1388" t="str">
            <v>FOREIGN GOVT TRY BILLS - PROFIT/LOSS</v>
          </cell>
        </row>
        <row r="1389">
          <cell r="A1389">
            <v>50064800</v>
          </cell>
          <cell r="B1389" t="str">
            <v>CORP BONDS - PL</v>
          </cell>
        </row>
        <row r="1390">
          <cell r="A1390">
            <v>50064801</v>
          </cell>
          <cell r="B1390" t="str">
            <v>CORP BONDS - PL</v>
          </cell>
        </row>
        <row r="1391">
          <cell r="A1391">
            <v>50064802</v>
          </cell>
          <cell r="B1391" t="str">
            <v>CORP BONDS - PL</v>
          </cell>
        </row>
        <row r="1392">
          <cell r="A1392">
            <v>50064803</v>
          </cell>
          <cell r="B1392" t="str">
            <v>CORP BONDS - PL</v>
          </cell>
        </row>
        <row r="1393">
          <cell r="A1393">
            <v>50064804</v>
          </cell>
          <cell r="B1393" t="str">
            <v>CORP BONDS - PL</v>
          </cell>
        </row>
        <row r="1394">
          <cell r="A1394">
            <v>50064805</v>
          </cell>
          <cell r="B1394" t="str">
            <v>CORP BONDS - PL</v>
          </cell>
        </row>
        <row r="1395">
          <cell r="A1395">
            <v>50064806</v>
          </cell>
          <cell r="B1395" t="str">
            <v>CORP BONDS - PL</v>
          </cell>
        </row>
        <row r="1396">
          <cell r="A1396">
            <v>50064807</v>
          </cell>
          <cell r="B1396" t="str">
            <v>CORP BONDS - PL</v>
          </cell>
        </row>
        <row r="1397">
          <cell r="A1397">
            <v>50064808</v>
          </cell>
          <cell r="B1397" t="str">
            <v>CORP BONDS - PL</v>
          </cell>
        </row>
        <row r="1398">
          <cell r="A1398">
            <v>50064809</v>
          </cell>
          <cell r="B1398" t="str">
            <v>CORP BONDS - PL</v>
          </cell>
        </row>
        <row r="1399">
          <cell r="A1399">
            <v>50064810</v>
          </cell>
          <cell r="B1399" t="str">
            <v>CORP BONDS - PL</v>
          </cell>
        </row>
        <row r="1400">
          <cell r="A1400">
            <v>50064811</v>
          </cell>
          <cell r="B1400" t="str">
            <v>CORP BONDS - PL</v>
          </cell>
        </row>
        <row r="1401">
          <cell r="A1401">
            <v>50064812</v>
          </cell>
          <cell r="B1401" t="str">
            <v>CORP BONDS - PL</v>
          </cell>
        </row>
        <row r="1402">
          <cell r="A1402">
            <v>50064900</v>
          </cell>
          <cell r="B1402" t="str">
            <v>OTHER NON-OPERATING INCOME</v>
          </cell>
        </row>
        <row r="1403">
          <cell r="A1403">
            <v>50064901</v>
          </cell>
          <cell r="B1403" t="str">
            <v>CERT OF DEP - P/L</v>
          </cell>
        </row>
        <row r="1404">
          <cell r="A1404">
            <v>50064902</v>
          </cell>
          <cell r="B1404" t="str">
            <v>CERT OF DEP - PL</v>
          </cell>
        </row>
        <row r="1405">
          <cell r="A1405">
            <v>50064903</v>
          </cell>
          <cell r="B1405" t="str">
            <v>CERT OF DEP - PL</v>
          </cell>
        </row>
        <row r="1406">
          <cell r="A1406">
            <v>50064904</v>
          </cell>
          <cell r="B1406" t="str">
            <v>CERT OF DEP - PL</v>
          </cell>
        </row>
        <row r="1407">
          <cell r="A1407">
            <v>50064905</v>
          </cell>
          <cell r="B1407" t="str">
            <v>CERT OF DEP - PL</v>
          </cell>
        </row>
        <row r="1408">
          <cell r="A1408">
            <v>50064906</v>
          </cell>
          <cell r="B1408" t="str">
            <v>CERT OF DEP - PL</v>
          </cell>
        </row>
        <row r="1409">
          <cell r="A1409">
            <v>50064907</v>
          </cell>
          <cell r="B1409" t="str">
            <v>CERT OF DEP - PL</v>
          </cell>
        </row>
        <row r="1410">
          <cell r="A1410">
            <v>50064908</v>
          </cell>
          <cell r="B1410" t="str">
            <v>CERT OF DEP - PL</v>
          </cell>
        </row>
        <row r="1411">
          <cell r="A1411">
            <v>50064909</v>
          </cell>
          <cell r="B1411" t="str">
            <v>CERT OF DEP - PL</v>
          </cell>
        </row>
        <row r="1412">
          <cell r="A1412">
            <v>50064910</v>
          </cell>
          <cell r="B1412" t="str">
            <v>CERT OF DEP - PL</v>
          </cell>
        </row>
        <row r="1413">
          <cell r="A1413">
            <v>50064911</v>
          </cell>
          <cell r="B1413" t="str">
            <v>CERT OF DEP - PL</v>
          </cell>
        </row>
        <row r="1414">
          <cell r="A1414">
            <v>50064912</v>
          </cell>
          <cell r="B1414" t="str">
            <v>CERT OF DEP - PL</v>
          </cell>
        </row>
        <row r="1415">
          <cell r="A1415">
            <v>50064913</v>
          </cell>
          <cell r="B1415" t="str">
            <v>CERT OF DEP ISS-PL</v>
          </cell>
        </row>
        <row r="1416">
          <cell r="A1416">
            <v>50065200</v>
          </cell>
          <cell r="B1416" t="str">
            <v>PL on Disposal of Fixed Asset</v>
          </cell>
        </row>
        <row r="1417">
          <cell r="A1417">
            <v>50065202</v>
          </cell>
          <cell r="B1417" t="str">
            <v>PL on Disposal of Fixed Asset</v>
          </cell>
        </row>
        <row r="1418">
          <cell r="A1418">
            <v>50065400</v>
          </cell>
          <cell r="B1418" t="str">
            <v>Year End P&amp;L</v>
          </cell>
        </row>
        <row r="1419">
          <cell r="A1419">
            <v>50065402</v>
          </cell>
          <cell r="B1419" t="str">
            <v>Year End P&amp;L</v>
          </cell>
        </row>
        <row r="1420">
          <cell r="A1420">
            <v>60000000</v>
          </cell>
          <cell r="B1420" t="str">
            <v>Expense</v>
          </cell>
        </row>
        <row r="1421">
          <cell r="A1421">
            <v>60010000</v>
          </cell>
          <cell r="B1421" t="str">
            <v>Interest Expense</v>
          </cell>
        </row>
        <row r="1422">
          <cell r="A1422">
            <v>60020000</v>
          </cell>
          <cell r="B1422" t="str">
            <v>IP Government/ Interbr/ Interbk/ NB</v>
          </cell>
        </row>
        <row r="1423">
          <cell r="A1423">
            <v>60020200</v>
          </cell>
          <cell r="B1423" t="str">
            <v>IP Government</v>
          </cell>
        </row>
        <row r="1424">
          <cell r="A1424">
            <v>60020208</v>
          </cell>
          <cell r="B1424" t="str">
            <v>IP SBI Repurchase</v>
          </cell>
        </row>
        <row r="1425">
          <cell r="A1425">
            <v>60020209</v>
          </cell>
          <cell r="B1425" t="str">
            <v>BD REPO LOCAL GOVT IP</v>
          </cell>
        </row>
        <row r="1426">
          <cell r="A1426">
            <v>60020210</v>
          </cell>
          <cell r="B1426" t="str">
            <v>BD REPO LOCAL GOVT IP</v>
          </cell>
        </row>
        <row r="1427">
          <cell r="A1427">
            <v>60020211</v>
          </cell>
          <cell r="B1427" t="str">
            <v>BD REPO LOCAL GOVT IP</v>
          </cell>
        </row>
        <row r="1428">
          <cell r="A1428">
            <v>60020400</v>
          </cell>
          <cell r="B1428" t="str">
            <v>IP Interbranch</v>
          </cell>
        </row>
        <row r="1429">
          <cell r="A1429">
            <v>60020402</v>
          </cell>
          <cell r="B1429" t="str">
            <v>IP Interbranch Vostro A/C</v>
          </cell>
        </row>
        <row r="1430">
          <cell r="A1430">
            <v>60020403</v>
          </cell>
          <cell r="B1430" t="str">
            <v>IP Interbranch Overnight Borrowings</v>
          </cell>
        </row>
        <row r="1431">
          <cell r="A1431">
            <v>60020404</v>
          </cell>
          <cell r="B1431" t="str">
            <v>IP Interbranch Term Borrowings (MM)</v>
          </cell>
        </row>
        <row r="1432">
          <cell r="A1432">
            <v>60020406</v>
          </cell>
          <cell r="B1432" t="str">
            <v>IP Interbranch LT Borrowings</v>
          </cell>
        </row>
        <row r="1433">
          <cell r="A1433">
            <v>60020408</v>
          </cell>
          <cell r="B1433" t="str">
            <v>BORR - INTEREST PAID DBS</v>
          </cell>
        </row>
        <row r="1434">
          <cell r="A1434">
            <v>60020500</v>
          </cell>
          <cell r="B1434" t="str">
            <v>INTEREST PAID HEAD OFFICE (HO)</v>
          </cell>
        </row>
        <row r="1435">
          <cell r="A1435">
            <v>60020600</v>
          </cell>
          <cell r="B1435" t="str">
            <v>IP Interbank</v>
          </cell>
        </row>
        <row r="1436">
          <cell r="A1436">
            <v>60020602</v>
          </cell>
          <cell r="B1436" t="str">
            <v>IP Interbank Vostro A/C</v>
          </cell>
        </row>
        <row r="1437">
          <cell r="A1437">
            <v>60020603</v>
          </cell>
          <cell r="B1437" t="str">
            <v>IP Interbank Overnight Borrowings</v>
          </cell>
        </row>
        <row r="1438">
          <cell r="A1438">
            <v>60020604</v>
          </cell>
          <cell r="B1438" t="str">
            <v>IP Interbank Term Borrowings (MM)</v>
          </cell>
        </row>
        <row r="1439">
          <cell r="A1439">
            <v>60020606</v>
          </cell>
          <cell r="B1439" t="str">
            <v>IP Interbank LT Borrowings</v>
          </cell>
        </row>
        <row r="1440">
          <cell r="A1440">
            <v>60020608</v>
          </cell>
          <cell r="B1440" t="str">
            <v>IP Interbook</v>
          </cell>
        </row>
        <row r="1441">
          <cell r="A1441">
            <v>60020610</v>
          </cell>
          <cell r="B1441" t="str">
            <v>CERT OF DEP SHORT SALE - INT PAID</v>
          </cell>
        </row>
        <row r="1442">
          <cell r="A1442">
            <v>60020611</v>
          </cell>
          <cell r="B1442" t="str">
            <v>CERT OF DEP SHORT SALE - INT PAID</v>
          </cell>
        </row>
        <row r="1443">
          <cell r="A1443">
            <v>60020612</v>
          </cell>
          <cell r="B1443" t="str">
            <v>CERT OF DEP SHORT SALE - INT PAID</v>
          </cell>
        </row>
        <row r="1444">
          <cell r="A1444">
            <v>60020613</v>
          </cell>
          <cell r="B1444" t="str">
            <v>CERT OF DEP SHORT SALE - INT PAID</v>
          </cell>
        </row>
        <row r="1445">
          <cell r="A1445">
            <v>60020614</v>
          </cell>
          <cell r="B1445" t="str">
            <v>BORR - INTEREST PAID BANKS</v>
          </cell>
        </row>
        <row r="1446">
          <cell r="A1446">
            <v>60020700</v>
          </cell>
          <cell r="B1446" t="str">
            <v>I/P OVERSEAS BRANCHES (OB)</v>
          </cell>
        </row>
        <row r="1447">
          <cell r="A1447">
            <v>60020800</v>
          </cell>
          <cell r="B1447" t="str">
            <v>IP Non Bank</v>
          </cell>
        </row>
        <row r="1448">
          <cell r="A1448">
            <v>60020803</v>
          </cell>
          <cell r="B1448" t="str">
            <v>IP Non Bank Overnight Borrowings</v>
          </cell>
        </row>
        <row r="1449">
          <cell r="A1449">
            <v>60020804</v>
          </cell>
          <cell r="B1449" t="str">
            <v>IP Non Bank Term Borrowings (MM)</v>
          </cell>
        </row>
        <row r="1450">
          <cell r="A1450">
            <v>60020806</v>
          </cell>
          <cell r="B1450" t="str">
            <v>IP Non Bank LT Borrowings</v>
          </cell>
        </row>
        <row r="1451">
          <cell r="A1451">
            <v>60020808</v>
          </cell>
          <cell r="B1451" t="str">
            <v>IP Bill rediscount</v>
          </cell>
        </row>
        <row r="1452">
          <cell r="A1452">
            <v>60020820</v>
          </cell>
          <cell r="B1452" t="str">
            <v>IRS - INT PAID HEDGE ASSET SWAP</v>
          </cell>
        </row>
        <row r="1453">
          <cell r="A1453">
            <v>60020821</v>
          </cell>
          <cell r="B1453" t="str">
            <v>IRS - INT PAID HEDGE BONDS</v>
          </cell>
        </row>
        <row r="1454">
          <cell r="A1454">
            <v>60020822</v>
          </cell>
          <cell r="B1454" t="str">
            <v>IRS - INT PAID HEDGE BILL OF EXCH</v>
          </cell>
        </row>
        <row r="1455">
          <cell r="A1455">
            <v>60020823</v>
          </cell>
          <cell r="B1455" t="str">
            <v>IRS - INT PAID HEDGE CURRENCY SWAP</v>
          </cell>
        </row>
        <row r="1456">
          <cell r="A1456">
            <v>60020824</v>
          </cell>
          <cell r="B1456" t="str">
            <v>IRS - INT PAID HEDGE CASH</v>
          </cell>
        </row>
        <row r="1457">
          <cell r="A1457">
            <v>60020825</v>
          </cell>
          <cell r="B1457" t="str">
            <v>IRS - INT PAID HEDGE DEPOSIT</v>
          </cell>
        </row>
        <row r="1458">
          <cell r="A1458">
            <v>60020826</v>
          </cell>
          <cell r="B1458" t="str">
            <v>IRS - INT PAID HEDGE FX SWAP</v>
          </cell>
        </row>
        <row r="1459">
          <cell r="A1459">
            <v>60020827</v>
          </cell>
          <cell r="B1459" t="str">
            <v>IRS - INT PAID HEDGE INTER BK BORR</v>
          </cell>
        </row>
        <row r="1460">
          <cell r="A1460">
            <v>60020828</v>
          </cell>
          <cell r="B1460" t="str">
            <v>IRS - INT PAID HEDGE INTER BK LEND</v>
          </cell>
        </row>
        <row r="1461">
          <cell r="A1461">
            <v>60020829</v>
          </cell>
          <cell r="B1461" t="str">
            <v>IRS - INT PAID HEDGE INT RATE SWAP</v>
          </cell>
        </row>
        <row r="1462">
          <cell r="A1462">
            <v>60020830</v>
          </cell>
          <cell r="B1462" t="str">
            <v>IRS - INT PAID HEDGE LOAN</v>
          </cell>
        </row>
        <row r="1463">
          <cell r="A1463">
            <v>60020831</v>
          </cell>
          <cell r="B1463" t="str">
            <v>IRS - INT PAID HEDGE LONG TERM FX</v>
          </cell>
        </row>
        <row r="1464">
          <cell r="A1464">
            <v>60020832</v>
          </cell>
          <cell r="B1464" t="str">
            <v>IRS - INT PAID HEDGE LT FX DEL</v>
          </cell>
        </row>
        <row r="1465">
          <cell r="A1465">
            <v>60020833</v>
          </cell>
          <cell r="B1465" t="str">
            <v>IRS - INT PAID HEDGE LT FX REC</v>
          </cell>
        </row>
        <row r="1466">
          <cell r="A1466">
            <v>60020834</v>
          </cell>
          <cell r="B1466" t="str">
            <v>IRS - INT PAID HEDGE NCD</v>
          </cell>
        </row>
        <row r="1467">
          <cell r="A1467">
            <v>60020835</v>
          </cell>
          <cell r="B1467" t="str">
            <v>IRS - INT PAID HEDGE OTHERS</v>
          </cell>
        </row>
        <row r="1468">
          <cell r="A1468">
            <v>60020836</v>
          </cell>
          <cell r="B1468" t="str">
            <v>IRS - INT PAID HEDGE SUB BONDS</v>
          </cell>
        </row>
        <row r="1469">
          <cell r="A1469">
            <v>60020837</v>
          </cell>
          <cell r="B1469" t="str">
            <v>IRS - INT PAID HEDGE SHAREHOLDERS' FUND</v>
          </cell>
        </row>
        <row r="1470">
          <cell r="A1470">
            <v>60020840</v>
          </cell>
          <cell r="B1470" t="str">
            <v>LOCAL GOVT TRY BILLS SHORT SALE - INT PAID</v>
          </cell>
        </row>
        <row r="1471">
          <cell r="A1471">
            <v>60020841</v>
          </cell>
          <cell r="B1471" t="str">
            <v>LOCAL GOVT TRY BILLS SHORT SALE - INT PAID</v>
          </cell>
        </row>
        <row r="1472">
          <cell r="A1472">
            <v>60020842</v>
          </cell>
          <cell r="B1472" t="str">
            <v>LOCAL GOVT TRY BILLS SHORT SALE - INT PAID</v>
          </cell>
        </row>
        <row r="1473">
          <cell r="A1473">
            <v>60020843</v>
          </cell>
          <cell r="B1473" t="str">
            <v>LOCAL GOVT TRY BILLS SHORT SALE - INT PAID</v>
          </cell>
        </row>
        <row r="1474">
          <cell r="A1474">
            <v>60020844</v>
          </cell>
          <cell r="B1474" t="str">
            <v>FOREIGN GOVT TRY BILLS SHORT SALE - INT PAID</v>
          </cell>
        </row>
        <row r="1475">
          <cell r="A1475">
            <v>60020845</v>
          </cell>
          <cell r="B1475" t="str">
            <v>FOREIGN GOVT TRY BILLS SHORT SALE - INT PAID</v>
          </cell>
        </row>
        <row r="1476">
          <cell r="A1476">
            <v>60020846</v>
          </cell>
          <cell r="B1476" t="str">
            <v>FOREIGN GOVT TRY BILLS SHORT SALE - INT PAID</v>
          </cell>
        </row>
        <row r="1477">
          <cell r="A1477">
            <v>60020847</v>
          </cell>
          <cell r="B1477" t="str">
            <v>FOREIGN GOVT TRY BILLS SHORT SALE - INT PAID</v>
          </cell>
        </row>
        <row r="1478">
          <cell r="A1478">
            <v>60020848</v>
          </cell>
          <cell r="B1478" t="str">
            <v>CORP BONDS SHORT SALE - INT PAID</v>
          </cell>
        </row>
        <row r="1479">
          <cell r="A1479">
            <v>60020849</v>
          </cell>
          <cell r="B1479" t="str">
            <v>CORP BONDS SHORT SALE - INT PAID</v>
          </cell>
        </row>
        <row r="1480">
          <cell r="A1480">
            <v>60020850</v>
          </cell>
          <cell r="B1480" t="str">
            <v>CORP BONDS SHORT SALE - INT PAID</v>
          </cell>
        </row>
        <row r="1481">
          <cell r="A1481">
            <v>60020851</v>
          </cell>
          <cell r="B1481" t="str">
            <v>CORP BONDS SHORT SALE - INT PAID</v>
          </cell>
        </row>
        <row r="1482">
          <cell r="A1482">
            <v>60020852</v>
          </cell>
          <cell r="B1482" t="str">
            <v>CORP BONDS SHORT SALE - INT PAID</v>
          </cell>
        </row>
        <row r="1483">
          <cell r="A1483">
            <v>60020853</v>
          </cell>
          <cell r="B1483" t="str">
            <v>CORP BONDS SHORT SALE - INT PAID</v>
          </cell>
        </row>
        <row r="1484">
          <cell r="A1484">
            <v>60020854</v>
          </cell>
          <cell r="B1484" t="str">
            <v>CORP BONDS SHORT SALE - INT PAID</v>
          </cell>
        </row>
        <row r="1485">
          <cell r="A1485">
            <v>60020855</v>
          </cell>
          <cell r="B1485" t="str">
            <v>CORP BONDS SHORT SALE - INT PAID</v>
          </cell>
        </row>
        <row r="1486">
          <cell r="A1486">
            <v>60020856</v>
          </cell>
          <cell r="B1486" t="str">
            <v>CORP BONDS SHORT SALE - INT PAID</v>
          </cell>
        </row>
        <row r="1487">
          <cell r="A1487">
            <v>60020857</v>
          </cell>
          <cell r="B1487" t="str">
            <v>CORP BONDS SHORT SALE - INT PAID</v>
          </cell>
        </row>
        <row r="1488">
          <cell r="A1488">
            <v>60020858</v>
          </cell>
          <cell r="B1488" t="str">
            <v>CORP BONDS SHORT SALE - INT PAID</v>
          </cell>
        </row>
        <row r="1489">
          <cell r="A1489">
            <v>60020859</v>
          </cell>
          <cell r="B1489" t="str">
            <v>CORP BONDS SHORT SALE - INT PAID</v>
          </cell>
        </row>
        <row r="1490">
          <cell r="A1490">
            <v>60020860</v>
          </cell>
          <cell r="B1490" t="str">
            <v>LOCAL GOVT BONDS SHORT SALE - INT PAID</v>
          </cell>
        </row>
        <row r="1491">
          <cell r="A1491">
            <v>60020861</v>
          </cell>
          <cell r="B1491" t="str">
            <v>LOCAL GOVT BONDS SHORT SALE - INT PAID</v>
          </cell>
        </row>
        <row r="1492">
          <cell r="A1492">
            <v>60020862</v>
          </cell>
          <cell r="B1492" t="str">
            <v>LOCAL GOVT BONDS SHORT SALE - INT PAID</v>
          </cell>
        </row>
        <row r="1493">
          <cell r="A1493">
            <v>60020863</v>
          </cell>
          <cell r="B1493" t="str">
            <v>LOCAL GOVT BONDS SHORT SALE - INT PAID</v>
          </cell>
        </row>
        <row r="1494">
          <cell r="A1494">
            <v>60020864</v>
          </cell>
          <cell r="B1494" t="str">
            <v>FOREIGN GOVT BONDS SHORT SALE - INT PAID</v>
          </cell>
        </row>
        <row r="1495">
          <cell r="A1495">
            <v>60020865</v>
          </cell>
          <cell r="B1495" t="str">
            <v>FOREIGN GOVT BONDS SHORT SALE - INT PAID</v>
          </cell>
        </row>
        <row r="1496">
          <cell r="A1496">
            <v>60020866</v>
          </cell>
          <cell r="B1496" t="str">
            <v>FOREIGN GOVT BONDS SHORT SALE - INT PAID</v>
          </cell>
        </row>
        <row r="1497">
          <cell r="A1497">
            <v>60020867</v>
          </cell>
          <cell r="B1497" t="str">
            <v>FOREIGN GOVT BONDS SHORT SALE - INT PAID</v>
          </cell>
        </row>
        <row r="1498">
          <cell r="A1498">
            <v>60020868</v>
          </cell>
          <cell r="B1498" t="str">
            <v>CERT OF DEP SHORT SALE - INT PAID</v>
          </cell>
        </row>
        <row r="1499">
          <cell r="A1499">
            <v>60020869</v>
          </cell>
          <cell r="B1499" t="str">
            <v>CERT OF DEP SHORT SALE - INT PAID</v>
          </cell>
        </row>
        <row r="1500">
          <cell r="A1500">
            <v>60020870</v>
          </cell>
          <cell r="B1500" t="str">
            <v>CERT OF DEP SHORT SALE - INT PAID</v>
          </cell>
        </row>
        <row r="1501">
          <cell r="A1501">
            <v>60020871</v>
          </cell>
          <cell r="B1501" t="str">
            <v>CERT OF DEP SHORT SALE - INT PAID</v>
          </cell>
        </row>
        <row r="1502">
          <cell r="A1502">
            <v>60020872</v>
          </cell>
          <cell r="B1502" t="str">
            <v>BORR - INTEREST PAID NON BANKS</v>
          </cell>
        </row>
        <row r="1503">
          <cell r="A1503">
            <v>60020873</v>
          </cell>
          <cell r="B1503" t="str">
            <v>BD REPO OTHERS IP</v>
          </cell>
        </row>
        <row r="1504">
          <cell r="A1504">
            <v>60020874</v>
          </cell>
          <cell r="B1504" t="str">
            <v>BD REPO OTHERS IP</v>
          </cell>
        </row>
        <row r="1505">
          <cell r="A1505">
            <v>60020875</v>
          </cell>
          <cell r="B1505" t="str">
            <v>BD REPO OTHERS IP</v>
          </cell>
        </row>
        <row r="1506">
          <cell r="A1506">
            <v>60020876</v>
          </cell>
          <cell r="B1506" t="str">
            <v>BD REPO FOREIGN GOVT IP</v>
          </cell>
        </row>
        <row r="1507">
          <cell r="A1507">
            <v>60020877</v>
          </cell>
          <cell r="B1507" t="str">
            <v>BD REPO FOREIGN GOVT IP</v>
          </cell>
        </row>
        <row r="1508">
          <cell r="A1508">
            <v>60020878</v>
          </cell>
          <cell r="B1508" t="str">
            <v>BD REPO FOREIGN GOVT IP</v>
          </cell>
        </row>
        <row r="1509">
          <cell r="A1509">
            <v>60020900</v>
          </cell>
          <cell r="B1509" t="str">
            <v>BD REPO FOREIGN GOV INTERNAL IP</v>
          </cell>
        </row>
        <row r="1510">
          <cell r="A1510">
            <v>60020905</v>
          </cell>
          <cell r="B1510" t="str">
            <v>CERT OF DEP SHORT SALE - INT PAID</v>
          </cell>
        </row>
        <row r="1511">
          <cell r="A1511">
            <v>60020906</v>
          </cell>
          <cell r="B1511" t="str">
            <v>CERT OF DEP SHORT SALE - INT PAID</v>
          </cell>
        </row>
        <row r="1512">
          <cell r="A1512">
            <v>60020907</v>
          </cell>
          <cell r="B1512" t="str">
            <v>CERT OF DEP SHORT SALE - INT PAID</v>
          </cell>
        </row>
        <row r="1513">
          <cell r="A1513">
            <v>60020908</v>
          </cell>
          <cell r="B1513" t="str">
            <v>CERT OF DEP SHORT SALE - INT PAID</v>
          </cell>
        </row>
        <row r="1514">
          <cell r="A1514">
            <v>60020910</v>
          </cell>
          <cell r="B1514" t="str">
            <v>BORR - INTERNAL INTEREST PAID</v>
          </cell>
        </row>
        <row r="1515">
          <cell r="A1515">
            <v>60020911</v>
          </cell>
          <cell r="B1515" t="str">
            <v>BD REPO OTHERS INTERNAL IP</v>
          </cell>
        </row>
        <row r="1516">
          <cell r="A1516">
            <v>60020912</v>
          </cell>
          <cell r="B1516" t="str">
            <v>BD REPO FOREIGN GOVT INTERNAL IP</v>
          </cell>
        </row>
        <row r="1517">
          <cell r="A1517">
            <v>60020913</v>
          </cell>
          <cell r="B1517" t="str">
            <v>BD REPO LOCAL GOVT INTERNAL IP</v>
          </cell>
        </row>
        <row r="1518">
          <cell r="A1518">
            <v>60020914</v>
          </cell>
          <cell r="B1518" t="str">
            <v>BD REPO OTHERS INTERNAL IP</v>
          </cell>
        </row>
        <row r="1519">
          <cell r="A1519">
            <v>60060000</v>
          </cell>
          <cell r="B1519" t="str">
            <v>IP Deposit Balance of Customer</v>
          </cell>
        </row>
        <row r="1520">
          <cell r="A1520">
            <v>60061000</v>
          </cell>
          <cell r="B1520" t="str">
            <v>IP Current Account Deposits</v>
          </cell>
        </row>
        <row r="1521">
          <cell r="A1521">
            <v>60061002</v>
          </cell>
          <cell r="B1521" t="str">
            <v>IP Current Account</v>
          </cell>
        </row>
        <row r="1522">
          <cell r="A1522">
            <v>60061004</v>
          </cell>
          <cell r="B1522" t="str">
            <v>IP Corporate Plus Account</v>
          </cell>
        </row>
        <row r="1523">
          <cell r="A1523">
            <v>60061200</v>
          </cell>
          <cell r="B1523" t="str">
            <v>IP Saving Deposits</v>
          </cell>
        </row>
        <row r="1524">
          <cell r="A1524">
            <v>60061202</v>
          </cell>
          <cell r="B1524" t="str">
            <v>IP Saving Deposits</v>
          </cell>
        </row>
        <row r="1525">
          <cell r="A1525">
            <v>60061400</v>
          </cell>
          <cell r="B1525" t="str">
            <v>IP Term and Fixed Deposit</v>
          </cell>
        </row>
        <row r="1526">
          <cell r="A1526">
            <v>60061402</v>
          </cell>
          <cell r="B1526" t="str">
            <v>IP Term Deposit - DCD</v>
          </cell>
        </row>
        <row r="1527">
          <cell r="A1527">
            <v>60061403</v>
          </cell>
          <cell r="B1527" t="str">
            <v>IP Term Deposit - Personal</v>
          </cell>
        </row>
        <row r="1528">
          <cell r="A1528">
            <v>60061404</v>
          </cell>
          <cell r="B1528" t="str">
            <v>IP Term deposit</v>
          </cell>
        </row>
        <row r="1529">
          <cell r="A1529">
            <v>60061423</v>
          </cell>
          <cell r="B1529" t="str">
            <v xml:space="preserve"> CERT OF DEP ISS - INT PAID</v>
          </cell>
        </row>
        <row r="1530">
          <cell r="A1530">
            <v>60061424</v>
          </cell>
          <cell r="B1530" t="str">
            <v>CERT OF DEP ISS-AMORT PREM/DISC</v>
          </cell>
        </row>
        <row r="1531">
          <cell r="A1531">
            <v>60062600</v>
          </cell>
          <cell r="B1531" t="str">
            <v>IP Other Deposits</v>
          </cell>
        </row>
        <row r="1532">
          <cell r="A1532">
            <v>60080000</v>
          </cell>
          <cell r="B1532" t="str">
            <v>IP Dep and Placement by Banks Agts</v>
          </cell>
        </row>
        <row r="1533">
          <cell r="A1533">
            <v>60081000</v>
          </cell>
          <cell r="B1533" t="str">
            <v>Other Interest Expense</v>
          </cell>
        </row>
        <row r="1534">
          <cell r="A1534">
            <v>60081006</v>
          </cell>
          <cell r="B1534" t="str">
            <v>Interest Expense Others</v>
          </cell>
        </row>
        <row r="1535">
          <cell r="A1535">
            <v>60081600</v>
          </cell>
          <cell r="B1535" t="str">
            <v>IRS INTERNAL INT PAID</v>
          </cell>
        </row>
        <row r="1536">
          <cell r="A1536">
            <v>60081603</v>
          </cell>
          <cell r="B1536" t="str">
            <v>IRS - INTERNAL HEDGE INT PAID</v>
          </cell>
        </row>
        <row r="1537">
          <cell r="A1537">
            <v>60081604</v>
          </cell>
          <cell r="B1537" t="str">
            <v>IRS INTERNAL HEDGE INT PAID</v>
          </cell>
        </row>
        <row r="1538">
          <cell r="A1538">
            <v>70000000</v>
          </cell>
          <cell r="B1538" t="str">
            <v>Non Interest Expense</v>
          </cell>
        </row>
        <row r="1539">
          <cell r="A1539">
            <v>70100000</v>
          </cell>
          <cell r="B1539" t="str">
            <v>Non-Interest Expense Account</v>
          </cell>
        </row>
        <row r="1540">
          <cell r="A1540">
            <v>70100600</v>
          </cell>
          <cell r="B1540" t="str">
            <v>Comm Svc Charge by Bank Agent</v>
          </cell>
        </row>
        <row r="1541">
          <cell r="A1541">
            <v>70100602</v>
          </cell>
          <cell r="B1541" t="str">
            <v>Service Charge Banks</v>
          </cell>
        </row>
        <row r="1542">
          <cell r="A1542">
            <v>70100604</v>
          </cell>
          <cell r="B1542" t="str">
            <v>COMMISSION PAID</v>
          </cell>
        </row>
        <row r="1543">
          <cell r="A1543">
            <v>70100700</v>
          </cell>
          <cell r="B1543" t="str">
            <v>Other non interest expenses</v>
          </cell>
        </row>
        <row r="1544">
          <cell r="A1544">
            <v>70100702</v>
          </cell>
          <cell r="B1544" t="str">
            <v>Brokerage fees</v>
          </cell>
        </row>
        <row r="1545">
          <cell r="A1545">
            <v>70100704</v>
          </cell>
          <cell r="B1545" t="str">
            <v>Admn fee paid to HO</v>
          </cell>
        </row>
        <row r="1546">
          <cell r="A1546">
            <v>70100706</v>
          </cell>
          <cell r="B1546" t="str">
            <v>Commission fee paid to HO</v>
          </cell>
        </row>
        <row r="1547">
          <cell r="A1547">
            <v>70100708</v>
          </cell>
          <cell r="B1547" t="str">
            <v>Premium Expense - Option</v>
          </cell>
        </row>
        <row r="1548">
          <cell r="A1548">
            <v>70100709</v>
          </cell>
          <cell r="B1548" t="str">
            <v>Stampduty Expenses</v>
          </cell>
        </row>
        <row r="1549">
          <cell r="A1549">
            <v>70103800</v>
          </cell>
          <cell r="B1549" t="str">
            <v>Comm Svc Charge by Interbranch/Unit</v>
          </cell>
        </row>
        <row r="1550">
          <cell r="A1550">
            <v>80000000</v>
          </cell>
          <cell r="B1550" t="str">
            <v>Other Operating Expenses</v>
          </cell>
        </row>
        <row r="1551">
          <cell r="A1551">
            <v>80100000</v>
          </cell>
          <cell r="B1551" t="str">
            <v>Staff Expenses</v>
          </cell>
        </row>
        <row r="1552">
          <cell r="A1552">
            <v>80100100</v>
          </cell>
          <cell r="B1552" t="str">
            <v>Salary</v>
          </cell>
        </row>
        <row r="1553">
          <cell r="A1553">
            <v>80100101</v>
          </cell>
          <cell r="B1553" t="str">
            <v>Salary Local Staff</v>
          </cell>
        </row>
        <row r="1554">
          <cell r="A1554">
            <v>80100102</v>
          </cell>
          <cell r="B1554" t="str">
            <v>Salary HO Staff</v>
          </cell>
        </row>
        <row r="1555">
          <cell r="A1555">
            <v>80100103</v>
          </cell>
          <cell r="B1555" t="str">
            <v>HO Staff Income Tax</v>
          </cell>
        </row>
        <row r="1556">
          <cell r="A1556">
            <v>80100104</v>
          </cell>
          <cell r="B1556" t="str">
            <v>Salary Temporary Staff</v>
          </cell>
        </row>
        <row r="1557">
          <cell r="A1557">
            <v>80100107</v>
          </cell>
          <cell r="B1557" t="str">
            <v>Honorarium Board of Commissioners</v>
          </cell>
        </row>
        <row r="1558">
          <cell r="A1558">
            <v>80100200</v>
          </cell>
          <cell r="B1558" t="str">
            <v>Bonuses</v>
          </cell>
        </row>
        <row r="1559">
          <cell r="A1559">
            <v>80100201</v>
          </cell>
          <cell r="B1559" t="str">
            <v>Bonuses Local Staff</v>
          </cell>
        </row>
        <row r="1560">
          <cell r="A1560">
            <v>80100300</v>
          </cell>
          <cell r="B1560" t="str">
            <v>Other Contributions</v>
          </cell>
        </row>
        <row r="1561">
          <cell r="A1561">
            <v>80100301</v>
          </cell>
          <cell r="B1561" t="str">
            <v>Staff Pension Fund - Jamsostek</v>
          </cell>
        </row>
        <row r="1562">
          <cell r="A1562">
            <v>80100302</v>
          </cell>
          <cell r="B1562" t="str">
            <v>Post Retiremt employ benfit Program</v>
          </cell>
        </row>
        <row r="1563">
          <cell r="A1563">
            <v>80100303</v>
          </cell>
          <cell r="B1563" t="str">
            <v>Staff Housing Fund</v>
          </cell>
        </row>
        <row r="1564">
          <cell r="A1564">
            <v>80100304</v>
          </cell>
          <cell r="B1564" t="str">
            <v>OT and other Allowances</v>
          </cell>
        </row>
        <row r="1565">
          <cell r="A1565">
            <v>80100305</v>
          </cell>
          <cell r="B1565" t="str">
            <v>STAFF PROVIDENT FUND</v>
          </cell>
        </row>
        <row r="1566">
          <cell r="A1566">
            <v>80100306</v>
          </cell>
          <cell r="B1566" t="str">
            <v>GRATUITY CONTRIBUTION</v>
          </cell>
        </row>
        <row r="1567">
          <cell r="A1567">
            <v>80100307</v>
          </cell>
          <cell r="B1567" t="str">
            <v>Family Allowance</v>
          </cell>
        </row>
        <row r="1568">
          <cell r="A1568">
            <v>80100308</v>
          </cell>
          <cell r="B1568" t="str">
            <v>Staff Income Tax</v>
          </cell>
        </row>
        <row r="1569">
          <cell r="A1569">
            <v>80100309</v>
          </cell>
          <cell r="B1569" t="str">
            <v>Other Allowance</v>
          </cell>
        </row>
        <row r="1570">
          <cell r="A1570">
            <v>80100400</v>
          </cell>
          <cell r="B1570" t="str">
            <v>HO Staff  Welfare</v>
          </cell>
        </row>
        <row r="1571">
          <cell r="A1571">
            <v>80100401</v>
          </cell>
          <cell r="B1571" t="str">
            <v>Home Leave Travel Expense</v>
          </cell>
        </row>
        <row r="1572">
          <cell r="A1572">
            <v>80100402</v>
          </cell>
          <cell r="B1572" t="str">
            <v>Education Related Exp for Children</v>
          </cell>
        </row>
        <row r="1573">
          <cell r="A1573">
            <v>80100403</v>
          </cell>
          <cell r="B1573" t="str">
            <v>Rental  for Staff Apartment</v>
          </cell>
        </row>
        <row r="1574">
          <cell r="A1574">
            <v>80100404</v>
          </cell>
          <cell r="B1574" t="str">
            <v>Maintenance for Staff Apartment</v>
          </cell>
        </row>
        <row r="1575">
          <cell r="A1575">
            <v>80100405</v>
          </cell>
          <cell r="B1575" t="str">
            <v>Depn Exp for Furniture and Fitting</v>
          </cell>
        </row>
        <row r="1576">
          <cell r="A1576">
            <v>80100406</v>
          </cell>
          <cell r="B1576" t="str">
            <v>Telephone for Staff Apartment</v>
          </cell>
        </row>
        <row r="1577">
          <cell r="A1577">
            <v>80100407</v>
          </cell>
          <cell r="B1577" t="str">
            <v>Expat Medical/Insurance Expenses</v>
          </cell>
        </row>
        <row r="1578">
          <cell r="A1578">
            <v>80100408</v>
          </cell>
          <cell r="B1578" t="str">
            <v>Relocation Allowance</v>
          </cell>
        </row>
        <row r="1579">
          <cell r="A1579">
            <v>80100409</v>
          </cell>
          <cell r="B1579" t="str">
            <v>Share Ownership Scheme</v>
          </cell>
        </row>
        <row r="1580">
          <cell r="A1580">
            <v>80100410</v>
          </cell>
          <cell r="B1580" t="str">
            <v>DEPN EXP FOR FUR. &amp; FITTINGS RES</v>
          </cell>
        </row>
        <row r="1581">
          <cell r="A1581">
            <v>80100412</v>
          </cell>
          <cell r="B1581" t="str">
            <v>Utility Expenses Staff Apartment</v>
          </cell>
        </row>
        <row r="1582">
          <cell r="A1582">
            <v>80100413</v>
          </cell>
          <cell r="B1582" t="str">
            <v>Property Tax for Staff Apartment</v>
          </cell>
        </row>
        <row r="1583">
          <cell r="A1583">
            <v>80100500</v>
          </cell>
          <cell r="B1583" t="str">
            <v>Other Staff Benefits</v>
          </cell>
        </row>
        <row r="1584">
          <cell r="A1584">
            <v>80100501</v>
          </cell>
          <cell r="B1584" t="str">
            <v>Staff Training Expenses</v>
          </cell>
        </row>
        <row r="1585">
          <cell r="A1585">
            <v>80100502</v>
          </cell>
          <cell r="B1585" t="str">
            <v>Group Life Insurance</v>
          </cell>
        </row>
        <row r="1586">
          <cell r="A1586">
            <v>80100503</v>
          </cell>
          <cell r="B1586" t="str">
            <v>Recreation Club Exp-Maintenance</v>
          </cell>
        </row>
        <row r="1587">
          <cell r="A1587">
            <v>80100504</v>
          </cell>
          <cell r="B1587" t="str">
            <v>Recreation Club Exp-Activities</v>
          </cell>
        </row>
        <row r="1588">
          <cell r="A1588">
            <v>80100505</v>
          </cell>
          <cell r="B1588" t="str">
            <v>Medical Expenses</v>
          </cell>
        </row>
        <row r="1589">
          <cell r="A1589">
            <v>80100506</v>
          </cell>
          <cell r="B1589" t="str">
            <v>Meal Expenses</v>
          </cell>
        </row>
        <row r="1590">
          <cell r="A1590">
            <v>80100507</v>
          </cell>
          <cell r="B1590" t="str">
            <v>Outstation Expenses</v>
          </cell>
        </row>
        <row r="1591">
          <cell r="A1591">
            <v>80100508</v>
          </cell>
          <cell r="B1591" t="str">
            <v>Canteen Expenses</v>
          </cell>
        </row>
        <row r="1592">
          <cell r="A1592">
            <v>80100509</v>
          </cell>
          <cell r="B1592" t="str">
            <v>Other staff Expenses</v>
          </cell>
        </row>
        <row r="1593">
          <cell r="A1593">
            <v>80100515</v>
          </cell>
          <cell r="B1593" t="str">
            <v>MEDICAL INSURANCE</v>
          </cell>
        </row>
        <row r="1594">
          <cell r="A1594">
            <v>80100516</v>
          </cell>
          <cell r="B1594" t="str">
            <v>Expatriate Expenses</v>
          </cell>
        </row>
        <row r="1595">
          <cell r="A1595">
            <v>80100517</v>
          </cell>
          <cell r="B1595" t="str">
            <v>Depn Leasehold Improvement Staff</v>
          </cell>
        </row>
        <row r="1596">
          <cell r="A1596">
            <v>80100518</v>
          </cell>
          <cell r="B1596" t="str">
            <v>Depn Staff Apartment</v>
          </cell>
        </row>
        <row r="1597">
          <cell r="A1597">
            <v>80100519</v>
          </cell>
          <cell r="B1597" t="str">
            <v>OT Transportation</v>
          </cell>
        </row>
        <row r="1598">
          <cell r="A1598">
            <v>80100800</v>
          </cell>
          <cell r="B1598" t="str">
            <v>Human Resource Management Exp</v>
          </cell>
        </row>
        <row r="1599">
          <cell r="A1599">
            <v>80100801</v>
          </cell>
          <cell r="B1599" t="str">
            <v>Recruitment Expenses</v>
          </cell>
        </row>
        <row r="1600">
          <cell r="A1600">
            <v>80100802</v>
          </cell>
          <cell r="B1600" t="str">
            <v>Other HR Management Exp</v>
          </cell>
        </row>
        <row r="1601">
          <cell r="A1601">
            <v>80200000</v>
          </cell>
          <cell r="B1601" t="str">
            <v>Occupancy Expenses</v>
          </cell>
        </row>
        <row r="1602">
          <cell r="A1602">
            <v>80200100</v>
          </cell>
          <cell r="B1602" t="str">
            <v>Office Premises</v>
          </cell>
        </row>
        <row r="1603">
          <cell r="A1603">
            <v>80200101</v>
          </cell>
          <cell r="B1603" t="str">
            <v>Rental for Office Premises</v>
          </cell>
        </row>
        <row r="1604">
          <cell r="A1604">
            <v>80200102</v>
          </cell>
          <cell r="B1604" t="str">
            <v>Management Fee for Office Premises</v>
          </cell>
        </row>
        <row r="1605">
          <cell r="A1605">
            <v>80200103</v>
          </cell>
          <cell r="B1605" t="str">
            <v>Insurance for Office Premises</v>
          </cell>
        </row>
        <row r="1606">
          <cell r="A1606">
            <v>80200104</v>
          </cell>
          <cell r="B1606" t="str">
            <v>Utilities</v>
          </cell>
        </row>
        <row r="1607">
          <cell r="A1607">
            <v>80200105</v>
          </cell>
          <cell r="B1607" t="str">
            <v>Property Tax for Office Premises</v>
          </cell>
        </row>
        <row r="1608">
          <cell r="A1608">
            <v>80200106</v>
          </cell>
          <cell r="B1608" t="str">
            <v>Misc Occupancy Expenses</v>
          </cell>
        </row>
        <row r="1609">
          <cell r="A1609">
            <v>80200108</v>
          </cell>
          <cell r="B1609" t="str">
            <v>Depn Leasehold Improvement Office</v>
          </cell>
        </row>
        <row r="1610">
          <cell r="A1610">
            <v>80200109</v>
          </cell>
          <cell r="B1610" t="str">
            <v>Depn Building</v>
          </cell>
        </row>
        <row r="1611">
          <cell r="A1611">
            <v>80300000</v>
          </cell>
          <cell r="B1611" t="str">
            <v>Office Admin Expenses</v>
          </cell>
        </row>
        <row r="1612">
          <cell r="A1612">
            <v>80300100</v>
          </cell>
          <cell r="B1612" t="str">
            <v>Equipment Furniture and Fitting</v>
          </cell>
        </row>
        <row r="1613">
          <cell r="A1613">
            <v>80300101</v>
          </cell>
          <cell r="B1613" t="str">
            <v>Rental for Office Equipment</v>
          </cell>
        </row>
        <row r="1614">
          <cell r="A1614">
            <v>80300102</v>
          </cell>
          <cell r="B1614" t="str">
            <v>Depn Exp for Office Equipment</v>
          </cell>
        </row>
        <row r="1615">
          <cell r="A1615">
            <v>80300103</v>
          </cell>
          <cell r="B1615" t="str">
            <v>Depn Exp for Office Furniture</v>
          </cell>
        </row>
        <row r="1616">
          <cell r="A1616">
            <v>80300104</v>
          </cell>
          <cell r="B1616" t="str">
            <v>Amortization for Deferred Assets</v>
          </cell>
        </row>
        <row r="1617">
          <cell r="A1617">
            <v>80300106</v>
          </cell>
          <cell r="B1617" t="str">
            <v>Repair and Maintenance</v>
          </cell>
        </row>
        <row r="1618">
          <cell r="A1618">
            <v>80300200</v>
          </cell>
          <cell r="B1618" t="str">
            <v>Telecommunication Fee and Charges</v>
          </cell>
        </row>
        <row r="1619">
          <cell r="A1619">
            <v>80300201</v>
          </cell>
          <cell r="B1619" t="str">
            <v>Telephone Local Charges</v>
          </cell>
        </row>
        <row r="1620">
          <cell r="A1620">
            <v>80300204</v>
          </cell>
          <cell r="B1620" t="str">
            <v>SWIFT Fee and Charges</v>
          </cell>
        </row>
        <row r="1621">
          <cell r="A1621">
            <v>80300206</v>
          </cell>
          <cell r="B1621" t="str">
            <v>Postage</v>
          </cell>
        </row>
        <row r="1622">
          <cell r="A1622">
            <v>80300207</v>
          </cell>
          <cell r="B1622" t="str">
            <v>Courier Fee and Charges</v>
          </cell>
        </row>
        <row r="1623">
          <cell r="A1623">
            <v>80300210</v>
          </cell>
          <cell r="B1623" t="str">
            <v>Telephone and Fax Charges</v>
          </cell>
        </row>
        <row r="1624">
          <cell r="A1624">
            <v>80300211</v>
          </cell>
          <cell r="B1624" t="str">
            <v>Reuters and Lease Line Charges</v>
          </cell>
        </row>
        <row r="1625">
          <cell r="A1625">
            <v>80300300</v>
          </cell>
          <cell r="B1625" t="str">
            <v>Computer Related Expenses</v>
          </cell>
        </row>
        <row r="1626">
          <cell r="A1626">
            <v>80300301</v>
          </cell>
          <cell r="B1626" t="str">
            <v>Rental for Computer Hardware</v>
          </cell>
        </row>
        <row r="1627">
          <cell r="A1627">
            <v>80300302</v>
          </cell>
          <cell r="B1627" t="str">
            <v>Depn Expense for Computer Hardware</v>
          </cell>
        </row>
        <row r="1628">
          <cell r="A1628">
            <v>80300303</v>
          </cell>
          <cell r="B1628" t="str">
            <v>Maintenance Computer Hardware</v>
          </cell>
        </row>
        <row r="1629">
          <cell r="A1629">
            <v>80300304</v>
          </cell>
          <cell r="B1629" t="str">
            <v>Other Exp Computer Hardware</v>
          </cell>
        </row>
        <row r="1630">
          <cell r="A1630">
            <v>80300305</v>
          </cell>
          <cell r="B1630" t="str">
            <v>Depn Expense for Computer Software</v>
          </cell>
        </row>
        <row r="1631">
          <cell r="A1631">
            <v>80300306</v>
          </cell>
          <cell r="B1631" t="str">
            <v>Computerisation and Ralated Exp</v>
          </cell>
        </row>
        <row r="1632">
          <cell r="A1632">
            <v>80300308</v>
          </cell>
          <cell r="B1632" t="str">
            <v>Printing Computer Related</v>
          </cell>
        </row>
        <row r="1633">
          <cell r="A1633">
            <v>80300309</v>
          </cell>
          <cell r="B1633" t="str">
            <v>Stationery Computer Related</v>
          </cell>
        </row>
        <row r="1634">
          <cell r="A1634">
            <v>80300310</v>
          </cell>
          <cell r="B1634" t="str">
            <v>Maintenance Computer Software</v>
          </cell>
        </row>
        <row r="1635">
          <cell r="A1635">
            <v>80300400</v>
          </cell>
          <cell r="B1635" t="str">
            <v>Printing and Stationery</v>
          </cell>
        </row>
        <row r="1636">
          <cell r="A1636">
            <v>80300401</v>
          </cell>
          <cell r="B1636" t="str">
            <v>Printing Non Computer Related</v>
          </cell>
        </row>
        <row r="1637">
          <cell r="A1637">
            <v>80300402</v>
          </cell>
          <cell r="B1637" t="str">
            <v>Stationery Non Computer Related</v>
          </cell>
        </row>
        <row r="1638">
          <cell r="A1638">
            <v>80300500</v>
          </cell>
          <cell r="B1638" t="str">
            <v>Other Office Admin Expenses</v>
          </cell>
        </row>
        <row r="1639">
          <cell r="A1639">
            <v>80300501</v>
          </cell>
          <cell r="B1639" t="str">
            <v>Stamp Duties</v>
          </cell>
        </row>
        <row r="1640">
          <cell r="A1640">
            <v>80400000</v>
          </cell>
          <cell r="B1640" t="str">
            <v>General Expenses</v>
          </cell>
        </row>
        <row r="1641">
          <cell r="A1641">
            <v>80400100</v>
          </cell>
          <cell r="B1641" t="str">
            <v>Travel Expenses</v>
          </cell>
        </row>
        <row r="1642">
          <cell r="A1642">
            <v>80400101</v>
          </cell>
          <cell r="B1642" t="str">
            <v>Local Travel Expenses</v>
          </cell>
        </row>
        <row r="1643">
          <cell r="A1643">
            <v>80400102</v>
          </cell>
          <cell r="B1643" t="str">
            <v>Overseas Travel Expenses</v>
          </cell>
        </row>
        <row r="1644">
          <cell r="A1644">
            <v>80400200</v>
          </cell>
          <cell r="B1644" t="str">
            <v>Motor Vehicle Related Expenese</v>
          </cell>
        </row>
        <row r="1645">
          <cell r="A1645">
            <v>80400201</v>
          </cell>
          <cell r="B1645" t="str">
            <v>Rental for Motor Vehicles</v>
          </cell>
        </row>
        <row r="1646">
          <cell r="A1646">
            <v>80400202</v>
          </cell>
          <cell r="B1646" t="str">
            <v>Insurance for Motor Vehicles</v>
          </cell>
        </row>
        <row r="1647">
          <cell r="A1647">
            <v>80400203</v>
          </cell>
          <cell r="B1647" t="str">
            <v>Depn for Motor Vehicles</v>
          </cell>
        </row>
        <row r="1648">
          <cell r="A1648">
            <v>80400204</v>
          </cell>
          <cell r="B1648" t="str">
            <v>Repair and Maint for Motor Vehicles</v>
          </cell>
        </row>
        <row r="1649">
          <cell r="A1649">
            <v>80400205</v>
          </cell>
          <cell r="B1649" t="str">
            <v>Motor Vehicle Expenses</v>
          </cell>
        </row>
        <row r="1650">
          <cell r="A1650">
            <v>80400300</v>
          </cell>
          <cell r="B1650" t="str">
            <v>Professional Fee</v>
          </cell>
        </row>
        <row r="1651">
          <cell r="A1651">
            <v>80400301</v>
          </cell>
          <cell r="B1651" t="str">
            <v>Legal Fees</v>
          </cell>
        </row>
        <row r="1652">
          <cell r="A1652">
            <v>80400302</v>
          </cell>
          <cell r="B1652" t="str">
            <v>Audit Fee External</v>
          </cell>
        </row>
        <row r="1653">
          <cell r="A1653">
            <v>80400305</v>
          </cell>
          <cell r="B1653" t="str">
            <v>Other Professional Fees</v>
          </cell>
        </row>
        <row r="1654">
          <cell r="A1654">
            <v>80400306</v>
          </cell>
          <cell r="B1654" t="str">
            <v>Asset Settlement Expenses</v>
          </cell>
        </row>
        <row r="1655">
          <cell r="A1655">
            <v>80400400</v>
          </cell>
          <cell r="B1655" t="str">
            <v>Other General Expenses</v>
          </cell>
        </row>
        <row r="1656">
          <cell r="A1656">
            <v>80400402</v>
          </cell>
          <cell r="B1656" t="str">
            <v>Minor Assets</v>
          </cell>
        </row>
        <row r="1657">
          <cell r="A1657">
            <v>80400403</v>
          </cell>
          <cell r="B1657" t="str">
            <v>Subscriptions and Club Fees</v>
          </cell>
        </row>
        <row r="1658">
          <cell r="A1658">
            <v>80400404</v>
          </cell>
          <cell r="B1658" t="str">
            <v>Business Entertainment Exp</v>
          </cell>
        </row>
        <row r="1659">
          <cell r="A1659">
            <v>80400405</v>
          </cell>
          <cell r="B1659" t="str">
            <v>Books Periodicals and Papers</v>
          </cell>
        </row>
        <row r="1660">
          <cell r="A1660">
            <v>80400406</v>
          </cell>
          <cell r="B1660" t="str">
            <v>Donation</v>
          </cell>
        </row>
        <row r="1661">
          <cell r="A1661">
            <v>80400409</v>
          </cell>
          <cell r="B1661" t="str">
            <v>Advertising</v>
          </cell>
        </row>
        <row r="1662">
          <cell r="A1662">
            <v>80400410</v>
          </cell>
          <cell r="B1662" t="str">
            <v>Management Fee</v>
          </cell>
        </row>
        <row r="1663">
          <cell r="A1663">
            <v>80400411</v>
          </cell>
          <cell r="B1663" t="str">
            <v>Other Misc Expenses</v>
          </cell>
        </row>
        <row r="1664">
          <cell r="A1664">
            <v>80400415</v>
          </cell>
          <cell r="B1664" t="str">
            <v>SUBSCRIPTION</v>
          </cell>
        </row>
        <row r="1665">
          <cell r="A1665">
            <v>80400421</v>
          </cell>
          <cell r="B1665" t="str">
            <v>Insurance General</v>
          </cell>
        </row>
        <row r="1666">
          <cell r="A1666">
            <v>80400422</v>
          </cell>
          <cell r="B1666" t="str">
            <v>Meeting Expenses</v>
          </cell>
        </row>
        <row r="1667">
          <cell r="A1667">
            <v>80400423</v>
          </cell>
          <cell r="B1667" t="str">
            <v>Penalty</v>
          </cell>
        </row>
        <row r="1668">
          <cell r="A1668">
            <v>80400500</v>
          </cell>
          <cell r="B1668" t="str">
            <v>Dividend</v>
          </cell>
        </row>
        <row r="1669">
          <cell r="A1669">
            <v>80400501</v>
          </cell>
          <cell r="B1669" t="str">
            <v>Dividend Paid</v>
          </cell>
        </row>
        <row r="1670">
          <cell r="A1670">
            <v>80401500</v>
          </cell>
          <cell r="B1670" t="str">
            <v>NON OPERATING EXPENSES</v>
          </cell>
        </row>
        <row r="1671">
          <cell r="A1671">
            <v>80401501</v>
          </cell>
          <cell r="B1671" t="str">
            <v>OTHER NON OPERATING EXPENSES</v>
          </cell>
        </row>
        <row r="1672">
          <cell r="A1672">
            <v>80401502</v>
          </cell>
          <cell r="B1672" t="str">
            <v>PL on Sale of Loan</v>
          </cell>
        </row>
        <row r="1673">
          <cell r="A1673">
            <v>80800000</v>
          </cell>
          <cell r="B1673" t="str">
            <v>Provision PL</v>
          </cell>
        </row>
        <row r="1674">
          <cell r="A1674">
            <v>80820000</v>
          </cell>
          <cell r="B1674" t="str">
            <v>General Provision</v>
          </cell>
        </row>
        <row r="1675">
          <cell r="A1675">
            <v>80821000</v>
          </cell>
          <cell r="B1675" t="str">
            <v>GP Principal</v>
          </cell>
        </row>
        <row r="1676">
          <cell r="A1676">
            <v>80821008</v>
          </cell>
          <cell r="B1676" t="str">
            <v>GP Principal Others</v>
          </cell>
        </row>
        <row r="1677">
          <cell r="A1677">
            <v>80822000</v>
          </cell>
          <cell r="B1677" t="str">
            <v>GP Interest</v>
          </cell>
        </row>
        <row r="1678">
          <cell r="A1678">
            <v>80860000</v>
          </cell>
          <cell r="B1678" t="str">
            <v>Specific Provision</v>
          </cell>
        </row>
        <row r="1679">
          <cell r="A1679">
            <v>80861000</v>
          </cell>
          <cell r="B1679" t="str">
            <v>SP Principal</v>
          </cell>
        </row>
        <row r="1680">
          <cell r="A1680">
            <v>80861008</v>
          </cell>
          <cell r="B1680" t="str">
            <v>SP Principal Others</v>
          </cell>
        </row>
        <row r="1681">
          <cell r="A1681">
            <v>80862000</v>
          </cell>
          <cell r="B1681" t="str">
            <v>SP Interest</v>
          </cell>
        </row>
        <row r="1682">
          <cell r="A1682">
            <v>80862100</v>
          </cell>
          <cell r="B1682" t="str">
            <v>WRITE OFFS</v>
          </cell>
        </row>
        <row r="1683">
          <cell r="A1683">
            <v>80862101</v>
          </cell>
          <cell r="B1683" t="str">
            <v>bAD dEBTS WRITTEN OFF</v>
          </cell>
        </row>
        <row r="1684">
          <cell r="A1684">
            <v>80862200</v>
          </cell>
          <cell r="B1684" t="str">
            <v>OTHER ITEMS WRITTEN OFF</v>
          </cell>
        </row>
        <row r="1685">
          <cell r="A1685">
            <v>80880000</v>
          </cell>
          <cell r="B1685" t="str">
            <v>Other Provision</v>
          </cell>
        </row>
        <row r="1686">
          <cell r="A1686">
            <v>80880100</v>
          </cell>
          <cell r="B1686" t="str">
            <v>Investment Provision</v>
          </cell>
        </row>
        <row r="1687">
          <cell r="A1687">
            <v>80880300</v>
          </cell>
          <cell r="B1687" t="str">
            <v>Investment Other Losses</v>
          </cell>
        </row>
        <row r="1688">
          <cell r="A1688">
            <v>80880500</v>
          </cell>
          <cell r="B1688" t="str">
            <v>Other Provision</v>
          </cell>
        </row>
        <row r="1689">
          <cell r="A1689">
            <v>80880501</v>
          </cell>
          <cell r="B1689" t="str">
            <v>Other Provision</v>
          </cell>
        </row>
        <row r="1690">
          <cell r="A1690">
            <v>80880600</v>
          </cell>
          <cell r="B1690" t="str">
            <v>Provision for Taxation</v>
          </cell>
        </row>
        <row r="1691">
          <cell r="A1691">
            <v>80880601</v>
          </cell>
          <cell r="B1691" t="str">
            <v>Provision for Taxation</v>
          </cell>
        </row>
        <row r="1692">
          <cell r="A1692">
            <v>80900000</v>
          </cell>
          <cell r="B1692" t="str">
            <v>Taxation PL</v>
          </cell>
        </row>
        <row r="1693">
          <cell r="A1693">
            <v>80901000</v>
          </cell>
          <cell r="B1693" t="str">
            <v>Business Tax</v>
          </cell>
        </row>
        <row r="1694">
          <cell r="A1694">
            <v>80902000</v>
          </cell>
          <cell r="B1694" t="str">
            <v>Corporate Income Tax</v>
          </cell>
        </row>
        <row r="1695">
          <cell r="A1695">
            <v>80902002</v>
          </cell>
          <cell r="B1695" t="str">
            <v>Corporate Income Tax</v>
          </cell>
        </row>
        <row r="1696">
          <cell r="A1696">
            <v>80903000</v>
          </cell>
          <cell r="B1696" t="str">
            <v>Income Tax</v>
          </cell>
        </row>
        <row r="1697">
          <cell r="A1697">
            <v>80903010</v>
          </cell>
          <cell r="B1697" t="str">
            <v>Wealth Tax</v>
          </cell>
        </row>
        <row r="1698">
          <cell r="A1698">
            <v>80990000</v>
          </cell>
          <cell r="B1698" t="str">
            <v>Suspense A/C</v>
          </cell>
        </row>
        <row r="1699">
          <cell r="A1699">
            <v>80990101</v>
          </cell>
          <cell r="B1699" t="str">
            <v>Suspense A/C</v>
          </cell>
        </row>
        <row r="1700">
          <cell r="A1700">
            <v>90000000</v>
          </cell>
          <cell r="B1700" t="str">
            <v>Contra Items Assets</v>
          </cell>
        </row>
        <row r="1701">
          <cell r="A1701">
            <v>90099999</v>
          </cell>
          <cell r="B1701" t="str">
            <v>Contingent Suspense Accounts</v>
          </cell>
        </row>
        <row r="1702">
          <cell r="A1702">
            <v>90110000</v>
          </cell>
          <cell r="B1702" t="str">
            <v>Past Dues</v>
          </cell>
        </row>
        <row r="1703">
          <cell r="A1703">
            <v>90110100</v>
          </cell>
          <cell r="B1703" t="str">
            <v>Past Due Interest Receivables</v>
          </cell>
        </row>
        <row r="1704">
          <cell r="A1704">
            <v>90110101</v>
          </cell>
          <cell r="B1704" t="str">
            <v>Past Due Loan Interest Receivable</v>
          </cell>
        </row>
        <row r="1705">
          <cell r="A1705">
            <v>90110200</v>
          </cell>
          <cell r="B1705" t="str">
            <v>Loan Write Off</v>
          </cell>
        </row>
        <row r="1706">
          <cell r="A1706">
            <v>90110201</v>
          </cell>
          <cell r="B1706" t="str">
            <v>Loan Write Off Principal</v>
          </cell>
        </row>
        <row r="1707">
          <cell r="A1707">
            <v>90110300</v>
          </cell>
          <cell r="B1707" t="str">
            <v>Memo Accounts</v>
          </cell>
        </row>
        <row r="1708">
          <cell r="A1708">
            <v>90110301</v>
          </cell>
          <cell r="B1708" t="str">
            <v>Import Bill Coll Custody non LC</v>
          </cell>
        </row>
        <row r="1709">
          <cell r="A1709">
            <v>90200000</v>
          </cell>
          <cell r="B1709" t="str">
            <v>Guarantee on Account of Customer</v>
          </cell>
        </row>
        <row r="1710">
          <cell r="A1710">
            <v>90201000</v>
          </cell>
          <cell r="B1710" t="str">
            <v>Cust Liab on Guarantee</v>
          </cell>
        </row>
        <row r="1711">
          <cell r="A1711">
            <v>90201001</v>
          </cell>
          <cell r="B1711" t="str">
            <v>CUST. LIAB. ON FIN. GUARANTEE</v>
          </cell>
        </row>
        <row r="1712">
          <cell r="A1712">
            <v>90201002</v>
          </cell>
          <cell r="B1712" t="str">
            <v>Cust Liab on Bapeksta</v>
          </cell>
        </row>
        <row r="1713">
          <cell r="A1713">
            <v>90201004</v>
          </cell>
          <cell r="B1713" t="str">
            <v>Cust Liab on SG / AWG</v>
          </cell>
        </row>
        <row r="1714">
          <cell r="A1714">
            <v>90201006</v>
          </cell>
          <cell r="B1714" t="str">
            <v>Cust Liab on SBLC &amp; LG</v>
          </cell>
        </row>
        <row r="1715">
          <cell r="A1715">
            <v>90201007</v>
          </cell>
          <cell r="B1715" t="str">
            <v>CUST. LIAB. ON PERFORMANCE GTEE</v>
          </cell>
        </row>
        <row r="1716">
          <cell r="A1716">
            <v>90201008</v>
          </cell>
          <cell r="B1716" t="str">
            <v>CUST. LIAB. ON BID-BOND  GTEE</v>
          </cell>
        </row>
        <row r="1717">
          <cell r="A1717">
            <v>90300000</v>
          </cell>
          <cell r="B1717" t="str">
            <v>LC on Account of Cust</v>
          </cell>
        </row>
        <row r="1718">
          <cell r="A1718">
            <v>90301000</v>
          </cell>
          <cell r="B1718" t="str">
            <v>Cust Liab on LC</v>
          </cell>
        </row>
        <row r="1719">
          <cell r="A1719">
            <v>90301002</v>
          </cell>
          <cell r="B1719" t="str">
            <v>Cust Liab on LC Issuance</v>
          </cell>
        </row>
        <row r="1720">
          <cell r="A1720">
            <v>90301003</v>
          </cell>
          <cell r="B1720" t="str">
            <v>Cust Liab on SKBDN Issuance</v>
          </cell>
        </row>
        <row r="1721">
          <cell r="A1721">
            <v>90301004</v>
          </cell>
          <cell r="B1721" t="str">
            <v>Cust Liab on BRLC</v>
          </cell>
        </row>
        <row r="1722">
          <cell r="A1722">
            <v>90301006</v>
          </cell>
          <cell r="B1722" t="str">
            <v>Cust Liab on IBLC</v>
          </cell>
        </row>
        <row r="1723">
          <cell r="A1723">
            <v>90301008</v>
          </cell>
          <cell r="B1723" t="str">
            <v>Cust Liab on EBLC - Sight</v>
          </cell>
        </row>
        <row r="1724">
          <cell r="A1724">
            <v>90301010</v>
          </cell>
          <cell r="B1724" t="str">
            <v>Cust Liab on EBLC - Usance</v>
          </cell>
        </row>
        <row r="1725">
          <cell r="A1725">
            <v>90301011</v>
          </cell>
          <cell r="B1725" t="str">
            <v>Cust Liab on EBLC - Negotiation</v>
          </cell>
        </row>
        <row r="1726">
          <cell r="A1726">
            <v>90301012</v>
          </cell>
          <cell r="B1726" t="str">
            <v>Cust Liab on Confirmed LC</v>
          </cell>
        </row>
        <row r="1727">
          <cell r="A1727">
            <v>90301014</v>
          </cell>
          <cell r="B1727" t="str">
            <v>Outstanding Collection under LC</v>
          </cell>
        </row>
        <row r="1728">
          <cell r="A1728">
            <v>90301015</v>
          </cell>
          <cell r="B1728" t="str">
            <v>Cust Liab on Commitment Facility</v>
          </cell>
        </row>
        <row r="1729">
          <cell r="A1729">
            <v>90301016</v>
          </cell>
          <cell r="B1729" t="str">
            <v>Outstanding EBC non LC</v>
          </cell>
        </row>
        <row r="1730">
          <cell r="A1730">
            <v>90303000</v>
          </cell>
          <cell r="B1730" t="str">
            <v>CUST LIAB ON LC ACCEPTANCES</v>
          </cell>
        </row>
        <row r="1731">
          <cell r="A1731">
            <v>90303001</v>
          </cell>
          <cell r="B1731" t="str">
            <v>CUST LIAB ON IMPORT LC ACCEPTANCES</v>
          </cell>
        </row>
        <row r="1732">
          <cell r="A1732">
            <v>90303005</v>
          </cell>
          <cell r="B1732" t="str">
            <v>CO-ACCEPTANCES</v>
          </cell>
        </row>
        <row r="1733">
          <cell r="A1733">
            <v>90303100</v>
          </cell>
          <cell r="B1733" t="str">
            <v>LIAB. ON LC CONFIRMATIONS</v>
          </cell>
        </row>
        <row r="1734">
          <cell r="A1734">
            <v>90303101</v>
          </cell>
          <cell r="B1734" t="str">
            <v>BANK LIAB. ON LC CONFIRMATIONS</v>
          </cell>
        </row>
        <row r="1735">
          <cell r="A1735">
            <v>90400000</v>
          </cell>
          <cell r="B1735" t="str">
            <v>Oth Obligatn on Acct Cust</v>
          </cell>
        </row>
        <row r="1736">
          <cell r="A1736">
            <v>90401000</v>
          </cell>
          <cell r="B1736" t="str">
            <v>Oth Obligatn on Acct Cust</v>
          </cell>
        </row>
        <row r="1737">
          <cell r="A1737">
            <v>90401002</v>
          </cell>
          <cell r="B1737" t="str">
            <v>Cust Liab on OBC</v>
          </cell>
        </row>
        <row r="1738">
          <cell r="A1738">
            <v>90401004</v>
          </cell>
          <cell r="B1738" t="str">
            <v>Cust Liab on OBC - Usance</v>
          </cell>
        </row>
        <row r="1739">
          <cell r="A1739">
            <v>90401005</v>
          </cell>
          <cell r="B1739" t="str">
            <v>Cust Liab on SKBDN Document</v>
          </cell>
        </row>
        <row r="1740">
          <cell r="A1740">
            <v>90401006</v>
          </cell>
          <cell r="B1740" t="str">
            <v>Cust Liab on IBC</v>
          </cell>
        </row>
        <row r="1741">
          <cell r="A1741">
            <v>90401008</v>
          </cell>
          <cell r="B1741" t="str">
            <v>Cust Liab on IBC - Usance</v>
          </cell>
        </row>
        <row r="1742">
          <cell r="A1742">
            <v>90401009</v>
          </cell>
          <cell r="B1742" t="str">
            <v>CUST LIAB ON CHQS ON COLLECTIONS</v>
          </cell>
        </row>
        <row r="1743">
          <cell r="A1743">
            <v>90401010</v>
          </cell>
          <cell r="B1743" t="str">
            <v>Cust Liab on CBC</v>
          </cell>
        </row>
        <row r="1744">
          <cell r="A1744">
            <v>90500000</v>
          </cell>
          <cell r="B1744" t="str">
            <v>Foreign Exchange Contract</v>
          </cell>
        </row>
        <row r="1745">
          <cell r="A1745">
            <v>90501000</v>
          </cell>
          <cell r="B1745" t="str">
            <v>Foreign Exchange Bought Spot</v>
          </cell>
        </row>
        <row r="1746">
          <cell r="A1746">
            <v>90501002</v>
          </cell>
          <cell r="B1746" t="str">
            <v>Foreign Exchange Bought Spot</v>
          </cell>
        </row>
        <row r="1747">
          <cell r="A1747">
            <v>90501200</v>
          </cell>
          <cell r="B1747" t="str">
            <v>Foreign Exchange Bought Forward</v>
          </cell>
        </row>
        <row r="1748">
          <cell r="A1748">
            <v>90501202</v>
          </cell>
          <cell r="B1748" t="str">
            <v>Foreign Exchange Bought Forward</v>
          </cell>
        </row>
        <row r="1749">
          <cell r="A1749">
            <v>90501300</v>
          </cell>
          <cell r="B1749" t="str">
            <v>FX Swap Bought Spot</v>
          </cell>
        </row>
        <row r="1750">
          <cell r="A1750">
            <v>90501301</v>
          </cell>
          <cell r="B1750" t="str">
            <v>FX Swap Bought Spot</v>
          </cell>
        </row>
        <row r="1751">
          <cell r="A1751">
            <v>90501400</v>
          </cell>
          <cell r="B1751" t="str">
            <v>FX Swap Bought Forward</v>
          </cell>
        </row>
        <row r="1752">
          <cell r="A1752">
            <v>90501401</v>
          </cell>
          <cell r="B1752" t="str">
            <v>FX Swap Bought Forward</v>
          </cell>
        </row>
        <row r="1753">
          <cell r="A1753">
            <v>90502000</v>
          </cell>
          <cell r="B1753" t="str">
            <v>FX Contract Buy</v>
          </cell>
        </row>
        <row r="1754">
          <cell r="A1754">
            <v>90502100</v>
          </cell>
          <cell r="B1754" t="str">
            <v>FX Contract Buy</v>
          </cell>
        </row>
        <row r="1755">
          <cell r="A1755">
            <v>90502101</v>
          </cell>
          <cell r="B1755" t="str">
            <v>FX - BUY</v>
          </cell>
        </row>
        <row r="1756">
          <cell r="A1756">
            <v>90502102</v>
          </cell>
          <cell r="B1756" t="str">
            <v>FX - BUY</v>
          </cell>
        </row>
        <row r="1757">
          <cell r="A1757">
            <v>90502103</v>
          </cell>
          <cell r="B1757" t="str">
            <v>FX - BUY</v>
          </cell>
        </row>
        <row r="1758">
          <cell r="A1758">
            <v>90502200</v>
          </cell>
          <cell r="B1758" t="str">
            <v>FX Forward Exch Pos</v>
          </cell>
        </row>
        <row r="1759">
          <cell r="A1759">
            <v>90502201</v>
          </cell>
          <cell r="B1759" t="str">
            <v>FX - FORWARD EXCH POS</v>
          </cell>
        </row>
        <row r="1760">
          <cell r="A1760">
            <v>90502202</v>
          </cell>
          <cell r="B1760" t="str">
            <v>FX - FORWARD EXCH POS</v>
          </cell>
        </row>
        <row r="1761">
          <cell r="A1761">
            <v>90502203</v>
          </cell>
          <cell r="B1761" t="str">
            <v>FX - FORWARD EXCH POS</v>
          </cell>
        </row>
        <row r="1762">
          <cell r="A1762">
            <v>90502300</v>
          </cell>
          <cell r="B1762" t="str">
            <v>FX SWAP</v>
          </cell>
        </row>
        <row r="1763">
          <cell r="A1763">
            <v>90502301</v>
          </cell>
          <cell r="B1763" t="str">
            <v>FX SWAPS - BUY</v>
          </cell>
        </row>
        <row r="1764">
          <cell r="A1764">
            <v>90502302</v>
          </cell>
          <cell r="B1764" t="str">
            <v>FX SWAPS - BUY</v>
          </cell>
        </row>
        <row r="1765">
          <cell r="A1765">
            <v>90502303</v>
          </cell>
          <cell r="B1765" t="str">
            <v>FX SWAPS - BUY</v>
          </cell>
        </row>
        <row r="1766">
          <cell r="A1766">
            <v>90502400</v>
          </cell>
          <cell r="B1766" t="str">
            <v xml:space="preserve"> FX Swaps Forward Exch Pos</v>
          </cell>
        </row>
        <row r="1767">
          <cell r="A1767">
            <v>90502401</v>
          </cell>
          <cell r="B1767" t="str">
            <v>FX SWAPS - FORWARD EXCH POS</v>
          </cell>
        </row>
        <row r="1768">
          <cell r="A1768">
            <v>90502402</v>
          </cell>
          <cell r="B1768" t="str">
            <v>FX SWAPS - FORWARD EXCH POS</v>
          </cell>
        </row>
        <row r="1769">
          <cell r="A1769">
            <v>90502403</v>
          </cell>
          <cell r="B1769" t="str">
            <v>FX SWAPS - FORWARD EXCH POS</v>
          </cell>
        </row>
        <row r="1770">
          <cell r="A1770">
            <v>90503000</v>
          </cell>
          <cell r="B1770" t="str">
            <v>FX Internal</v>
          </cell>
        </row>
        <row r="1771">
          <cell r="A1771">
            <v>90503100</v>
          </cell>
          <cell r="B1771" t="str">
            <v>FX INTERNAL BUY</v>
          </cell>
        </row>
        <row r="1772">
          <cell r="A1772">
            <v>90503101</v>
          </cell>
          <cell r="B1772" t="str">
            <v>FX - INTERNAL BUY</v>
          </cell>
        </row>
        <row r="1773">
          <cell r="A1773">
            <v>90503102</v>
          </cell>
          <cell r="B1773" t="str">
            <v>FX - INTERNAL FORWARD EXCH POS</v>
          </cell>
        </row>
        <row r="1774">
          <cell r="A1774">
            <v>90503200</v>
          </cell>
          <cell r="B1774" t="str">
            <v>FX Swaps Internal</v>
          </cell>
        </row>
        <row r="1775">
          <cell r="A1775">
            <v>90503201</v>
          </cell>
          <cell r="B1775" t="str">
            <v>FX SWAPS - INTERNAL BUY</v>
          </cell>
        </row>
        <row r="1776">
          <cell r="A1776">
            <v>90503202</v>
          </cell>
          <cell r="B1776" t="str">
            <v>FX SWAPS - INTERNAL FORWARD EXCH PO</v>
          </cell>
        </row>
        <row r="1777">
          <cell r="A1777">
            <v>90600000</v>
          </cell>
          <cell r="B1777" t="str">
            <v>Option Contract</v>
          </cell>
        </row>
        <row r="1778">
          <cell r="A1778">
            <v>90601000</v>
          </cell>
          <cell r="B1778" t="str">
            <v>Option Contract</v>
          </cell>
        </row>
        <row r="1779">
          <cell r="A1779">
            <v>90601002</v>
          </cell>
          <cell r="B1779" t="str">
            <v>Option Contingent Asset</v>
          </cell>
        </row>
        <row r="1780">
          <cell r="A1780">
            <v>90601004</v>
          </cell>
          <cell r="B1780" t="str">
            <v>Option Contra Contingent Liability</v>
          </cell>
        </row>
        <row r="1781">
          <cell r="A1781">
            <v>90602000</v>
          </cell>
          <cell r="B1781" t="str">
            <v>Simple Option</v>
          </cell>
        </row>
        <row r="1782">
          <cell r="A1782">
            <v>90602200</v>
          </cell>
          <cell r="B1782" t="str">
            <v>Simple Option Buy  Call</v>
          </cell>
        </row>
        <row r="1783">
          <cell r="A1783">
            <v>90602201</v>
          </cell>
          <cell r="B1783" t="str">
            <v>SIMPLE OPTION - BUY CALL</v>
          </cell>
        </row>
        <row r="1784">
          <cell r="A1784">
            <v>90602202</v>
          </cell>
          <cell r="B1784" t="str">
            <v>SIMPLE OPTION - BUY CALL</v>
          </cell>
        </row>
        <row r="1785">
          <cell r="A1785">
            <v>90602203</v>
          </cell>
          <cell r="B1785" t="str">
            <v>SIMPLE OPTION - BUY CALL</v>
          </cell>
        </row>
        <row r="1786">
          <cell r="A1786">
            <v>90602300</v>
          </cell>
          <cell r="B1786" t="str">
            <v>S imple Option Buy Put</v>
          </cell>
        </row>
        <row r="1787">
          <cell r="A1787">
            <v>90602301</v>
          </cell>
          <cell r="B1787" t="str">
            <v>SIMPLE OPTION - BUY PUT</v>
          </cell>
        </row>
        <row r="1788">
          <cell r="A1788">
            <v>90602302</v>
          </cell>
          <cell r="B1788" t="str">
            <v>SIMPLE OPTION - BUY PUT</v>
          </cell>
        </row>
        <row r="1789">
          <cell r="A1789">
            <v>90602303</v>
          </cell>
          <cell r="B1789" t="str">
            <v>SIMPLE OPTION - BUY PUT</v>
          </cell>
        </row>
        <row r="1790">
          <cell r="A1790">
            <v>90602400</v>
          </cell>
          <cell r="B1790" t="str">
            <v>Simple Option Sell Contra</v>
          </cell>
        </row>
        <row r="1791">
          <cell r="A1791">
            <v>90602401</v>
          </cell>
          <cell r="B1791" t="str">
            <v>SIMPLE OPTION - SELL CONTRA</v>
          </cell>
        </row>
        <row r="1792">
          <cell r="A1792">
            <v>90602402</v>
          </cell>
          <cell r="B1792" t="str">
            <v>SIMPLE OPTION - SELL CONTRA</v>
          </cell>
        </row>
        <row r="1793">
          <cell r="A1793">
            <v>90602403</v>
          </cell>
          <cell r="B1793" t="str">
            <v>SIMPLE OPTION - SELL CONTRA</v>
          </cell>
        </row>
        <row r="1794">
          <cell r="A1794">
            <v>90603000</v>
          </cell>
          <cell r="B1794" t="str">
            <v>Simple Option Internal</v>
          </cell>
        </row>
        <row r="1795">
          <cell r="A1795">
            <v>90603100</v>
          </cell>
          <cell r="B1795" t="str">
            <v>Simple Option Internal</v>
          </cell>
        </row>
        <row r="1796">
          <cell r="A1796">
            <v>90603101</v>
          </cell>
          <cell r="B1796" t="str">
            <v>SIMPLE OPTION - INTERNAL BUY</v>
          </cell>
        </row>
        <row r="1797">
          <cell r="A1797">
            <v>90603102</v>
          </cell>
          <cell r="B1797" t="str">
            <v>SIMPLE OPTION - INTERNAL SELL CONTR</v>
          </cell>
        </row>
        <row r="1798">
          <cell r="A1798">
            <v>90700000</v>
          </cell>
          <cell r="B1798" t="str">
            <v>Interest Rate Swap ( IRS)</v>
          </cell>
        </row>
        <row r="1799">
          <cell r="A1799">
            <v>90701000</v>
          </cell>
          <cell r="B1799" t="str">
            <v>IRS Borrowing Contra</v>
          </cell>
        </row>
        <row r="1800">
          <cell r="A1800">
            <v>90701001</v>
          </cell>
          <cell r="B1800" t="str">
            <v>IRS - BORR CONTRA BK</v>
          </cell>
        </row>
        <row r="1801">
          <cell r="A1801">
            <v>90701002</v>
          </cell>
          <cell r="B1801" t="str">
            <v>IRS - BORR CONTRA SUB COS</v>
          </cell>
        </row>
        <row r="1802">
          <cell r="A1802">
            <v>90701003</v>
          </cell>
          <cell r="B1802" t="str">
            <v>IRS - BORR CONTRA NON BANK</v>
          </cell>
        </row>
        <row r="1803">
          <cell r="A1803">
            <v>90702000</v>
          </cell>
          <cell r="B1803" t="str">
            <v>IRS Lending</v>
          </cell>
        </row>
        <row r="1804">
          <cell r="A1804">
            <v>90702100</v>
          </cell>
          <cell r="B1804" t="str">
            <v>IRS - LENDING</v>
          </cell>
        </row>
        <row r="1805">
          <cell r="A1805">
            <v>90702101</v>
          </cell>
          <cell r="B1805" t="str">
            <v>IRS - LEND BK</v>
          </cell>
        </row>
        <row r="1806">
          <cell r="A1806">
            <v>90702102</v>
          </cell>
          <cell r="B1806" t="str">
            <v>IRS - LEND SUB COS</v>
          </cell>
        </row>
        <row r="1807">
          <cell r="A1807">
            <v>90702103</v>
          </cell>
          <cell r="B1807" t="str">
            <v>IRS - LEND NON BANK</v>
          </cell>
        </row>
        <row r="1808">
          <cell r="A1808">
            <v>90702200</v>
          </cell>
          <cell r="B1808" t="str">
            <v>IRS Lending Internal</v>
          </cell>
        </row>
        <row r="1809">
          <cell r="A1809">
            <v>90702201</v>
          </cell>
          <cell r="B1809" t="str">
            <v>IRS - INTERNAL BORR CONTRA</v>
          </cell>
        </row>
        <row r="1810">
          <cell r="A1810">
            <v>90702202</v>
          </cell>
          <cell r="B1810" t="str">
            <v>IRS - INTERNAL LEND CONTRA</v>
          </cell>
        </row>
        <row r="1811">
          <cell r="A1811">
            <v>90800000</v>
          </cell>
          <cell r="B1811" t="str">
            <v>COMMITMENT</v>
          </cell>
        </row>
        <row r="1812">
          <cell r="A1812">
            <v>90801000</v>
          </cell>
          <cell r="B1812" t="str">
            <v>LOCAL TEASURY BILLS COMMITMENT</v>
          </cell>
        </row>
        <row r="1813">
          <cell r="A1813">
            <v>90801100</v>
          </cell>
          <cell r="B1813" t="str">
            <v>LOCAL TEASURY BILLS COMMITMENT</v>
          </cell>
        </row>
        <row r="1814">
          <cell r="A1814">
            <v>90801101</v>
          </cell>
          <cell r="B1814" t="str">
            <v>LOCAL GOVT TRY BILLS SHORT SALE - C</v>
          </cell>
        </row>
        <row r="1815">
          <cell r="A1815">
            <v>90801103</v>
          </cell>
          <cell r="B1815" t="str">
            <v>FOREIGN GOVT TRY BILLS SHORT SALE -</v>
          </cell>
        </row>
        <row r="1816">
          <cell r="A1816">
            <v>90801200</v>
          </cell>
          <cell r="B1816" t="str">
            <v>LOCAL GOVT TRYBILLS COMITMENT-SHORT</v>
          </cell>
        </row>
        <row r="1817">
          <cell r="A1817">
            <v>90801201</v>
          </cell>
          <cell r="B1817" t="str">
            <v>LOCAL GOVT TRY BILLS - COMMITMENT</v>
          </cell>
        </row>
        <row r="1818">
          <cell r="A1818">
            <v>90801202</v>
          </cell>
          <cell r="B1818" t="str">
            <v>LOCAL GOVT TRY BILLS - COMMITMENT</v>
          </cell>
        </row>
        <row r="1819">
          <cell r="A1819">
            <v>90801203</v>
          </cell>
          <cell r="B1819" t="str">
            <v>LOCAL GOVT TRY BILLS - COMMITMENT</v>
          </cell>
        </row>
        <row r="1820">
          <cell r="A1820">
            <v>90801204</v>
          </cell>
          <cell r="B1820" t="str">
            <v>LOCAL GOVT TRY BILLS - COMMITMENT</v>
          </cell>
        </row>
        <row r="1821">
          <cell r="A1821">
            <v>90801205</v>
          </cell>
          <cell r="B1821" t="str">
            <v>FOREIGN GOVT BONDS SHORT SALE - COM</v>
          </cell>
        </row>
        <row r="1822">
          <cell r="A1822">
            <v>90801206</v>
          </cell>
          <cell r="B1822" t="str">
            <v>CORP BONDS SHORT SALE - COMMITMENT</v>
          </cell>
        </row>
        <row r="1823">
          <cell r="A1823">
            <v>90801207</v>
          </cell>
          <cell r="B1823" t="str">
            <v>LOCAL GOVT BONDS SHORT SALE - COMMI</v>
          </cell>
        </row>
        <row r="1824">
          <cell r="A1824">
            <v>90801400</v>
          </cell>
          <cell r="B1824" t="str">
            <v>FOREIGN GOVT TRY BILLS COMMITMENT</v>
          </cell>
        </row>
        <row r="1825">
          <cell r="A1825">
            <v>90801401</v>
          </cell>
          <cell r="B1825" t="str">
            <v>FOREIGN GOVT TRY BILLS - COMMITMENT</v>
          </cell>
        </row>
        <row r="1826">
          <cell r="A1826">
            <v>90801402</v>
          </cell>
          <cell r="B1826" t="str">
            <v>FOREIGN GOVT TRY BILLS - COMMITMENT</v>
          </cell>
        </row>
        <row r="1827">
          <cell r="A1827">
            <v>90801403</v>
          </cell>
          <cell r="B1827" t="str">
            <v>FOREIGN GOVT TRY BILLS - COMMITMENT</v>
          </cell>
        </row>
        <row r="1828">
          <cell r="A1828">
            <v>90801404</v>
          </cell>
          <cell r="B1828" t="str">
            <v>FOREIGN GOVT TRY BILLS - COMMITMENT</v>
          </cell>
        </row>
        <row r="1829">
          <cell r="A1829">
            <v>90802000</v>
          </cell>
          <cell r="B1829" t="str">
            <v>CORP BONDS COMMITMENT</v>
          </cell>
        </row>
        <row r="1830">
          <cell r="A1830">
            <v>90802100</v>
          </cell>
          <cell r="B1830" t="str">
            <v>CORP BONDS SHORT SALE COMMITMENT BANK</v>
          </cell>
        </row>
        <row r="1831">
          <cell r="A1831">
            <v>90802200</v>
          </cell>
          <cell r="B1831" t="str">
            <v>CORP BOND SHRT SALE COMMITMENT BANK</v>
          </cell>
        </row>
        <row r="1832">
          <cell r="A1832">
            <v>90802400</v>
          </cell>
          <cell r="B1832" t="str">
            <v>CORP BONDS COMMITMENT BANK</v>
          </cell>
        </row>
        <row r="1833">
          <cell r="A1833">
            <v>90802401</v>
          </cell>
          <cell r="B1833" t="str">
            <v>CORP BONDS - COMMITMENT</v>
          </cell>
        </row>
        <row r="1834">
          <cell r="A1834">
            <v>90802402</v>
          </cell>
          <cell r="B1834" t="str">
            <v>CORP BONDS - COMMITMENT</v>
          </cell>
        </row>
        <row r="1835">
          <cell r="A1835">
            <v>90802403</v>
          </cell>
          <cell r="B1835" t="str">
            <v>CORP BONDS - COMMITMENT</v>
          </cell>
        </row>
        <row r="1836">
          <cell r="A1836">
            <v>90802404</v>
          </cell>
          <cell r="B1836" t="str">
            <v>CORP BONDS - COMMITMENT</v>
          </cell>
        </row>
        <row r="1837">
          <cell r="A1837">
            <v>90802500</v>
          </cell>
          <cell r="B1837" t="str">
            <v>CORP BONDS COMMITMENT NON BANK</v>
          </cell>
        </row>
        <row r="1838">
          <cell r="A1838">
            <v>90802501</v>
          </cell>
          <cell r="B1838" t="str">
            <v>CORP BONDS - COMMITMENT</v>
          </cell>
        </row>
        <row r="1839">
          <cell r="A1839">
            <v>90802502</v>
          </cell>
          <cell r="B1839" t="str">
            <v>CORP BONDS - COMMITMENT</v>
          </cell>
        </row>
        <row r="1840">
          <cell r="A1840">
            <v>90802503</v>
          </cell>
          <cell r="B1840" t="str">
            <v>CORP BONDS - COMMITMENT</v>
          </cell>
        </row>
        <row r="1841">
          <cell r="A1841">
            <v>90802504</v>
          </cell>
          <cell r="B1841" t="str">
            <v>CORP BONDS - COMMITMENT</v>
          </cell>
        </row>
        <row r="1842">
          <cell r="A1842">
            <v>90802600</v>
          </cell>
          <cell r="B1842" t="str">
            <v>CORP BONDS COMMITMENT DBS</v>
          </cell>
        </row>
        <row r="1843">
          <cell r="A1843">
            <v>90802601</v>
          </cell>
          <cell r="B1843" t="str">
            <v>CORP BONDS - COMMITMENT</v>
          </cell>
        </row>
        <row r="1844">
          <cell r="A1844">
            <v>90802602</v>
          </cell>
          <cell r="B1844" t="str">
            <v>CORP BONDS - COMMITMENT</v>
          </cell>
        </row>
        <row r="1845">
          <cell r="A1845">
            <v>90802603</v>
          </cell>
          <cell r="B1845" t="str">
            <v>CORP BONDS - COMMITMENT</v>
          </cell>
        </row>
        <row r="1846">
          <cell r="A1846">
            <v>90802604</v>
          </cell>
          <cell r="B1846" t="str">
            <v>CORP BONDS - COMMITMENT</v>
          </cell>
        </row>
        <row r="1847">
          <cell r="A1847">
            <v>90802700</v>
          </cell>
          <cell r="B1847" t="str">
            <v>LOCAL GOVT BONDS COMMITMENT</v>
          </cell>
        </row>
        <row r="1848">
          <cell r="A1848">
            <v>90802701</v>
          </cell>
          <cell r="B1848" t="str">
            <v>LOCAL GOVT BONDS - COMMITMENT</v>
          </cell>
        </row>
        <row r="1849">
          <cell r="A1849">
            <v>90802702</v>
          </cell>
          <cell r="B1849" t="str">
            <v>LOCAL GOVT BONDS - COMMITMENT</v>
          </cell>
        </row>
        <row r="1850">
          <cell r="A1850">
            <v>90802703</v>
          </cell>
          <cell r="B1850" t="str">
            <v>LOCAL GOVT BONDS - COMMITMENT</v>
          </cell>
        </row>
        <row r="1851">
          <cell r="A1851">
            <v>90802704</v>
          </cell>
          <cell r="B1851" t="str">
            <v>LOCAL GOVT BONDS - COMMITMENT</v>
          </cell>
        </row>
        <row r="1852">
          <cell r="A1852">
            <v>90802900</v>
          </cell>
          <cell r="B1852" t="str">
            <v>FOREIGN GOVT BONDS COMMITMENT</v>
          </cell>
        </row>
        <row r="1853">
          <cell r="A1853">
            <v>90802901</v>
          </cell>
          <cell r="B1853" t="str">
            <v>FOREIGN GOVT BONDS - COMMITMENT</v>
          </cell>
        </row>
        <row r="1854">
          <cell r="A1854">
            <v>90802902</v>
          </cell>
          <cell r="B1854" t="str">
            <v>FOREIGN GOVT BONDS - COMMITMENT</v>
          </cell>
        </row>
        <row r="1855">
          <cell r="A1855">
            <v>90802903</v>
          </cell>
          <cell r="B1855" t="str">
            <v>FOREIGN GOVT BONDS - COMMITMENT</v>
          </cell>
        </row>
        <row r="1856">
          <cell r="A1856">
            <v>90802904</v>
          </cell>
          <cell r="B1856" t="str">
            <v>FOREIGN GOVT BONDS - COMMITMENT</v>
          </cell>
        </row>
        <row r="1857">
          <cell r="A1857">
            <v>90803000</v>
          </cell>
          <cell r="B1857" t="str">
            <v>CERT OF DEP SHRT SALE COMMITMENT</v>
          </cell>
        </row>
        <row r="1858">
          <cell r="A1858">
            <v>90803001</v>
          </cell>
          <cell r="B1858" t="str">
            <v>CERTOFDEP SHRT SEL - COMITMENT CONT</v>
          </cell>
        </row>
        <row r="1859">
          <cell r="A1859">
            <v>90804000</v>
          </cell>
          <cell r="B1859" t="str">
            <v>CERT OF DEP COMMITMENT</v>
          </cell>
        </row>
        <row r="1860">
          <cell r="A1860">
            <v>90804100</v>
          </cell>
          <cell r="B1860" t="str">
            <v>CERT OF DEP COMMITMENT BANK</v>
          </cell>
        </row>
        <row r="1861">
          <cell r="A1861">
            <v>90804101</v>
          </cell>
          <cell r="B1861" t="str">
            <v>CERT OF DEP - COMMITMENT</v>
          </cell>
        </row>
        <row r="1862">
          <cell r="A1862">
            <v>90804102</v>
          </cell>
          <cell r="B1862" t="str">
            <v>CERT OF DEP - COMMITMENT</v>
          </cell>
        </row>
        <row r="1863">
          <cell r="A1863">
            <v>90804103</v>
          </cell>
          <cell r="B1863" t="str">
            <v>CERT OF DEP - COMMITMENT</v>
          </cell>
        </row>
        <row r="1864">
          <cell r="A1864">
            <v>90804104</v>
          </cell>
          <cell r="B1864" t="str">
            <v>CERT OF DEP - COMMITMENT</v>
          </cell>
        </row>
        <row r="1865">
          <cell r="A1865">
            <v>90804200</v>
          </cell>
          <cell r="B1865" t="str">
            <v>CERT OF DEP COMMITMENT NON BANK</v>
          </cell>
        </row>
        <row r="1866">
          <cell r="A1866">
            <v>90804201</v>
          </cell>
          <cell r="B1866" t="str">
            <v>CERT OF DEP - COMMITMENT</v>
          </cell>
        </row>
        <row r="1867">
          <cell r="A1867">
            <v>90804202</v>
          </cell>
          <cell r="B1867" t="str">
            <v>CERT OF DEP - COMMITMENT</v>
          </cell>
        </row>
        <row r="1868">
          <cell r="A1868">
            <v>90804203</v>
          </cell>
          <cell r="B1868" t="str">
            <v>CERT OF DEP - COMMITMENT</v>
          </cell>
        </row>
        <row r="1869">
          <cell r="A1869">
            <v>90804204</v>
          </cell>
          <cell r="B1869" t="str">
            <v>CERT OF DEP - COMMITMENT</v>
          </cell>
        </row>
        <row r="1870">
          <cell r="A1870">
            <v>90804300</v>
          </cell>
          <cell r="B1870" t="str">
            <v>CERT OF DEP COMMITMENT DBS</v>
          </cell>
        </row>
        <row r="1871">
          <cell r="A1871">
            <v>90804301</v>
          </cell>
          <cell r="B1871" t="str">
            <v>CERT OF DEP - COMMITMENT</v>
          </cell>
        </row>
        <row r="1872">
          <cell r="A1872">
            <v>90804302</v>
          </cell>
          <cell r="B1872" t="str">
            <v>CERT OF DEP - COMMITMENT</v>
          </cell>
        </row>
        <row r="1873">
          <cell r="A1873">
            <v>90804303</v>
          </cell>
          <cell r="B1873" t="str">
            <v>CERT OF DEP - COMMITMENT</v>
          </cell>
        </row>
        <row r="1874">
          <cell r="A1874">
            <v>90804304</v>
          </cell>
          <cell r="B1874" t="str">
            <v>CERT OF DEP - COMMITMENT</v>
          </cell>
        </row>
        <row r="1875">
          <cell r="A1875">
            <v>90805000</v>
          </cell>
          <cell r="B1875" t="str">
            <v>MONEY MKT BOROW COMITMENT CONT</v>
          </cell>
        </row>
        <row r="1876">
          <cell r="A1876">
            <v>90805100</v>
          </cell>
          <cell r="B1876" t="str">
            <v>MONEY MKT BORROW COMITMENT CONT</v>
          </cell>
        </row>
        <row r="1877">
          <cell r="A1877">
            <v>90805101</v>
          </cell>
          <cell r="B1877" t="str">
            <v>BORR - BORROW COMITMENT CONTRA</v>
          </cell>
        </row>
        <row r="1878">
          <cell r="A1878">
            <v>90805102</v>
          </cell>
          <cell r="B1878" t="str">
            <v>BORR - BORROW COMITMENT CONT</v>
          </cell>
        </row>
        <row r="1879">
          <cell r="A1879">
            <v>90805200</v>
          </cell>
          <cell r="B1879" t="str">
            <v>MONEY MKT INTERNAL - BORROW -LEND</v>
          </cell>
        </row>
        <row r="1880">
          <cell r="A1880">
            <v>90805201</v>
          </cell>
          <cell r="B1880" t="str">
            <v>BORR - INTERNAL LENDING/BORROWINGS</v>
          </cell>
        </row>
        <row r="1881">
          <cell r="A1881">
            <v>90806000</v>
          </cell>
          <cell r="B1881" t="str">
            <v>MONEY MKT LENDINGS COMMITMENT</v>
          </cell>
        </row>
        <row r="1882">
          <cell r="A1882">
            <v>90806100</v>
          </cell>
          <cell r="B1882" t="str">
            <v>CERT OF DEP ISS-COMMITMENT CONTRA</v>
          </cell>
        </row>
        <row r="1883">
          <cell r="A1883">
            <v>90806101</v>
          </cell>
          <cell r="B1883" t="str">
            <v>LEND -  LENDINGS COMMITMENT</v>
          </cell>
        </row>
        <row r="1884">
          <cell r="A1884">
            <v>90806102</v>
          </cell>
          <cell r="B1884" t="str">
            <v>LEND -  LENDINGS COMMITMENT</v>
          </cell>
        </row>
        <row r="1885">
          <cell r="A1885">
            <v>90806103</v>
          </cell>
          <cell r="B1885" t="str">
            <v>LEND -  LENDINGS COMMITMENT</v>
          </cell>
        </row>
        <row r="1886">
          <cell r="A1886">
            <v>90807000</v>
          </cell>
          <cell r="B1886" t="str">
            <v>CS - INTERNAL ACC RECEIVABLE</v>
          </cell>
        </row>
        <row r="1887">
          <cell r="A1887">
            <v>90807100</v>
          </cell>
          <cell r="B1887" t="str">
            <v>CS - INTERNAL ACC RECEIVABLE</v>
          </cell>
        </row>
        <row r="1888">
          <cell r="A1888">
            <v>90807101</v>
          </cell>
          <cell r="B1888" t="str">
            <v>CS - RECBLE ACC COMMITMENT</v>
          </cell>
        </row>
        <row r="1889">
          <cell r="A1889">
            <v>90807102</v>
          </cell>
          <cell r="B1889" t="str">
            <v>CS - RECBLE ACC COMMITMENT</v>
          </cell>
        </row>
        <row r="1890">
          <cell r="A1890">
            <v>90807103</v>
          </cell>
          <cell r="B1890" t="str">
            <v>CS - RECBLE ACC COMMITMENT</v>
          </cell>
        </row>
        <row r="1891">
          <cell r="A1891">
            <v>90807105</v>
          </cell>
          <cell r="B1891" t="str">
            <v>CS - INTERNAL ACC RECEIVABLE</v>
          </cell>
        </row>
        <row r="1892">
          <cell r="A1892">
            <v>90808000</v>
          </cell>
          <cell r="B1892" t="str">
            <v>BD  COMMITMENT</v>
          </cell>
        </row>
        <row r="1893">
          <cell r="A1893">
            <v>90808100</v>
          </cell>
          <cell r="B1893" t="str">
            <v>BD COMITMENT- REPO COMITMENT CON</v>
          </cell>
        </row>
        <row r="1894">
          <cell r="A1894">
            <v>90808101</v>
          </cell>
          <cell r="B1894" t="str">
            <v>BD REPO OTHERS COMMITMENT CONTRA</v>
          </cell>
        </row>
        <row r="1895">
          <cell r="A1895">
            <v>90808102</v>
          </cell>
          <cell r="B1895" t="str">
            <v>BD REPO FOREIGN GOVT COMMITMENT CON</v>
          </cell>
        </row>
        <row r="1896">
          <cell r="A1896">
            <v>90808103</v>
          </cell>
          <cell r="B1896" t="str">
            <v>BD REPO LOCAL GOVT COMMITMENT CONTR</v>
          </cell>
        </row>
        <row r="1897">
          <cell r="A1897">
            <v>90808200</v>
          </cell>
          <cell r="B1897" t="str">
            <v>BD REV  COMMITMENT</v>
          </cell>
        </row>
        <row r="1898">
          <cell r="A1898">
            <v>90808202</v>
          </cell>
          <cell r="B1898" t="str">
            <v>BD REV FOREIGN GOVT COMMITMENT</v>
          </cell>
        </row>
        <row r="1899">
          <cell r="A1899">
            <v>90808203</v>
          </cell>
          <cell r="B1899" t="str">
            <v>BD REV FOREIGN GOVT COMMITMENT</v>
          </cell>
        </row>
        <row r="1900">
          <cell r="A1900">
            <v>90808205</v>
          </cell>
          <cell r="B1900" t="str">
            <v>BD REV FOREIGN GOVT COMMITMENT</v>
          </cell>
        </row>
        <row r="1901">
          <cell r="A1901">
            <v>90808206</v>
          </cell>
          <cell r="B1901" t="str">
            <v>BD REV FOREIGN GOVT COMMITMENT</v>
          </cell>
        </row>
        <row r="1902">
          <cell r="A1902">
            <v>90808208</v>
          </cell>
          <cell r="B1902" t="str">
            <v>BD REV FOREIGN GOVT COMMITMENT</v>
          </cell>
        </row>
        <row r="1903">
          <cell r="A1903">
            <v>90808209</v>
          </cell>
          <cell r="B1903" t="str">
            <v>BD REV FOREIGN GOVT COMMITMENT</v>
          </cell>
        </row>
        <row r="1904">
          <cell r="A1904">
            <v>90808211</v>
          </cell>
          <cell r="B1904" t="str">
            <v>BD REV LOCAL GOVT COMMITMENT</v>
          </cell>
        </row>
        <row r="1905">
          <cell r="A1905">
            <v>90808212</v>
          </cell>
          <cell r="B1905" t="str">
            <v>BD REV LOCAL GOVT COMMITMENT</v>
          </cell>
        </row>
        <row r="1906">
          <cell r="A1906">
            <v>90808214</v>
          </cell>
          <cell r="B1906" t="str">
            <v>BD REV LOCAL GOVT COMMITMENT</v>
          </cell>
        </row>
        <row r="1907">
          <cell r="A1907">
            <v>90808215</v>
          </cell>
          <cell r="B1907" t="str">
            <v>BD REV LOCAL GOVT COMMITMENT</v>
          </cell>
        </row>
        <row r="1908">
          <cell r="A1908">
            <v>90808217</v>
          </cell>
          <cell r="B1908" t="str">
            <v>BD REV LOCAL GOVT COMMITMENT</v>
          </cell>
        </row>
        <row r="1909">
          <cell r="A1909">
            <v>90808218</v>
          </cell>
          <cell r="B1909" t="str">
            <v>BD REV LOCAL GOVT COMMITMENT</v>
          </cell>
        </row>
        <row r="1910">
          <cell r="A1910">
            <v>90808220</v>
          </cell>
          <cell r="B1910" t="str">
            <v>BD REV OTHERS COMMITMENT</v>
          </cell>
        </row>
        <row r="1911">
          <cell r="A1911">
            <v>90808221</v>
          </cell>
          <cell r="B1911" t="str">
            <v>BD REV OTHERS COMMITMENT</v>
          </cell>
        </row>
        <row r="1912">
          <cell r="A1912">
            <v>90808223</v>
          </cell>
          <cell r="B1912" t="str">
            <v>BD REV OTHERS COMMITMENT</v>
          </cell>
        </row>
        <row r="1913">
          <cell r="A1913">
            <v>90808224</v>
          </cell>
          <cell r="B1913" t="str">
            <v>BD REV OTHERS COMMITMENT</v>
          </cell>
        </row>
        <row r="1914">
          <cell r="A1914">
            <v>90808226</v>
          </cell>
          <cell r="B1914" t="str">
            <v>BD REV OTHERS COMMITMENT</v>
          </cell>
        </row>
        <row r="1915">
          <cell r="A1915">
            <v>90808227</v>
          </cell>
          <cell r="B1915" t="str">
            <v>BD REV OTHERS COMMITMENT</v>
          </cell>
        </row>
        <row r="1916">
          <cell r="A1916">
            <v>90808300</v>
          </cell>
          <cell r="B1916" t="str">
            <v>BD  COMMITMENT INTERNAL</v>
          </cell>
        </row>
        <row r="1917">
          <cell r="A1917">
            <v>90808302</v>
          </cell>
          <cell r="B1917" t="str">
            <v>BD REV LOCAL GOVT INTERNAL COMMITME</v>
          </cell>
        </row>
        <row r="1918">
          <cell r="A1918">
            <v>90808303</v>
          </cell>
          <cell r="B1918" t="str">
            <v>BD REV LOCAL GOVT INTERNAL COMMITME</v>
          </cell>
        </row>
        <row r="1919">
          <cell r="A1919">
            <v>90808305</v>
          </cell>
          <cell r="B1919" t="str">
            <v>BD REV OTHERS INTERNAL COMMITMENT</v>
          </cell>
        </row>
        <row r="1920">
          <cell r="A1920">
            <v>90808306</v>
          </cell>
          <cell r="B1920" t="str">
            <v>BD REV OTHERS INTERNAL COMMITMENT</v>
          </cell>
        </row>
        <row r="1921">
          <cell r="A1921">
            <v>91000000</v>
          </cell>
          <cell r="B1921" t="str">
            <v>Contra Items Liabilities</v>
          </cell>
        </row>
        <row r="1922">
          <cell r="A1922">
            <v>91099999</v>
          </cell>
          <cell r="B1922" t="str">
            <v>Contingent Suspense Accounts</v>
          </cell>
        </row>
        <row r="1923">
          <cell r="A1923">
            <v>91100000</v>
          </cell>
          <cell r="B1923" t="str">
            <v>Contra Past Due</v>
          </cell>
        </row>
        <row r="1924">
          <cell r="A1924">
            <v>91110000</v>
          </cell>
          <cell r="B1924" t="str">
            <v>Contra Past Due</v>
          </cell>
        </row>
        <row r="1925">
          <cell r="A1925">
            <v>91110100</v>
          </cell>
          <cell r="B1925" t="str">
            <v>Contra Past Due Interest Receivable</v>
          </cell>
        </row>
        <row r="1926">
          <cell r="A1926">
            <v>91110101</v>
          </cell>
          <cell r="B1926" t="str">
            <v>Contra Past Due Loan Int Receivable</v>
          </cell>
        </row>
        <row r="1927">
          <cell r="A1927">
            <v>91110200</v>
          </cell>
          <cell r="B1927" t="str">
            <v>Contra Loan Write off</v>
          </cell>
        </row>
        <row r="1928">
          <cell r="A1928">
            <v>91110201</v>
          </cell>
          <cell r="B1928" t="str">
            <v>Contra Loan Write off  - Principal</v>
          </cell>
        </row>
        <row r="1929">
          <cell r="A1929">
            <v>91110300</v>
          </cell>
          <cell r="B1929" t="str">
            <v>Contra Memo Account</v>
          </cell>
        </row>
        <row r="1930">
          <cell r="A1930">
            <v>91110301</v>
          </cell>
          <cell r="B1930" t="str">
            <v>Contra Imp Bill Col Cus Non LC</v>
          </cell>
        </row>
        <row r="1931">
          <cell r="A1931">
            <v>91200000</v>
          </cell>
          <cell r="B1931" t="str">
            <v>Guarantee on Account of Bank</v>
          </cell>
        </row>
        <row r="1932">
          <cell r="A1932">
            <v>91201000</v>
          </cell>
          <cell r="B1932" t="str">
            <v>Bank Liab on guarantee</v>
          </cell>
        </row>
        <row r="1933">
          <cell r="A1933">
            <v>91201001</v>
          </cell>
          <cell r="B1933" t="str">
            <v>BANK LIAB. ON FIN.GUARANTEES</v>
          </cell>
        </row>
        <row r="1934">
          <cell r="A1934">
            <v>91201002</v>
          </cell>
          <cell r="B1934" t="str">
            <v>Bank Liab on Bapeksta</v>
          </cell>
        </row>
        <row r="1935">
          <cell r="A1935">
            <v>91201004</v>
          </cell>
          <cell r="B1935" t="str">
            <v>Bank Liab on SG / AWG</v>
          </cell>
        </row>
        <row r="1936">
          <cell r="A1936">
            <v>91201006</v>
          </cell>
          <cell r="B1936" t="str">
            <v>Bank Liab on SBLC &amp; LG</v>
          </cell>
        </row>
        <row r="1937">
          <cell r="A1937">
            <v>91201007</v>
          </cell>
          <cell r="B1937" t="str">
            <v>BANK LIAB. ON PERFORMANCE GUARANTEE</v>
          </cell>
        </row>
        <row r="1938">
          <cell r="A1938">
            <v>91201008</v>
          </cell>
          <cell r="B1938" t="str">
            <v>BANK LIABILITY ON BID BOND GTEE</v>
          </cell>
        </row>
        <row r="1939">
          <cell r="A1939">
            <v>91300000</v>
          </cell>
          <cell r="B1939" t="str">
            <v>LC on Acct of Bank</v>
          </cell>
        </row>
        <row r="1940">
          <cell r="A1940">
            <v>91301000</v>
          </cell>
          <cell r="B1940" t="str">
            <v>Bank Liab on LC</v>
          </cell>
        </row>
        <row r="1941">
          <cell r="A1941">
            <v>91301002</v>
          </cell>
          <cell r="B1941" t="str">
            <v>Bank Liab on LC Issuance</v>
          </cell>
        </row>
        <row r="1942">
          <cell r="A1942">
            <v>91301003</v>
          </cell>
          <cell r="B1942" t="str">
            <v>Bank Liab on SKBDN Issuance</v>
          </cell>
        </row>
        <row r="1943">
          <cell r="A1943">
            <v>91301004</v>
          </cell>
          <cell r="B1943" t="str">
            <v>Bank Liab on BRLC Issuance</v>
          </cell>
        </row>
        <row r="1944">
          <cell r="A1944">
            <v>91301006</v>
          </cell>
          <cell r="B1944" t="str">
            <v>Bank Liability on IBLC</v>
          </cell>
        </row>
        <row r="1945">
          <cell r="A1945">
            <v>91301008</v>
          </cell>
          <cell r="B1945" t="str">
            <v>Bank Liab on EBLC - Sight</v>
          </cell>
        </row>
        <row r="1946">
          <cell r="A1946">
            <v>91301010</v>
          </cell>
          <cell r="B1946" t="str">
            <v>Bank Liab on EBLC - Usance</v>
          </cell>
        </row>
        <row r="1947">
          <cell r="A1947">
            <v>91301011</v>
          </cell>
          <cell r="B1947" t="str">
            <v>Bank Liab on EBLC - Negotiation</v>
          </cell>
        </row>
        <row r="1948">
          <cell r="A1948">
            <v>91301012</v>
          </cell>
          <cell r="B1948" t="str">
            <v>Bank Liab on Confirmed LC</v>
          </cell>
        </row>
        <row r="1949">
          <cell r="A1949">
            <v>91301014</v>
          </cell>
          <cell r="B1949" t="str">
            <v>Contra O/S Collection under LC</v>
          </cell>
        </row>
        <row r="1950">
          <cell r="A1950">
            <v>91303500</v>
          </cell>
          <cell r="B1950" t="str">
            <v>LIABILITY ON LC-CONFIRMATIONS</v>
          </cell>
        </row>
        <row r="1951">
          <cell r="A1951">
            <v>91400000</v>
          </cell>
          <cell r="B1951" t="str">
            <v>Oth Obligatn on Acct Bank</v>
          </cell>
        </row>
        <row r="1952">
          <cell r="A1952">
            <v>91401000</v>
          </cell>
          <cell r="B1952" t="str">
            <v>Oth Obligatn on Acct Bank</v>
          </cell>
        </row>
        <row r="1953">
          <cell r="A1953">
            <v>91401002</v>
          </cell>
          <cell r="B1953" t="str">
            <v>Bank Liab on OBC</v>
          </cell>
        </row>
        <row r="1954">
          <cell r="A1954">
            <v>91401004</v>
          </cell>
          <cell r="B1954" t="str">
            <v>Bank Liab on OBC - Usance</v>
          </cell>
        </row>
        <row r="1955">
          <cell r="A1955">
            <v>91401005</v>
          </cell>
          <cell r="B1955" t="str">
            <v>Bank Liab on SKBDN Document</v>
          </cell>
        </row>
        <row r="1956">
          <cell r="A1956">
            <v>91401006</v>
          </cell>
          <cell r="B1956" t="str">
            <v>Bank Liab on IBC</v>
          </cell>
        </row>
        <row r="1957">
          <cell r="A1957">
            <v>91401008</v>
          </cell>
          <cell r="B1957" t="str">
            <v>Bank Liab on IBC - Usance</v>
          </cell>
        </row>
        <row r="1958">
          <cell r="A1958">
            <v>91401009</v>
          </cell>
          <cell r="B1958" t="str">
            <v>BANK LIAB.ON CHQ.SENT ON COLL</v>
          </cell>
        </row>
        <row r="1959">
          <cell r="A1959">
            <v>91401010</v>
          </cell>
          <cell r="B1959" t="str">
            <v>Bank Liab on CBC</v>
          </cell>
        </row>
        <row r="1960">
          <cell r="A1960">
            <v>91401012</v>
          </cell>
          <cell r="B1960" t="str">
            <v>Bank Liab on Commitment Facility</v>
          </cell>
        </row>
        <row r="1961">
          <cell r="A1961">
            <v>91401014</v>
          </cell>
          <cell r="B1961" t="str">
            <v>Contra O/S Collection non LC</v>
          </cell>
        </row>
        <row r="1962">
          <cell r="A1962">
            <v>91500000</v>
          </cell>
          <cell r="B1962" t="str">
            <v>Foreign Exchange Contract</v>
          </cell>
        </row>
        <row r="1963">
          <cell r="A1963">
            <v>91501000</v>
          </cell>
          <cell r="B1963" t="str">
            <v>Foreign Exchange Sold Spot</v>
          </cell>
        </row>
        <row r="1964">
          <cell r="A1964">
            <v>91501002</v>
          </cell>
          <cell r="B1964" t="str">
            <v>Foreign Exchange Sold Spot</v>
          </cell>
        </row>
        <row r="1965">
          <cell r="A1965">
            <v>91501200</v>
          </cell>
          <cell r="B1965" t="str">
            <v>Foreign Exchange Sold Forward</v>
          </cell>
        </row>
        <row r="1966">
          <cell r="A1966">
            <v>91501202</v>
          </cell>
          <cell r="B1966" t="str">
            <v>Foreign Exchange Sold Forward</v>
          </cell>
        </row>
        <row r="1967">
          <cell r="A1967">
            <v>91501400</v>
          </cell>
          <cell r="B1967" t="str">
            <v>Foreign Exchange Swap Sold Spot</v>
          </cell>
        </row>
        <row r="1968">
          <cell r="A1968">
            <v>91501402</v>
          </cell>
          <cell r="B1968" t="str">
            <v>Foreign Exchange Swap Sold Spot</v>
          </cell>
        </row>
        <row r="1969">
          <cell r="A1969">
            <v>91501600</v>
          </cell>
          <cell r="B1969" t="str">
            <v>Foreign Exchange Swap Sold Forward</v>
          </cell>
        </row>
        <row r="1970">
          <cell r="A1970">
            <v>91501602</v>
          </cell>
          <cell r="B1970" t="str">
            <v>Foreign Exchange Swap Sold Forward</v>
          </cell>
        </row>
        <row r="1971">
          <cell r="A1971">
            <v>91502000</v>
          </cell>
          <cell r="B1971" t="str">
            <v>Foreign Exchange Sold Forward</v>
          </cell>
        </row>
        <row r="1972">
          <cell r="A1972">
            <v>91502100</v>
          </cell>
          <cell r="B1972" t="str">
            <v>FX CONTRACT SELL</v>
          </cell>
        </row>
        <row r="1973">
          <cell r="A1973">
            <v>91502101</v>
          </cell>
          <cell r="B1973" t="str">
            <v>FX - SELL</v>
          </cell>
        </row>
        <row r="1974">
          <cell r="A1974">
            <v>91502102</v>
          </cell>
          <cell r="B1974" t="str">
            <v>FX - SELL</v>
          </cell>
        </row>
        <row r="1975">
          <cell r="A1975">
            <v>91502103</v>
          </cell>
          <cell r="B1975" t="str">
            <v>FX - SELL</v>
          </cell>
        </row>
        <row r="1976">
          <cell r="A1976">
            <v>91502300</v>
          </cell>
          <cell r="B1976" t="str">
            <v>FX SWAPS - SELL</v>
          </cell>
        </row>
        <row r="1977">
          <cell r="A1977">
            <v>91502301</v>
          </cell>
          <cell r="B1977" t="str">
            <v>FX SWAPS - SELL</v>
          </cell>
        </row>
        <row r="1978">
          <cell r="A1978">
            <v>91502302</v>
          </cell>
          <cell r="B1978" t="str">
            <v>FX SWAPS - SELL</v>
          </cell>
        </row>
        <row r="1979">
          <cell r="A1979">
            <v>91502303</v>
          </cell>
          <cell r="B1979" t="str">
            <v>FX SWAPS - SELL</v>
          </cell>
        </row>
        <row r="1980">
          <cell r="A1980">
            <v>91502400</v>
          </cell>
          <cell r="B1980" t="str">
            <v>FX SWAPS SELL</v>
          </cell>
        </row>
        <row r="1981">
          <cell r="A1981">
            <v>91502401</v>
          </cell>
          <cell r="B1981" t="str">
            <v>FX SWAPS-SELL</v>
          </cell>
        </row>
        <row r="1982">
          <cell r="A1982">
            <v>91502402</v>
          </cell>
          <cell r="B1982" t="str">
            <v>FX SWAPS-SELL</v>
          </cell>
        </row>
        <row r="1983">
          <cell r="A1983">
            <v>91502403</v>
          </cell>
          <cell r="B1983" t="str">
            <v>FX SWAPS-SELL</v>
          </cell>
        </row>
        <row r="1984">
          <cell r="A1984">
            <v>91503000</v>
          </cell>
          <cell r="B1984" t="str">
            <v>FX INTERNAL</v>
          </cell>
        </row>
        <row r="1985">
          <cell r="A1985">
            <v>91503100</v>
          </cell>
          <cell r="B1985" t="str">
            <v>FX INTERNAL SELL</v>
          </cell>
        </row>
        <row r="1986">
          <cell r="A1986">
            <v>91503101</v>
          </cell>
          <cell r="B1986" t="str">
            <v>FX - INTERNAL SELL</v>
          </cell>
        </row>
        <row r="1987">
          <cell r="A1987">
            <v>91503200</v>
          </cell>
          <cell r="B1987" t="str">
            <v>FX SWAPS INTERNAL SELL</v>
          </cell>
        </row>
        <row r="1988">
          <cell r="A1988">
            <v>91503201</v>
          </cell>
          <cell r="B1988" t="str">
            <v>FX SWAPS - INTERNAL SELL</v>
          </cell>
        </row>
        <row r="1989">
          <cell r="A1989">
            <v>91600000</v>
          </cell>
          <cell r="B1989" t="str">
            <v>Option Contract</v>
          </cell>
        </row>
        <row r="1990">
          <cell r="A1990">
            <v>91601000</v>
          </cell>
          <cell r="B1990" t="str">
            <v>Option Contract</v>
          </cell>
        </row>
        <row r="1991">
          <cell r="A1991">
            <v>91601002</v>
          </cell>
          <cell r="B1991" t="str">
            <v>Option Contra Contingent Asset</v>
          </cell>
        </row>
        <row r="1992">
          <cell r="A1992">
            <v>91601004</v>
          </cell>
          <cell r="B1992" t="str">
            <v>Option Contingent Liability</v>
          </cell>
        </row>
        <row r="1993">
          <cell r="A1993">
            <v>91602000</v>
          </cell>
          <cell r="B1993" t="str">
            <v>Simple Option</v>
          </cell>
        </row>
        <row r="1994">
          <cell r="A1994">
            <v>91602100</v>
          </cell>
          <cell r="B1994" t="str">
            <v>Simple Option Buy Contra</v>
          </cell>
        </row>
        <row r="1995">
          <cell r="A1995">
            <v>91602101</v>
          </cell>
          <cell r="B1995" t="str">
            <v>SIMPLE OPTION - BUY CONTRA</v>
          </cell>
        </row>
        <row r="1996">
          <cell r="A1996">
            <v>91602102</v>
          </cell>
          <cell r="B1996" t="str">
            <v>SIMPLE OPTION - BUY CONTRA</v>
          </cell>
        </row>
        <row r="1997">
          <cell r="A1997">
            <v>91602103</v>
          </cell>
          <cell r="B1997" t="str">
            <v>SIMPLE OPTION - BUY CONTRA</v>
          </cell>
        </row>
        <row r="1998">
          <cell r="A1998">
            <v>91602200</v>
          </cell>
          <cell r="B1998" t="str">
            <v>Simple Option Sell Call</v>
          </cell>
        </row>
        <row r="1999">
          <cell r="A1999">
            <v>91602201</v>
          </cell>
          <cell r="B1999" t="str">
            <v>SIMPLE OPTION - SELL CALL</v>
          </cell>
        </row>
        <row r="2000">
          <cell r="A2000">
            <v>91602202</v>
          </cell>
          <cell r="B2000" t="str">
            <v>SIMPLE OPTION - SELL CALL</v>
          </cell>
        </row>
        <row r="2001">
          <cell r="A2001">
            <v>91602203</v>
          </cell>
          <cell r="B2001" t="str">
            <v>SIMPLE OPTION - SELL CALL</v>
          </cell>
        </row>
        <row r="2002">
          <cell r="A2002">
            <v>91602300</v>
          </cell>
          <cell r="B2002" t="str">
            <v>Simple Option Sell Put</v>
          </cell>
        </row>
        <row r="2003">
          <cell r="A2003">
            <v>91602301</v>
          </cell>
          <cell r="B2003" t="str">
            <v>SIMPLE OPTION - SELL PUT</v>
          </cell>
        </row>
        <row r="2004">
          <cell r="A2004">
            <v>91602302</v>
          </cell>
          <cell r="B2004" t="str">
            <v>SIMPLE OPTION - SELL PUT</v>
          </cell>
        </row>
        <row r="2005">
          <cell r="A2005">
            <v>91602303</v>
          </cell>
          <cell r="B2005" t="str">
            <v>SIMPLE OPTION - SELL PUT</v>
          </cell>
        </row>
        <row r="2006">
          <cell r="A2006">
            <v>91603000</v>
          </cell>
          <cell r="B2006" t="str">
            <v>Simple Option Internal</v>
          </cell>
        </row>
        <row r="2007">
          <cell r="A2007">
            <v>91603100</v>
          </cell>
          <cell r="B2007" t="str">
            <v>SIMPLE OPTION INTERNAL</v>
          </cell>
        </row>
        <row r="2008">
          <cell r="A2008">
            <v>91603101</v>
          </cell>
          <cell r="B2008" t="str">
            <v>SIMPLE OPTION - INTERNAL BUY CONTRA</v>
          </cell>
        </row>
        <row r="2009">
          <cell r="A2009">
            <v>91603102</v>
          </cell>
          <cell r="B2009" t="str">
            <v>SIMPLE OPTION - INTERNAL SELL</v>
          </cell>
        </row>
        <row r="2010">
          <cell r="A2010">
            <v>91700000</v>
          </cell>
          <cell r="B2010" t="str">
            <v>Interest Rate Swap (IRS)</v>
          </cell>
        </row>
        <row r="2011">
          <cell r="A2011">
            <v>91701000</v>
          </cell>
          <cell r="B2011" t="str">
            <v>IRS Lend Contra Bank</v>
          </cell>
        </row>
        <row r="2012">
          <cell r="A2012">
            <v>91701001</v>
          </cell>
          <cell r="B2012" t="str">
            <v>IRS - LEND CONTRA BK</v>
          </cell>
        </row>
        <row r="2013">
          <cell r="A2013">
            <v>91701002</v>
          </cell>
          <cell r="B2013" t="str">
            <v>IRS - LEND CONTRA SUB COS</v>
          </cell>
        </row>
        <row r="2014">
          <cell r="A2014">
            <v>91701003</v>
          </cell>
          <cell r="B2014" t="str">
            <v>IRS - LEND CONTRA NON BANK</v>
          </cell>
        </row>
        <row r="2015">
          <cell r="A2015">
            <v>91702000</v>
          </cell>
          <cell r="B2015" t="str">
            <v>IRS Borrowing</v>
          </cell>
        </row>
        <row r="2016">
          <cell r="A2016">
            <v>91702100</v>
          </cell>
          <cell r="B2016" t="str">
            <v>IRS Borrowing</v>
          </cell>
        </row>
        <row r="2017">
          <cell r="A2017">
            <v>91702101</v>
          </cell>
          <cell r="B2017" t="str">
            <v>IRS - BORR BK</v>
          </cell>
        </row>
        <row r="2018">
          <cell r="A2018">
            <v>91702102</v>
          </cell>
          <cell r="B2018" t="str">
            <v>IRS - BORR SUB COS</v>
          </cell>
        </row>
        <row r="2019">
          <cell r="A2019">
            <v>91702103</v>
          </cell>
          <cell r="B2019" t="str">
            <v>IRS - BORR NON BANK</v>
          </cell>
        </row>
        <row r="2020">
          <cell r="A2020">
            <v>91702200</v>
          </cell>
          <cell r="B2020" t="str">
            <v>IRS BORR Internal</v>
          </cell>
        </row>
        <row r="2021">
          <cell r="A2021">
            <v>91702201</v>
          </cell>
          <cell r="B2021" t="str">
            <v>IRS - INTERNAL BORR</v>
          </cell>
        </row>
        <row r="2022">
          <cell r="A2022">
            <v>91702202</v>
          </cell>
          <cell r="B2022" t="str">
            <v>IRS - INTERNAL LEND</v>
          </cell>
        </row>
        <row r="2023">
          <cell r="A2023">
            <v>91800000</v>
          </cell>
          <cell r="B2023" t="str">
            <v>COMMITMENT</v>
          </cell>
        </row>
        <row r="2024">
          <cell r="A2024">
            <v>91801000</v>
          </cell>
          <cell r="B2024" t="str">
            <v>LOCAL TEASURY BILL COMITMENT CONT</v>
          </cell>
        </row>
        <row r="2025">
          <cell r="A2025">
            <v>91801100</v>
          </cell>
          <cell r="B2025" t="str">
            <v>LOCAL GVT TRY BILL SHRT SALE COM</v>
          </cell>
        </row>
        <row r="2026">
          <cell r="A2026">
            <v>91801101</v>
          </cell>
          <cell r="B2026" t="str">
            <v>LOCAL GOVT TRY BILLS SHORT SALE - C</v>
          </cell>
        </row>
        <row r="2027">
          <cell r="A2027">
            <v>91801102</v>
          </cell>
          <cell r="B2027" t="str">
            <v>LOCAL GOVT TRY BILLS SHORT SALE - C</v>
          </cell>
        </row>
        <row r="2028">
          <cell r="A2028">
            <v>91801103</v>
          </cell>
          <cell r="B2028" t="str">
            <v>LOCAL GOVT TRY BILLS SHORT SALE - C</v>
          </cell>
        </row>
        <row r="2029">
          <cell r="A2029">
            <v>91801104</v>
          </cell>
          <cell r="B2029" t="str">
            <v>LOCAL GOVT TRY BILLS SHORT SALE - C</v>
          </cell>
        </row>
        <row r="2030">
          <cell r="A2030">
            <v>91801105</v>
          </cell>
          <cell r="B2030" t="str">
            <v>LOCAL GOVT TRY BILLS - COMMITMENT C</v>
          </cell>
        </row>
        <row r="2031">
          <cell r="A2031">
            <v>91801106</v>
          </cell>
          <cell r="B2031" t="str">
            <v>FOREIGN GOVT TRY BILLS - COMMITMENT</v>
          </cell>
        </row>
        <row r="2032">
          <cell r="A2032">
            <v>91801200</v>
          </cell>
          <cell r="B2032" t="str">
            <v>CORP BONDS - COMMITMENT CONTRA</v>
          </cell>
        </row>
        <row r="2033">
          <cell r="A2033">
            <v>91801202</v>
          </cell>
          <cell r="B2033" t="str">
            <v>CORP BONDS - COMMITMENT CONTRA</v>
          </cell>
        </row>
        <row r="2034">
          <cell r="A2034">
            <v>91801203</v>
          </cell>
          <cell r="B2034" t="str">
            <v>CORP BANDS COMMITMENT CONTRA</v>
          </cell>
        </row>
        <row r="2035">
          <cell r="A2035">
            <v>91801204</v>
          </cell>
          <cell r="B2035" t="str">
            <v>LOCAL GOVT BONDS - COMMITMENT CONTR</v>
          </cell>
        </row>
        <row r="2036">
          <cell r="A2036">
            <v>91801206</v>
          </cell>
          <cell r="B2036" t="str">
            <v>FOREIGN GOVT BONDS - COMMITMENT CON</v>
          </cell>
        </row>
        <row r="2037">
          <cell r="A2037">
            <v>91801300</v>
          </cell>
          <cell r="B2037" t="str">
            <v>FOREIGN GVT TRY BILL SHRT SALE C</v>
          </cell>
        </row>
        <row r="2038">
          <cell r="A2038">
            <v>91801301</v>
          </cell>
          <cell r="B2038" t="str">
            <v>FOREIGN GOVT TRY BILLS SHORT SALE -</v>
          </cell>
        </row>
        <row r="2039">
          <cell r="A2039">
            <v>91801302</v>
          </cell>
          <cell r="B2039" t="str">
            <v>FOREIGN GOVT TRY BILLS SHORT SALE -</v>
          </cell>
        </row>
        <row r="2040">
          <cell r="A2040">
            <v>91801303</v>
          </cell>
          <cell r="B2040" t="str">
            <v>FOREIGN GOVT TRY BILLS SHORT SALE -</v>
          </cell>
        </row>
        <row r="2041">
          <cell r="A2041">
            <v>91801304</v>
          </cell>
          <cell r="B2041" t="str">
            <v>FOREIGN GOVT TRY BILLS SHORT SALE -</v>
          </cell>
        </row>
        <row r="2042">
          <cell r="A2042">
            <v>91802000</v>
          </cell>
          <cell r="B2042" t="str">
            <v>CORP BONDS COMMITMENT</v>
          </cell>
        </row>
        <row r="2043">
          <cell r="A2043">
            <v>91802100</v>
          </cell>
          <cell r="B2043" t="str">
            <v>CORP BOND SHRT SALE COMITMEN BK</v>
          </cell>
        </row>
        <row r="2044">
          <cell r="A2044">
            <v>91802101</v>
          </cell>
          <cell r="B2044" t="str">
            <v>CORP BONDS SHORT SALE - COMMITMENT</v>
          </cell>
        </row>
        <row r="2045">
          <cell r="A2045">
            <v>91802102</v>
          </cell>
          <cell r="B2045" t="str">
            <v>CORP BONDS SHORT SALE - COMMITMENT</v>
          </cell>
        </row>
        <row r="2046">
          <cell r="A2046">
            <v>91802103</v>
          </cell>
          <cell r="B2046" t="str">
            <v>CORP BONDS SHORT SALE - COMMITMENT</v>
          </cell>
        </row>
        <row r="2047">
          <cell r="A2047">
            <v>91802104</v>
          </cell>
          <cell r="B2047" t="str">
            <v>CORP BONDS SHORT SALE - COMMITMENT</v>
          </cell>
        </row>
        <row r="2048">
          <cell r="A2048">
            <v>91802200</v>
          </cell>
          <cell r="B2048" t="str">
            <v>CORP BOND SHRT SALE COMITMEN NB</v>
          </cell>
        </row>
        <row r="2049">
          <cell r="A2049">
            <v>91802201</v>
          </cell>
          <cell r="B2049" t="str">
            <v>CORP BONDS SHORT SALE - COMMITMENT</v>
          </cell>
        </row>
        <row r="2050">
          <cell r="A2050">
            <v>91802202</v>
          </cell>
          <cell r="B2050" t="str">
            <v>CORP BONDS SHORT SALE - COMMITMENT</v>
          </cell>
        </row>
        <row r="2051">
          <cell r="A2051">
            <v>91802203</v>
          </cell>
          <cell r="B2051" t="str">
            <v>CORP BONDS SHORT SALE - COMMITMENT</v>
          </cell>
        </row>
        <row r="2052">
          <cell r="A2052">
            <v>91802204</v>
          </cell>
          <cell r="B2052" t="str">
            <v>CORP BONDS SHORT SALE - COMMITMENT</v>
          </cell>
        </row>
        <row r="2053">
          <cell r="A2053">
            <v>91802300</v>
          </cell>
          <cell r="B2053" t="str">
            <v>CORP BONDS SHORT SALE DBS</v>
          </cell>
        </row>
        <row r="2054">
          <cell r="A2054">
            <v>91802301</v>
          </cell>
          <cell r="B2054" t="str">
            <v>CORP BONDS SHORT SALE - COMMITMENT</v>
          </cell>
        </row>
        <row r="2055">
          <cell r="A2055">
            <v>91802302</v>
          </cell>
          <cell r="B2055" t="str">
            <v>CORP BONDS SHORT SALE - COMMITMENT</v>
          </cell>
        </row>
        <row r="2056">
          <cell r="A2056">
            <v>91802303</v>
          </cell>
          <cell r="B2056" t="str">
            <v>CORP BONDS SHORT SALE - COMMITMENT</v>
          </cell>
        </row>
        <row r="2057">
          <cell r="A2057">
            <v>91802304</v>
          </cell>
          <cell r="B2057" t="str">
            <v>CORP BONDS SHORT SALE - COMMITMENT</v>
          </cell>
        </row>
        <row r="2058">
          <cell r="A2058">
            <v>91802700</v>
          </cell>
          <cell r="B2058" t="str">
            <v>LOCAL GVT BOND SHRT SALE COMMIT</v>
          </cell>
        </row>
        <row r="2059">
          <cell r="A2059">
            <v>91802701</v>
          </cell>
          <cell r="B2059" t="str">
            <v>LOCAL GOVT BONDS SHORT SALE - COMMI</v>
          </cell>
        </row>
        <row r="2060">
          <cell r="A2060">
            <v>91802702</v>
          </cell>
          <cell r="B2060" t="str">
            <v>LOCAL GOVT BONDS SHORT SALE - COMMI</v>
          </cell>
        </row>
        <row r="2061">
          <cell r="A2061">
            <v>91802703</v>
          </cell>
          <cell r="B2061" t="str">
            <v>LOCAL GOVT BONDS SHORT SALE - COMMI</v>
          </cell>
        </row>
        <row r="2062">
          <cell r="A2062">
            <v>91802704</v>
          </cell>
          <cell r="B2062" t="str">
            <v>LOCAL GOVT BONDS SHORT SALE - COMMI</v>
          </cell>
        </row>
        <row r="2063">
          <cell r="A2063">
            <v>91802800</v>
          </cell>
          <cell r="B2063" t="str">
            <v>FOREIGN GVT BOND SHRT SALE COMMI</v>
          </cell>
        </row>
        <row r="2064">
          <cell r="A2064">
            <v>91802801</v>
          </cell>
          <cell r="B2064" t="str">
            <v>FOREIGN GOVT BONDS SHORT SALE - COM</v>
          </cell>
        </row>
        <row r="2065">
          <cell r="A2065">
            <v>91802802</v>
          </cell>
          <cell r="B2065" t="str">
            <v>FOREIGN GOVT BONDS SHORT SALE - COM</v>
          </cell>
        </row>
        <row r="2066">
          <cell r="A2066">
            <v>91802803</v>
          </cell>
          <cell r="B2066" t="str">
            <v>FOREIGN GOVT BONDS SHORT SALE - COM</v>
          </cell>
        </row>
        <row r="2067">
          <cell r="A2067">
            <v>91802804</v>
          </cell>
          <cell r="B2067" t="str">
            <v>FOREIGN GOVT BONDS SHORT SALE - COM</v>
          </cell>
        </row>
        <row r="2068">
          <cell r="A2068">
            <v>91803000</v>
          </cell>
          <cell r="B2068" t="str">
            <v>CERT OF DEP SHORT SALE COMMITMENT</v>
          </cell>
        </row>
        <row r="2069">
          <cell r="A2069">
            <v>91803100</v>
          </cell>
          <cell r="B2069" t="str">
            <v>CERT OF DEP SHRT SALE COMITMEN BK</v>
          </cell>
        </row>
        <row r="2070">
          <cell r="A2070">
            <v>91803101</v>
          </cell>
          <cell r="B2070" t="str">
            <v>CERT OF DEP SHORT SALE - COMMITMENT</v>
          </cell>
        </row>
        <row r="2071">
          <cell r="A2071">
            <v>91803102</v>
          </cell>
          <cell r="B2071" t="str">
            <v>CERT OF DEP SHORT SALE - COMMITMENT</v>
          </cell>
        </row>
        <row r="2072">
          <cell r="A2072">
            <v>91803103</v>
          </cell>
          <cell r="B2072" t="str">
            <v>CERT OF DEP SHORT SALE - COMMITMENT</v>
          </cell>
        </row>
        <row r="2073">
          <cell r="A2073">
            <v>91803104</v>
          </cell>
          <cell r="B2073" t="str">
            <v>CERT OF DEP SHORT SALE - COMMITMENT</v>
          </cell>
        </row>
        <row r="2074">
          <cell r="A2074">
            <v>91803200</v>
          </cell>
          <cell r="B2074" t="str">
            <v>CERT OF DEP SHRT SALE COMITMEN NB</v>
          </cell>
        </row>
        <row r="2075">
          <cell r="A2075">
            <v>91803201</v>
          </cell>
          <cell r="B2075" t="str">
            <v>CERT OF DEP SHORT SALE - COMMITMENT</v>
          </cell>
        </row>
        <row r="2076">
          <cell r="A2076">
            <v>91803202</v>
          </cell>
          <cell r="B2076" t="str">
            <v>CERT OF DEP SHORT SALE - COMMITMENT</v>
          </cell>
        </row>
        <row r="2077">
          <cell r="A2077">
            <v>91803203</v>
          </cell>
          <cell r="B2077" t="str">
            <v>CERT OF DEP SHORT SALE - COMMITMENT</v>
          </cell>
        </row>
        <row r="2078">
          <cell r="A2078">
            <v>91803204</v>
          </cell>
          <cell r="B2078" t="str">
            <v>CERT OF DEP SHORT SALE - COMMITMENT</v>
          </cell>
        </row>
        <row r="2079">
          <cell r="A2079">
            <v>91803300</v>
          </cell>
          <cell r="B2079" t="str">
            <v>CERT OF DEP SHRT SALE COMITMEN DBS</v>
          </cell>
        </row>
        <row r="2080">
          <cell r="A2080">
            <v>91803301</v>
          </cell>
          <cell r="B2080" t="str">
            <v>CERT OF DEP SHORT SALE - COMMITMENT</v>
          </cell>
        </row>
        <row r="2081">
          <cell r="A2081">
            <v>91803302</v>
          </cell>
          <cell r="B2081" t="str">
            <v>CERT OF DEP SHORT SALE - COMMITMENT</v>
          </cell>
        </row>
        <row r="2082">
          <cell r="A2082">
            <v>91803303</v>
          </cell>
          <cell r="B2082" t="str">
            <v>CERT OF DEP SHORT SALE - COMMITMENT</v>
          </cell>
        </row>
        <row r="2083">
          <cell r="A2083">
            <v>91803304</v>
          </cell>
          <cell r="B2083" t="str">
            <v>CERT OF DEP SHORT SALE - COMMITMENT</v>
          </cell>
        </row>
        <row r="2084">
          <cell r="A2084">
            <v>91804000</v>
          </cell>
          <cell r="B2084" t="str">
            <v>CERT OF DEP - COMMITMENT CONTRA</v>
          </cell>
        </row>
        <row r="2085">
          <cell r="A2085">
            <v>91804100</v>
          </cell>
          <cell r="B2085" t="str">
            <v>CERT OF DEP - COMMITMENT CONTRA</v>
          </cell>
        </row>
        <row r="2086">
          <cell r="A2086">
            <v>91804101</v>
          </cell>
          <cell r="B2086" t="str">
            <v>CERT OF DEP - COMMITMENT CONTRA</v>
          </cell>
        </row>
        <row r="2087">
          <cell r="A2087">
            <v>91805000</v>
          </cell>
          <cell r="B2087" t="str">
            <v>MONEY MKT BORROWING COMMITMENT</v>
          </cell>
        </row>
        <row r="2088">
          <cell r="A2088">
            <v>91805100</v>
          </cell>
          <cell r="B2088" t="str">
            <v>MONEY MKT BORROWING COMMITMENT</v>
          </cell>
        </row>
        <row r="2089">
          <cell r="A2089">
            <v>91805101</v>
          </cell>
          <cell r="B2089" t="str">
            <v>BORR - BORROWING COMMITMENT</v>
          </cell>
        </row>
        <row r="2090">
          <cell r="A2090">
            <v>91805102</v>
          </cell>
          <cell r="B2090" t="str">
            <v>BORR - BORROWING COMMITMENT</v>
          </cell>
        </row>
        <row r="2091">
          <cell r="A2091">
            <v>91805200</v>
          </cell>
          <cell r="B2091" t="str">
            <v>MONEY MKT INTERNAL-BOROWING COM</v>
          </cell>
        </row>
        <row r="2092">
          <cell r="A2092">
            <v>91805201</v>
          </cell>
          <cell r="B2092" t="str">
            <v>BORR-INTERNAL BOROWING- LENDIN CONT</v>
          </cell>
        </row>
        <row r="2093">
          <cell r="A2093">
            <v>91806000</v>
          </cell>
          <cell r="B2093" t="str">
            <v>MONEY MKT LENDING COMM CONTRA</v>
          </cell>
        </row>
        <row r="2094">
          <cell r="A2094">
            <v>91806100</v>
          </cell>
          <cell r="B2094" t="str">
            <v>CERT OF DEP ISS COMMITMENT</v>
          </cell>
        </row>
        <row r="2095">
          <cell r="A2095">
            <v>91806101</v>
          </cell>
          <cell r="B2095" t="str">
            <v>LEND -  LENDINGS COMMITMENT (CONTRA)</v>
          </cell>
        </row>
        <row r="2096">
          <cell r="A2096">
            <v>91806102</v>
          </cell>
          <cell r="B2096" t="str">
            <v>LEND -  LENDINGS COMMITMENT (CONTRA)</v>
          </cell>
        </row>
        <row r="2097">
          <cell r="A2097">
            <v>91806103</v>
          </cell>
          <cell r="B2097" t="str">
            <v>LEND -  LENDINGS COMMITMENT (CONTRA)</v>
          </cell>
        </row>
        <row r="2098">
          <cell r="A2098">
            <v>91806200</v>
          </cell>
          <cell r="B2098" t="str">
            <v>LEND-LENDINGS COMMITMENT CONTRA</v>
          </cell>
        </row>
        <row r="2099">
          <cell r="A2099">
            <v>91806201</v>
          </cell>
          <cell r="B2099" t="str">
            <v>LEND-LENDINGS COMMITMENT CONTRA</v>
          </cell>
        </row>
        <row r="2100">
          <cell r="A2100">
            <v>91806202</v>
          </cell>
          <cell r="B2100" t="str">
            <v>LEND-LENDINGS COMMITMENT CONTRA</v>
          </cell>
        </row>
        <row r="2101">
          <cell r="A2101">
            <v>91806203</v>
          </cell>
          <cell r="B2101" t="str">
            <v>LEND-LENDINGS COMMITMENT CONTRA</v>
          </cell>
        </row>
        <row r="2102">
          <cell r="A2102">
            <v>91807000</v>
          </cell>
          <cell r="B2102" t="str">
            <v>CS - COMMITMENT CONTRA</v>
          </cell>
        </row>
        <row r="2103">
          <cell r="A2103">
            <v>91807100</v>
          </cell>
          <cell r="B2103" t="str">
            <v>CS - COMMITMENT CONTRA</v>
          </cell>
        </row>
        <row r="2104">
          <cell r="A2104">
            <v>91807101</v>
          </cell>
          <cell r="B2104" t="str">
            <v>CS - PAYABLE ACC COMMITMENT</v>
          </cell>
        </row>
        <row r="2105">
          <cell r="A2105">
            <v>91807102</v>
          </cell>
          <cell r="B2105" t="str">
            <v>CS - PAYABLE ACC COMMITMENT</v>
          </cell>
        </row>
        <row r="2106">
          <cell r="A2106">
            <v>91807103</v>
          </cell>
          <cell r="B2106" t="str">
            <v>CS - PAYABLE ACC COMMITMENT</v>
          </cell>
        </row>
        <row r="2107">
          <cell r="A2107">
            <v>91807104</v>
          </cell>
          <cell r="B2107" t="str">
            <v>CS - COMMITMENT CONTRA</v>
          </cell>
        </row>
        <row r="2108">
          <cell r="A2108">
            <v>91807105</v>
          </cell>
          <cell r="B2108" t="str">
            <v>CS - INTERNAL ACC PAYABLE</v>
          </cell>
        </row>
        <row r="2109">
          <cell r="A2109">
            <v>91807200</v>
          </cell>
          <cell r="B2109" t="str">
            <v>CS - INTERNAL COMMITMENT CONTRA</v>
          </cell>
        </row>
        <row r="2110">
          <cell r="A2110">
            <v>91807201</v>
          </cell>
          <cell r="B2110" t="str">
            <v>CS - INTERNAL COMMITMENT CONTRA</v>
          </cell>
        </row>
        <row r="2111">
          <cell r="A2111">
            <v>91808000</v>
          </cell>
          <cell r="B2111" t="str">
            <v>BD/ REPO COMMITMENT</v>
          </cell>
        </row>
        <row r="2112">
          <cell r="A2112">
            <v>91808100</v>
          </cell>
          <cell r="B2112" t="str">
            <v>REPO COMMITMENT Taking</v>
          </cell>
        </row>
        <row r="2113">
          <cell r="A2113">
            <v>91808101</v>
          </cell>
          <cell r="B2113" t="str">
            <v>BD REPO OTHERS COMMITMENT</v>
          </cell>
        </row>
        <row r="2114">
          <cell r="A2114">
            <v>91808102</v>
          </cell>
          <cell r="B2114" t="str">
            <v>BD REPO OTHERS COMMITMENT</v>
          </cell>
        </row>
        <row r="2115">
          <cell r="A2115">
            <v>91808103</v>
          </cell>
          <cell r="B2115" t="str">
            <v>BD REPO OTHERS INTERNAL COMMITMENT</v>
          </cell>
        </row>
        <row r="2116">
          <cell r="A2116">
            <v>91808104</v>
          </cell>
          <cell r="B2116" t="str">
            <v>BD REPO OTHERS COMMITMENT</v>
          </cell>
        </row>
        <row r="2117">
          <cell r="A2117">
            <v>91808105</v>
          </cell>
          <cell r="B2117" t="str">
            <v>BD REPO FOREIGN GOVT COMMITMENT</v>
          </cell>
        </row>
        <row r="2118">
          <cell r="A2118">
            <v>91808106</v>
          </cell>
          <cell r="B2118" t="str">
            <v>BD REPO FOREIGN GOVT COMMITMENT</v>
          </cell>
        </row>
        <row r="2119">
          <cell r="A2119">
            <v>91808107</v>
          </cell>
          <cell r="B2119" t="str">
            <v>BD REPO FOREIGN GOVT INTERNAL COMMI</v>
          </cell>
        </row>
        <row r="2120">
          <cell r="A2120">
            <v>91808108</v>
          </cell>
          <cell r="B2120" t="str">
            <v>BD REPO FOREIGN GOVT COMMITMENT</v>
          </cell>
        </row>
        <row r="2121">
          <cell r="A2121">
            <v>91808109</v>
          </cell>
          <cell r="B2121" t="str">
            <v>BD REPO LOCAL GOVT COMMITMENT</v>
          </cell>
        </row>
        <row r="2122">
          <cell r="A2122">
            <v>91808110</v>
          </cell>
          <cell r="B2122" t="str">
            <v>BD REPO LOCAL GOVT COMMITMENT</v>
          </cell>
        </row>
        <row r="2123">
          <cell r="A2123">
            <v>91808111</v>
          </cell>
          <cell r="B2123" t="str">
            <v>BD REPO LOCAL GOVT INTERNAL COMMITM</v>
          </cell>
        </row>
        <row r="2124">
          <cell r="A2124">
            <v>91808112</v>
          </cell>
          <cell r="B2124" t="str">
            <v>BD REPO LOCAL GOVT COMMITMENT</v>
          </cell>
        </row>
        <row r="2125">
          <cell r="A2125">
            <v>91808113</v>
          </cell>
          <cell r="B2125" t="str">
            <v>BD REPO OTHERS COMMITMENT</v>
          </cell>
        </row>
        <row r="2126">
          <cell r="A2126">
            <v>91808114</v>
          </cell>
          <cell r="B2126" t="str">
            <v>BD REPO OTHERS COMMITMENT</v>
          </cell>
        </row>
        <row r="2127">
          <cell r="A2127">
            <v>91808115</v>
          </cell>
          <cell r="B2127" t="str">
            <v>BD REPO OTHERS COMMITMENT</v>
          </cell>
        </row>
        <row r="2128">
          <cell r="A2128">
            <v>91808116</v>
          </cell>
          <cell r="B2128" t="str">
            <v>BD REPO FOREIGN GOVT COMMITMENT</v>
          </cell>
        </row>
        <row r="2129">
          <cell r="A2129">
            <v>91808117</v>
          </cell>
          <cell r="B2129" t="str">
            <v>BD REPO FOREIGN GOVT COMMITMENT</v>
          </cell>
        </row>
        <row r="2130">
          <cell r="A2130">
            <v>91808118</v>
          </cell>
          <cell r="B2130" t="str">
            <v>BD REPO FOREIGN GOVT COMMITMENT</v>
          </cell>
        </row>
        <row r="2131">
          <cell r="A2131">
            <v>91808119</v>
          </cell>
          <cell r="B2131" t="str">
            <v>BD REPO LOCAL GOVT COMMITMENT</v>
          </cell>
        </row>
        <row r="2132">
          <cell r="A2132">
            <v>91808120</v>
          </cell>
          <cell r="B2132" t="str">
            <v>BD REPO LOCAL GOVT COMMITMENT</v>
          </cell>
        </row>
        <row r="2133">
          <cell r="A2133">
            <v>91808121</v>
          </cell>
          <cell r="B2133" t="str">
            <v>BD REPO LOCAL GOVT COMMITMENT</v>
          </cell>
        </row>
        <row r="2134">
          <cell r="A2134">
            <v>91808122</v>
          </cell>
          <cell r="B2134" t="str">
            <v>BD REPO OTHERS INTERNAL COMMITMENT</v>
          </cell>
        </row>
        <row r="2135">
          <cell r="A2135">
            <v>91808123</v>
          </cell>
          <cell r="B2135" t="str">
            <v>BD REPO FOREIGN GOVT INTERNAL COMMI</v>
          </cell>
        </row>
        <row r="2136">
          <cell r="A2136">
            <v>91808124</v>
          </cell>
          <cell r="B2136" t="str">
            <v>BD REPO LOCAL GOVT INTERNAL COMMITM</v>
          </cell>
        </row>
        <row r="2137">
          <cell r="A2137">
            <v>91808200</v>
          </cell>
          <cell r="B2137" t="str">
            <v>BD REV COMMITMENT CONTRA</v>
          </cell>
        </row>
        <row r="2138">
          <cell r="A2138">
            <v>91808201</v>
          </cell>
          <cell r="B2138" t="str">
            <v>BD REV FOREIGN GOVT COMMITMENT CONT</v>
          </cell>
        </row>
        <row r="2139">
          <cell r="A2139">
            <v>91808202</v>
          </cell>
          <cell r="B2139" t="str">
            <v>BD REV LOCAL GOVT COMMITMENT CONTRA</v>
          </cell>
        </row>
        <row r="2140">
          <cell r="A2140">
            <v>91808203</v>
          </cell>
          <cell r="B2140" t="str">
            <v>BD REV OTHERS COMMITMENT CONTRA</v>
          </cell>
        </row>
        <row r="2141">
          <cell r="A2141">
            <v>91808300</v>
          </cell>
          <cell r="B2141" t="str">
            <v>BD REV INTERNAL  COMMITMENT</v>
          </cell>
        </row>
        <row r="2142">
          <cell r="A2142">
            <v>91808302</v>
          </cell>
          <cell r="B2142" t="str">
            <v>BD REV FOREIGN GOVT INTERNAL COMMITMENT</v>
          </cell>
        </row>
        <row r="2143">
          <cell r="A2143">
            <v>91808303</v>
          </cell>
          <cell r="B2143" t="str">
            <v>BD REV FOREIGN GOVT INTERNAL COMMIT</v>
          </cell>
        </row>
        <row r="2144">
          <cell r="A2144">
            <v>99999998</v>
          </cell>
          <cell r="B2144" t="str">
            <v>Position GL</v>
          </cell>
        </row>
        <row r="2145">
          <cell r="A2145">
            <v>99999999</v>
          </cell>
          <cell r="B2145" t="str">
            <v>Position Equivalent GL</v>
          </cell>
        </row>
      </sheetData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2nd Reviewers"/>
      <sheetName val="Setup"/>
      <sheetName val="Form A"/>
      <sheetName val="Form B"/>
      <sheetName val="Guidance for Fin Per"/>
      <sheetName val="BI Guidan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traidr"/>
      <sheetName val="astra4fcy"/>
      <sheetName val="mapping"/>
      <sheetName val="IDLIQUID"/>
      <sheetName val="CRI FGLQ"/>
      <sheetName val="FGLIQUID"/>
      <sheetName val="criteria"/>
      <sheetName val="Deriv"/>
      <sheetName val="NIOF data"/>
      <sheetName val="NOP"/>
      <sheetName val="NIOF"/>
      <sheetName val="PDN"/>
      <sheetName val="PDN on bs"/>
      <sheetName val="NOP BS"/>
      <sheetName val="DerivMidday"/>
      <sheetName val="PDN MID DAY"/>
      <sheetName val="6TP"/>
      <sheetName val="PDN MID DAY on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nfo"/>
      <sheetName val="Marshal"/>
      <sheetName val="Attachement"/>
      <sheetName val="Attachement (2)"/>
      <sheetName val="Sheet5"/>
      <sheetName val="Sheet4"/>
      <sheetName val="Sheet3"/>
      <sheetName val="Sheet2"/>
      <sheetName val="Sheet1"/>
      <sheetName val="FI-1771.P1"/>
      <sheetName val="FE-1771.P1"/>
      <sheetName val="FI-1771.P2"/>
      <sheetName val="FE-1771.P2"/>
      <sheetName val="FI-1771-I"/>
      <sheetName val="FE-1771-I"/>
      <sheetName val="FI-1771-II"/>
      <sheetName val="FE-1771-II"/>
      <sheetName val="FI-1771-III"/>
      <sheetName val="FE-1771-III"/>
      <sheetName val="FI-1771-IV"/>
      <sheetName val="FE-1771-IV"/>
      <sheetName val="FI-1771-V"/>
      <sheetName val="FE-1771-V"/>
      <sheetName val="FI-1771-VI"/>
      <sheetName val="FE-1771-VI"/>
      <sheetName val="Parameter"/>
      <sheetName val="Margin"/>
      <sheetName val="OpsHighlite"/>
      <sheetName val="Permanent info"/>
      <sheetName val="BSliRp"/>
      <sheetName val="IS"/>
      <sheetName val="TB"/>
      <sheetName val="BARSdec05"/>
      <sheetName val="monthly"/>
      <sheetName val="CVR"/>
      <sheetName val="Credit-22"/>
      <sheetName val="Lease_Deprec"/>
      <sheetName val="Con"/>
      <sheetName val="P&amp;L98"/>
      <sheetName val="Reklas"/>
      <sheetName val="akumulasi kerugian"/>
      <sheetName val="Lampiran"/>
      <sheetName val="Attachment"/>
      <sheetName val="Penyusutan"/>
      <sheetName val="F1771"/>
      <sheetName val="F1771-I"/>
      <sheetName val="F1771-II"/>
      <sheetName val="F1771-III"/>
      <sheetName val="F1771-IV"/>
      <sheetName val="F1771-V"/>
      <sheetName val="Attachement_(2)"/>
      <sheetName val="FI-1771_P1"/>
      <sheetName val="FE-1771_P1"/>
      <sheetName val="FI-1771_P2"/>
      <sheetName val="FE-1771_P2"/>
      <sheetName val="Permanent_info"/>
    </sheetNames>
    <sheetDataSet>
      <sheetData sheetId="0">
        <row r="195">
          <cell r="H195">
            <v>971910300.00474882</v>
          </cell>
        </row>
      </sheetData>
      <sheetData sheetId="1" refreshError="1">
        <row r="195">
          <cell r="H195">
            <v>971910300.00474882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2"/>
      <sheetName val="total cost"/>
      <sheetName val="base"/>
      <sheetName val="SUMMARY"/>
      <sheetName val="100"/>
      <sheetName val="110"/>
      <sheetName val="130"/>
      <sheetName val="135"/>
      <sheetName val="136"/>
      <sheetName val="140"/>
      <sheetName val="145"/>
      <sheetName val="146"/>
      <sheetName val="150"/>
      <sheetName val="160"/>
      <sheetName val="165"/>
      <sheetName val="175"/>
      <sheetName val="180"/>
      <sheetName val="MTD_Flash_Report"/>
      <sheetName val="Power"/>
      <sheetName val="Marshal"/>
      <sheetName val="70 China (actual incl Optimor)"/>
      <sheetName val="MASTER"/>
      <sheetName val="CVR"/>
      <sheetName val="Orders"/>
      <sheetName val="STOCKHAM TAX DATA_RAW"/>
      <sheetName val="MSC-L5"/>
      <sheetName val="DFR CT"/>
      <sheetName val="Control"/>
      <sheetName val="AN_EL(16.0)"/>
      <sheetName val="MSC Product Characteristics"/>
      <sheetName val="Monat"/>
      <sheetName val="TB"/>
      <sheetName val="Trial"/>
      <sheetName val="input sheet"/>
      <sheetName val="monthly"/>
      <sheetName val="LIST 99"/>
      <sheetName val="BTS-L4-L5-1C"/>
      <sheetName val="GM ANALYSIS 2001"/>
      <sheetName val="KAS $"/>
      <sheetName val="Macro5"/>
      <sheetName val="Table Array"/>
      <sheetName val="Permanent info"/>
      <sheetName val="BSliRp"/>
      <sheetName val="AccountChart"/>
      <sheetName val="Input"/>
      <sheetName val="INDEX"/>
      <sheetName val="total_cost"/>
      <sheetName val="Ex-Rate"/>
      <sheetName val="FE_1770_P1"/>
      <sheetName val="NAP"/>
      <sheetName val="IS"/>
      <sheetName val="Instr + GQL ORM"/>
      <sheetName val="fiscal depr(E)"/>
      <sheetName val="TAX SUMMARY"/>
      <sheetName val="WMSO.3"/>
      <sheetName val="WMSO.7"/>
      <sheetName val="WMSO.1"/>
      <sheetName val="Cover - Flash"/>
      <sheetName val="Parameter"/>
      <sheetName val="MSC_Product_Characteristics"/>
      <sheetName val="70_China_(actual_incl_Optimor)"/>
      <sheetName val="DFR_CT"/>
      <sheetName val="STOCKHAM_TAX_DATA_RAW"/>
      <sheetName val="AN_EL(16_0)"/>
      <sheetName val="input_sheet"/>
      <sheetName val="Permanent_info"/>
      <sheetName val="GM_ANALYSIS_2001"/>
      <sheetName val="KAS_$"/>
      <sheetName val="Table_Array"/>
      <sheetName val="Ex_Rate"/>
      <sheetName val="cov"/>
      <sheetName val="data (2)"/>
      <sheetName val="DATA"/>
      <sheetName val="LOOKUP"/>
      <sheetName val="ledger02"/>
      <sheetName val="GeneralInfo"/>
      <sheetName val="total_cost1"/>
      <sheetName val="MSC_Product_Characteristics1"/>
      <sheetName val="AN_EL(16_0)1"/>
      <sheetName val="70_China_(actual_incl_Optimor)1"/>
      <sheetName val="STOCKHAM_TAX_DATA_RAW1"/>
      <sheetName val="input_sheet1"/>
      <sheetName val="LIST_99"/>
      <sheetName val="DFR_CT1"/>
      <sheetName val="GM_ANALYSIS_20011"/>
      <sheetName val="KAS_$1"/>
      <sheetName val="Table_Array1"/>
      <sheetName val="Permanent_info1"/>
      <sheetName val="Instr_+_GQL_ORM"/>
      <sheetName val="fiscal_depr(E)"/>
      <sheetName val="TAX_SUMMARY"/>
      <sheetName val="WMSO_3"/>
      <sheetName val="WMSO_7"/>
      <sheetName val="WMSO_1"/>
      <sheetName val="Cover_-_Flash"/>
      <sheetName val="data_(2)"/>
      <sheetName val="Sheet2"/>
      <sheetName val="Sales - Ind. Life"/>
      <sheetName val="RATE"/>
      <sheetName val="Type"/>
      <sheetName val="Sheet1"/>
      <sheetName val="11-12"/>
      <sheetName val="KRM Cashflows by mth"/>
      <sheetName val="F1771-IV"/>
      <sheetName val="F1771-V"/>
      <sheetName val="2-asi-00"/>
      <sheetName val="PL"/>
      <sheetName val="Day"/>
      <sheetName val="0220"/>
      <sheetName val="OpsHighlit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nfo"/>
      <sheetName val="GL to Audited"/>
      <sheetName val="Marshal"/>
      <sheetName val="Other corrections"/>
      <sheetName val="Interest"/>
      <sheetName val=" art.21 recons"/>
      <sheetName val="Withholdings Recons"/>
      <sheetName val="Tax Credits"/>
      <sheetName val="Depr"/>
      <sheetName val="Add FA"/>
      <sheetName val="disposal"/>
      <sheetName val="Provisi -tax"/>
      <sheetName val="Write-off"/>
      <sheetName val="List of NPL"/>
      <sheetName val="Grey"/>
      <sheetName val="BSPL,etc"/>
      <sheetName val="Fiscal Adjustments"/>
      <sheetName val="Daftar lampiran"/>
      <sheetName val="FI-1771.P1"/>
      <sheetName val="FE-1771.P1"/>
      <sheetName val="FI-1771.P2"/>
      <sheetName val="FE-1771.P2"/>
      <sheetName val="FI-1771-I"/>
      <sheetName val="FE-1771-I"/>
      <sheetName val="FI-1771-II"/>
      <sheetName val="FE-1771-II"/>
      <sheetName val="FI-1771-III"/>
      <sheetName val="FE-1771-III"/>
      <sheetName val="FI-1771-IV"/>
      <sheetName val="FE-1771-IV"/>
      <sheetName val="FI-1771-V"/>
      <sheetName val="FE-1771-V"/>
      <sheetName val="FE-1771-VI"/>
      <sheetName val="FI-1771-VI"/>
      <sheetName val="Rules"/>
      <sheetName val="DATA WP"/>
      <sheetName val="Permanent info"/>
      <sheetName val="TP"/>
      <sheetName val="GL_to_Audited"/>
      <sheetName val="Other_corrections"/>
      <sheetName val="_art_21_recons"/>
      <sheetName val="Withholdings_Recons"/>
      <sheetName val="Tax_Credits"/>
      <sheetName val="Add_FA"/>
      <sheetName val="Provisi_-tax"/>
      <sheetName val="List_of_NPL"/>
      <sheetName val="Fiscal_Adjustments"/>
      <sheetName val="Daftar_lampiran"/>
      <sheetName val="FI-1771_P1"/>
      <sheetName val="FE-1771_P1"/>
      <sheetName val="FI-1771_P2"/>
      <sheetName val="FE-1771_P2"/>
      <sheetName val="#REF"/>
      <sheetName val="tax-ss"/>
      <sheetName val="Form B"/>
      <sheetName val="Form A"/>
      <sheetName val="General Info"/>
      <sheetName val="Sheet2"/>
      <sheetName val="master"/>
      <sheetName val="Notes"/>
      <sheetName val="Depr(E)"/>
      <sheetName val="Add(E)"/>
      <sheetName val="Prov(E)"/>
      <sheetName val="WO(E)"/>
      <sheetName val="NPL(E)"/>
      <sheetName val="bspl(E)"/>
      <sheetName val="List Att"/>
      <sheetName val=""/>
      <sheetName val="Input Acts-Fcst"/>
      <sheetName val="Input Acts-Fcst Restate-BB"/>
      <sheetName val="Instructions"/>
      <sheetName val="BTR"/>
      <sheetName val="BGR"/>
      <sheetName val="BKS"/>
      <sheetName val="Contents"/>
      <sheetName val="Cover"/>
      <sheetName val="Main table"/>
      <sheetName val="รหัสพนักงาน"/>
      <sheetName val="IS"/>
      <sheetName val="Table Array"/>
      <sheetName val="Credit-22"/>
      <sheetName val="SAA"/>
      <sheetName val="Form_B"/>
      <sheetName val="Form_A"/>
      <sheetName val="Permanent_info"/>
      <sheetName val="General_Info"/>
      <sheetName val="DATA_WP"/>
    </sheetNames>
    <sheetDataSet>
      <sheetData sheetId="0" refreshError="1">
        <row r="5">
          <cell r="I5" t="str">
            <v>PT BANK DBS INDONESIA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MAPNEW"/>
      <sheetName val="LAST YEAR"/>
      <sheetName val="PSB"/>
      <sheetName val="BUDGET"/>
      <sheetName val="TB"/>
      <sheetName val="Sheet1"/>
      <sheetName val="BS-Short Form"/>
      <sheetName val="PL-Short form"/>
      <sheetName val="new IFS format"/>
      <sheetName val="Ls_XLB_WorkbookFile"/>
      <sheetName val="MAPPS"/>
      <sheetName val="OS-DP"/>
      <sheetName val="OS-LN"/>
      <sheetName val="CBA"/>
      <sheetName val="AVBAL"/>
      <sheetName val="CHECK1"/>
      <sheetName val="CHECK2"/>
      <sheetName val="TBM"/>
      <sheetName val="Form B"/>
      <sheetName val="Form A"/>
      <sheetName val="Main_Menu"/>
      <sheetName val="LAST_YEAR"/>
      <sheetName val="BS-Short_Form"/>
      <sheetName val="PL-Short_form"/>
      <sheetName val="new_IFS_format"/>
      <sheetName val="Form_B"/>
      <sheetName val="Form_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>
            <v>38352</v>
          </cell>
        </row>
        <row r="9">
          <cell r="A9">
            <v>70023004</v>
          </cell>
        </row>
        <row r="10">
          <cell r="A10">
            <v>70033004</v>
          </cell>
        </row>
        <row r="11">
          <cell r="A11">
            <v>70023201</v>
          </cell>
        </row>
        <row r="12">
          <cell r="A12">
            <v>70033201</v>
          </cell>
        </row>
        <row r="15">
          <cell r="A15">
            <v>70023202</v>
          </cell>
        </row>
        <row r="16">
          <cell r="A16">
            <v>70033202</v>
          </cell>
        </row>
        <row r="17">
          <cell r="A17">
            <v>70023203</v>
          </cell>
        </row>
        <row r="20">
          <cell r="A20">
            <v>70023005</v>
          </cell>
        </row>
        <row r="21">
          <cell r="A21">
            <v>70023001</v>
          </cell>
        </row>
        <row r="22">
          <cell r="A22">
            <v>70023002</v>
          </cell>
        </row>
        <row r="23">
          <cell r="A23">
            <v>70023003</v>
          </cell>
        </row>
        <row r="24">
          <cell r="A24">
            <v>70023101</v>
          </cell>
        </row>
        <row r="25">
          <cell r="A25">
            <v>70023102</v>
          </cell>
        </row>
        <row r="26">
          <cell r="A26">
            <v>70023103</v>
          </cell>
        </row>
        <row r="29">
          <cell r="A29">
            <v>70031001</v>
          </cell>
        </row>
        <row r="30">
          <cell r="A30">
            <v>70031002</v>
          </cell>
        </row>
        <row r="33">
          <cell r="A33">
            <v>70020002</v>
          </cell>
        </row>
        <row r="34">
          <cell r="A34">
            <v>70030101</v>
          </cell>
        </row>
        <row r="35">
          <cell r="A35">
            <v>70020001</v>
          </cell>
        </row>
        <row r="38">
          <cell r="A38">
            <v>70021001</v>
          </cell>
        </row>
        <row r="39">
          <cell r="A39">
            <v>70021002</v>
          </cell>
        </row>
        <row r="40">
          <cell r="A40">
            <v>70021003</v>
          </cell>
        </row>
        <row r="41">
          <cell r="A41">
            <v>70021004</v>
          </cell>
        </row>
        <row r="42">
          <cell r="A42">
            <v>70021005</v>
          </cell>
        </row>
        <row r="54">
          <cell r="A54">
            <v>70012003</v>
          </cell>
        </row>
        <row r="55">
          <cell r="A55">
            <v>70032004</v>
          </cell>
        </row>
        <row r="56">
          <cell r="A56">
            <v>70012001</v>
          </cell>
        </row>
        <row r="57">
          <cell r="A57">
            <v>70012002</v>
          </cell>
        </row>
        <row r="58">
          <cell r="A58">
            <v>70012004</v>
          </cell>
        </row>
        <row r="59">
          <cell r="A59">
            <v>70012101</v>
          </cell>
        </row>
        <row r="60">
          <cell r="A60">
            <v>70012202</v>
          </cell>
        </row>
        <row r="61">
          <cell r="A61">
            <v>70022001</v>
          </cell>
        </row>
        <row r="62">
          <cell r="A62">
            <v>70022003</v>
          </cell>
        </row>
        <row r="63">
          <cell r="A63">
            <v>70022005</v>
          </cell>
        </row>
        <row r="64">
          <cell r="A64">
            <v>70022205</v>
          </cell>
        </row>
        <row r="65">
          <cell r="A65">
            <v>70022009</v>
          </cell>
        </row>
        <row r="70">
          <cell r="A70">
            <v>70004001</v>
          </cell>
        </row>
        <row r="79">
          <cell r="A79">
            <v>80020001</v>
          </cell>
        </row>
        <row r="80">
          <cell r="A80">
            <v>80030001</v>
          </cell>
        </row>
        <row r="81">
          <cell r="A81">
            <v>80020101</v>
          </cell>
        </row>
        <row r="82">
          <cell r="A82">
            <v>80030101</v>
          </cell>
        </row>
        <row r="83">
          <cell r="A83">
            <v>80020203</v>
          </cell>
        </row>
        <row r="86">
          <cell r="A86">
            <v>80020201</v>
          </cell>
        </row>
        <row r="87">
          <cell r="A87">
            <v>80020202</v>
          </cell>
        </row>
        <row r="88">
          <cell r="A88" t="str">
            <v>80030202</v>
          </cell>
        </row>
        <row r="89">
          <cell r="A89">
            <v>80030203</v>
          </cell>
        </row>
        <row r="90">
          <cell r="A90">
            <v>80030201</v>
          </cell>
        </row>
        <row r="91">
          <cell r="A91">
            <v>84000107</v>
          </cell>
        </row>
        <row r="94">
          <cell r="A94">
            <v>80020301</v>
          </cell>
        </row>
        <row r="97">
          <cell r="A97">
            <v>80020302</v>
          </cell>
        </row>
        <row r="98">
          <cell r="A98">
            <v>80030302</v>
          </cell>
        </row>
        <row r="109">
          <cell r="A109">
            <v>80000401</v>
          </cell>
        </row>
        <row r="118">
          <cell r="A118">
            <v>72000101</v>
          </cell>
        </row>
        <row r="119">
          <cell r="A119">
            <v>72000309</v>
          </cell>
        </row>
        <row r="120">
          <cell r="A120">
            <v>72000310</v>
          </cell>
        </row>
        <row r="121">
          <cell r="A121">
            <v>72000101</v>
          </cell>
        </row>
        <row r="122">
          <cell r="A122">
            <v>72000102</v>
          </cell>
        </row>
        <row r="123">
          <cell r="A123">
            <v>72000103</v>
          </cell>
        </row>
        <row r="124">
          <cell r="A124">
            <v>72000104</v>
          </cell>
        </row>
        <row r="125">
          <cell r="A125">
            <v>72000105</v>
          </cell>
        </row>
        <row r="128">
          <cell r="A128">
            <v>72000106</v>
          </cell>
        </row>
        <row r="131">
          <cell r="A131">
            <v>72000401</v>
          </cell>
        </row>
        <row r="132">
          <cell r="A132">
            <v>72000402</v>
          </cell>
        </row>
        <row r="133">
          <cell r="A133">
            <v>72000403</v>
          </cell>
        </row>
        <row r="134">
          <cell r="A134">
            <v>72000404</v>
          </cell>
        </row>
        <row r="135">
          <cell r="A135">
            <v>72000405</v>
          </cell>
        </row>
        <row r="136">
          <cell r="A136">
            <v>72000406</v>
          </cell>
        </row>
        <row r="137">
          <cell r="A137">
            <v>72000407</v>
          </cell>
        </row>
        <row r="138">
          <cell r="A138">
            <v>72000408</v>
          </cell>
        </row>
        <row r="139">
          <cell r="A139">
            <v>72000409</v>
          </cell>
        </row>
        <row r="140">
          <cell r="A140">
            <v>72000410</v>
          </cell>
        </row>
        <row r="141">
          <cell r="A141">
            <v>72000411</v>
          </cell>
        </row>
        <row r="142">
          <cell r="A142">
            <v>72000412</v>
          </cell>
        </row>
        <row r="145">
          <cell r="A145">
            <v>72000302</v>
          </cell>
        </row>
        <row r="146">
          <cell r="A146">
            <v>72000306</v>
          </cell>
        </row>
        <row r="147">
          <cell r="A147">
            <v>72000307</v>
          </cell>
        </row>
        <row r="148">
          <cell r="A148">
            <v>72000308</v>
          </cell>
        </row>
        <row r="149">
          <cell r="A149">
            <v>72000311</v>
          </cell>
        </row>
        <row r="150">
          <cell r="A150">
            <v>72000320</v>
          </cell>
        </row>
        <row r="151">
          <cell r="A151">
            <v>72000321</v>
          </cell>
        </row>
        <row r="154">
          <cell r="A154">
            <v>72000201</v>
          </cell>
        </row>
        <row r="155">
          <cell r="A155">
            <v>72000202</v>
          </cell>
        </row>
        <row r="156">
          <cell r="A156">
            <v>72000203</v>
          </cell>
        </row>
        <row r="157">
          <cell r="A157">
            <v>72000204</v>
          </cell>
        </row>
        <row r="158">
          <cell r="A158">
            <v>72000205</v>
          </cell>
        </row>
        <row r="159">
          <cell r="A159">
            <v>72000206</v>
          </cell>
        </row>
        <row r="160">
          <cell r="A160">
            <v>72000300</v>
          </cell>
        </row>
        <row r="161">
          <cell r="A161">
            <v>72000301</v>
          </cell>
        </row>
        <row r="164">
          <cell r="A164">
            <v>72000304</v>
          </cell>
        </row>
        <row r="165">
          <cell r="A165">
            <v>72000305</v>
          </cell>
        </row>
        <row r="168">
          <cell r="A168">
            <v>72000303</v>
          </cell>
        </row>
        <row r="169">
          <cell r="A169">
            <v>72000315</v>
          </cell>
        </row>
        <row r="170">
          <cell r="A170">
            <v>72000316</v>
          </cell>
        </row>
        <row r="173">
          <cell r="A173">
            <v>72000317</v>
          </cell>
        </row>
        <row r="174">
          <cell r="A174">
            <v>72000318</v>
          </cell>
        </row>
        <row r="175">
          <cell r="A175">
            <v>72000319</v>
          </cell>
        </row>
        <row r="178">
          <cell r="A178">
            <v>72010501</v>
          </cell>
        </row>
        <row r="183">
          <cell r="A183">
            <v>71001103</v>
          </cell>
        </row>
        <row r="184">
          <cell r="A184">
            <v>71001104</v>
          </cell>
        </row>
        <row r="185">
          <cell r="A185">
            <v>71001105</v>
          </cell>
        </row>
        <row r="186">
          <cell r="A186">
            <v>71001106</v>
          </cell>
        </row>
        <row r="187">
          <cell r="A187">
            <v>71001201</v>
          </cell>
        </row>
        <row r="188">
          <cell r="A188">
            <v>71001202</v>
          </cell>
        </row>
        <row r="189">
          <cell r="A189">
            <v>71002001</v>
          </cell>
        </row>
        <row r="190">
          <cell r="A190">
            <v>71002002</v>
          </cell>
        </row>
        <row r="191">
          <cell r="A191">
            <v>71003001</v>
          </cell>
        </row>
        <row r="192">
          <cell r="A192">
            <v>71004001</v>
          </cell>
        </row>
        <row r="193">
          <cell r="A193">
            <v>71004002</v>
          </cell>
        </row>
        <row r="194">
          <cell r="A194">
            <v>71004003</v>
          </cell>
        </row>
        <row r="195">
          <cell r="A195">
            <v>71004005</v>
          </cell>
        </row>
        <row r="196">
          <cell r="A196">
            <v>71001101</v>
          </cell>
        </row>
        <row r="198">
          <cell r="A198">
            <v>66666661</v>
          </cell>
        </row>
        <row r="211">
          <cell r="A211">
            <v>66666662</v>
          </cell>
        </row>
        <row r="213">
          <cell r="A213">
            <v>72010503</v>
          </cell>
        </row>
        <row r="214">
          <cell r="A214">
            <v>72010504</v>
          </cell>
        </row>
        <row r="215">
          <cell r="A215">
            <v>72010505</v>
          </cell>
        </row>
        <row r="216">
          <cell r="A216">
            <v>72020501</v>
          </cell>
        </row>
        <row r="217">
          <cell r="A217">
            <v>72030501</v>
          </cell>
        </row>
        <row r="218">
          <cell r="A218">
            <v>72030515</v>
          </cell>
        </row>
        <row r="219">
          <cell r="A219">
            <v>72020510</v>
          </cell>
        </row>
        <row r="220">
          <cell r="A220">
            <v>72020512</v>
          </cell>
        </row>
        <row r="225">
          <cell r="A225">
            <v>85000001</v>
          </cell>
        </row>
        <row r="228">
          <cell r="A228">
            <v>72000312</v>
          </cell>
        </row>
        <row r="229">
          <cell r="A229">
            <v>72000313</v>
          </cell>
        </row>
        <row r="230">
          <cell r="A230">
            <v>72000314</v>
          </cell>
        </row>
        <row r="241">
          <cell r="A241">
            <v>83000001</v>
          </cell>
        </row>
        <row r="242">
          <cell r="A242">
            <v>83000003</v>
          </cell>
        </row>
        <row r="243">
          <cell r="A243">
            <v>83000004</v>
          </cell>
        </row>
        <row r="244">
          <cell r="A244">
            <v>83000005</v>
          </cell>
        </row>
        <row r="249">
          <cell r="A249">
            <v>83000002</v>
          </cell>
        </row>
        <row r="254">
          <cell r="A254">
            <v>83000006</v>
          </cell>
        </row>
        <row r="259">
          <cell r="A259">
            <v>83000009</v>
          </cell>
        </row>
        <row r="260">
          <cell r="A260">
            <v>84001213</v>
          </cell>
        </row>
        <row r="261">
          <cell r="A261">
            <v>83000007</v>
          </cell>
        </row>
        <row r="262">
          <cell r="A262">
            <v>83000008</v>
          </cell>
        </row>
        <row r="263">
          <cell r="A263">
            <v>83000010</v>
          </cell>
        </row>
        <row r="264">
          <cell r="A264">
            <v>83000011</v>
          </cell>
        </row>
        <row r="265">
          <cell r="A265">
            <v>83000012</v>
          </cell>
        </row>
        <row r="266">
          <cell r="A266">
            <v>83000013</v>
          </cell>
        </row>
        <row r="267">
          <cell r="A267">
            <v>84000301</v>
          </cell>
        </row>
        <row r="272">
          <cell r="A272">
            <v>84000401</v>
          </cell>
        </row>
        <row r="273">
          <cell r="A273">
            <v>84000402</v>
          </cell>
        </row>
        <row r="276">
          <cell r="A276">
            <v>84000302</v>
          </cell>
        </row>
        <row r="277">
          <cell r="A277">
            <v>84000364</v>
          </cell>
        </row>
        <row r="280">
          <cell r="A280">
            <v>84001207</v>
          </cell>
        </row>
        <row r="281">
          <cell r="A281">
            <v>84001208</v>
          </cell>
        </row>
        <row r="282">
          <cell r="A282">
            <v>84001219</v>
          </cell>
        </row>
        <row r="283">
          <cell r="A283">
            <v>84000303</v>
          </cell>
        </row>
        <row r="284">
          <cell r="A284">
            <v>84000304</v>
          </cell>
        </row>
        <row r="285">
          <cell r="A285">
            <v>84000305</v>
          </cell>
        </row>
        <row r="286">
          <cell r="A286">
            <v>84000404</v>
          </cell>
        </row>
        <row r="287">
          <cell r="A287">
            <v>84000700</v>
          </cell>
        </row>
        <row r="288">
          <cell r="A288">
            <v>84000701</v>
          </cell>
        </row>
        <row r="289">
          <cell r="A289">
            <v>84000702</v>
          </cell>
        </row>
        <row r="294">
          <cell r="A294">
            <v>84000202</v>
          </cell>
        </row>
        <row r="295">
          <cell r="A295">
            <v>84000203</v>
          </cell>
        </row>
        <row r="296">
          <cell r="A296">
            <v>84000206</v>
          </cell>
        </row>
        <row r="297">
          <cell r="A297">
            <v>84000207</v>
          </cell>
        </row>
        <row r="300">
          <cell r="A300">
            <v>84000201</v>
          </cell>
        </row>
        <row r="303">
          <cell r="A303">
            <v>84000210</v>
          </cell>
        </row>
        <row r="304">
          <cell r="A304">
            <v>84000204</v>
          </cell>
        </row>
        <row r="305">
          <cell r="A305">
            <v>84000205</v>
          </cell>
        </row>
        <row r="306">
          <cell r="A306">
            <v>84000208</v>
          </cell>
        </row>
        <row r="307">
          <cell r="A307">
            <v>84000209</v>
          </cell>
        </row>
        <row r="313">
          <cell r="A313">
            <v>66666663</v>
          </cell>
        </row>
        <row r="315">
          <cell r="A315">
            <v>84000805</v>
          </cell>
        </row>
        <row r="318">
          <cell r="A318">
            <v>84001204</v>
          </cell>
        </row>
        <row r="323">
          <cell r="A323">
            <v>84000103</v>
          </cell>
        </row>
        <row r="324">
          <cell r="A324">
            <v>84000108</v>
          </cell>
        </row>
        <row r="325">
          <cell r="A325">
            <v>84000109</v>
          </cell>
        </row>
        <row r="326">
          <cell r="A326">
            <v>84000110</v>
          </cell>
        </row>
        <row r="327">
          <cell r="A327">
            <v>84000111</v>
          </cell>
        </row>
        <row r="328">
          <cell r="A328">
            <v>84000104</v>
          </cell>
        </row>
        <row r="329">
          <cell r="A329">
            <v>84000901</v>
          </cell>
        </row>
        <row r="330">
          <cell r="A330">
            <v>84000902</v>
          </cell>
        </row>
        <row r="331">
          <cell r="A331">
            <v>84000903</v>
          </cell>
        </row>
        <row r="332">
          <cell r="A332">
            <v>84000904</v>
          </cell>
        </row>
        <row r="335">
          <cell r="A335">
            <v>84001003</v>
          </cell>
        </row>
        <row r="336">
          <cell r="A336">
            <v>84000905</v>
          </cell>
        </row>
        <row r="341">
          <cell r="A341">
            <v>84000107</v>
          </cell>
        </row>
        <row r="342">
          <cell r="A342">
            <v>84000601</v>
          </cell>
        </row>
        <row r="343">
          <cell r="A343">
            <v>84000602</v>
          </cell>
        </row>
        <row r="344">
          <cell r="A344">
            <v>84000603</v>
          </cell>
        </row>
        <row r="347">
          <cell r="A347">
            <v>84001101</v>
          </cell>
        </row>
        <row r="348">
          <cell r="A348">
            <v>84001100</v>
          </cell>
        </row>
        <row r="349">
          <cell r="A349">
            <v>84001102</v>
          </cell>
        </row>
        <row r="350">
          <cell r="A350">
            <v>84000105</v>
          </cell>
        </row>
        <row r="353">
          <cell r="A353">
            <v>84001001</v>
          </cell>
        </row>
        <row r="354">
          <cell r="A354">
            <v>84001002</v>
          </cell>
        </row>
        <row r="357">
          <cell r="A357">
            <v>82020002</v>
          </cell>
        </row>
        <row r="358">
          <cell r="A358">
            <v>82020001</v>
          </cell>
        </row>
        <row r="359">
          <cell r="A359">
            <v>82030001</v>
          </cell>
        </row>
        <row r="360">
          <cell r="A360">
            <v>84000112</v>
          </cell>
        </row>
        <row r="361">
          <cell r="A361">
            <v>84000113</v>
          </cell>
        </row>
        <row r="362">
          <cell r="A362">
            <v>84000114</v>
          </cell>
        </row>
        <row r="363">
          <cell r="A363">
            <v>84000117</v>
          </cell>
        </row>
        <row r="364">
          <cell r="A364">
            <v>84000118</v>
          </cell>
        </row>
        <row r="365">
          <cell r="A365">
            <v>84000119</v>
          </cell>
        </row>
        <row r="366">
          <cell r="A366">
            <v>84000501</v>
          </cell>
        </row>
        <row r="367">
          <cell r="A367">
            <v>84001201</v>
          </cell>
        </row>
        <row r="368">
          <cell r="A368">
            <v>84001202</v>
          </cell>
        </row>
        <row r="369">
          <cell r="A369">
            <v>84001203</v>
          </cell>
        </row>
        <row r="370">
          <cell r="A370">
            <v>84001205</v>
          </cell>
        </row>
        <row r="371">
          <cell r="A371">
            <v>84001206</v>
          </cell>
        </row>
        <row r="372">
          <cell r="A372">
            <v>84001209</v>
          </cell>
        </row>
        <row r="373">
          <cell r="A373">
            <v>84001210</v>
          </cell>
        </row>
        <row r="374">
          <cell r="A374">
            <v>84001211</v>
          </cell>
        </row>
        <row r="375">
          <cell r="A375">
            <v>84001212</v>
          </cell>
        </row>
        <row r="376">
          <cell r="A376">
            <v>84001215</v>
          </cell>
        </row>
        <row r="377">
          <cell r="A377">
            <v>84001216</v>
          </cell>
        </row>
        <row r="378">
          <cell r="A378">
            <v>84001217</v>
          </cell>
        </row>
        <row r="379">
          <cell r="A379">
            <v>84001218</v>
          </cell>
        </row>
        <row r="380">
          <cell r="A380">
            <v>84000101</v>
          </cell>
        </row>
        <row r="381">
          <cell r="A381">
            <v>84000102</v>
          </cell>
        </row>
        <row r="382">
          <cell r="A382">
            <v>84000106</v>
          </cell>
        </row>
        <row r="383">
          <cell r="A383">
            <v>84000502</v>
          </cell>
        </row>
        <row r="384">
          <cell r="A384">
            <v>84000801</v>
          </cell>
        </row>
        <row r="385">
          <cell r="A385">
            <v>84000802</v>
          </cell>
        </row>
        <row r="386">
          <cell r="A386">
            <v>84000803</v>
          </cell>
        </row>
        <row r="387">
          <cell r="A387">
            <v>84000804</v>
          </cell>
        </row>
        <row r="394">
          <cell r="A394">
            <v>81020004</v>
          </cell>
        </row>
        <row r="396">
          <cell r="A396" t="str">
            <v>SP000001</v>
          </cell>
        </row>
        <row r="397">
          <cell r="A397" t="str">
            <v>SP000002</v>
          </cell>
        </row>
        <row r="398">
          <cell r="A398" t="str">
            <v>SP000003</v>
          </cell>
        </row>
        <row r="399">
          <cell r="A399" t="str">
            <v>SP000004</v>
          </cell>
        </row>
        <row r="402">
          <cell r="A402">
            <v>81010004</v>
          </cell>
        </row>
        <row r="403">
          <cell r="A403">
            <v>81010000</v>
          </cell>
        </row>
        <row r="404">
          <cell r="A404">
            <v>81010001</v>
          </cell>
        </row>
        <row r="405">
          <cell r="A405">
            <v>81010002</v>
          </cell>
        </row>
        <row r="406">
          <cell r="A406">
            <v>81010003</v>
          </cell>
        </row>
        <row r="407">
          <cell r="A407">
            <v>81010005</v>
          </cell>
        </row>
        <row r="408">
          <cell r="A408">
            <v>81010006</v>
          </cell>
        </row>
        <row r="410">
          <cell r="A410" t="str">
            <v>GP000001</v>
          </cell>
        </row>
        <row r="411">
          <cell r="A411" t="str">
            <v>GP000002</v>
          </cell>
        </row>
        <row r="412">
          <cell r="A412" t="str">
            <v>GP000003</v>
          </cell>
        </row>
        <row r="413">
          <cell r="A413" t="str">
            <v>GP000004</v>
          </cell>
        </row>
        <row r="424">
          <cell r="A424">
            <v>86000001</v>
          </cell>
        </row>
        <row r="425">
          <cell r="A425">
            <v>86000002</v>
          </cell>
        </row>
        <row r="493">
          <cell r="A493">
            <v>93010001</v>
          </cell>
        </row>
        <row r="499">
          <cell r="A499">
            <v>10000101</v>
          </cell>
        </row>
        <row r="500">
          <cell r="A500">
            <v>10000140</v>
          </cell>
        </row>
        <row r="501">
          <cell r="A501">
            <v>10000170</v>
          </cell>
        </row>
        <row r="502">
          <cell r="A502">
            <v>10000180</v>
          </cell>
        </row>
        <row r="503">
          <cell r="A503">
            <v>10000240</v>
          </cell>
        </row>
        <row r="504">
          <cell r="A504">
            <v>10000280</v>
          </cell>
        </row>
        <row r="505">
          <cell r="A505">
            <v>10000102</v>
          </cell>
        </row>
        <row r="506">
          <cell r="A506">
            <v>10000300</v>
          </cell>
        </row>
        <row r="507">
          <cell r="A507">
            <v>10000301</v>
          </cell>
        </row>
        <row r="512">
          <cell r="A512">
            <v>10220300</v>
          </cell>
        </row>
        <row r="513">
          <cell r="A513">
            <v>10220100</v>
          </cell>
        </row>
        <row r="514">
          <cell r="A514">
            <v>10220200</v>
          </cell>
        </row>
        <row r="517">
          <cell r="A517">
            <v>10220400</v>
          </cell>
        </row>
        <row r="518">
          <cell r="A518">
            <v>10220800</v>
          </cell>
        </row>
        <row r="519">
          <cell r="A519">
            <v>10221001</v>
          </cell>
        </row>
        <row r="520">
          <cell r="A520">
            <v>10220500</v>
          </cell>
        </row>
        <row r="521">
          <cell r="A521">
            <v>10220600</v>
          </cell>
        </row>
        <row r="522">
          <cell r="A522">
            <v>10220700</v>
          </cell>
        </row>
        <row r="523">
          <cell r="A523">
            <v>10221000</v>
          </cell>
        </row>
        <row r="524">
          <cell r="A524">
            <v>10220900</v>
          </cell>
        </row>
        <row r="527">
          <cell r="A527">
            <v>11000200</v>
          </cell>
        </row>
        <row r="528">
          <cell r="A528">
            <v>11010201</v>
          </cell>
        </row>
        <row r="529">
          <cell r="A529">
            <v>11010202</v>
          </cell>
        </row>
        <row r="530">
          <cell r="A530">
            <v>11010301</v>
          </cell>
        </row>
        <row r="531">
          <cell r="A531">
            <v>11010302</v>
          </cell>
        </row>
        <row r="532">
          <cell r="A532">
            <v>11010101</v>
          </cell>
        </row>
        <row r="533">
          <cell r="A533">
            <v>11010102</v>
          </cell>
        </row>
        <row r="538">
          <cell r="A538">
            <v>10210100</v>
          </cell>
        </row>
        <row r="539">
          <cell r="A539">
            <v>10210101</v>
          </cell>
        </row>
        <row r="544">
          <cell r="A544">
            <v>11030105</v>
          </cell>
        </row>
        <row r="545">
          <cell r="A545">
            <v>11030106</v>
          </cell>
        </row>
        <row r="546">
          <cell r="A546">
            <v>11020106</v>
          </cell>
        </row>
        <row r="547">
          <cell r="A547">
            <v>11030108</v>
          </cell>
        </row>
        <row r="548">
          <cell r="A548">
            <v>11010103</v>
          </cell>
        </row>
        <row r="549">
          <cell r="A549">
            <v>11010104</v>
          </cell>
        </row>
        <row r="550">
          <cell r="A550">
            <v>11010105</v>
          </cell>
        </row>
        <row r="551">
          <cell r="A551">
            <v>11010106</v>
          </cell>
        </row>
        <row r="552">
          <cell r="A552">
            <v>11010107</v>
          </cell>
        </row>
        <row r="553">
          <cell r="A553">
            <v>11010203</v>
          </cell>
        </row>
        <row r="554">
          <cell r="A554">
            <v>11010204</v>
          </cell>
        </row>
        <row r="555">
          <cell r="A555">
            <v>11010307</v>
          </cell>
        </row>
        <row r="556">
          <cell r="A556">
            <v>11020101</v>
          </cell>
        </row>
        <row r="557">
          <cell r="A557">
            <v>11020102</v>
          </cell>
        </row>
        <row r="558">
          <cell r="A558">
            <v>11020109</v>
          </cell>
        </row>
        <row r="559">
          <cell r="A559">
            <v>11020209</v>
          </cell>
        </row>
        <row r="560">
          <cell r="A560">
            <v>11020210</v>
          </cell>
        </row>
        <row r="561">
          <cell r="A561">
            <v>11020110</v>
          </cell>
        </row>
        <row r="564">
          <cell r="A564" t="str">
            <v>6666666O</v>
          </cell>
        </row>
        <row r="566">
          <cell r="A566">
            <v>12020302</v>
          </cell>
        </row>
        <row r="567">
          <cell r="A567">
            <v>12030302</v>
          </cell>
        </row>
        <row r="568">
          <cell r="A568">
            <v>12020303</v>
          </cell>
        </row>
        <row r="571">
          <cell r="A571">
            <v>12020101</v>
          </cell>
        </row>
        <row r="572">
          <cell r="A572">
            <v>12020301</v>
          </cell>
        </row>
        <row r="573">
          <cell r="A573">
            <v>12030301</v>
          </cell>
        </row>
        <row r="578">
          <cell r="A578">
            <v>10520004</v>
          </cell>
        </row>
        <row r="579">
          <cell r="A579">
            <v>10520001</v>
          </cell>
        </row>
        <row r="580">
          <cell r="A580">
            <v>10520003</v>
          </cell>
        </row>
        <row r="581">
          <cell r="A581">
            <v>10520004</v>
          </cell>
        </row>
        <row r="582">
          <cell r="A582">
            <v>10520005</v>
          </cell>
        </row>
        <row r="583">
          <cell r="A583">
            <v>10520006</v>
          </cell>
        </row>
        <row r="584">
          <cell r="A584">
            <v>10520007</v>
          </cell>
        </row>
        <row r="585">
          <cell r="A585">
            <v>12020102</v>
          </cell>
        </row>
        <row r="586">
          <cell r="A586">
            <v>12020103</v>
          </cell>
        </row>
        <row r="587">
          <cell r="A587">
            <v>12030103</v>
          </cell>
        </row>
        <row r="588">
          <cell r="A588">
            <v>12020104</v>
          </cell>
        </row>
        <row r="589">
          <cell r="A589">
            <v>12020105</v>
          </cell>
        </row>
        <row r="590">
          <cell r="A590" t="str">
            <v>12020108</v>
          </cell>
        </row>
        <row r="591">
          <cell r="A591">
            <v>12020202</v>
          </cell>
        </row>
        <row r="592">
          <cell r="A592">
            <v>12020203</v>
          </cell>
        </row>
        <row r="599">
          <cell r="A599">
            <v>14020104</v>
          </cell>
        </row>
        <row r="600">
          <cell r="A600">
            <v>14020101</v>
          </cell>
        </row>
        <row r="601">
          <cell r="A601">
            <v>14020102</v>
          </cell>
        </row>
        <row r="602">
          <cell r="A602">
            <v>14020103</v>
          </cell>
        </row>
        <row r="603">
          <cell r="A603">
            <v>14020105</v>
          </cell>
        </row>
        <row r="604">
          <cell r="A604">
            <v>14020106</v>
          </cell>
        </row>
        <row r="611">
          <cell r="A611">
            <v>14500101</v>
          </cell>
        </row>
        <row r="614">
          <cell r="A614">
            <v>14500201</v>
          </cell>
        </row>
        <row r="619">
          <cell r="A619">
            <v>14500102</v>
          </cell>
        </row>
        <row r="620">
          <cell r="A620">
            <v>14500103</v>
          </cell>
        </row>
        <row r="621">
          <cell r="A621">
            <v>14500104</v>
          </cell>
        </row>
        <row r="622">
          <cell r="A622">
            <v>14500105</v>
          </cell>
        </row>
        <row r="623">
          <cell r="A623">
            <v>14500106</v>
          </cell>
        </row>
        <row r="624">
          <cell r="A624">
            <v>14500107</v>
          </cell>
        </row>
        <row r="625">
          <cell r="A625">
            <v>14500108</v>
          </cell>
        </row>
        <row r="626">
          <cell r="A626">
            <v>14500110</v>
          </cell>
        </row>
        <row r="629">
          <cell r="A629">
            <v>14500206</v>
          </cell>
        </row>
        <row r="630">
          <cell r="A630">
            <v>14500202</v>
          </cell>
        </row>
        <row r="631">
          <cell r="A631">
            <v>14500203</v>
          </cell>
        </row>
        <row r="632">
          <cell r="A632">
            <v>14500204</v>
          </cell>
        </row>
        <row r="633">
          <cell r="A633">
            <v>14500205</v>
          </cell>
        </row>
        <row r="634">
          <cell r="A634">
            <v>14500207</v>
          </cell>
        </row>
        <row r="635">
          <cell r="A635">
            <v>14500208</v>
          </cell>
        </row>
        <row r="636">
          <cell r="A636">
            <v>14500210</v>
          </cell>
        </row>
        <row r="643">
          <cell r="A643">
            <v>10230100</v>
          </cell>
        </row>
        <row r="644">
          <cell r="A644">
            <v>10230200</v>
          </cell>
        </row>
        <row r="645">
          <cell r="A645">
            <v>10230300</v>
          </cell>
        </row>
        <row r="648">
          <cell r="A648">
            <v>10530001</v>
          </cell>
        </row>
        <row r="649">
          <cell r="A649">
            <v>10530002</v>
          </cell>
        </row>
        <row r="650">
          <cell r="A650">
            <v>13030000</v>
          </cell>
        </row>
        <row r="653">
          <cell r="A653">
            <v>14500109</v>
          </cell>
        </row>
        <row r="654">
          <cell r="A654">
            <v>14500209</v>
          </cell>
        </row>
        <row r="657">
          <cell r="A657">
            <v>17500002</v>
          </cell>
        </row>
        <row r="660">
          <cell r="A660">
            <v>15012101</v>
          </cell>
        </row>
        <row r="661">
          <cell r="A661">
            <v>15012103</v>
          </cell>
        </row>
        <row r="662">
          <cell r="A662">
            <v>15012203</v>
          </cell>
        </row>
        <row r="663">
          <cell r="A663">
            <v>15020147</v>
          </cell>
        </row>
        <row r="664">
          <cell r="A664">
            <v>15022109</v>
          </cell>
        </row>
        <row r="665">
          <cell r="A665">
            <v>15032110</v>
          </cell>
        </row>
        <row r="666">
          <cell r="A666">
            <v>15500000</v>
          </cell>
        </row>
        <row r="667">
          <cell r="A667">
            <v>15520001</v>
          </cell>
        </row>
        <row r="668">
          <cell r="A668">
            <v>15520003</v>
          </cell>
        </row>
        <row r="669">
          <cell r="A669">
            <v>15530002</v>
          </cell>
        </row>
        <row r="670">
          <cell r="A670">
            <v>15530003</v>
          </cell>
        </row>
        <row r="671">
          <cell r="A671">
            <v>16500010</v>
          </cell>
        </row>
        <row r="672">
          <cell r="A672">
            <v>16500011</v>
          </cell>
        </row>
        <row r="673">
          <cell r="A673">
            <v>16500011</v>
          </cell>
        </row>
        <row r="674">
          <cell r="A674">
            <v>16500011</v>
          </cell>
        </row>
        <row r="675">
          <cell r="A675">
            <v>16500011</v>
          </cell>
        </row>
        <row r="676">
          <cell r="A676">
            <v>16500021</v>
          </cell>
        </row>
        <row r="677">
          <cell r="A677">
            <v>11520001</v>
          </cell>
        </row>
        <row r="678">
          <cell r="A678">
            <v>11520002</v>
          </cell>
        </row>
        <row r="679">
          <cell r="A679">
            <v>11520003</v>
          </cell>
        </row>
        <row r="680">
          <cell r="A680">
            <v>11010108</v>
          </cell>
        </row>
        <row r="681">
          <cell r="A681">
            <v>11010308</v>
          </cell>
        </row>
        <row r="682">
          <cell r="A682">
            <v>15021001</v>
          </cell>
        </row>
        <row r="683">
          <cell r="A683">
            <v>15021002</v>
          </cell>
        </row>
        <row r="684">
          <cell r="A684">
            <v>15021003</v>
          </cell>
        </row>
        <row r="685">
          <cell r="A685">
            <v>15021004</v>
          </cell>
        </row>
        <row r="686">
          <cell r="A686">
            <v>15022101</v>
          </cell>
        </row>
        <row r="687">
          <cell r="A687">
            <v>15022103</v>
          </cell>
        </row>
        <row r="688">
          <cell r="A688">
            <v>15022105</v>
          </cell>
        </row>
        <row r="689">
          <cell r="A689">
            <v>15022107</v>
          </cell>
        </row>
        <row r="690">
          <cell r="A690">
            <v>15022207</v>
          </cell>
        </row>
        <row r="691">
          <cell r="A691">
            <v>15032207</v>
          </cell>
        </row>
        <row r="692">
          <cell r="A692">
            <v>15022109</v>
          </cell>
        </row>
        <row r="693">
          <cell r="A693">
            <v>15022205</v>
          </cell>
        </row>
        <row r="694">
          <cell r="A694">
            <v>15023101</v>
          </cell>
        </row>
        <row r="695">
          <cell r="A695">
            <v>15023102</v>
          </cell>
        </row>
        <row r="696">
          <cell r="A696">
            <v>15023103</v>
          </cell>
        </row>
        <row r="697">
          <cell r="A697">
            <v>15023104</v>
          </cell>
        </row>
        <row r="698">
          <cell r="A698">
            <v>15023105</v>
          </cell>
        </row>
        <row r="699">
          <cell r="A699">
            <v>15023108</v>
          </cell>
        </row>
        <row r="700">
          <cell r="A700">
            <v>15023201</v>
          </cell>
        </row>
        <row r="701">
          <cell r="A701">
            <v>15023202</v>
          </cell>
        </row>
        <row r="702">
          <cell r="A702">
            <v>15023203</v>
          </cell>
        </row>
        <row r="703">
          <cell r="A703">
            <v>15023301</v>
          </cell>
        </row>
        <row r="704">
          <cell r="A704">
            <v>15023302</v>
          </cell>
        </row>
        <row r="705">
          <cell r="A705">
            <v>15023303</v>
          </cell>
        </row>
        <row r="706">
          <cell r="A706">
            <v>15023304</v>
          </cell>
        </row>
        <row r="707">
          <cell r="A707">
            <v>15033103</v>
          </cell>
        </row>
        <row r="708">
          <cell r="A708">
            <v>15033201</v>
          </cell>
        </row>
        <row r="709">
          <cell r="A709">
            <v>15033301</v>
          </cell>
        </row>
        <row r="710">
          <cell r="A710">
            <v>15033302</v>
          </cell>
        </row>
        <row r="711">
          <cell r="A711">
            <v>16500001</v>
          </cell>
        </row>
        <row r="712">
          <cell r="A712">
            <v>16500002</v>
          </cell>
        </row>
        <row r="713">
          <cell r="A713">
            <v>16500003</v>
          </cell>
        </row>
        <row r="714">
          <cell r="A714">
            <v>16500004</v>
          </cell>
        </row>
        <row r="715">
          <cell r="A715">
            <v>16500005</v>
          </cell>
        </row>
        <row r="716">
          <cell r="A716">
            <v>16500006</v>
          </cell>
        </row>
        <row r="717">
          <cell r="A717">
            <v>16500007</v>
          </cell>
        </row>
        <row r="718">
          <cell r="A718">
            <v>16500008</v>
          </cell>
        </row>
        <row r="719">
          <cell r="A719">
            <v>16500009</v>
          </cell>
        </row>
        <row r="720">
          <cell r="A720">
            <v>16500012</v>
          </cell>
        </row>
        <row r="721">
          <cell r="A721">
            <v>16500013</v>
          </cell>
        </row>
        <row r="722">
          <cell r="A722">
            <v>16500014</v>
          </cell>
        </row>
        <row r="723">
          <cell r="A723">
            <v>16500015</v>
          </cell>
        </row>
        <row r="724">
          <cell r="A724">
            <v>16500016</v>
          </cell>
        </row>
        <row r="725">
          <cell r="A725">
            <v>16500017</v>
          </cell>
        </row>
        <row r="726">
          <cell r="A726">
            <v>16500018</v>
          </cell>
        </row>
        <row r="727">
          <cell r="A727">
            <v>16500019</v>
          </cell>
        </row>
        <row r="728">
          <cell r="A728">
            <v>16500020</v>
          </cell>
        </row>
        <row r="729">
          <cell r="A729">
            <v>16920001</v>
          </cell>
        </row>
        <row r="730">
          <cell r="A730">
            <v>17000001</v>
          </cell>
        </row>
        <row r="731">
          <cell r="A731">
            <v>17000002</v>
          </cell>
        </row>
        <row r="732">
          <cell r="A732">
            <v>17000003</v>
          </cell>
        </row>
        <row r="733">
          <cell r="A733">
            <v>17500001</v>
          </cell>
        </row>
        <row r="734">
          <cell r="A734">
            <v>17500004</v>
          </cell>
        </row>
        <row r="735">
          <cell r="A735">
            <v>17500005</v>
          </cell>
        </row>
        <row r="736">
          <cell r="A736">
            <v>17500003</v>
          </cell>
        </row>
        <row r="737">
          <cell r="A737">
            <v>18500001</v>
          </cell>
        </row>
        <row r="740">
          <cell r="A740">
            <v>15031201</v>
          </cell>
        </row>
        <row r="741">
          <cell r="A741">
            <v>15031202</v>
          </cell>
        </row>
        <row r="750">
          <cell r="A750">
            <v>23020001</v>
          </cell>
        </row>
        <row r="751">
          <cell r="A751">
            <v>23030001</v>
          </cell>
        </row>
        <row r="754">
          <cell r="A754">
            <v>21030001</v>
          </cell>
        </row>
        <row r="755">
          <cell r="A755">
            <v>21030002</v>
          </cell>
        </row>
        <row r="756">
          <cell r="A756">
            <v>21020002</v>
          </cell>
        </row>
        <row r="757">
          <cell r="A757">
            <v>22020000</v>
          </cell>
        </row>
        <row r="758">
          <cell r="A758">
            <v>22020003</v>
          </cell>
        </row>
        <row r="759">
          <cell r="A759">
            <v>22030001</v>
          </cell>
        </row>
        <row r="760">
          <cell r="A760">
            <v>23020003</v>
          </cell>
        </row>
        <row r="761">
          <cell r="A761">
            <v>23030003</v>
          </cell>
        </row>
        <row r="762">
          <cell r="A762">
            <v>21020001</v>
          </cell>
        </row>
        <row r="763">
          <cell r="A763">
            <v>22020001</v>
          </cell>
        </row>
        <row r="764">
          <cell r="A764">
            <v>23020002</v>
          </cell>
        </row>
        <row r="765">
          <cell r="A765">
            <v>12020201</v>
          </cell>
        </row>
        <row r="766">
          <cell r="A766" t="str">
            <v>99999OVRDR</v>
          </cell>
        </row>
        <row r="771">
          <cell r="A771">
            <v>23530001</v>
          </cell>
        </row>
        <row r="772">
          <cell r="A772">
            <v>23520001</v>
          </cell>
        </row>
        <row r="777">
          <cell r="A777">
            <v>10220900</v>
          </cell>
        </row>
        <row r="778">
          <cell r="A778">
            <v>10230100</v>
          </cell>
        </row>
        <row r="779">
          <cell r="A779">
            <v>10230200</v>
          </cell>
        </row>
        <row r="780">
          <cell r="A780">
            <v>10210100</v>
          </cell>
        </row>
        <row r="781">
          <cell r="A781">
            <v>10210101</v>
          </cell>
        </row>
        <row r="782">
          <cell r="A782">
            <v>10220200</v>
          </cell>
        </row>
        <row r="783">
          <cell r="A783">
            <v>10220300</v>
          </cell>
        </row>
        <row r="784">
          <cell r="A784">
            <v>10220100</v>
          </cell>
        </row>
        <row r="785">
          <cell r="A785">
            <v>10220400</v>
          </cell>
        </row>
        <row r="786">
          <cell r="A786">
            <v>10220500</v>
          </cell>
        </row>
        <row r="787">
          <cell r="A787">
            <v>10220600</v>
          </cell>
        </row>
        <row r="788">
          <cell r="A788">
            <v>10220700</v>
          </cell>
        </row>
        <row r="789">
          <cell r="A789">
            <v>10220800</v>
          </cell>
        </row>
        <row r="790">
          <cell r="A790">
            <v>10221000</v>
          </cell>
        </row>
        <row r="791">
          <cell r="A791">
            <v>10230300</v>
          </cell>
        </row>
        <row r="792">
          <cell r="A792" t="str">
            <v>99999BKOVR</v>
          </cell>
        </row>
        <row r="796">
          <cell r="A796">
            <v>26500000</v>
          </cell>
        </row>
        <row r="797">
          <cell r="A797">
            <v>26500001</v>
          </cell>
        </row>
        <row r="802">
          <cell r="A802">
            <v>27000003</v>
          </cell>
        </row>
        <row r="818">
          <cell r="A818" t="str">
            <v>6666666B</v>
          </cell>
        </row>
        <row r="820">
          <cell r="A820">
            <v>24520101</v>
          </cell>
        </row>
        <row r="821">
          <cell r="A821">
            <v>24520201</v>
          </cell>
        </row>
        <row r="822">
          <cell r="A822">
            <v>24530201</v>
          </cell>
        </row>
        <row r="823">
          <cell r="A823">
            <v>24520301</v>
          </cell>
        </row>
        <row r="824">
          <cell r="A824">
            <v>24520303</v>
          </cell>
        </row>
        <row r="825">
          <cell r="A825">
            <v>24530302</v>
          </cell>
        </row>
        <row r="826">
          <cell r="A826">
            <v>24530303</v>
          </cell>
        </row>
        <row r="827">
          <cell r="A827">
            <v>24520202</v>
          </cell>
        </row>
        <row r="828">
          <cell r="A828">
            <v>24520302</v>
          </cell>
        </row>
        <row r="829">
          <cell r="A829">
            <v>24530301</v>
          </cell>
        </row>
        <row r="830">
          <cell r="A830">
            <v>25020001</v>
          </cell>
        </row>
        <row r="831">
          <cell r="A831">
            <v>25030001</v>
          </cell>
        </row>
        <row r="834">
          <cell r="A834">
            <v>26020002</v>
          </cell>
        </row>
        <row r="835">
          <cell r="A835">
            <v>26030004</v>
          </cell>
        </row>
        <row r="836">
          <cell r="A836">
            <v>26020001</v>
          </cell>
        </row>
        <row r="837">
          <cell r="A837">
            <v>27000001</v>
          </cell>
        </row>
        <row r="838">
          <cell r="A838">
            <v>27000002</v>
          </cell>
        </row>
        <row r="841">
          <cell r="A841">
            <v>20000104</v>
          </cell>
        </row>
        <row r="842">
          <cell r="A842">
            <v>18000001</v>
          </cell>
        </row>
        <row r="843">
          <cell r="A843">
            <v>18000002</v>
          </cell>
        </row>
        <row r="844">
          <cell r="A844">
            <v>18000003</v>
          </cell>
        </row>
        <row r="845">
          <cell r="A845">
            <v>18000004</v>
          </cell>
        </row>
        <row r="846">
          <cell r="A846">
            <v>20000101</v>
          </cell>
        </row>
        <row r="847">
          <cell r="A847">
            <v>20000102</v>
          </cell>
        </row>
        <row r="848">
          <cell r="A848">
            <v>20000103</v>
          </cell>
        </row>
        <row r="849">
          <cell r="A849">
            <v>20000105</v>
          </cell>
        </row>
        <row r="850">
          <cell r="A850">
            <v>20000106</v>
          </cell>
        </row>
        <row r="851">
          <cell r="A851">
            <v>20000107</v>
          </cell>
        </row>
        <row r="852">
          <cell r="A852">
            <v>20000200</v>
          </cell>
        </row>
        <row r="853">
          <cell r="A853">
            <v>20000201</v>
          </cell>
        </row>
        <row r="854">
          <cell r="A854">
            <v>20000202</v>
          </cell>
        </row>
        <row r="855">
          <cell r="A855">
            <v>24120001</v>
          </cell>
        </row>
        <row r="856">
          <cell r="A856">
            <v>24020001</v>
          </cell>
        </row>
        <row r="857">
          <cell r="A857">
            <v>24020002</v>
          </cell>
        </row>
        <row r="858">
          <cell r="A858">
            <v>24020003</v>
          </cell>
        </row>
        <row r="859">
          <cell r="A859">
            <v>27000004</v>
          </cell>
        </row>
        <row r="860">
          <cell r="A860">
            <v>27020006</v>
          </cell>
        </row>
        <row r="861">
          <cell r="A861">
            <v>27030007</v>
          </cell>
        </row>
        <row r="862">
          <cell r="A862">
            <v>28010001</v>
          </cell>
        </row>
        <row r="863">
          <cell r="A863">
            <v>27500001</v>
          </cell>
        </row>
        <row r="864">
          <cell r="A864">
            <v>27500002</v>
          </cell>
        </row>
        <row r="873">
          <cell r="A873">
            <v>30000001</v>
          </cell>
        </row>
        <row r="877">
          <cell r="A877">
            <v>66666664</v>
          </cell>
        </row>
        <row r="878">
          <cell r="A878">
            <v>38000001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>
        <row r="1">
          <cell r="A1">
            <v>38352</v>
          </cell>
        </row>
      </sheetData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nent info"/>
      <sheetName val="Marshal 2"/>
      <sheetName val="ATTACHMENT"/>
      <sheetName val="Lampiran "/>
      <sheetName val="F1771"/>
      <sheetName val="F1771-I"/>
      <sheetName val="F1771-II"/>
      <sheetName val="F1771-III"/>
      <sheetName val="F1771-IV"/>
      <sheetName val="F!771-V"/>
      <sheetName val="1771-VI"/>
      <sheetName val="Sheet4"/>
      <sheetName val="SChDepr"/>
      <sheetName val="rINGKASANdEPRESIASI"/>
      <sheetName val="MAR_REC"/>
      <sheetName val="Parameter"/>
      <sheetName val="NIOF"/>
      <sheetName val="GeneralInfo"/>
      <sheetName val="d_com"/>
      <sheetName val="PTCI Alyui Bay Exp -  2004 (Rp)"/>
      <sheetName val="TBM"/>
      <sheetName val="new IFS format"/>
      <sheetName val="Marshal"/>
      <sheetName val="VAT out"/>
      <sheetName val="Permanent_info"/>
      <sheetName val="Marshal_2"/>
      <sheetName val="Lampiran_"/>
      <sheetName val="new_IFS_format"/>
      <sheetName val="VAT_out"/>
    </sheetNames>
    <sheetDataSet>
      <sheetData sheetId="0" refreshError="1">
        <row r="5">
          <cell r="W5" t="str">
            <v>1.001.112.0-053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W5" t="str">
            <v>1.001.112.0-053</v>
          </cell>
        </row>
      </sheetData>
      <sheetData sheetId="25"/>
      <sheetData sheetId="26"/>
      <sheetData sheetId="27"/>
      <sheetData sheetId="28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nnual report"/>
      <sheetName val="Data for Broker link"/>
      <sheetName val="31 Sept 2000"/>
      <sheetName val="30 Okt 2000"/>
      <sheetName val="30 Nop 2000"/>
      <sheetName val="29 Desember 2000"/>
      <sheetName val="Sandi Juli"/>
      <sheetName val="Sandi Sept"/>
      <sheetName val="Sandi laba rugi"/>
      <sheetName val="Form-1"/>
      <sheetName val="Form-1A"/>
      <sheetName val="Form-2"/>
      <sheetName val="Form-3"/>
      <sheetName val="Form-4"/>
      <sheetName val="Form-5"/>
      <sheetName val="Form-6"/>
      <sheetName val="Form-7"/>
      <sheetName val="Form-7A"/>
      <sheetName val="Form-8"/>
      <sheetName val="Form-9"/>
      <sheetName val="Form-10"/>
      <sheetName val="Form-11"/>
      <sheetName val="Form-12"/>
      <sheetName val="Form-13"/>
      <sheetName val="Sheet2"/>
      <sheetName val="Sheet3"/>
      <sheetName val="XXXXXX"/>
      <sheetName val="MENU"/>
      <sheetName val="JUDUL-KK"/>
      <sheetName val="KKPW-01"/>
      <sheetName val="KKPW-02"/>
      <sheetName val="KKPW-03"/>
      <sheetName val="KKPW-04"/>
      <sheetName val="KKPW-04 (2)"/>
      <sheetName val="kkpw-04(3)"/>
      <sheetName val="KKPW-05"/>
      <sheetName val="KKPW-06"/>
      <sheetName val="KKPW-07"/>
      <sheetName val="KKPW-08"/>
      <sheetName val="KKPW-09"/>
      <sheetName val="KKPW-10"/>
      <sheetName val="KKPW-11"/>
      <sheetName val="KKPW-12"/>
      <sheetName val="KKPW-13"/>
      <sheetName val="KKPW-14"/>
      <sheetName val="KKPW-15"/>
      <sheetName val="KKPW-16"/>
      <sheetName val="KKPW-17"/>
      <sheetName val="KKPW-18"/>
      <sheetName val="KKPW-19"/>
      <sheetName val="KKPW-20"/>
      <sheetName val="KKPW-20 (2)"/>
      <sheetName val="KKPW-21"/>
      <sheetName val="KKPW-21 (1)"/>
      <sheetName val="KKPW-21 (2)"/>
      <sheetName val="KKPW-21 (3)"/>
      <sheetName val="KKPW-22"/>
      <sheetName val="KKPW-22 (2)"/>
      <sheetName val="KKPW-23A"/>
      <sheetName val="KKPW-23 B"/>
      <sheetName val="KKPW-23 C"/>
      <sheetName val="KKPW-24"/>
      <sheetName val="KKPW-25"/>
      <sheetName val="KKPW-26"/>
      <sheetName val="KKPW-27"/>
      <sheetName val="KKPW-28"/>
      <sheetName val="KKPW-28 (2)"/>
      <sheetName val="KKPW-28 (3)"/>
      <sheetName val="KKPW-29"/>
      <sheetName val="KKPW-30"/>
      <sheetName val="KKPW-31"/>
      <sheetName val="KKPW-32"/>
      <sheetName val="KKPW-33A"/>
      <sheetName val="KKPW-33B"/>
      <sheetName val="KKPW-34"/>
      <sheetName val="KKPW-35"/>
      <sheetName val="KKPW-36"/>
      <sheetName val="KKPW-37"/>
      <sheetName val="KKPW-38"/>
      <sheetName val="KKPW-39"/>
      <sheetName val="KKPW-39A"/>
      <sheetName val="Segmen BI"/>
      <sheetName val="Segmen BSM"/>
      <sheetName val="Produk"/>
      <sheetName val="Sektor"/>
      <sheetName val="Penggunaan"/>
      <sheetName val="Sheet4"/>
      <sheetName val="Master Ag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Sheet1"/>
      <sheetName val="NIOF"/>
      <sheetName val="SUMMARY"/>
      <sheetName val="GeneralInfo"/>
    </sheetNames>
    <sheetDataSet>
      <sheetData sheetId="0" refreshError="1">
        <row r="12">
          <cell r="R12" t="str">
            <v>DIISI OLEH DINAS</v>
          </cell>
        </row>
        <row r="13">
          <cell r="A13" t="str">
            <v>A.</v>
          </cell>
          <cell r="B13" t="str">
            <v>THE TAX WITHHOLDER'S ID NO.</v>
          </cell>
          <cell r="I13" t="str">
            <v xml:space="preserve"> :</v>
          </cell>
          <cell r="J13" t="str">
            <v>1.071.417.8.052</v>
          </cell>
          <cell r="R13" t="str">
            <v xml:space="preserve"> 1.  TG MSK ................</v>
          </cell>
        </row>
        <row r="15">
          <cell r="A15" t="str">
            <v>B.</v>
          </cell>
          <cell r="B15" t="str">
            <v>NAME OF THE TAX WITHHOLDER</v>
          </cell>
          <cell r="I15" t="str">
            <v xml:space="preserve"> :</v>
          </cell>
          <cell r="J15" t="str">
            <v>PT. SOLAR SERVICES INDONESIA</v>
          </cell>
          <cell r="R15" t="str">
            <v xml:space="preserve"> 2.  STATUS SPT</v>
          </cell>
        </row>
        <row r="17">
          <cell r="A17" t="str">
            <v>C.</v>
          </cell>
          <cell r="B17" t="str">
            <v>ADDRESS OF THE TAX WITHHOLDER</v>
          </cell>
          <cell r="I17" t="str">
            <v xml:space="preserve"> :</v>
          </cell>
          <cell r="J17" t="str">
            <v>BUKOPIN BLD, 8TH FLOOR, JL. MT. HARYONO KAV. 50-51</v>
          </cell>
        </row>
        <row r="18">
          <cell r="B18" t="str">
            <v>CITY / POST CODE</v>
          </cell>
          <cell r="I18" t="str">
            <v xml:space="preserve"> :</v>
          </cell>
          <cell r="J18" t="str">
            <v>JAKARTA 12770</v>
          </cell>
        </row>
        <row r="19">
          <cell r="B19" t="str">
            <v>TELEPHONE</v>
          </cell>
          <cell r="I19" t="str">
            <v xml:space="preserve"> :</v>
          </cell>
        </row>
        <row r="20">
          <cell r="A20" t="str">
            <v>D.</v>
          </cell>
          <cell r="B20" t="str">
            <v>TYPE OF BUSINESS</v>
          </cell>
          <cell r="I20" t="str">
            <v xml:space="preserve"> :</v>
          </cell>
          <cell r="J20" t="str">
            <v>TURBINES REPAIR AND MAINTENANCE</v>
          </cell>
          <cell r="R20" t="str">
            <v xml:space="preserve"> 3.  N/K/L (F.7)</v>
          </cell>
        </row>
        <row r="22">
          <cell r="B22" t="str">
            <v>KLU  CODE</v>
          </cell>
          <cell r="I22" t="str">
            <v xml:space="preserve"> :</v>
          </cell>
          <cell r="J22" t="str">
            <v>38214</v>
          </cell>
          <cell r="R22" t="str">
            <v xml:space="preserve"> 4.  LAMPIRAN</v>
          </cell>
        </row>
        <row r="24">
          <cell r="A24" t="str">
            <v>E.</v>
          </cell>
          <cell r="B24" t="str">
            <v>NAME OF THE MANAGEMENT</v>
          </cell>
          <cell r="I24" t="str">
            <v xml:space="preserve"> :</v>
          </cell>
          <cell r="J24" t="str">
            <v>LAWRENCE A. TROXELL</v>
          </cell>
        </row>
        <row r="26">
          <cell r="A26" t="str">
            <v>F.</v>
          </cell>
          <cell r="B26" t="str">
            <v xml:space="preserve">IN THE RELATED CALENDAR YEAR THE COMPANY HAVE WITHHELD (DEDUCTED) AND DEPOSITED THE RELEVANT INCOME TAX </v>
          </cell>
        </row>
        <row r="27">
          <cell r="B27" t="str">
            <v>ARTICLE 21 AND ARTICLE 26 AS FOLLOWS :</v>
          </cell>
        </row>
        <row r="28">
          <cell r="A28" t="str">
            <v xml:space="preserve">          CATEGORIES OF PERSONNEL</v>
          </cell>
          <cell r="I28" t="str">
            <v>TOTAL NUMBER</v>
          </cell>
          <cell r="O28" t="str">
            <v xml:space="preserve">        TOTAL GROSS INCOME</v>
          </cell>
          <cell r="R28" t="str">
            <v xml:space="preserve">  INCOME TAX ARTICLE 21/26</v>
          </cell>
        </row>
        <row r="29">
          <cell r="I29" t="str">
            <v>OF INCOME RECEIVER</v>
          </cell>
          <cell r="R29" t="str">
            <v>PAYABLE</v>
          </cell>
        </row>
        <row r="30">
          <cell r="O30" t="str">
            <v>(Rp)</v>
          </cell>
          <cell r="R30" t="str">
            <v>(Rp)</v>
          </cell>
        </row>
        <row r="31">
          <cell r="E31" t="str">
            <v>(1)</v>
          </cell>
          <cell r="K31" t="str">
            <v>(2)</v>
          </cell>
          <cell r="O31" t="str">
            <v>(3)</v>
          </cell>
          <cell r="R31" t="str">
            <v>(4)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endix B"/>
      <sheetName val="RAT"/>
      <sheetName val="UNSETTLED"/>
      <sheetName val="adj-td"/>
      <sheetName val="Map Gain_PSGL"/>
      <sheetName val="MAP-PSGL"/>
      <sheetName val="Sheet1"/>
      <sheetName val="ADJUSTMENT"/>
      <sheetName val="UPL"/>
      <sheetName val="INTERBOOK"/>
      <sheetName val="SUMMARY GL  BY BRCH"/>
      <sheetName val="bf adj"/>
      <sheetName val="GLID535 (2)"/>
      <sheetName val="PPAP"/>
      <sheetName val="GLID535"/>
      <sheetName val="SP_Personnal_Loan"/>
      <sheetName val="SP"/>
      <sheetName val="SUMMARY GL "/>
      <sheetName val="BS"/>
      <sheetName val="OFFBS"/>
      <sheetName val="PIVOT for LBU"/>
      <sheetName val="BALANCE SHEET"/>
      <sheetName val="LBBUK"/>
      <sheetName val="Appendix_B"/>
      <sheetName val="Map_Gain_PSGL"/>
      <sheetName val="SUMMARY_GL__BY_BRCH"/>
      <sheetName val="bf_adj"/>
      <sheetName val="GLID535_(2)"/>
      <sheetName val="SUMMARY_GL_"/>
      <sheetName val="PIVOT_for_LBU"/>
      <sheetName val="BALANCE_SHEET"/>
    </sheetNames>
    <sheetDataSet>
      <sheetData sheetId="0" refreshError="1"/>
      <sheetData sheetId="1">
        <row r="23">
          <cell r="A23" t="str">
            <v>IDBDG</v>
          </cell>
          <cell r="B23" t="str">
            <v>Bandung</v>
          </cell>
        </row>
        <row r="24">
          <cell r="A24" t="str">
            <v>IDJOG</v>
          </cell>
          <cell r="B24" t="str">
            <v>Jogyakarta</v>
          </cell>
        </row>
        <row r="25">
          <cell r="A25" t="str">
            <v>IDMDN</v>
          </cell>
          <cell r="B25" t="str">
            <v>Medan</v>
          </cell>
        </row>
        <row r="26">
          <cell r="A26" t="str">
            <v>IDMKS</v>
          </cell>
          <cell r="B26" t="str">
            <v>Makasar</v>
          </cell>
        </row>
        <row r="27">
          <cell r="A27" t="str">
            <v>IDPKB</v>
          </cell>
          <cell r="B27" t="str">
            <v>Pekanbaru</v>
          </cell>
        </row>
        <row r="28">
          <cell r="A28" t="str">
            <v>IDPLB</v>
          </cell>
          <cell r="B28" t="str">
            <v>Palembang</v>
          </cell>
        </row>
        <row r="29">
          <cell r="A29" t="str">
            <v>IDPON</v>
          </cell>
          <cell r="B29" t="str">
            <v>Pontianak</v>
          </cell>
        </row>
        <row r="30">
          <cell r="A30" t="str">
            <v>IDSBY</v>
          </cell>
          <cell r="B30" t="str">
            <v>Surabaya</v>
          </cell>
        </row>
        <row r="31">
          <cell r="A31" t="str">
            <v>IDSMD</v>
          </cell>
          <cell r="B31" t="str">
            <v xml:space="preserve">Samarinda </v>
          </cell>
        </row>
        <row r="32">
          <cell r="A32" t="str">
            <v>IDSMG</v>
          </cell>
          <cell r="B32" t="str">
            <v>Semarang</v>
          </cell>
        </row>
        <row r="33">
          <cell r="A33" t="str">
            <v>IDTHM</v>
          </cell>
          <cell r="B33" t="str">
            <v>Jakarta</v>
          </cell>
        </row>
      </sheetData>
      <sheetData sheetId="2" refreshError="1"/>
      <sheetData sheetId="3" refreshError="1"/>
      <sheetData sheetId="4" refreshError="1"/>
      <sheetData sheetId="5">
        <row r="1">
          <cell r="B1" t="str">
            <v>PAR</v>
          </cell>
          <cell r="C1" t="str">
            <v>BI CODE BASEL I</v>
          </cell>
          <cell r="D1" t="str">
            <v>GL_DESC2</v>
          </cell>
          <cell r="E1" t="str">
            <v>PRD_DESC</v>
          </cell>
          <cell r="F1" t="str">
            <v>LAINNYA</v>
          </cell>
          <cell r="G1" t="str">
            <v>reverse</v>
          </cell>
          <cell r="H1" t="str">
            <v>reverse</v>
          </cell>
        </row>
        <row r="2">
          <cell r="B2" t="str">
            <v>PAR</v>
          </cell>
          <cell r="C2" t="str">
            <v>BI CODE BASEL I</v>
          </cell>
          <cell r="D2" t="str">
            <v>GL_DESC2</v>
          </cell>
          <cell r="E2" t="str">
            <v>PRD_DESC</v>
          </cell>
          <cell r="F2" t="str">
            <v>LAINNYA</v>
          </cell>
          <cell r="G2" t="str">
            <v>reverse</v>
          </cell>
          <cell r="H2" t="str">
            <v>reverse</v>
          </cell>
        </row>
        <row r="3">
          <cell r="B3" t="str">
            <v>PAR</v>
          </cell>
          <cell r="C3" t="str">
            <v>BI CODE BASEL I</v>
          </cell>
          <cell r="D3" t="str">
            <v>GL_DESC2</v>
          </cell>
          <cell r="E3" t="str">
            <v>PRD_DESC</v>
          </cell>
          <cell r="F3" t="str">
            <v>LAINNYA</v>
          </cell>
          <cell r="G3" t="str">
            <v>balance</v>
          </cell>
          <cell r="H3" t="str">
            <v>laninnya</v>
          </cell>
        </row>
        <row r="4">
          <cell r="B4" t="str">
            <v>11000001-9700000</v>
          </cell>
          <cell r="C4">
            <v>130</v>
          </cell>
          <cell r="D4" t="str">
            <v>Bal_with_DBS_HO_system</v>
          </cell>
          <cell r="E4" t="str">
            <v>Bal_with_DBS_HO_system-Non_product_related</v>
          </cell>
          <cell r="G4">
            <v>350</v>
          </cell>
        </row>
        <row r="5">
          <cell r="B5" t="str">
            <v>11000010-9700000</v>
          </cell>
          <cell r="C5">
            <v>130</v>
          </cell>
          <cell r="D5" t="str">
            <v>DBS Bank Hong Kong Branch</v>
          </cell>
          <cell r="E5" t="str">
            <v>DBS Bank Hong Kong Branch-Non_product_related</v>
          </cell>
          <cell r="G5">
            <v>350</v>
          </cell>
        </row>
        <row r="6">
          <cell r="B6" t="str">
            <v>11000042-9700000</v>
          </cell>
          <cell r="C6">
            <v>130</v>
          </cell>
          <cell r="D6" t="str">
            <v>Nostro A/C with DBS Taiwan</v>
          </cell>
          <cell r="E6" t="str">
            <v xml:space="preserve">Nostro A/C with DBS Taiwan-Non_product_related           </v>
          </cell>
          <cell r="G6">
            <v>350</v>
          </cell>
        </row>
        <row r="7">
          <cell r="B7" t="str">
            <v>11000050-9700000</v>
          </cell>
          <cell r="C7">
            <v>130</v>
          </cell>
          <cell r="D7" t="str">
            <v>DBS Bank Tokyo Branch</v>
          </cell>
          <cell r="E7" t="str">
            <v xml:space="preserve">DBS Bank Tokyo Branch-Non_product_related           </v>
          </cell>
          <cell r="G7">
            <v>350</v>
          </cell>
        </row>
        <row r="8">
          <cell r="B8" t="str">
            <v>11000060-9700000</v>
          </cell>
          <cell r="C8">
            <v>130</v>
          </cell>
          <cell r="D8" t="str">
            <v>TMB_Bnk_Public_Company_Limited</v>
          </cell>
          <cell r="E8" t="str">
            <v xml:space="preserve">TMB_Bnk_Public_Company_Limited-Non_product_related           </v>
          </cell>
          <cell r="G8">
            <v>350</v>
          </cell>
        </row>
        <row r="9">
          <cell r="B9" t="str">
            <v>11000071-9700000</v>
          </cell>
          <cell r="C9">
            <v>130</v>
          </cell>
          <cell r="D9" t="str">
            <v>DBS LA Demand Draft A/c</v>
          </cell>
          <cell r="E9" t="str">
            <v xml:space="preserve">DBS LA Demand Draft A/c-Non_product_related           </v>
          </cell>
          <cell r="G9">
            <v>350</v>
          </cell>
        </row>
        <row r="10">
          <cell r="B10" t="str">
            <v>11000080-9700000</v>
          </cell>
          <cell r="C10">
            <v>130</v>
          </cell>
          <cell r="D10" t="str">
            <v>DBS Bank London</v>
          </cell>
          <cell r="E10" t="str">
            <v xml:space="preserve">DBS Bank London-Non_product_related           </v>
          </cell>
          <cell r="G10">
            <v>350</v>
          </cell>
        </row>
        <row r="11">
          <cell r="B11" t="str">
            <v>11001003-9700000</v>
          </cell>
          <cell r="C11">
            <v>130</v>
          </cell>
          <cell r="D11" t="str">
            <v>Aust &amp; NZ Banking Group Ltd M</v>
          </cell>
          <cell r="E11" t="str">
            <v xml:space="preserve">Aust &amp; NZ Banking Group Ltd M-Non_product_related           </v>
          </cell>
          <cell r="G11">
            <v>350</v>
          </cell>
        </row>
        <row r="12">
          <cell r="B12" t="str">
            <v>11001100-9700000</v>
          </cell>
          <cell r="C12">
            <v>130</v>
          </cell>
          <cell r="D12" t="str">
            <v>Bank Niaga</v>
          </cell>
          <cell r="E12" t="str">
            <v xml:space="preserve">Bank Niaga-Non_product_related           </v>
          </cell>
          <cell r="G12">
            <v>350</v>
          </cell>
        </row>
        <row r="13">
          <cell r="B13" t="str">
            <v>11001300-9700000</v>
          </cell>
          <cell r="C13">
            <v>130</v>
          </cell>
          <cell r="D13" t="str">
            <v>Credit Suisse First Boston Zu</v>
          </cell>
          <cell r="E13" t="str">
            <v xml:space="preserve">Credit Suisse First Boston Zu-Non_product_related           </v>
          </cell>
          <cell r="G13">
            <v>350</v>
          </cell>
        </row>
        <row r="14">
          <cell r="B14" t="str">
            <v>11001601-9700000</v>
          </cell>
          <cell r="C14">
            <v>130</v>
          </cell>
          <cell r="D14" t="str">
            <v>Citibank Frankurt</v>
          </cell>
          <cell r="E14" t="str">
            <v xml:space="preserve">Citibank Frankurt-Non_product_related           </v>
          </cell>
          <cell r="G14">
            <v>350</v>
          </cell>
        </row>
        <row r="15">
          <cell r="B15" t="str">
            <v>11001607-9700000</v>
          </cell>
          <cell r="C15">
            <v>130</v>
          </cell>
          <cell r="D15" t="str">
            <v>Commerzbank AG Frankurt</v>
          </cell>
          <cell r="E15" t="str">
            <v xml:space="preserve">Commerzbank AG Frankurt-Non_product_related           </v>
          </cell>
          <cell r="G15">
            <v>350</v>
          </cell>
        </row>
        <row r="16">
          <cell r="B16" t="str">
            <v>11001705-9700000</v>
          </cell>
          <cell r="C16">
            <v>130</v>
          </cell>
          <cell r="D16" t="str">
            <v>Royal Bank of Scotland London</v>
          </cell>
          <cell r="E16" t="str">
            <v xml:space="preserve">Royal Bank of Scotland London-Non_product_related           </v>
          </cell>
          <cell r="G16">
            <v>350</v>
          </cell>
        </row>
        <row r="17">
          <cell r="B17" t="str">
            <v>11001901-9700000</v>
          </cell>
          <cell r="C17">
            <v>130</v>
          </cell>
          <cell r="D17" t="str">
            <v>SCB Jakarta</v>
          </cell>
          <cell r="E17" t="str">
            <v xml:space="preserve">SCB Jakarta-Non_product_related           </v>
          </cell>
          <cell r="G17">
            <v>350</v>
          </cell>
        </row>
        <row r="18">
          <cell r="B18" t="str">
            <v>11002101-9700000</v>
          </cell>
          <cell r="C18">
            <v>130</v>
          </cell>
          <cell r="D18" t="str">
            <v>Sumitomo Mitsui Banking Corp</v>
          </cell>
          <cell r="E18" t="str">
            <v xml:space="preserve">Sumitomo Mitsui Banking Corp-Non_product_related           </v>
          </cell>
          <cell r="G18">
            <v>350</v>
          </cell>
        </row>
        <row r="19">
          <cell r="B19" t="str">
            <v>11002102-9700000</v>
          </cell>
          <cell r="C19">
            <v>130</v>
          </cell>
          <cell r="D19" t="str">
            <v>The Bank of Tokyo Mitsubishi</v>
          </cell>
          <cell r="E19" t="str">
            <v xml:space="preserve">The Bank of Tokyo Mitsubishi-Non_product_related           </v>
          </cell>
          <cell r="G19">
            <v>350</v>
          </cell>
        </row>
        <row r="20">
          <cell r="B20" t="str">
            <v>11002110-9700000</v>
          </cell>
          <cell r="C20">
            <v>130</v>
          </cell>
          <cell r="D20" t="str">
            <v>Bank International Indonesia N</v>
          </cell>
          <cell r="E20" t="str">
            <v xml:space="preserve">Bank International Indonesia N-Non_product_related           </v>
          </cell>
          <cell r="G20">
            <v>350</v>
          </cell>
        </row>
        <row r="21">
          <cell r="B21" t="str">
            <v>11002111-9700000</v>
          </cell>
          <cell r="C21">
            <v>130</v>
          </cell>
          <cell r="D21" t="str">
            <v>Universal Bank Permata Nostro</v>
          </cell>
          <cell r="E21" t="str">
            <v xml:space="preserve">Universal Bank Permata Nostro-Non_product_related           </v>
          </cell>
          <cell r="G21">
            <v>350</v>
          </cell>
        </row>
        <row r="22">
          <cell r="B22" t="str">
            <v>11002112-9700000</v>
          </cell>
          <cell r="C22">
            <v>130</v>
          </cell>
          <cell r="D22" t="str">
            <v>Bank Mandiri SBY Nostro</v>
          </cell>
          <cell r="E22" t="str">
            <v xml:space="preserve">Bank Mandiri SBY Nostro-Non_product_related           </v>
          </cell>
          <cell r="G22">
            <v>350</v>
          </cell>
        </row>
        <row r="23">
          <cell r="B23" t="str">
            <v>11002113-9700000</v>
          </cell>
          <cell r="C23">
            <v>130</v>
          </cell>
          <cell r="D23" t="str">
            <v>BCA Nostro</v>
          </cell>
          <cell r="E23" t="str">
            <v xml:space="preserve">BCA Nostro-Non_product_related           </v>
          </cell>
          <cell r="G23">
            <v>350</v>
          </cell>
        </row>
        <row r="24">
          <cell r="B24" t="str">
            <v>11002114-9700000</v>
          </cell>
          <cell r="C24">
            <v>130</v>
          </cell>
          <cell r="D24" t="str">
            <v>Lippo Bank</v>
          </cell>
          <cell r="E24" t="str">
            <v xml:space="preserve">Lippo Bank-Non_product_related           </v>
          </cell>
          <cell r="G24">
            <v>350</v>
          </cell>
        </row>
        <row r="25">
          <cell r="B25" t="str">
            <v>11002115-9700000</v>
          </cell>
          <cell r="C25">
            <v>130</v>
          </cell>
          <cell r="D25" t="str">
            <v>NISP Bank</v>
          </cell>
          <cell r="E25" t="str">
            <v xml:space="preserve">NISP Bank-Non_product_related           </v>
          </cell>
          <cell r="G25">
            <v>350</v>
          </cell>
        </row>
        <row r="26">
          <cell r="B26" t="str">
            <v>11002601-9700000</v>
          </cell>
          <cell r="C26">
            <v>130</v>
          </cell>
          <cell r="D26" t="str">
            <v>ASB_Bank_Limited,Auckland</v>
          </cell>
          <cell r="E26" t="str">
            <v xml:space="preserve">ASB_Bank_Limited,Auckland-Non_product_related           </v>
          </cell>
          <cell r="G26">
            <v>350</v>
          </cell>
        </row>
        <row r="27">
          <cell r="B27" t="str">
            <v>11002900-9700000</v>
          </cell>
          <cell r="C27">
            <v>130</v>
          </cell>
          <cell r="D27" t="str">
            <v>Skandinaviska Enskilda Banken</v>
          </cell>
          <cell r="E27" t="str">
            <v xml:space="preserve">Skandinaviska Enskilda Banken-Non_product_related           </v>
          </cell>
          <cell r="G27">
            <v>350</v>
          </cell>
        </row>
        <row r="28">
          <cell r="B28" t="str">
            <v>11003304-9700000</v>
          </cell>
          <cell r="C28">
            <v>130</v>
          </cell>
          <cell r="D28" t="str">
            <v>Bank of New York NY</v>
          </cell>
          <cell r="E28" t="str">
            <v xml:space="preserve">Bank of New York NY-Non_product_related           </v>
          </cell>
          <cell r="G28">
            <v>350</v>
          </cell>
        </row>
        <row r="29">
          <cell r="B29" t="str">
            <v>11003309-9700000</v>
          </cell>
          <cell r="C29">
            <v>130</v>
          </cell>
          <cell r="D29" t="str">
            <v>Union Bank of California N.A.</v>
          </cell>
          <cell r="E29" t="str">
            <v xml:space="preserve">Union Bank of California N.A.-Non_product_related           </v>
          </cell>
          <cell r="G29">
            <v>350</v>
          </cell>
        </row>
        <row r="30">
          <cell r="B30" t="str">
            <v>11003311-9700000</v>
          </cell>
          <cell r="C30">
            <v>130</v>
          </cell>
          <cell r="D30" t="str">
            <v>Wachovia Bank, NA</v>
          </cell>
          <cell r="E30" t="str">
            <v xml:space="preserve">Wachovia Bank, NA-Non_product_related           </v>
          </cell>
          <cell r="G30">
            <v>350</v>
          </cell>
        </row>
        <row r="31">
          <cell r="B31" t="str">
            <v>11003530-4100000</v>
          </cell>
          <cell r="C31">
            <v>130</v>
          </cell>
          <cell r="D31" t="str">
            <v>ANZ_Bkg_Grp_Ltd_Master</v>
          </cell>
          <cell r="E31" t="str">
            <v xml:space="preserve">ANZ_Bkg_Grp_Ltd_Master-Current_Account               </v>
          </cell>
          <cell r="G31">
            <v>130</v>
          </cell>
        </row>
        <row r="32">
          <cell r="B32" t="str">
            <v>11003530-9700000</v>
          </cell>
          <cell r="C32">
            <v>130</v>
          </cell>
          <cell r="D32" t="str">
            <v>ANZ_Bkg_Grp_Ltd_Master</v>
          </cell>
          <cell r="E32" t="str">
            <v xml:space="preserve">ANZ_Bkg_Grp_Ltd_Master-Non_product_related           </v>
          </cell>
          <cell r="G32">
            <v>130</v>
          </cell>
        </row>
        <row r="33">
          <cell r="B33" t="str">
            <v>11003616-9700000</v>
          </cell>
          <cell r="C33">
            <v>130</v>
          </cell>
          <cell r="D33" t="str">
            <v>Bank International Indonesia</v>
          </cell>
          <cell r="E33" t="str">
            <v xml:space="preserve">Bank International Indonesia-Non_product_related           </v>
          </cell>
          <cell r="G33">
            <v>350</v>
          </cell>
        </row>
        <row r="34">
          <cell r="B34" t="str">
            <v>11010000-2350002</v>
          </cell>
          <cell r="C34">
            <v>170</v>
          </cell>
          <cell r="D34" t="str">
            <v>Vostro Overdraft-Affiliates</v>
          </cell>
          <cell r="E34" t="str">
            <v xml:space="preserve">Vostro Overdraft-Affiliates-Short_Term_Loan               </v>
          </cell>
          <cell r="G34">
            <v>170</v>
          </cell>
        </row>
        <row r="35">
          <cell r="B35" t="str">
            <v>11021100-9700000</v>
          </cell>
          <cell r="C35">
            <v>100</v>
          </cell>
          <cell r="D35" t="str">
            <v>Cash in Hand</v>
          </cell>
          <cell r="E35" t="str">
            <v xml:space="preserve">Cash in Hand-Non_product_related           </v>
          </cell>
          <cell r="G35">
            <v>100</v>
          </cell>
        </row>
        <row r="36">
          <cell r="B36" t="str">
            <v>11021400-9700000</v>
          </cell>
          <cell r="C36">
            <v>100</v>
          </cell>
          <cell r="D36" t="str">
            <v>Petty Cash</v>
          </cell>
          <cell r="E36" t="str">
            <v xml:space="preserve">Petty Cash-Non_product_related           </v>
          </cell>
          <cell r="G36">
            <v>100</v>
          </cell>
        </row>
        <row r="37">
          <cell r="B37" t="str">
            <v>11031500-4100000</v>
          </cell>
          <cell r="C37">
            <v>120</v>
          </cell>
          <cell r="D37" t="str">
            <v>Balances with Central Banks</v>
          </cell>
          <cell r="E37" t="str">
            <v xml:space="preserve">Balances with Central Banks-Current_Account               </v>
          </cell>
          <cell r="G37">
            <v>120</v>
          </cell>
        </row>
        <row r="38">
          <cell r="B38" t="str">
            <v>11031500-9700000</v>
          </cell>
          <cell r="C38">
            <v>120</v>
          </cell>
          <cell r="D38" t="str">
            <v>Balances with Central Banks</v>
          </cell>
          <cell r="E38" t="str">
            <v xml:space="preserve">Balances with Central Banks-Non_product_related           </v>
          </cell>
          <cell r="G38">
            <v>120</v>
          </cell>
        </row>
        <row r="39">
          <cell r="B39" t="str">
            <v>11031510-2800002</v>
          </cell>
          <cell r="C39">
            <v>120</v>
          </cell>
          <cell r="D39" t="str">
            <v>L&amp;A to Central Bk-Floatg Rate</v>
          </cell>
          <cell r="E39" t="str">
            <v>L&amp;A to Central Bk-Floatg Rate-Term Plmts-Interunit Ovs Invt</v>
          </cell>
          <cell r="G39">
            <v>120</v>
          </cell>
        </row>
        <row r="40">
          <cell r="B40" t="str">
            <v>12000000-2810000</v>
          </cell>
          <cell r="C40">
            <v>130</v>
          </cell>
          <cell r="D40" t="str">
            <v>Money Mkt Lendgs-BK-Affiliates</v>
          </cell>
          <cell r="E40" t="str">
            <v>Money Mkt Lendgs-BK-Affiliates-IR-MM lending-Bank</v>
          </cell>
          <cell r="G40">
            <v>350</v>
          </cell>
        </row>
        <row r="41">
          <cell r="B41" t="str">
            <v>12001000-2810000</v>
          </cell>
          <cell r="C41">
            <v>130</v>
          </cell>
          <cell r="D41" t="str">
            <v>Money Mkt Lendings-BK</v>
          </cell>
          <cell r="E41" t="str">
            <v>Money Mkt Lendings-BK-IR-MM lending-Bank</v>
          </cell>
          <cell r="G41">
            <v>350</v>
          </cell>
        </row>
        <row r="42">
          <cell r="B42" t="str">
            <v>12020000-2800002</v>
          </cell>
          <cell r="C42">
            <v>130</v>
          </cell>
          <cell r="D42" t="str">
            <v>Term Plmts-BK-Affiliate</v>
          </cell>
          <cell r="E42" t="str">
            <v>Term Plmts-BK-Affiliate-Term Plmts-Interunit Ovs Invt</v>
          </cell>
          <cell r="G42">
            <v>350</v>
          </cell>
        </row>
        <row r="43">
          <cell r="B43" t="str">
            <v>12020001-2800002</v>
          </cell>
          <cell r="C43">
            <v>130</v>
          </cell>
          <cell r="D43" t="str">
            <v>Term Plmts-Interunit Ovs Invt</v>
          </cell>
          <cell r="E43" t="str">
            <v>Term Plmts-Interunit Ovs Invt-Term Plmts-Interunit Ovs Invt</v>
          </cell>
          <cell r="G43">
            <v>350</v>
          </cell>
        </row>
        <row r="44">
          <cell r="B44" t="str">
            <v>12021000-2800002</v>
          </cell>
          <cell r="C44">
            <v>130</v>
          </cell>
          <cell r="D44" t="str">
            <v>Term Plmts-BK</v>
          </cell>
          <cell r="E44" t="str">
            <v>Term Plmts-BK-Term Plmts-Interunit Ovs Invt</v>
          </cell>
          <cell r="G44">
            <v>350</v>
          </cell>
        </row>
        <row r="45">
          <cell r="B45" t="str">
            <v>12031020-2870002</v>
          </cell>
          <cell r="C45">
            <v>140</v>
          </cell>
          <cell r="D45" t="str">
            <v>Reverse Repos OG Sec-BK</v>
          </cell>
          <cell r="E45" t="str">
            <v>Reverse Repos OG Sec-BK-</v>
          </cell>
          <cell r="G45">
            <v>140</v>
          </cell>
        </row>
        <row r="46">
          <cell r="B46" t="str">
            <v>13001000-2000004</v>
          </cell>
          <cell r="C46">
            <v>170</v>
          </cell>
          <cell r="D46" t="str">
            <v>Trade Fin Rec'ble-NB</v>
          </cell>
          <cell r="E46" t="str">
            <v xml:space="preserve">Trade Fin Rec'ble-NB-Collateral Mgt Arrgmt         </v>
          </cell>
          <cell r="G46">
            <v>170</v>
          </cell>
        </row>
        <row r="47">
          <cell r="B47" t="str">
            <v>13001000-2010000</v>
          </cell>
          <cell r="C47">
            <v>170</v>
          </cell>
          <cell r="D47" t="str">
            <v>Trade Fin Rec'ble-NB</v>
          </cell>
          <cell r="E47" t="str">
            <v xml:space="preserve">Trade Fin Rec'ble-NB-Bills_Receivable_Discounted   </v>
          </cell>
          <cell r="G47">
            <v>170</v>
          </cell>
        </row>
        <row r="48">
          <cell r="B48" t="str">
            <v>13001000-2010001</v>
          </cell>
          <cell r="C48">
            <v>140</v>
          </cell>
          <cell r="D48" t="str">
            <v>Trade Fin Rec'ble-NB</v>
          </cell>
          <cell r="E48" t="str">
            <v>Trade Fin Rec'ble-NB-Trade Fin Rec'ble-NB</v>
          </cell>
          <cell r="G48">
            <v>140</v>
          </cell>
        </row>
        <row r="49">
          <cell r="B49" t="str">
            <v>13001000-2010002</v>
          </cell>
          <cell r="C49">
            <v>140</v>
          </cell>
          <cell r="D49" t="str">
            <v>Trade Fin Rec'ble-NB</v>
          </cell>
          <cell r="E49" t="str">
            <v xml:space="preserve">Trade Fin Rec'ble-NB-Export_Bills_under_LC         </v>
          </cell>
          <cell r="G49">
            <v>140</v>
          </cell>
        </row>
        <row r="50">
          <cell r="B50" t="str">
            <v>13001000-2010003</v>
          </cell>
          <cell r="C50">
            <v>140</v>
          </cell>
          <cell r="D50" t="str">
            <v>Trade Fin Rec'ble-NB</v>
          </cell>
          <cell r="E50" t="str">
            <v xml:space="preserve">Trade Fin Rec'ble-NB-Export_Bills_Purchased        </v>
          </cell>
          <cell r="G50">
            <v>140</v>
          </cell>
        </row>
        <row r="51">
          <cell r="B51" t="str">
            <v>13001000-2020000</v>
          </cell>
          <cell r="C51">
            <v>170</v>
          </cell>
          <cell r="D51" t="str">
            <v>Trade Fin Rec'ble-NB</v>
          </cell>
          <cell r="E51" t="str">
            <v xml:space="preserve">Trade Fin Rec'ble-NB-Bills_Receivable_Purchased    </v>
          </cell>
          <cell r="G51">
            <v>170</v>
          </cell>
        </row>
        <row r="52">
          <cell r="B52" t="str">
            <v>13001000-2020003</v>
          </cell>
          <cell r="C52">
            <v>170</v>
          </cell>
          <cell r="D52" t="str">
            <v>Trade Fin Rec'ble-NB</v>
          </cell>
          <cell r="E52" t="str">
            <v xml:space="preserve">Trade Fin Rec'ble-NB-Import_Bills_Under_LC         </v>
          </cell>
          <cell r="G52">
            <v>170</v>
          </cell>
        </row>
        <row r="53">
          <cell r="B53" t="str">
            <v>13001000-8330000</v>
          </cell>
          <cell r="C53">
            <v>190</v>
          </cell>
          <cell r="D53" t="str">
            <v>Trade Fin Rec'ble-NB</v>
          </cell>
          <cell r="E53" t="str">
            <v xml:space="preserve">Trade Fin Rec'ble-NB-Import_Bills_For_Collection   </v>
          </cell>
          <cell r="G53">
            <v>190</v>
          </cell>
        </row>
        <row r="54">
          <cell r="B54" t="str">
            <v>13001010-2020003</v>
          </cell>
          <cell r="C54">
            <v>190</v>
          </cell>
          <cell r="D54" t="str">
            <v>Acceptance Receivable</v>
          </cell>
          <cell r="E54" t="str">
            <v xml:space="preserve">Acceptance Receivable-Import_Bills_Under_LC         </v>
          </cell>
          <cell r="G54">
            <v>190</v>
          </cell>
        </row>
        <row r="55">
          <cell r="B55" t="str">
            <v>13001010-8330000</v>
          </cell>
          <cell r="C55">
            <v>190</v>
          </cell>
          <cell r="D55" t="str">
            <v>Acceptance Receivable</v>
          </cell>
          <cell r="E55" t="str">
            <v xml:space="preserve">Acceptance Receivable-Import_Bills_For_Collection   </v>
          </cell>
          <cell r="G55">
            <v>190</v>
          </cell>
        </row>
        <row r="56">
          <cell r="B56" t="str">
            <v>13100000-2000000</v>
          </cell>
          <cell r="C56">
            <v>130</v>
          </cell>
          <cell r="D56" t="str">
            <v>(blank)</v>
          </cell>
          <cell r="E56" t="str">
            <v>-</v>
          </cell>
          <cell r="G56">
            <v>350</v>
          </cell>
        </row>
        <row r="57">
          <cell r="B57" t="str">
            <v>13101000-2000000</v>
          </cell>
          <cell r="C57">
            <v>130</v>
          </cell>
          <cell r="D57" t="str">
            <v>(blank)</v>
          </cell>
          <cell r="E57" t="str">
            <v>-</v>
          </cell>
          <cell r="G57">
            <v>350</v>
          </cell>
        </row>
        <row r="58">
          <cell r="B58" t="str">
            <v>13201000-2020000</v>
          </cell>
          <cell r="C58">
            <v>140</v>
          </cell>
          <cell r="D58" t="str">
            <v xml:space="preserve">L&amp;A to NB Cust                </v>
          </cell>
          <cell r="E58" t="str">
            <v xml:space="preserve">L&amp;A to NB Cust                -Bills_Receivable_Purchased    </v>
          </cell>
          <cell r="G58">
            <v>140</v>
          </cell>
        </row>
        <row r="59">
          <cell r="B59" t="str">
            <v>13201000-2240000</v>
          </cell>
          <cell r="C59">
            <v>170</v>
          </cell>
          <cell r="D59" t="str">
            <v>L&amp;A to NB Cust</v>
          </cell>
          <cell r="E59" t="str">
            <v xml:space="preserve">L&amp;A to NB Cust-Mortgage_Loan-Residential     </v>
          </cell>
          <cell r="G59">
            <v>170</v>
          </cell>
        </row>
        <row r="60">
          <cell r="B60" t="str">
            <v>13201000-2280001</v>
          </cell>
          <cell r="C60">
            <v>170</v>
          </cell>
          <cell r="D60" t="str">
            <v>L&amp;A to NB Cust</v>
          </cell>
          <cell r="E60" t="str">
            <v xml:space="preserve">L&amp;A to NB Cust-Term_Loan                     </v>
          </cell>
          <cell r="G60">
            <v>170</v>
          </cell>
        </row>
        <row r="61">
          <cell r="B61" t="str">
            <v>13201000-2330005</v>
          </cell>
          <cell r="C61">
            <v>170</v>
          </cell>
          <cell r="D61" t="str">
            <v>L&amp;A to NB Cust</v>
          </cell>
          <cell r="E61" t="str">
            <v xml:space="preserve">L&amp;A to NB Cust-Personal_Loan                 </v>
          </cell>
          <cell r="G61">
            <v>170</v>
          </cell>
        </row>
        <row r="62">
          <cell r="B62" t="str">
            <v>13201000-2350002</v>
          </cell>
          <cell r="C62">
            <v>170</v>
          </cell>
          <cell r="D62" t="str">
            <v>L&amp;A to NB Cust</v>
          </cell>
          <cell r="E62" t="str">
            <v xml:space="preserve">L&amp;A to NB Cust-Short_Term_Loan               </v>
          </cell>
          <cell r="G62">
            <v>170</v>
          </cell>
        </row>
        <row r="63">
          <cell r="B63" t="str">
            <v>13201000-2350005</v>
          </cell>
          <cell r="C63">
            <v>170</v>
          </cell>
          <cell r="D63" t="str">
            <v>L&amp;A to NB Cust</v>
          </cell>
          <cell r="E63" t="str">
            <v xml:space="preserve">L&amp;A to NB Cust-Loan_Packing_Credit           </v>
          </cell>
          <cell r="G63">
            <v>170</v>
          </cell>
        </row>
        <row r="64">
          <cell r="B64" t="str">
            <v>13201000-2350006</v>
          </cell>
          <cell r="C64">
            <v>170</v>
          </cell>
          <cell r="D64" t="str">
            <v>L&amp;A to NB Cust</v>
          </cell>
          <cell r="E64" t="str">
            <v xml:space="preserve">L&amp;A to NB Cust-Trust_Receipt                 </v>
          </cell>
          <cell r="G64">
            <v>170</v>
          </cell>
        </row>
        <row r="65">
          <cell r="B65" t="str">
            <v>13201000-2380002</v>
          </cell>
          <cell r="C65">
            <v>170</v>
          </cell>
          <cell r="D65" t="str">
            <v>L&amp;A to NB Cust</v>
          </cell>
          <cell r="E65" t="str">
            <v xml:space="preserve">L&amp;A to NB Cust-Staff_Personal_Loan           </v>
          </cell>
          <cell r="G65">
            <v>170</v>
          </cell>
        </row>
        <row r="66">
          <cell r="B66" t="str">
            <v>13201000-4100000</v>
          </cell>
          <cell r="C66">
            <v>170</v>
          </cell>
          <cell r="D66" t="str">
            <v>L&amp;A to NB Cust</v>
          </cell>
          <cell r="E66" t="str">
            <v xml:space="preserve">L&amp;A to NB Cust-Current_Account               </v>
          </cell>
          <cell r="G66">
            <v>170</v>
          </cell>
        </row>
        <row r="67">
          <cell r="B67" t="str">
            <v>13201000-8330000</v>
          </cell>
          <cell r="C67">
            <v>170</v>
          </cell>
          <cell r="D67" t="str">
            <v>L&amp;A to NB Cust</v>
          </cell>
          <cell r="E67" t="str">
            <v xml:space="preserve">L&amp;A to NB Cust-Import_Bills_For_Collection   </v>
          </cell>
          <cell r="G67">
            <v>170</v>
          </cell>
        </row>
        <row r="68">
          <cell r="B68" t="str">
            <v>13201000-9700000</v>
          </cell>
          <cell r="C68">
            <v>170</v>
          </cell>
          <cell r="D68" t="str">
            <v>L&amp;A to NB Cust</v>
          </cell>
          <cell r="E68" t="str">
            <v xml:space="preserve">L&amp;A to NB Cust-Non_product_related           </v>
          </cell>
          <cell r="G68">
            <v>170</v>
          </cell>
        </row>
        <row r="69">
          <cell r="B69" t="str">
            <v>13201010-4100000</v>
          </cell>
          <cell r="C69">
            <v>230</v>
          </cell>
          <cell r="D69" t="str">
            <v>Current Account Overdrafts</v>
          </cell>
          <cell r="E69" t="str">
            <v xml:space="preserve">Current Account Overdrafts-Current_Account               </v>
          </cell>
          <cell r="F69" t="str">
            <v>230-35</v>
          </cell>
          <cell r="G69">
            <v>400</v>
          </cell>
          <cell r="H69" t="str">
            <v>400-20</v>
          </cell>
        </row>
        <row r="70">
          <cell r="B70" t="str">
            <v>13201100-2280001</v>
          </cell>
          <cell r="C70">
            <v>170</v>
          </cell>
          <cell r="D70" t="str">
            <v>L&amp;A to NB Cust-Odue</v>
          </cell>
          <cell r="E70" t="str">
            <v xml:space="preserve">L&amp;A to NB Cust-Odue-Term_Loan                     </v>
          </cell>
          <cell r="G70">
            <v>170</v>
          </cell>
        </row>
        <row r="71">
          <cell r="B71" t="str">
            <v>13301000-2280001</v>
          </cell>
          <cell r="C71">
            <v>170</v>
          </cell>
          <cell r="D71" t="str">
            <v>L&amp;A to Bank Cust</v>
          </cell>
          <cell r="E71" t="str">
            <v xml:space="preserve">L&amp;A to Bank Cust-Term_Loan                     </v>
          </cell>
          <cell r="G71">
            <v>170</v>
          </cell>
        </row>
        <row r="72">
          <cell r="B72" t="str">
            <v>14021000-3000000</v>
          </cell>
          <cell r="C72">
            <v>140</v>
          </cell>
          <cell r="D72" t="str">
            <v>Oth Govt Bonds-Quoted Trdg</v>
          </cell>
          <cell r="E72" t="str">
            <v>Oth Govt Bonds-Quoted Trdg-Foreign_Govt_Bonds_AFS</v>
          </cell>
          <cell r="G72">
            <v>140</v>
          </cell>
        </row>
        <row r="73">
          <cell r="B73" t="str">
            <v>14021001-3000000</v>
          </cell>
          <cell r="C73">
            <v>140</v>
          </cell>
          <cell r="D73" t="str">
            <v>Other_Govt_Bonds_TRD</v>
          </cell>
          <cell r="E73" t="str">
            <v>Other_Govt_Bonds_TRD-Foreign_Govt_Bonds_AFS</v>
          </cell>
          <cell r="G73">
            <v>140</v>
          </cell>
        </row>
        <row r="74">
          <cell r="B74" t="str">
            <v>14022001-3000000</v>
          </cell>
          <cell r="C74">
            <v>140</v>
          </cell>
          <cell r="D74" t="str">
            <v>Prem/Disc_OtherGovtBonds_TRD</v>
          </cell>
          <cell r="E74" t="str">
            <v>Prem/Disc_OtherGovtBonds_TRD-Foreign_Govt_Bonds_AFS</v>
          </cell>
          <cell r="G74">
            <v>140</v>
          </cell>
        </row>
        <row r="75">
          <cell r="B75" t="str">
            <v>14022100-3000000</v>
          </cell>
          <cell r="C75">
            <v>140</v>
          </cell>
          <cell r="D75" t="str">
            <v>UPL_OGS_Bonds_Trading</v>
          </cell>
          <cell r="E75" t="str">
            <v>UPL_OGS_Bonds_Trading-Foreign_Govt_Bonds_AFS</v>
          </cell>
          <cell r="G75">
            <v>140</v>
          </cell>
        </row>
        <row r="76">
          <cell r="B76" t="str">
            <v>14023000-3000000</v>
          </cell>
          <cell r="C76">
            <v>120</v>
          </cell>
          <cell r="D76" t="str">
            <v>Oth Govt TBills-Quoted Trdg</v>
          </cell>
          <cell r="E76" t="str">
            <v>Oth Govt TBills-Quoted Trdg-Foreign_Govt_Bonds_AFS</v>
          </cell>
          <cell r="G76">
            <v>120</v>
          </cell>
        </row>
        <row r="77">
          <cell r="B77" t="str">
            <v>14023000-9700000</v>
          </cell>
          <cell r="C77">
            <v>120</v>
          </cell>
          <cell r="D77" t="str">
            <v>Oth Govt TBills-Quoted Trdg-Non_product_related</v>
          </cell>
          <cell r="E77" t="str">
            <v xml:space="preserve">Oth Govt TBills-Quoted Trdg   -Non_product_related           </v>
          </cell>
          <cell r="G77">
            <v>120</v>
          </cell>
        </row>
        <row r="78">
          <cell r="B78" t="str">
            <v>14023100-3000000</v>
          </cell>
          <cell r="C78">
            <v>120</v>
          </cell>
          <cell r="D78" t="str">
            <v>UPL_OGS_Tbills_Trading</v>
          </cell>
          <cell r="E78" t="str">
            <v>UPL_OGS_Tbills_Trading-Foreign_Govt_Bonds_AFS</v>
          </cell>
          <cell r="G78">
            <v>120</v>
          </cell>
        </row>
        <row r="79">
          <cell r="B79" t="str">
            <v>14031100-3000000</v>
          </cell>
          <cell r="C79">
            <v>130</v>
          </cell>
          <cell r="D79" t="str">
            <v>Bond_Nom_Bank_Trading</v>
          </cell>
          <cell r="E79" t="str">
            <v>Bond_Nom_Bank_Trading-Foreign_Govt_Bonds_AFS</v>
          </cell>
          <cell r="G79">
            <v>350</v>
          </cell>
        </row>
        <row r="80">
          <cell r="B80" t="str">
            <v>14031101-3000000</v>
          </cell>
          <cell r="C80">
            <v>140</v>
          </cell>
          <cell r="D80" t="str">
            <v>Bond_Nom_NonBank_Trading</v>
          </cell>
          <cell r="E80" t="str">
            <v>Bond_Nom_NonBank_Trading-Foreign_Govt_Bonds_AFS</v>
          </cell>
          <cell r="G80">
            <v>140</v>
          </cell>
        </row>
        <row r="81">
          <cell r="B81" t="str">
            <v>14031101-9700000</v>
          </cell>
          <cell r="C81">
            <v>140</v>
          </cell>
          <cell r="D81" t="str">
            <v>Bond_Nom_NonBank_Trading-Non_product_related</v>
          </cell>
          <cell r="E81" t="str">
            <v xml:space="preserve">Bond_Nom_NonBank_Trading      -Non_product_related           </v>
          </cell>
          <cell r="G81">
            <v>140</v>
          </cell>
        </row>
        <row r="82">
          <cell r="B82" t="str">
            <v>14031200-3000000</v>
          </cell>
          <cell r="C82">
            <v>130</v>
          </cell>
          <cell r="D82" t="str">
            <v>Prem/Disc_Bond_Bank_Trading</v>
          </cell>
          <cell r="E82" t="str">
            <v>Prem/Disc_Bond_Bank_Trading-Foreign_Govt_Bonds_AFS</v>
          </cell>
          <cell r="G82">
            <v>350</v>
          </cell>
        </row>
        <row r="83">
          <cell r="B83" t="str">
            <v>14031201-3000000</v>
          </cell>
          <cell r="C83">
            <v>140</v>
          </cell>
          <cell r="D83" t="str">
            <v>Prem/Disc_Bond_NonBank_Trading</v>
          </cell>
          <cell r="E83" t="str">
            <v>Prem/Disc_Bond_NonBank_Trading-Foreign_Govt_Bonds_AFS</v>
          </cell>
          <cell r="G83">
            <v>140</v>
          </cell>
        </row>
        <row r="84">
          <cell r="B84" t="str">
            <v>14033000-3000000</v>
          </cell>
          <cell r="C84">
            <v>130</v>
          </cell>
          <cell r="D84" t="str">
            <v>UPL_Debt_Securities_Trading_BK</v>
          </cell>
          <cell r="E84" t="str">
            <v>UPL_Debt_Securities_Trading_BK-Foreign_Govt_Bonds_AFS</v>
          </cell>
          <cell r="G84">
            <v>350</v>
          </cell>
        </row>
        <row r="85">
          <cell r="B85" t="str">
            <v>14033001-3000000</v>
          </cell>
          <cell r="C85">
            <v>140</v>
          </cell>
          <cell r="D85" t="str">
            <v>UPL_Debt_Sec_Trading_NBK</v>
          </cell>
          <cell r="E85" t="str">
            <v>UPL_Debt_Sec_Trading_NBK-Foreign_Govt_Bonds_AFS</v>
          </cell>
          <cell r="G85">
            <v>140</v>
          </cell>
        </row>
        <row r="86">
          <cell r="B86" t="str">
            <v>14104001-3000000</v>
          </cell>
          <cell r="C86">
            <v>140</v>
          </cell>
          <cell r="D86" t="str">
            <v>UPL_Securities_AFS_NBK</v>
          </cell>
          <cell r="E86" t="str">
            <v>UPL_Securities_AFS_NBK-Foreign_Govt_Bonds_AFS</v>
          </cell>
          <cell r="G86">
            <v>140</v>
          </cell>
        </row>
        <row r="87">
          <cell r="B87" t="str">
            <v>14104002-3000000</v>
          </cell>
          <cell r="C87">
            <v>130</v>
          </cell>
          <cell r="D87" t="str">
            <v>UPL_Debt_Securities_AFS_Bank</v>
          </cell>
          <cell r="E87" t="str">
            <v>UPL_Debt_Securities_AFS_Bank-Foreign_Govt_Bonds_AFS</v>
          </cell>
          <cell r="G87">
            <v>130</v>
          </cell>
        </row>
        <row r="88">
          <cell r="B88" t="str">
            <v>14121000-3000000</v>
          </cell>
          <cell r="C88">
            <v>140</v>
          </cell>
          <cell r="D88" t="str">
            <v>Other_Govt_Bonds_AFS</v>
          </cell>
          <cell r="E88" t="str">
            <v>Other_Govt_Bonds_AFS-Foreign_Govt_Bonds_AFS</v>
          </cell>
          <cell r="G88">
            <v>140</v>
          </cell>
        </row>
        <row r="89">
          <cell r="B89" t="str">
            <v>14122000-3000000</v>
          </cell>
          <cell r="C89">
            <v>140</v>
          </cell>
          <cell r="D89" t="str">
            <v>Prem/Disc_OtherGovtBonds_AFS</v>
          </cell>
          <cell r="E89" t="str">
            <v>Prem/Disc_OtherGovtBonds_AFS-Foreign_Govt_Bonds_AFS</v>
          </cell>
          <cell r="G89">
            <v>140</v>
          </cell>
        </row>
        <row r="90">
          <cell r="B90" t="str">
            <v>14122100-3000000</v>
          </cell>
          <cell r="C90">
            <v>140</v>
          </cell>
          <cell r="D90" t="str">
            <v>UPL_OGS_Bonds_AFS</v>
          </cell>
          <cell r="E90" t="str">
            <v>UPL_OGS_Bonds_AFS-Foreign_Govt_Bonds_AFS</v>
          </cell>
          <cell r="G90">
            <v>140</v>
          </cell>
        </row>
        <row r="91">
          <cell r="B91" t="str">
            <v>14123000-3000000</v>
          </cell>
          <cell r="C91">
            <v>120</v>
          </cell>
          <cell r="D91" t="str">
            <v>OtherGovtTreasuryBills_AFS</v>
          </cell>
          <cell r="E91" t="str">
            <v>OtherGovtTreasuryBills_AFS-Foreign_Govt_Bonds_AFS</v>
          </cell>
          <cell r="G91">
            <v>120</v>
          </cell>
        </row>
        <row r="92">
          <cell r="B92" t="str">
            <v>14123100-3000000</v>
          </cell>
          <cell r="C92">
            <v>120</v>
          </cell>
          <cell r="D92" t="str">
            <v>UPL_OGS_Tbills_AFS</v>
          </cell>
          <cell r="E92" t="str">
            <v>UPL_OGS_Tbills_AFS-Foreign_Govt_Bonds_AFS</v>
          </cell>
          <cell r="G92">
            <v>120</v>
          </cell>
        </row>
        <row r="93">
          <cell r="B93" t="str">
            <v>14131100-3000000</v>
          </cell>
          <cell r="C93">
            <v>140</v>
          </cell>
          <cell r="D93" t="str">
            <v>Bond_Nom_Bank_AFS</v>
          </cell>
          <cell r="E93" t="str">
            <v>Bond_Nom_Bank_AFS-Foreign_Govt_Bonds_AFS</v>
          </cell>
          <cell r="G93">
            <v>140</v>
          </cell>
        </row>
        <row r="94">
          <cell r="B94" t="str">
            <v>14131101-3000000</v>
          </cell>
          <cell r="C94">
            <v>140</v>
          </cell>
          <cell r="D94" t="str">
            <v>Securities_Nom_NBK_AFS</v>
          </cell>
          <cell r="E94" t="str">
            <v>Securities_Nom_NBK_AFS-Foreign_Govt_Bonds_AFS</v>
          </cell>
          <cell r="G94">
            <v>140</v>
          </cell>
        </row>
        <row r="95">
          <cell r="B95" t="str">
            <v>14131101-9700000</v>
          </cell>
          <cell r="C95">
            <v>230</v>
          </cell>
          <cell r="D95" t="str">
            <v xml:space="preserve">Securities_Nom_NBK_AFS-Non_product_related           </v>
          </cell>
          <cell r="E95" t="str">
            <v xml:space="preserve">Securities_Nom_NBK_AFS        -Non_product_related           </v>
          </cell>
          <cell r="F95" t="str">
            <v>230-99</v>
          </cell>
          <cell r="G95">
            <v>400</v>
          </cell>
          <cell r="H95" t="str">
            <v>400-99</v>
          </cell>
        </row>
        <row r="96">
          <cell r="B96" t="str">
            <v>14131201-3000000</v>
          </cell>
          <cell r="C96">
            <v>140</v>
          </cell>
          <cell r="D96" t="str">
            <v>Prem/Disc_Sec_Non_Bank_AFS</v>
          </cell>
          <cell r="E96" t="str">
            <v>Prem/Disc_Sec_Non_Bank_AFS-Foreign_Govt_Bonds_AFS</v>
          </cell>
          <cell r="G96">
            <v>140</v>
          </cell>
        </row>
        <row r="97">
          <cell r="B97" t="str">
            <v>14221001-3000000</v>
          </cell>
          <cell r="C97">
            <v>140</v>
          </cell>
          <cell r="D97" t="str">
            <v>Foreign_Govt_Bonds_HTM</v>
          </cell>
          <cell r="E97" t="str">
            <v>Foreign_Govt_Bonds_HTM-Foreign_Govt_Bonds_AFS</v>
          </cell>
          <cell r="G97">
            <v>140</v>
          </cell>
        </row>
        <row r="98">
          <cell r="B98" t="str">
            <v>14222001-3000000</v>
          </cell>
          <cell r="C98">
            <v>140</v>
          </cell>
          <cell r="D98" t="str">
            <v>Prem/Disc_ForeignGovtBonds_HTM</v>
          </cell>
          <cell r="E98" t="str">
            <v>Prem/Disc_ForeignGovtBonds_HTM-Foreign_Govt_Bonds_AFS</v>
          </cell>
          <cell r="G98">
            <v>140</v>
          </cell>
        </row>
        <row r="99">
          <cell r="B99" t="str">
            <v>14231101-3000000</v>
          </cell>
          <cell r="C99">
            <v>140</v>
          </cell>
          <cell r="D99" t="str">
            <v>Bond_Nom_NonBank_HTM</v>
          </cell>
          <cell r="E99" t="str">
            <v>Bond_Nom_NonBank_HTM-Foreign_Govt_Bonds_AFS</v>
          </cell>
          <cell r="G99">
            <v>140</v>
          </cell>
        </row>
        <row r="100">
          <cell r="B100" t="str">
            <v>14323000-3000000</v>
          </cell>
          <cell r="C100">
            <v>120</v>
          </cell>
          <cell r="D100" t="str">
            <v>OtherGovtTreasuryBills_L&amp;R</v>
          </cell>
          <cell r="E100" t="str">
            <v>OtherGovtTreasuryBills_L&amp;R-Foreign_Govt_Bonds_AFS</v>
          </cell>
          <cell r="G100">
            <v>120</v>
          </cell>
        </row>
        <row r="101">
          <cell r="B101" t="str">
            <v>15001000-9700000</v>
          </cell>
          <cell r="C101">
            <v>230</v>
          </cell>
          <cell r="D101" t="str">
            <v>Accrued Income</v>
          </cell>
          <cell r="E101" t="str">
            <v xml:space="preserve">Accrued Income-Non_product_related           </v>
          </cell>
          <cell r="F101" t="str">
            <v>230-99</v>
          </cell>
          <cell r="G101">
            <v>400</v>
          </cell>
          <cell r="H101" t="str">
            <v>400-99</v>
          </cell>
        </row>
        <row r="102">
          <cell r="B102" t="str">
            <v>15010000-2800002</v>
          </cell>
          <cell r="C102">
            <v>130</v>
          </cell>
          <cell r="D102" t="str">
            <v>AIR-Affiliates</v>
          </cell>
          <cell r="E102" t="str">
            <v>AIR-Affiliates-Term Plmts-Interunit Ovs Invt</v>
          </cell>
          <cell r="G102">
            <v>350</v>
          </cell>
        </row>
        <row r="103">
          <cell r="B103" t="str">
            <v>15010100-2000000</v>
          </cell>
          <cell r="C103">
            <v>130</v>
          </cell>
          <cell r="D103" t="str">
            <v>AIR_Affiliate-BK</v>
          </cell>
          <cell r="E103" t="str">
            <v>AIR_Affiliate-BK-</v>
          </cell>
          <cell r="G103">
            <v>350</v>
          </cell>
        </row>
        <row r="104">
          <cell r="B104" t="str">
            <v>15010100-2800002</v>
          </cell>
          <cell r="C104">
            <v>130</v>
          </cell>
          <cell r="D104" t="str">
            <v>AIR_Affiliate-BK</v>
          </cell>
          <cell r="E104" t="str">
            <v>AIR_Affiliate-BK-Term Plmts-Interunit Ovs Invt</v>
          </cell>
          <cell r="G104">
            <v>350</v>
          </cell>
        </row>
        <row r="105">
          <cell r="B105" t="str">
            <v>15011000-2000004</v>
          </cell>
          <cell r="C105">
            <v>230</v>
          </cell>
          <cell r="D105" t="str">
            <v>Accrued Interest Receivable</v>
          </cell>
          <cell r="E105" t="str">
            <v xml:space="preserve">Accrued Interest Receivable-Collateral Mgt Arrgmt         </v>
          </cell>
          <cell r="F105" t="str">
            <v>230-35</v>
          </cell>
          <cell r="G105">
            <v>400</v>
          </cell>
          <cell r="H105" t="str">
            <v>400-99</v>
          </cell>
        </row>
        <row r="106">
          <cell r="B106" t="str">
            <v>15011000-2010000</v>
          </cell>
          <cell r="C106">
            <v>230</v>
          </cell>
          <cell r="D106" t="str">
            <v>Accrued Interest Receivable</v>
          </cell>
          <cell r="E106" t="str">
            <v xml:space="preserve">Accrued Interest Receivable-Bills_Receivable_Discounted   </v>
          </cell>
          <cell r="F106" t="str">
            <v>230-35</v>
          </cell>
          <cell r="G106">
            <v>400</v>
          </cell>
          <cell r="H106" t="str">
            <v>400-99</v>
          </cell>
        </row>
        <row r="107">
          <cell r="B107" t="str">
            <v>15011000-2010002</v>
          </cell>
          <cell r="C107">
            <v>230</v>
          </cell>
          <cell r="D107" t="str">
            <v>Accrued Interest Receivable</v>
          </cell>
          <cell r="E107" t="str">
            <v xml:space="preserve">Accrued Interest Receivable-Export_Bills_under_LC         </v>
          </cell>
          <cell r="F107" t="str">
            <v>230-35</v>
          </cell>
          <cell r="G107">
            <v>400</v>
          </cell>
          <cell r="H107" t="str">
            <v>400-99</v>
          </cell>
        </row>
        <row r="108">
          <cell r="B108" t="str">
            <v>15011000-2010003</v>
          </cell>
          <cell r="C108">
            <v>230</v>
          </cell>
          <cell r="D108" t="str">
            <v>Accrued Interest Receivable</v>
          </cell>
          <cell r="E108" t="str">
            <v xml:space="preserve">Accrued Interest Receivable-Export_Bills_Purchased        </v>
          </cell>
          <cell r="F108" t="str">
            <v>230-35</v>
          </cell>
          <cell r="G108">
            <v>400</v>
          </cell>
          <cell r="H108" t="str">
            <v>400-99</v>
          </cell>
        </row>
        <row r="109">
          <cell r="B109" t="str">
            <v>15011000-2020000</v>
          </cell>
          <cell r="C109">
            <v>230</v>
          </cell>
          <cell r="D109" t="str">
            <v>Accrued Interest Receivable</v>
          </cell>
          <cell r="E109" t="str">
            <v xml:space="preserve">Accrued Interest Receivable-Bills_Receivable_Purchased    </v>
          </cell>
          <cell r="F109" t="str">
            <v>230-35</v>
          </cell>
          <cell r="G109">
            <v>400</v>
          </cell>
          <cell r="H109" t="str">
            <v>400-99</v>
          </cell>
        </row>
        <row r="110">
          <cell r="B110" t="str">
            <v>15011000-2020003</v>
          </cell>
          <cell r="C110">
            <v>230</v>
          </cell>
          <cell r="D110" t="str">
            <v>Accrued Interest Receivable</v>
          </cell>
          <cell r="E110" t="str">
            <v xml:space="preserve">Accrued Interest Receivable-Import_Bills_Under_LC         </v>
          </cell>
          <cell r="F110" t="str">
            <v>230-50</v>
          </cell>
          <cell r="G110">
            <v>400</v>
          </cell>
          <cell r="H110" t="str">
            <v>400-99</v>
          </cell>
        </row>
        <row r="111">
          <cell r="B111" t="str">
            <v>15011000-2240000</v>
          </cell>
          <cell r="C111">
            <v>230</v>
          </cell>
          <cell r="D111" t="str">
            <v>Accrued Interest Receivable</v>
          </cell>
          <cell r="E111" t="str">
            <v xml:space="preserve">Accrued Interest Receivable-Mortgage_Loan-Residential     </v>
          </cell>
          <cell r="F111" t="str">
            <v>230-35</v>
          </cell>
          <cell r="G111">
            <v>400</v>
          </cell>
          <cell r="H111" t="str">
            <v>400-99</v>
          </cell>
        </row>
        <row r="112">
          <cell r="B112" t="str">
            <v>15011000-2280001</v>
          </cell>
          <cell r="C112">
            <v>230</v>
          </cell>
          <cell r="D112" t="str">
            <v>Accrued Interest Receivable</v>
          </cell>
          <cell r="E112" t="str">
            <v xml:space="preserve">Accrued Interest Receivable-Term_Loan                     </v>
          </cell>
          <cell r="F112" t="str">
            <v>230-35</v>
          </cell>
          <cell r="G112">
            <v>400</v>
          </cell>
          <cell r="H112" t="str">
            <v>400-99</v>
          </cell>
        </row>
        <row r="113">
          <cell r="B113" t="str">
            <v>15011000-2280003</v>
          </cell>
          <cell r="C113">
            <v>230</v>
          </cell>
          <cell r="D113" t="str">
            <v>Accrued Interest Receivable</v>
          </cell>
          <cell r="E113" t="str">
            <v xml:space="preserve">Accrued Interest Receivable-Agency Fee-Syndicated Loans </v>
          </cell>
          <cell r="F113" t="str">
            <v>230-35</v>
          </cell>
          <cell r="G113">
            <v>400</v>
          </cell>
          <cell r="H113" t="str">
            <v>400-99</v>
          </cell>
        </row>
        <row r="114">
          <cell r="B114" t="str">
            <v>15011000-2330005</v>
          </cell>
          <cell r="C114">
            <v>230</v>
          </cell>
          <cell r="D114" t="str">
            <v>Accrued Interest Receivable</v>
          </cell>
          <cell r="E114" t="str">
            <v xml:space="preserve">Accrued Interest Receivable-Personal_Loan                 </v>
          </cell>
          <cell r="F114" t="str">
            <v>230-35</v>
          </cell>
          <cell r="G114">
            <v>400</v>
          </cell>
          <cell r="H114" t="str">
            <v>400-99</v>
          </cell>
        </row>
        <row r="115">
          <cell r="B115" t="str">
            <v>15011000-2350002</v>
          </cell>
          <cell r="C115">
            <v>230</v>
          </cell>
          <cell r="D115" t="str">
            <v>Accrued Interest Receivable</v>
          </cell>
          <cell r="E115" t="str">
            <v xml:space="preserve">Accrued Interest Receivable-Short_Term_Loan               </v>
          </cell>
          <cell r="F115" t="str">
            <v>230-35</v>
          </cell>
          <cell r="G115">
            <v>400</v>
          </cell>
          <cell r="H115" t="str">
            <v>400-99</v>
          </cell>
        </row>
        <row r="116">
          <cell r="B116" t="str">
            <v>15011000-2350005</v>
          </cell>
          <cell r="C116">
            <v>230</v>
          </cell>
          <cell r="D116" t="str">
            <v>Accrued Interest Receivable</v>
          </cell>
          <cell r="E116" t="str">
            <v xml:space="preserve">Accrued Interest Receivable-Loan_Packing_Credit           </v>
          </cell>
          <cell r="F116" t="str">
            <v>230-35</v>
          </cell>
          <cell r="G116">
            <v>400</v>
          </cell>
          <cell r="H116" t="str">
            <v>400-99</v>
          </cell>
        </row>
        <row r="117">
          <cell r="B117" t="str">
            <v>15011000-2350006</v>
          </cell>
          <cell r="C117">
            <v>230</v>
          </cell>
          <cell r="D117" t="str">
            <v>Accrued Interest Receivable</v>
          </cell>
          <cell r="E117" t="str">
            <v xml:space="preserve">Accrued Interest Receivable-Trust_Receipt                 </v>
          </cell>
          <cell r="F117" t="str">
            <v>230-35</v>
          </cell>
          <cell r="G117">
            <v>400</v>
          </cell>
          <cell r="H117" t="str">
            <v>400-99</v>
          </cell>
        </row>
        <row r="118">
          <cell r="B118" t="str">
            <v>15011000-2380002</v>
          </cell>
          <cell r="C118">
            <v>230</v>
          </cell>
          <cell r="D118" t="str">
            <v>Accrued Interest Receivable</v>
          </cell>
          <cell r="E118" t="str">
            <v xml:space="preserve">Accrued Interest Receivable-Staff_Personal_Loan           </v>
          </cell>
          <cell r="F118" t="str">
            <v>230-35</v>
          </cell>
          <cell r="G118">
            <v>400</v>
          </cell>
          <cell r="H118" t="str">
            <v>400-99</v>
          </cell>
        </row>
        <row r="119">
          <cell r="B119" t="str">
            <v>15011000-3000000</v>
          </cell>
          <cell r="C119">
            <v>230</v>
          </cell>
          <cell r="D119" t="str">
            <v>Accrued Interest Receivable</v>
          </cell>
          <cell r="E119" t="str">
            <v>Accrued Interest Receivable-Foreign_Govt_Bonds_AFS</v>
          </cell>
          <cell r="F119" t="str">
            <v>230-35</v>
          </cell>
          <cell r="G119">
            <v>400</v>
          </cell>
          <cell r="H119" t="str">
            <v>400-99</v>
          </cell>
        </row>
        <row r="120">
          <cell r="B120" t="str">
            <v>15011000-4100000</v>
          </cell>
          <cell r="C120">
            <v>230</v>
          </cell>
          <cell r="D120" t="str">
            <v>Accrued Interest Receivable</v>
          </cell>
          <cell r="E120" t="str">
            <v xml:space="preserve">Accrued Interest Receivable-Current_Account               </v>
          </cell>
          <cell r="F120" t="str">
            <v>230-35</v>
          </cell>
          <cell r="G120">
            <v>400</v>
          </cell>
          <cell r="H120" t="str">
            <v>400-99</v>
          </cell>
        </row>
        <row r="121">
          <cell r="B121" t="str">
            <v>15011000-8330000</v>
          </cell>
          <cell r="C121">
            <v>230</v>
          </cell>
          <cell r="D121" t="str">
            <v>Accrued Interest Receivable</v>
          </cell>
          <cell r="E121" t="str">
            <v xml:space="preserve">Accrued Interest Receivable-Import_Bills_For_Collection   </v>
          </cell>
          <cell r="F121" t="str">
            <v>230-35</v>
          </cell>
          <cell r="G121">
            <v>400</v>
          </cell>
          <cell r="H121" t="str">
            <v>400-99</v>
          </cell>
        </row>
        <row r="122">
          <cell r="B122" t="str">
            <v>15011110-3000000</v>
          </cell>
          <cell r="C122">
            <v>230</v>
          </cell>
          <cell r="D122" t="str">
            <v>AIR-Oth Govt Bonds</v>
          </cell>
          <cell r="E122" t="str">
            <v>AIR-Oth Govt Bonds-Foreign_Govt_Bonds_AFS</v>
          </cell>
          <cell r="F122" t="str">
            <v>230-35</v>
          </cell>
          <cell r="G122">
            <v>400</v>
          </cell>
          <cell r="H122" t="str">
            <v>400-99</v>
          </cell>
        </row>
        <row r="123">
          <cell r="B123" t="str">
            <v>15011500-2280001</v>
          </cell>
          <cell r="C123">
            <v>130</v>
          </cell>
          <cell r="D123" t="str">
            <v>AIR_BK</v>
          </cell>
          <cell r="E123" t="str">
            <v xml:space="preserve">AIR_BK-Term_Loan                     </v>
          </cell>
          <cell r="G123">
            <v>350</v>
          </cell>
        </row>
        <row r="124">
          <cell r="B124" t="str">
            <v>15011500-2350002</v>
          </cell>
          <cell r="C124">
            <v>130</v>
          </cell>
          <cell r="D124" t="str">
            <v>AIR_BK</v>
          </cell>
          <cell r="E124" t="str">
            <v xml:space="preserve">AIR_BK-Short_Term_Loan               </v>
          </cell>
          <cell r="G124">
            <v>350</v>
          </cell>
        </row>
        <row r="125">
          <cell r="B125" t="str">
            <v>15012000-2000000</v>
          </cell>
          <cell r="C125">
            <v>130</v>
          </cell>
          <cell r="D125" t="str">
            <v>AIR-Banks</v>
          </cell>
          <cell r="E125" t="str">
            <v>AIR-Banks-</v>
          </cell>
          <cell r="G125">
            <v>350</v>
          </cell>
        </row>
        <row r="126">
          <cell r="B126" t="str">
            <v>15012000-2800002</v>
          </cell>
          <cell r="C126">
            <v>130</v>
          </cell>
          <cell r="D126" t="str">
            <v>AIR-Banks</v>
          </cell>
          <cell r="E126" t="str">
            <v>AIR-Banks-Term Plmts-Interunit Ovs Invt</v>
          </cell>
          <cell r="G126">
            <v>350</v>
          </cell>
        </row>
        <row r="127">
          <cell r="B127" t="str">
            <v>15012000-2810000</v>
          </cell>
          <cell r="C127">
            <v>130</v>
          </cell>
          <cell r="D127" t="str">
            <v>AIR-Banks</v>
          </cell>
          <cell r="E127" t="str">
            <v>AIR-Banks-IR-MM lending-Bank</v>
          </cell>
          <cell r="G127">
            <v>350</v>
          </cell>
        </row>
        <row r="128">
          <cell r="B128" t="str">
            <v>15012000-3000000</v>
          </cell>
          <cell r="C128">
            <v>130</v>
          </cell>
          <cell r="D128" t="str">
            <v>AIR-Banks</v>
          </cell>
          <cell r="E128" t="str">
            <v>AIR-Banks-Foreign_Govt_Bonds_AFS</v>
          </cell>
          <cell r="G128">
            <v>350</v>
          </cell>
        </row>
        <row r="129">
          <cell r="B129" t="str">
            <v>15012000-9700000</v>
          </cell>
          <cell r="C129">
            <v>130</v>
          </cell>
          <cell r="D129" t="str">
            <v>AIR-Banks</v>
          </cell>
          <cell r="E129" t="str">
            <v xml:space="preserve">AIR-Banks-Non_product_related           </v>
          </cell>
          <cell r="G129">
            <v>350</v>
          </cell>
        </row>
        <row r="130">
          <cell r="B130" t="str">
            <v>15019010-9700000</v>
          </cell>
          <cell r="C130">
            <v>230</v>
          </cell>
          <cell r="D130" t="str">
            <v>AIR-Collateral</v>
          </cell>
          <cell r="E130" t="str">
            <v xml:space="preserve">AIR-Collateral-Non_product_related           </v>
          </cell>
          <cell r="F130" t="str">
            <v>230-45</v>
          </cell>
          <cell r="G130">
            <v>400</v>
          </cell>
          <cell r="H130" t="str">
            <v>400-99</v>
          </cell>
        </row>
        <row r="131">
          <cell r="B131" t="str">
            <v>15021000-2800002</v>
          </cell>
          <cell r="C131" t="str">
            <v xml:space="preserve">Other Off BS &amp; contra ac </v>
          </cell>
          <cell r="D131" t="str">
            <v>AIR-Internal Deals</v>
          </cell>
          <cell r="E131" t="str">
            <v>AIR-Internal Deals-Term Plmts-Interunit Ovs Invt</v>
          </cell>
          <cell r="G131" t="str">
            <v xml:space="preserve">Other Off BS &amp; contra ac </v>
          </cell>
        </row>
        <row r="132">
          <cell r="B132" t="str">
            <v>15100000-2800002</v>
          </cell>
          <cell r="C132">
            <v>130</v>
          </cell>
          <cell r="D132" t="str">
            <v>A/C Rec'ble-Affiliate</v>
          </cell>
          <cell r="E132" t="str">
            <v>A/C Rec'ble-Affiliate-Term Plmts-Interunit Ovs Invt</v>
          </cell>
          <cell r="G132">
            <v>350</v>
          </cell>
        </row>
        <row r="133">
          <cell r="B133" t="str">
            <v>15100000-8730000</v>
          </cell>
          <cell r="C133">
            <v>130</v>
          </cell>
          <cell r="D133" t="str">
            <v>A/C Rec'ble-Affiliate</v>
          </cell>
          <cell r="E133" t="str">
            <v>A/C Rec'ble-Affiliate-Accounts Receivable</v>
          </cell>
          <cell r="G133">
            <v>350</v>
          </cell>
        </row>
        <row r="134">
          <cell r="B134" t="str">
            <v>15100000-8760002</v>
          </cell>
          <cell r="C134">
            <v>230</v>
          </cell>
          <cell r="D134" t="str">
            <v>A/C Rec'ble-Affiliate</v>
          </cell>
          <cell r="E134" t="str">
            <v>A/C Rec'ble-Affiliate-A/C Rec'ble-Affiliate</v>
          </cell>
          <cell r="F134" t="str">
            <v>230-35</v>
          </cell>
          <cell r="G134">
            <v>400</v>
          </cell>
          <cell r="H134" t="str">
            <v>400-99</v>
          </cell>
        </row>
        <row r="135">
          <cell r="B135" t="str">
            <v>15100000-8760004</v>
          </cell>
          <cell r="C135">
            <v>230</v>
          </cell>
          <cell r="D135" t="str">
            <v>A/C Rec'ble-Affiliate</v>
          </cell>
          <cell r="E135" t="str">
            <v>A/C Rec'ble-Affiliate-Accounts Payable</v>
          </cell>
          <cell r="F135" t="str">
            <v>230-35</v>
          </cell>
          <cell r="G135">
            <v>400</v>
          </cell>
          <cell r="H135" t="str">
            <v>400-99</v>
          </cell>
        </row>
        <row r="136">
          <cell r="B136" t="str">
            <v>15100000-8760005</v>
          </cell>
          <cell r="C136">
            <v>230</v>
          </cell>
          <cell r="D136" t="str">
            <v>A/C Rec'ble-Affiliate</v>
          </cell>
          <cell r="E136" t="str">
            <v>A/C Rec'ble-Affiliate-Accounts Receivable</v>
          </cell>
          <cell r="F136" t="str">
            <v>230-35</v>
          </cell>
          <cell r="G136">
            <v>400</v>
          </cell>
          <cell r="H136" t="str">
            <v>400-99</v>
          </cell>
        </row>
        <row r="137">
          <cell r="B137" t="str">
            <v>15100000-8820001</v>
          </cell>
          <cell r="C137">
            <v>230</v>
          </cell>
          <cell r="D137" t="str">
            <v>A/C Rec'ble-Affiliate</v>
          </cell>
          <cell r="E137" t="str">
            <v>A/C Rec'ble-Affiliate-Accounts Receivable</v>
          </cell>
          <cell r="F137" t="str">
            <v>230-35</v>
          </cell>
          <cell r="G137">
            <v>400</v>
          </cell>
          <cell r="H137" t="str">
            <v>400-99</v>
          </cell>
        </row>
        <row r="138">
          <cell r="B138" t="str">
            <v>15100999-9700000</v>
          </cell>
          <cell r="C138">
            <v>230</v>
          </cell>
          <cell r="D138" t="str">
            <v>Amt owing by Affiliate reclass</v>
          </cell>
          <cell r="E138" t="str">
            <v xml:space="preserve">Amt owing by Affiliate reclass-Non_product_related           </v>
          </cell>
          <cell r="F138" t="str">
            <v>230-99</v>
          </cell>
          <cell r="G138">
            <v>400</v>
          </cell>
          <cell r="H138" t="str">
            <v>400-99</v>
          </cell>
        </row>
        <row r="139">
          <cell r="B139" t="str">
            <v>15101000-2800002</v>
          </cell>
          <cell r="C139">
            <v>130</v>
          </cell>
          <cell r="D139" t="str">
            <v>Accounts Receivable</v>
          </cell>
          <cell r="E139" t="str">
            <v>Accounts Receivable-Term Plmts-Interunit Ovs Invt</v>
          </cell>
          <cell r="G139">
            <v>350</v>
          </cell>
        </row>
        <row r="140">
          <cell r="B140" t="str">
            <v>15101000-3000000</v>
          </cell>
          <cell r="C140">
            <v>120</v>
          </cell>
          <cell r="D140" t="str">
            <v>Accounts Receivable</v>
          </cell>
          <cell r="E140" t="str">
            <v>Accounts Receivable-Foreign_Govt_Bonds_AFS</v>
          </cell>
          <cell r="G140">
            <v>120</v>
          </cell>
        </row>
        <row r="141">
          <cell r="B141" t="str">
            <v>15101000-6200003</v>
          </cell>
          <cell r="C141">
            <v>230</v>
          </cell>
          <cell r="D141" t="str">
            <v>Accounts Receivable</v>
          </cell>
          <cell r="E141" t="str">
            <v>Accounts Receivable-Transaction Fees</v>
          </cell>
          <cell r="F141" t="str">
            <v>230-35</v>
          </cell>
          <cell r="G141">
            <v>400</v>
          </cell>
          <cell r="H141" t="str">
            <v>400-99</v>
          </cell>
        </row>
        <row r="142">
          <cell r="B142" t="str">
            <v>15101000-8760002</v>
          </cell>
          <cell r="C142">
            <v>190</v>
          </cell>
          <cell r="D142" t="str">
            <v>Accounts Receivable</v>
          </cell>
          <cell r="E142" t="str">
            <v>Accounts Receivable-A/C Rec'ble-Affiliate</v>
          </cell>
          <cell r="G142">
            <v>190</v>
          </cell>
        </row>
        <row r="143">
          <cell r="B143" t="str">
            <v>15101000-8760004</v>
          </cell>
          <cell r="C143">
            <v>230</v>
          </cell>
          <cell r="D143" t="str">
            <v>Accounts Receivable</v>
          </cell>
          <cell r="E143" t="str">
            <v>Accounts Receivable-Accounts Payable</v>
          </cell>
          <cell r="F143" t="str">
            <v>230-35</v>
          </cell>
          <cell r="G143">
            <v>400</v>
          </cell>
          <cell r="H143" t="str">
            <v>400-99</v>
          </cell>
        </row>
        <row r="144">
          <cell r="B144" t="str">
            <v>15101000-8760005</v>
          </cell>
          <cell r="C144">
            <v>230</v>
          </cell>
          <cell r="D144" t="str">
            <v>Accounts Receivable</v>
          </cell>
          <cell r="E144" t="str">
            <v>Accounts Receivable-Accounts Receivable</v>
          </cell>
          <cell r="F144" t="str">
            <v>230-99</v>
          </cell>
          <cell r="G144">
            <v>400</v>
          </cell>
          <cell r="H144" t="str">
            <v>400-99</v>
          </cell>
        </row>
        <row r="145">
          <cell r="B145" t="str">
            <v>15101000-8820001</v>
          </cell>
          <cell r="C145">
            <v>130</v>
          </cell>
          <cell r="D145" t="str">
            <v>Accounts Receivable</v>
          </cell>
          <cell r="E145" t="str">
            <v>Accounts Receivable-Accounts Receivable</v>
          </cell>
          <cell r="G145">
            <v>350</v>
          </cell>
        </row>
        <row r="146">
          <cell r="B146" t="str">
            <v>15101000-9700000</v>
          </cell>
          <cell r="C146">
            <v>230</v>
          </cell>
          <cell r="D146" t="str">
            <v>Accounts Receivable</v>
          </cell>
          <cell r="E146" t="str">
            <v xml:space="preserve">Accounts Receivable-Non_product_related           </v>
          </cell>
          <cell r="F146" t="str">
            <v>230-99</v>
          </cell>
          <cell r="G146">
            <v>400</v>
          </cell>
          <cell r="H146" t="str">
            <v>400-99</v>
          </cell>
        </row>
        <row r="147">
          <cell r="B147" t="str">
            <v>15101010-2350002</v>
          </cell>
          <cell r="C147">
            <v>190</v>
          </cell>
          <cell r="D147" t="str">
            <v>Asset Past Due Unsettld Deals</v>
          </cell>
          <cell r="E147" t="str">
            <v xml:space="preserve">Asset Past Due Unsettld Deals-Short_Term_Loan               </v>
          </cell>
          <cell r="G147">
            <v>190</v>
          </cell>
        </row>
        <row r="148">
          <cell r="B148" t="str">
            <v>15101022-9700000</v>
          </cell>
          <cell r="C148">
            <v>230</v>
          </cell>
          <cell r="D148" t="str">
            <v>Prepaid Tax</v>
          </cell>
          <cell r="E148" t="str">
            <v xml:space="preserve">Prepaid Tax-Non_product_related           </v>
          </cell>
          <cell r="F148" t="str">
            <v>230-40</v>
          </cell>
          <cell r="G148">
            <v>400</v>
          </cell>
          <cell r="H148" t="str">
            <v>400-99</v>
          </cell>
        </row>
        <row r="149">
          <cell r="B149" t="str">
            <v>15101023-9700000</v>
          </cell>
          <cell r="C149">
            <v>230</v>
          </cell>
          <cell r="D149" t="str">
            <v>Prepaid Fiscal Exit Tax</v>
          </cell>
          <cell r="E149" t="str">
            <v xml:space="preserve">Prepaid Fiscal Exit Tax-Non_product_related           </v>
          </cell>
          <cell r="F149" t="str">
            <v>230-40</v>
          </cell>
          <cell r="G149">
            <v>400</v>
          </cell>
          <cell r="H149" t="str">
            <v>400-99</v>
          </cell>
        </row>
        <row r="150">
          <cell r="B150" t="str">
            <v>15101029-4100000</v>
          </cell>
          <cell r="C150">
            <v>230</v>
          </cell>
          <cell r="E150" t="str">
            <v xml:space="preserve">Accounts_Receivable-Charges-Current_Account               </v>
          </cell>
          <cell r="F150" t="str">
            <v>230-99</v>
          </cell>
          <cell r="G150">
            <v>400</v>
          </cell>
          <cell r="H150" t="str">
            <v>400-99</v>
          </cell>
        </row>
        <row r="151">
          <cell r="B151" t="str">
            <v>15101029-9700000</v>
          </cell>
          <cell r="C151">
            <v>230</v>
          </cell>
          <cell r="D151" t="str">
            <v>Accounts_Receivable-Charges</v>
          </cell>
          <cell r="E151" t="str">
            <v xml:space="preserve">Accounts_Receivable-Charges-Non_product_related           </v>
          </cell>
          <cell r="F151" t="str">
            <v>230-99</v>
          </cell>
          <cell r="G151">
            <v>400</v>
          </cell>
          <cell r="H151" t="str">
            <v>400-99</v>
          </cell>
        </row>
        <row r="152">
          <cell r="B152" t="str">
            <v>15101031-9700000</v>
          </cell>
          <cell r="C152">
            <v>230</v>
          </cell>
          <cell r="D152" t="str">
            <v>A/C Rec'ble-Cash Shortages</v>
          </cell>
          <cell r="E152" t="str">
            <v xml:space="preserve">A/C Rec'ble-Cash Shortages-Non_product_related           </v>
          </cell>
          <cell r="G152">
            <v>400</v>
          </cell>
        </row>
        <row r="153">
          <cell r="B153" t="str">
            <v>15102400-9700000</v>
          </cell>
          <cell r="C153">
            <v>230</v>
          </cell>
          <cell r="D153" t="str">
            <v>Recoverable Expenses</v>
          </cell>
          <cell r="E153" t="str">
            <v xml:space="preserve">Recoverable Expenses-Non_product_related           </v>
          </cell>
          <cell r="F153" t="str">
            <v>230-99</v>
          </cell>
          <cell r="G153">
            <v>400</v>
          </cell>
          <cell r="H153" t="str">
            <v>400-99</v>
          </cell>
        </row>
        <row r="154">
          <cell r="B154" t="str">
            <v>15111003-2350002</v>
          </cell>
          <cell r="C154">
            <v>230</v>
          </cell>
          <cell r="D154" t="str">
            <v>Sundry Debtors-Loans &amp; Gtee</v>
          </cell>
          <cell r="E154" t="str">
            <v xml:space="preserve">Sundry Debtors-Loans &amp; Gtee-Short_Term_Loan               </v>
          </cell>
          <cell r="F154" t="str">
            <v>230-99</v>
          </cell>
          <cell r="G154">
            <v>400</v>
          </cell>
          <cell r="H154" t="str">
            <v>400-99</v>
          </cell>
        </row>
        <row r="155">
          <cell r="B155" t="str">
            <v>15111003-9700000</v>
          </cell>
          <cell r="C155">
            <v>230</v>
          </cell>
          <cell r="D155" t="str">
            <v>Sundry Debtors-Loans &amp; Gtee</v>
          </cell>
          <cell r="E155" t="str">
            <v xml:space="preserve">Sundry Debtors-Loans &amp; Gtee-Non_product_related           </v>
          </cell>
          <cell r="F155" t="str">
            <v>230-99</v>
          </cell>
          <cell r="G155">
            <v>400</v>
          </cell>
          <cell r="H155" t="str">
            <v>400-99</v>
          </cell>
        </row>
        <row r="156">
          <cell r="B156" t="str">
            <v>15111100-9700000</v>
          </cell>
          <cell r="C156">
            <v>230</v>
          </cell>
          <cell r="D156" t="str">
            <v>Advances to Staff</v>
          </cell>
          <cell r="E156" t="str">
            <v xml:space="preserve">Advances to Staff-Non_product_related           </v>
          </cell>
          <cell r="F156" t="str">
            <v>230-99</v>
          </cell>
          <cell r="G156">
            <v>400</v>
          </cell>
          <cell r="H156" t="str">
            <v>400-99</v>
          </cell>
        </row>
        <row r="157">
          <cell r="B157" t="str">
            <v>15112100-9700000</v>
          </cell>
          <cell r="C157">
            <v>365</v>
          </cell>
          <cell r="D157" t="str">
            <v>Sundry_Deposits</v>
          </cell>
          <cell r="E157" t="str">
            <v xml:space="preserve">Sundry_Deposits-Non_product_related           </v>
          </cell>
          <cell r="F157" t="str">
            <v>365-30</v>
          </cell>
          <cell r="G157">
            <v>230</v>
          </cell>
          <cell r="H157" t="str">
            <v>230-99</v>
          </cell>
        </row>
        <row r="158">
          <cell r="B158" t="str">
            <v>15112114-9700000</v>
          </cell>
          <cell r="C158">
            <v>230</v>
          </cell>
          <cell r="D158" t="str">
            <v>Security Deposits Paid/Recd</v>
          </cell>
          <cell r="E158" t="str">
            <v xml:space="preserve">Security Deposits Paid/Recd-Non_product_related           </v>
          </cell>
          <cell r="F158" t="str">
            <v>230-99</v>
          </cell>
          <cell r="G158">
            <v>400</v>
          </cell>
          <cell r="H158" t="str">
            <v>400-99</v>
          </cell>
        </row>
        <row r="159">
          <cell r="B159" t="str">
            <v>15201000-4300001</v>
          </cell>
          <cell r="C159">
            <v>230</v>
          </cell>
          <cell r="D159" t="str">
            <v>Deferred Interest Expense</v>
          </cell>
          <cell r="E159" t="str">
            <v xml:space="preserve">Deferred Interest Expense-Savings_Account               </v>
          </cell>
          <cell r="F159" t="str">
            <v>230-99</v>
          </cell>
          <cell r="G159">
            <v>400</v>
          </cell>
          <cell r="H159" t="str">
            <v>400-99</v>
          </cell>
        </row>
        <row r="160">
          <cell r="B160" t="str">
            <v>15201000-430-770001</v>
          </cell>
          <cell r="C160">
            <v>230</v>
          </cell>
          <cell r="D160" t="str">
            <v>Deferred Interest Expense</v>
          </cell>
          <cell r="E160" t="str">
            <v>Deferred Interest Expense-Savings/SavingsPlus</v>
          </cell>
          <cell r="F160" t="str">
            <v>230-99</v>
          </cell>
          <cell r="G160">
            <v>400</v>
          </cell>
          <cell r="H160" t="str">
            <v>400-99</v>
          </cell>
        </row>
        <row r="161">
          <cell r="B161" t="str">
            <v>15201000-9700000</v>
          </cell>
          <cell r="C161">
            <v>230</v>
          </cell>
          <cell r="D161" t="str">
            <v>Deferred Interest Expense-Non_product_related</v>
          </cell>
          <cell r="E161" t="str">
            <v xml:space="preserve">Deferred Interest Expense     -Non_product_related           </v>
          </cell>
          <cell r="F161" t="str">
            <v>230-99</v>
          </cell>
          <cell r="G161">
            <v>400</v>
          </cell>
          <cell r="H161" t="str">
            <v>400-99</v>
          </cell>
        </row>
        <row r="162">
          <cell r="B162" t="str">
            <v>15201010-8730000</v>
          </cell>
          <cell r="C162">
            <v>365</v>
          </cell>
          <cell r="D162" t="str">
            <v>Deferred Pl Manual</v>
          </cell>
          <cell r="E162" t="str">
            <v>Deferred Pl Manual-Accounts Receivable</v>
          </cell>
          <cell r="F162" t="str">
            <v>365-99</v>
          </cell>
          <cell r="G162">
            <v>230</v>
          </cell>
          <cell r="H162" t="str">
            <v>230-99</v>
          </cell>
        </row>
        <row r="163">
          <cell r="B163" t="str">
            <v>15211000-2800001</v>
          </cell>
          <cell r="C163">
            <v>140</v>
          </cell>
          <cell r="D163" t="str">
            <v>Interest Paid in Advance</v>
          </cell>
          <cell r="E163" t="str">
            <v>Interest Paid in Advance-Term Borr-I/unit Ovs Invt</v>
          </cell>
          <cell r="G163">
            <v>140</v>
          </cell>
        </row>
        <row r="164">
          <cell r="B164" t="str">
            <v>15211000-2870000</v>
          </cell>
          <cell r="C164">
            <v>140</v>
          </cell>
          <cell r="D164" t="str">
            <v>Interest Paid in Advance</v>
          </cell>
          <cell r="E164" t="str">
            <v>Interest Paid in Advance-IP-Repos OG Sec-BK</v>
          </cell>
          <cell r="G164">
            <v>140</v>
          </cell>
        </row>
        <row r="165">
          <cell r="B165" t="str">
            <v>15211004-3000000</v>
          </cell>
          <cell r="C165">
            <v>120</v>
          </cell>
          <cell r="D165" t="str">
            <v>IntPaidAdv_OGS_Tbills</v>
          </cell>
          <cell r="E165" t="str">
            <v>IntPaidAdv_OGS_Tbills-Foreign_Govt_Bonds_AFS</v>
          </cell>
          <cell r="G165">
            <v>120</v>
          </cell>
        </row>
        <row r="166">
          <cell r="B166" t="str">
            <v>15221000-9700000</v>
          </cell>
          <cell r="C166">
            <v>230</v>
          </cell>
          <cell r="D166" t="str">
            <v>Prepayments</v>
          </cell>
          <cell r="E166" t="str">
            <v xml:space="preserve">Prepayments-Non_product_related           </v>
          </cell>
          <cell r="F166" t="str">
            <v>230-50</v>
          </cell>
          <cell r="G166">
            <v>400</v>
          </cell>
          <cell r="H166" t="str">
            <v>400-99</v>
          </cell>
        </row>
        <row r="167">
          <cell r="B167" t="str">
            <v>15221002-4300001</v>
          </cell>
          <cell r="C167">
            <v>230</v>
          </cell>
          <cell r="D167" t="str">
            <v>Prepayments-Manual</v>
          </cell>
          <cell r="E167" t="str">
            <v xml:space="preserve">Prepayments-Manual-Savings_Account               </v>
          </cell>
          <cell r="F167" t="str">
            <v>230-50</v>
          </cell>
          <cell r="G167">
            <v>400</v>
          </cell>
          <cell r="H167" t="str">
            <v>400-99</v>
          </cell>
        </row>
        <row r="168">
          <cell r="B168" t="str">
            <v>15221002-430-770001</v>
          </cell>
          <cell r="C168">
            <v>230</v>
          </cell>
          <cell r="D168" t="str">
            <v>Prepayments-Manual</v>
          </cell>
          <cell r="E168" t="str">
            <v>Prepayments-Manual-Savings/SavingsPlus</v>
          </cell>
          <cell r="F168" t="str">
            <v>230-50</v>
          </cell>
          <cell r="G168">
            <v>400</v>
          </cell>
          <cell r="H168" t="str">
            <v>400-99</v>
          </cell>
        </row>
        <row r="169">
          <cell r="B169" t="str">
            <v>15221002-9700000</v>
          </cell>
          <cell r="C169">
            <v>230</v>
          </cell>
          <cell r="D169" t="str">
            <v>Prepayments-Manual</v>
          </cell>
          <cell r="E169" t="str">
            <v xml:space="preserve">Prepayments-Manual-Non_product_related           </v>
          </cell>
          <cell r="F169" t="str">
            <v>230-50</v>
          </cell>
          <cell r="G169">
            <v>400</v>
          </cell>
          <cell r="H169" t="str">
            <v>400-99</v>
          </cell>
        </row>
        <row r="170">
          <cell r="B170" t="str">
            <v>15221010-9700000</v>
          </cell>
          <cell r="C170">
            <v>230</v>
          </cell>
          <cell r="D170" t="str">
            <v>Down Payments</v>
          </cell>
          <cell r="E170" t="str">
            <v xml:space="preserve">Down Payments-Non_product_related           </v>
          </cell>
          <cell r="F170" t="str">
            <v>230-99</v>
          </cell>
          <cell r="G170">
            <v>400</v>
          </cell>
          <cell r="H170" t="str">
            <v>400-99</v>
          </cell>
        </row>
        <row r="171">
          <cell r="B171" t="str">
            <v>15221017-9700000</v>
          </cell>
          <cell r="C171">
            <v>230</v>
          </cell>
          <cell r="D171" t="str">
            <v>Prepaid Rental Staff Apartment</v>
          </cell>
          <cell r="E171" t="str">
            <v xml:space="preserve">Prepaid Rental Staff Apartment-Non_product_related           </v>
          </cell>
          <cell r="F171" t="str">
            <v>230-50</v>
          </cell>
          <cell r="G171">
            <v>400</v>
          </cell>
          <cell r="H171" t="str">
            <v>400-99</v>
          </cell>
        </row>
        <row r="172">
          <cell r="B172" t="str">
            <v>15221018-9700000</v>
          </cell>
          <cell r="C172">
            <v>230</v>
          </cell>
          <cell r="D172" t="str">
            <v>Prepaid Rental Building</v>
          </cell>
          <cell r="E172" t="str">
            <v xml:space="preserve">Prepaid Rental Building-Non_product_related           </v>
          </cell>
          <cell r="F172" t="str">
            <v>230-50</v>
          </cell>
          <cell r="G172">
            <v>400</v>
          </cell>
          <cell r="H172" t="str">
            <v>400-99</v>
          </cell>
        </row>
        <row r="173">
          <cell r="B173" t="str">
            <v>15221019-9700000</v>
          </cell>
          <cell r="C173">
            <v>230</v>
          </cell>
          <cell r="D173" t="str">
            <v>Prepaid Vouchers</v>
          </cell>
          <cell r="E173" t="str">
            <v xml:space="preserve">Prepaid Vouchers-Non_product_related           </v>
          </cell>
          <cell r="F173" t="str">
            <v>230-50</v>
          </cell>
          <cell r="G173">
            <v>400</v>
          </cell>
          <cell r="H173" t="str">
            <v>400-99</v>
          </cell>
        </row>
        <row r="174">
          <cell r="B174" t="str">
            <v>15221020-9700000</v>
          </cell>
          <cell r="C174">
            <v>230</v>
          </cell>
          <cell r="D174" t="str">
            <v>Prepaid Rental Staff Apartment</v>
          </cell>
          <cell r="E174" t="str">
            <v xml:space="preserve">Prepaid Rental Staff Apartment-Non_product_related           </v>
          </cell>
          <cell r="F174" t="str">
            <v>230-50</v>
          </cell>
          <cell r="G174">
            <v>400</v>
          </cell>
          <cell r="H174" t="str">
            <v>400-99</v>
          </cell>
        </row>
        <row r="175">
          <cell r="B175" t="str">
            <v>15221021-9700000</v>
          </cell>
          <cell r="C175">
            <v>230</v>
          </cell>
          <cell r="D175" t="str">
            <v>Prepaid Rental Building</v>
          </cell>
          <cell r="E175" t="str">
            <v xml:space="preserve">Prepaid Rental Building-Non_product_related           </v>
          </cell>
          <cell r="F175" t="str">
            <v>230-50</v>
          </cell>
          <cell r="G175">
            <v>400</v>
          </cell>
          <cell r="H175" t="str">
            <v>400-99</v>
          </cell>
        </row>
        <row r="176">
          <cell r="B176" t="str">
            <v>15221022-9700000</v>
          </cell>
          <cell r="C176">
            <v>230</v>
          </cell>
          <cell r="D176" t="str">
            <v>Prepaid Vouchers</v>
          </cell>
          <cell r="E176" t="str">
            <v xml:space="preserve">Prepaid Vouchers-Non_product_related           </v>
          </cell>
          <cell r="F176" t="str">
            <v>230-50</v>
          </cell>
          <cell r="G176">
            <v>400</v>
          </cell>
          <cell r="H176" t="str">
            <v>400-99</v>
          </cell>
        </row>
        <row r="177">
          <cell r="B177" t="str">
            <v>15221023-9700000</v>
          </cell>
          <cell r="C177">
            <v>230</v>
          </cell>
          <cell r="D177" t="str">
            <v>Prepayment Pending Orig Inv</v>
          </cell>
          <cell r="E177" t="str">
            <v xml:space="preserve">Prepayment Pending Orig Inv-Non_product_related           </v>
          </cell>
          <cell r="F177" t="str">
            <v>230-50</v>
          </cell>
          <cell r="G177">
            <v>400</v>
          </cell>
          <cell r="H177" t="str">
            <v>400-99</v>
          </cell>
        </row>
        <row r="178">
          <cell r="B178" t="str">
            <v>15221024-9700000</v>
          </cell>
          <cell r="C178">
            <v>230</v>
          </cell>
          <cell r="D178" t="str">
            <v>Cheque / Giro Stamp Duty</v>
          </cell>
          <cell r="E178" t="str">
            <v xml:space="preserve">Cheque / Giro Stamp Duty-Non_product_related           </v>
          </cell>
          <cell r="F178" t="str">
            <v>230-99</v>
          </cell>
          <cell r="G178">
            <v>400</v>
          </cell>
          <cell r="H178" t="str">
            <v>400-99</v>
          </cell>
        </row>
        <row r="179">
          <cell r="B179" t="str">
            <v>15221025-9700000</v>
          </cell>
          <cell r="C179">
            <v>230</v>
          </cell>
          <cell r="D179" t="str">
            <v>Stamp Duty in Stock</v>
          </cell>
          <cell r="E179" t="str">
            <v xml:space="preserve">Stamp Duty in Stock-Non_product_related           </v>
          </cell>
          <cell r="F179" t="str">
            <v>230-99</v>
          </cell>
          <cell r="G179">
            <v>400</v>
          </cell>
          <cell r="H179" t="str">
            <v>400-99</v>
          </cell>
        </row>
        <row r="180">
          <cell r="B180" t="str">
            <v>15221026-9700000</v>
          </cell>
          <cell r="C180">
            <v>230</v>
          </cell>
          <cell r="D180" t="str">
            <v>Stamp Duty in stock Finacle</v>
          </cell>
          <cell r="E180" t="str">
            <v xml:space="preserve">Stamp Duty in stock Finacle-Non_product_related           </v>
          </cell>
          <cell r="F180" t="str">
            <v>230-99</v>
          </cell>
          <cell r="G180">
            <v>400</v>
          </cell>
          <cell r="H180" t="str">
            <v>400-99</v>
          </cell>
        </row>
        <row r="181">
          <cell r="B181" t="str">
            <v>15241000-9700000</v>
          </cell>
          <cell r="C181">
            <v>230</v>
          </cell>
          <cell r="D181" t="str">
            <v>Prov_For_Def'd_Taxation_Asset</v>
          </cell>
          <cell r="E181" t="str">
            <v xml:space="preserve">Prov_For_Def'd_Taxation_Asset-Non_product_related           </v>
          </cell>
          <cell r="F181" t="str">
            <v>230-70</v>
          </cell>
          <cell r="G181">
            <v>400</v>
          </cell>
          <cell r="H181" t="str">
            <v>400-99</v>
          </cell>
        </row>
        <row r="182">
          <cell r="B182" t="str">
            <v>15300000-8730000</v>
          </cell>
          <cell r="C182" t="str">
            <v>derivative</v>
          </cell>
          <cell r="D182" t="str">
            <v>Unreal PL Gain Deriv Affil</v>
          </cell>
          <cell r="E182" t="str">
            <v>Unreal PL Gain Deriv Affil-Accounts Receivable</v>
          </cell>
          <cell r="G182" t="str">
            <v>derivative</v>
          </cell>
        </row>
        <row r="183">
          <cell r="B183" t="str">
            <v>15300000-8760002</v>
          </cell>
          <cell r="C183" t="str">
            <v>derivative</v>
          </cell>
          <cell r="D183" t="str">
            <v>Unreal PL Gain Deriv Affil</v>
          </cell>
          <cell r="E183" t="str">
            <v>Unreal PL Gain Deriv Affil-A/C Rec'ble-Affiliate</v>
          </cell>
          <cell r="G183" t="str">
            <v>derivative</v>
          </cell>
        </row>
        <row r="184">
          <cell r="B184" t="str">
            <v>15300000-8760004</v>
          </cell>
          <cell r="C184" t="str">
            <v>derivative</v>
          </cell>
          <cell r="D184" t="str">
            <v>Unreal PL Gain Deriv Affil</v>
          </cell>
          <cell r="E184" t="str">
            <v>Unreal PL Gain Deriv Affil-Accounts Payable</v>
          </cell>
          <cell r="G184" t="str">
            <v>derivative</v>
          </cell>
        </row>
        <row r="185">
          <cell r="B185" t="str">
            <v>15300000-8760005</v>
          </cell>
          <cell r="C185" t="str">
            <v>derivative</v>
          </cell>
          <cell r="D185" t="str">
            <v>Unreal PL Gain Deriv Affil</v>
          </cell>
          <cell r="E185" t="str">
            <v>Unreal PL Gain Deriv Affil-Accounts Receivable</v>
          </cell>
          <cell r="G185" t="str">
            <v>derivative</v>
          </cell>
        </row>
        <row r="186">
          <cell r="B186" t="str">
            <v>15300000-8820001</v>
          </cell>
          <cell r="C186" t="str">
            <v>derivative</v>
          </cell>
          <cell r="D186" t="str">
            <v>Unreal PL Gain Deriv Affil</v>
          </cell>
          <cell r="E186" t="str">
            <v>Unreal PL Gain Deriv Affil-Accounts Receivable</v>
          </cell>
          <cell r="G186" t="str">
            <v>derivative</v>
          </cell>
        </row>
        <row r="187">
          <cell r="B187" t="str">
            <v>15301000-8730000</v>
          </cell>
          <cell r="C187" t="str">
            <v>derivative</v>
          </cell>
          <cell r="D187" t="str">
            <v>Unrealised PL on Derivatives</v>
          </cell>
          <cell r="E187" t="str">
            <v>Unrealised PL on Derivatives-Accounts Receivable</v>
          </cell>
          <cell r="G187" t="str">
            <v>derivative</v>
          </cell>
        </row>
        <row r="188">
          <cell r="B188" t="str">
            <v>15301000-8760002</v>
          </cell>
          <cell r="C188" t="str">
            <v>derivative</v>
          </cell>
          <cell r="D188" t="str">
            <v>Unrealised PL on Derivatives</v>
          </cell>
          <cell r="E188" t="str">
            <v>Unrealised PL on Derivatives-A/C Rec'ble-Affiliate</v>
          </cell>
          <cell r="G188" t="str">
            <v>derivative</v>
          </cell>
        </row>
        <row r="189">
          <cell r="B189" t="str">
            <v>15301000-8760004</v>
          </cell>
          <cell r="C189" t="str">
            <v>derivative</v>
          </cell>
          <cell r="D189" t="str">
            <v>Unrealised PL on Derivatives</v>
          </cell>
          <cell r="E189" t="str">
            <v>Unrealised PL on Derivatives-Accounts Payable</v>
          </cell>
          <cell r="F189" t="str">
            <v>365-99</v>
          </cell>
          <cell r="G189" t="str">
            <v>derivative</v>
          </cell>
        </row>
        <row r="190">
          <cell r="B190" t="str">
            <v>15301000-8760005</v>
          </cell>
          <cell r="C190" t="str">
            <v>derivative</v>
          </cell>
          <cell r="D190" t="str">
            <v>Unrealised PL on Derivatives</v>
          </cell>
          <cell r="E190" t="str">
            <v>Unrealised PL on Derivatives-Accounts Receivable</v>
          </cell>
          <cell r="G190" t="str">
            <v>derivative</v>
          </cell>
        </row>
        <row r="191">
          <cell r="B191" t="str">
            <v>15301000-8760006</v>
          </cell>
          <cell r="C191" t="str">
            <v>derivative</v>
          </cell>
          <cell r="D191" t="str">
            <v>Unrealised PL on Derivatives</v>
          </cell>
          <cell r="E191" t="str">
            <v>Unrealised PL on Derivatives-Accounts Payable</v>
          </cell>
          <cell r="G191" t="str">
            <v>derivative</v>
          </cell>
        </row>
        <row r="192">
          <cell r="B192" t="str">
            <v>15301000-8820001</v>
          </cell>
          <cell r="C192" t="str">
            <v>derivative</v>
          </cell>
          <cell r="D192" t="str">
            <v>Unrealised PL on Derivatives</v>
          </cell>
          <cell r="E192" t="str">
            <v>Unrealised PL on Derivatives-Accounts Receivable</v>
          </cell>
          <cell r="G192" t="str">
            <v>derivative</v>
          </cell>
        </row>
        <row r="193">
          <cell r="B193" t="str">
            <v>15444003-9700000</v>
          </cell>
          <cell r="C193">
            <v>230</v>
          </cell>
          <cell r="D193" t="str">
            <v>(blank)</v>
          </cell>
          <cell r="E193" t="str">
            <v xml:space="preserve">-Non_product_related           </v>
          </cell>
          <cell r="F193" t="str">
            <v>230-99</v>
          </cell>
          <cell r="G193">
            <v>400</v>
          </cell>
          <cell r="H193" t="str">
            <v>400-99</v>
          </cell>
        </row>
        <row r="194">
          <cell r="B194" t="str">
            <v>17001000-9700000</v>
          </cell>
          <cell r="C194">
            <v>213</v>
          </cell>
          <cell r="D194" t="str">
            <v>Land and Building Cost</v>
          </cell>
          <cell r="E194" t="str">
            <v xml:space="preserve">Land and Building Cost-Non_product_related           </v>
          </cell>
          <cell r="G194">
            <v>213</v>
          </cell>
        </row>
        <row r="195">
          <cell r="B195" t="str">
            <v>17011100-9700000</v>
          </cell>
          <cell r="C195">
            <v>215</v>
          </cell>
          <cell r="D195" t="str">
            <v>Leasehold_ppty-Branch</v>
          </cell>
          <cell r="E195" t="str">
            <v xml:space="preserve">Leasehold_ppty-Branch-Non_product_related           </v>
          </cell>
          <cell r="G195">
            <v>215</v>
          </cell>
        </row>
        <row r="196">
          <cell r="B196" t="str">
            <v>17301300-9700000</v>
          </cell>
          <cell r="C196">
            <v>215</v>
          </cell>
          <cell r="D196" t="str">
            <v>FA-Staff Apartment</v>
          </cell>
          <cell r="E196" t="str">
            <v xml:space="preserve">FA-Staff Apartment-Non_product_related           </v>
          </cell>
          <cell r="G196">
            <v>215</v>
          </cell>
        </row>
        <row r="197">
          <cell r="B197" t="str">
            <v>17311000-9700000</v>
          </cell>
          <cell r="C197">
            <v>215</v>
          </cell>
          <cell r="D197" t="str">
            <v>Computer Hardware</v>
          </cell>
          <cell r="E197" t="str">
            <v xml:space="preserve">Computer Hardware-Non_product_related           </v>
          </cell>
          <cell r="G197">
            <v>215</v>
          </cell>
        </row>
        <row r="198">
          <cell r="B198" t="str">
            <v>17321000-9700000</v>
          </cell>
          <cell r="C198">
            <v>215</v>
          </cell>
          <cell r="D198" t="str">
            <v>Computer Software</v>
          </cell>
          <cell r="E198" t="str">
            <v xml:space="preserve">Computer Software-Non_product_related           </v>
          </cell>
          <cell r="G198">
            <v>215</v>
          </cell>
        </row>
        <row r="199">
          <cell r="B199" t="str">
            <v>17331000-9700000</v>
          </cell>
          <cell r="C199">
            <v>215</v>
          </cell>
          <cell r="D199" t="str">
            <v>Office Equipment</v>
          </cell>
          <cell r="E199" t="str">
            <v xml:space="preserve">Office Equipment-Non_product_related           </v>
          </cell>
          <cell r="G199">
            <v>215</v>
          </cell>
        </row>
        <row r="200">
          <cell r="B200" t="str">
            <v>17331005-9700000</v>
          </cell>
          <cell r="C200">
            <v>215</v>
          </cell>
          <cell r="D200" t="str">
            <v>Leasehold Improv Staff Apt</v>
          </cell>
          <cell r="E200" t="str">
            <v xml:space="preserve">Leasehold Improv Staff Apt-Non_product_related           </v>
          </cell>
          <cell r="G200">
            <v>215</v>
          </cell>
        </row>
        <row r="201">
          <cell r="B201" t="str">
            <v>17341000-9700000</v>
          </cell>
          <cell r="C201">
            <v>215</v>
          </cell>
          <cell r="D201" t="str">
            <v>Furniture</v>
          </cell>
          <cell r="E201" t="str">
            <v xml:space="preserve">Furniture-Non_product_related           </v>
          </cell>
          <cell r="G201">
            <v>215</v>
          </cell>
        </row>
        <row r="202">
          <cell r="B202" t="str">
            <v>17351000-9700000</v>
          </cell>
          <cell r="C202">
            <v>215</v>
          </cell>
          <cell r="D202" t="str">
            <v>Motor Vehicles</v>
          </cell>
          <cell r="E202" t="str">
            <v xml:space="preserve">Motor Vehicles-Non_product_related           </v>
          </cell>
          <cell r="G202">
            <v>215</v>
          </cell>
        </row>
        <row r="203">
          <cell r="B203" t="str">
            <v>24001000-9700000</v>
          </cell>
          <cell r="C203">
            <v>400</v>
          </cell>
          <cell r="D203" t="str">
            <v>Accrued Charges</v>
          </cell>
          <cell r="E203" t="str">
            <v xml:space="preserve">Accrued Charges-Non_product_related           </v>
          </cell>
          <cell r="F203" t="str">
            <v>400-20</v>
          </cell>
          <cell r="G203">
            <v>230</v>
          </cell>
          <cell r="H203" t="str">
            <v>230-99</v>
          </cell>
        </row>
        <row r="204">
          <cell r="B204" t="str">
            <v>24001101-9700000</v>
          </cell>
          <cell r="C204">
            <v>400</v>
          </cell>
          <cell r="D204" t="str">
            <v>Accrued Audit Fees</v>
          </cell>
          <cell r="E204" t="str">
            <v xml:space="preserve">Accrued Audit Fees-Non_product_related           </v>
          </cell>
          <cell r="F204" t="str">
            <v>400-20</v>
          </cell>
          <cell r="G204">
            <v>230</v>
          </cell>
          <cell r="H204" t="str">
            <v>230-99</v>
          </cell>
        </row>
        <row r="205">
          <cell r="B205" t="str">
            <v>24001108-9700000</v>
          </cell>
          <cell r="C205">
            <v>400</v>
          </cell>
          <cell r="D205" t="str">
            <v>Accrued_Expenses</v>
          </cell>
          <cell r="E205" t="str">
            <v xml:space="preserve">Accrued_Expenses-Non_product_related           </v>
          </cell>
          <cell r="F205" t="str">
            <v>400-20</v>
          </cell>
          <cell r="G205">
            <v>230</v>
          </cell>
          <cell r="H205" t="str">
            <v>230-99</v>
          </cell>
        </row>
        <row r="206">
          <cell r="B206" t="str">
            <v>24010000-2800001</v>
          </cell>
          <cell r="C206">
            <v>350</v>
          </cell>
          <cell r="D206" t="str">
            <v>AIP - Affiliate</v>
          </cell>
          <cell r="E206" t="str">
            <v>AIP - Affiliate-Term Borr-I/unit Ovs Invt</v>
          </cell>
          <cell r="G206">
            <v>350</v>
          </cell>
        </row>
        <row r="207">
          <cell r="B207" t="str">
            <v>24011000-2800001</v>
          </cell>
          <cell r="C207">
            <v>400</v>
          </cell>
          <cell r="D207" t="str">
            <v>Accrued_Interest_Payable-NB</v>
          </cell>
          <cell r="E207" t="str">
            <v>Accrued_Interest_Payable-NB-Term Borr-I/unit Ovs Invt</v>
          </cell>
          <cell r="F207" t="str">
            <v>400-20</v>
          </cell>
          <cell r="G207">
            <v>230</v>
          </cell>
          <cell r="H207" t="str">
            <v>230-99</v>
          </cell>
        </row>
        <row r="208">
          <cell r="B208" t="str">
            <v>24011000-4100000</v>
          </cell>
          <cell r="C208">
            <v>400</v>
          </cell>
          <cell r="D208" t="str">
            <v>Accrued_Interest_Payable-NB</v>
          </cell>
          <cell r="E208" t="str">
            <v xml:space="preserve">Accrued_Interest_Payable-NB-Current_Account               </v>
          </cell>
          <cell r="F208" t="str">
            <v>400-20</v>
          </cell>
          <cell r="G208">
            <v>230</v>
          </cell>
          <cell r="H208" t="str">
            <v>230-99</v>
          </cell>
        </row>
        <row r="209">
          <cell r="B209" t="str">
            <v>24011000-4200000</v>
          </cell>
          <cell r="C209">
            <v>400</v>
          </cell>
          <cell r="D209" t="str">
            <v>Accrued_Interest_Payable-NB</v>
          </cell>
          <cell r="E209" t="str">
            <v xml:space="preserve">Accrued_Interest_Payable-NB-Fixed_Deposit                 </v>
          </cell>
          <cell r="F209" t="str">
            <v>400-20</v>
          </cell>
          <cell r="G209">
            <v>230</v>
          </cell>
          <cell r="H209" t="str">
            <v>230-99</v>
          </cell>
        </row>
        <row r="210">
          <cell r="B210" t="str">
            <v>24011000-4300001</v>
          </cell>
          <cell r="C210">
            <v>400</v>
          </cell>
          <cell r="D210" t="str">
            <v>Accrued_Interest_Payable-NB</v>
          </cell>
          <cell r="E210" t="str">
            <v xml:space="preserve">Accrued_Interest_Payable-NB-Savings_Account               </v>
          </cell>
          <cell r="F210" t="str">
            <v>400-20</v>
          </cell>
          <cell r="G210">
            <v>230</v>
          </cell>
          <cell r="H210" t="str">
            <v>230-99</v>
          </cell>
        </row>
        <row r="211">
          <cell r="B211" t="str">
            <v>24011000-4800002</v>
          </cell>
          <cell r="C211">
            <v>400</v>
          </cell>
          <cell r="D211" t="str">
            <v>Accrued_Interest_Payable-NB</v>
          </cell>
          <cell r="E211" t="str">
            <v>Accrued_Interest_Payable-NB-Deposits_for_LCs_and_guarantee</v>
          </cell>
          <cell r="F211" t="str">
            <v>400-20</v>
          </cell>
          <cell r="G211">
            <v>230</v>
          </cell>
          <cell r="H211" t="str">
            <v>230-99</v>
          </cell>
        </row>
        <row r="212">
          <cell r="B212" t="str">
            <v>24011010-2800001</v>
          </cell>
          <cell r="C212">
            <v>350</v>
          </cell>
          <cell r="D212" t="str">
            <v>AIP-Banks</v>
          </cell>
          <cell r="E212" t="str">
            <v>AIP-Banks-Term Borr-I/unit Ovs Invt</v>
          </cell>
          <cell r="G212">
            <v>350</v>
          </cell>
        </row>
        <row r="213">
          <cell r="B213" t="str">
            <v>24011241-3000000</v>
          </cell>
          <cell r="C213">
            <v>140</v>
          </cell>
          <cell r="D213" t="str">
            <v>AIP-Short Sale OG Sec</v>
          </cell>
          <cell r="E213" t="str">
            <v>AIP-Short Sale OG Sec-Foreign_Govt_Bonds_AFS</v>
          </cell>
          <cell r="G213">
            <v>140</v>
          </cell>
        </row>
        <row r="214">
          <cell r="B214" t="str">
            <v>24021000-2800001</v>
          </cell>
          <cell r="C214" t="str">
            <v xml:space="preserve">Other Off BS &amp; contra ac </v>
          </cell>
          <cell r="D214" t="str">
            <v>Internal_AIP</v>
          </cell>
          <cell r="E214" t="str">
            <v>Internal_AIP-Term Borr-I/unit Ovs Invt</v>
          </cell>
          <cell r="G214" t="str">
            <v xml:space="preserve">Other Off BS &amp; contra ac </v>
          </cell>
        </row>
        <row r="215">
          <cell r="B215" t="str">
            <v>24100000-8760002</v>
          </cell>
          <cell r="C215">
            <v>350</v>
          </cell>
          <cell r="D215" t="str">
            <v>A/C Payable-Affiliate</v>
          </cell>
          <cell r="E215" t="str">
            <v>A/C Payable-Affiliate-A/C Rec'ble-Affiliate</v>
          </cell>
          <cell r="G215">
            <v>350</v>
          </cell>
        </row>
        <row r="216">
          <cell r="B216" t="str">
            <v>24100000-8760004</v>
          </cell>
          <cell r="C216">
            <v>350</v>
          </cell>
          <cell r="D216" t="str">
            <v>A/C Payable-Affiliate</v>
          </cell>
          <cell r="E216" t="str">
            <v>A/C Payable-Affiliate-Accounts Payable</v>
          </cell>
          <cell r="G216">
            <v>350</v>
          </cell>
        </row>
        <row r="217">
          <cell r="B217" t="str">
            <v>24100000-8760005</v>
          </cell>
          <cell r="C217">
            <v>350</v>
          </cell>
          <cell r="D217" t="str">
            <v>A/C Payable-Affiliate</v>
          </cell>
          <cell r="E217" t="str">
            <v>A/C Payable-Affiliate-Accounts Receivable</v>
          </cell>
          <cell r="G217">
            <v>350</v>
          </cell>
        </row>
        <row r="218">
          <cell r="B218" t="str">
            <v>24100010-3000000</v>
          </cell>
          <cell r="C218">
            <v>439</v>
          </cell>
          <cell r="D218" t="str">
            <v>Capital Funds-Affiliates</v>
          </cell>
          <cell r="E218" t="str">
            <v>Capital Funds-Affiliates-Foreign_Govt_Bonds_AFS</v>
          </cell>
          <cell r="G218">
            <v>439</v>
          </cell>
        </row>
        <row r="219">
          <cell r="B219" t="str">
            <v>24100010-9700000</v>
          </cell>
          <cell r="C219">
            <v>439</v>
          </cell>
          <cell r="D219" t="str">
            <v>Capital Funds-Affiliates</v>
          </cell>
          <cell r="E219" t="str">
            <v xml:space="preserve">Capital Funds-Affiliates-Non_product_related           </v>
          </cell>
          <cell r="G219">
            <v>439</v>
          </cell>
        </row>
        <row r="220">
          <cell r="B220" t="str">
            <v>24101000-2100001</v>
          </cell>
          <cell r="C220">
            <v>350</v>
          </cell>
          <cell r="D220" t="str">
            <v>Accounts Payable</v>
          </cell>
          <cell r="E220" t="str">
            <v xml:space="preserve">Accounts Payable-Outward_Demand_Draft          </v>
          </cell>
          <cell r="G220">
            <v>350</v>
          </cell>
        </row>
        <row r="221">
          <cell r="B221" t="str">
            <v>24101000-2800001</v>
          </cell>
          <cell r="C221">
            <v>400</v>
          </cell>
          <cell r="D221" t="str">
            <v>Accounts Payable</v>
          </cell>
          <cell r="E221" t="str">
            <v>Accounts Payable-Term Borr-I/unit Ovs Invt</v>
          </cell>
          <cell r="F221" t="str">
            <v>400-99</v>
          </cell>
          <cell r="G221">
            <v>230</v>
          </cell>
          <cell r="H221" t="str">
            <v>230-99</v>
          </cell>
        </row>
        <row r="222">
          <cell r="B222" t="str">
            <v>24101000-3000000</v>
          </cell>
          <cell r="C222">
            <v>120</v>
          </cell>
          <cell r="D222" t="str">
            <v>Accounts Payable</v>
          </cell>
          <cell r="E222" t="str">
            <v>Accounts Payable-Foreign_Govt_Bonds_AFS</v>
          </cell>
          <cell r="F222">
            <v>120</v>
          </cell>
          <cell r="G222">
            <v>120</v>
          </cell>
        </row>
        <row r="223">
          <cell r="B223" t="str">
            <v>24101000-8730000</v>
          </cell>
          <cell r="C223">
            <v>230</v>
          </cell>
          <cell r="D223" t="str">
            <v>Accounts Payable</v>
          </cell>
          <cell r="E223" t="str">
            <v>Accounts Payable-Accounts Receivable</v>
          </cell>
          <cell r="F223" t="str">
            <v>230-99</v>
          </cell>
          <cell r="G223">
            <v>400</v>
          </cell>
          <cell r="H223" t="str">
            <v>400-99</v>
          </cell>
        </row>
        <row r="224">
          <cell r="B224" t="str">
            <v>24101000-8760002</v>
          </cell>
          <cell r="C224">
            <v>400</v>
          </cell>
          <cell r="D224" t="str">
            <v>Accounts Payable</v>
          </cell>
          <cell r="E224" t="str">
            <v>Accounts Payable-A/C Rec'ble-Affiliate</v>
          </cell>
          <cell r="F224" t="str">
            <v>400-20</v>
          </cell>
          <cell r="G224">
            <v>230</v>
          </cell>
          <cell r="H224" t="str">
            <v>230-99</v>
          </cell>
        </row>
        <row r="225">
          <cell r="B225" t="str">
            <v>24101000-8760004</v>
          </cell>
          <cell r="C225">
            <v>365</v>
          </cell>
          <cell r="D225" t="str">
            <v>Accounts Payable</v>
          </cell>
          <cell r="E225" t="str">
            <v>Accounts Payable-Accounts Payable</v>
          </cell>
          <cell r="F225" t="str">
            <v>365-99</v>
          </cell>
          <cell r="G225">
            <v>230</v>
          </cell>
          <cell r="H225" t="str">
            <v>230-99</v>
          </cell>
        </row>
        <row r="226">
          <cell r="B226" t="str">
            <v>24101000-8760005</v>
          </cell>
          <cell r="C226">
            <v>365</v>
          </cell>
          <cell r="D226" t="str">
            <v>Accounts Payable</v>
          </cell>
          <cell r="E226" t="str">
            <v>Accounts Payable-Accounts Receivable</v>
          </cell>
          <cell r="F226" t="str">
            <v>365-99</v>
          </cell>
          <cell r="G226">
            <v>230</v>
          </cell>
          <cell r="H226" t="str">
            <v>230-99</v>
          </cell>
        </row>
        <row r="227">
          <cell r="B227" t="str">
            <v>24101000-8760006</v>
          </cell>
          <cell r="C227">
            <v>365</v>
          </cell>
          <cell r="D227" t="str">
            <v>Accounts Payable</v>
          </cell>
          <cell r="E227" t="str">
            <v>Accounts Payable-Accounts Payable</v>
          </cell>
          <cell r="F227" t="str">
            <v>365-99</v>
          </cell>
          <cell r="G227">
            <v>230</v>
          </cell>
          <cell r="H227" t="str">
            <v>230-99</v>
          </cell>
        </row>
        <row r="228">
          <cell r="B228" t="str">
            <v>24101000-8820001</v>
          </cell>
          <cell r="C228">
            <v>365</v>
          </cell>
          <cell r="D228" t="str">
            <v>Accounts Payable</v>
          </cell>
          <cell r="E228" t="str">
            <v>Accounts Payable-Accounts Receivable</v>
          </cell>
          <cell r="F228" t="str">
            <v>365-99</v>
          </cell>
          <cell r="G228">
            <v>230</v>
          </cell>
          <cell r="H228" t="str">
            <v>230-99</v>
          </cell>
        </row>
        <row r="229">
          <cell r="B229" t="str">
            <v>24101000-9700000</v>
          </cell>
          <cell r="C229">
            <v>400</v>
          </cell>
          <cell r="D229" t="str">
            <v>Accounts Payable</v>
          </cell>
          <cell r="E229" t="str">
            <v xml:space="preserve">Accounts Payable-Non_product_related           </v>
          </cell>
          <cell r="F229" t="str">
            <v>400-99</v>
          </cell>
          <cell r="G229">
            <v>230</v>
          </cell>
          <cell r="H229" t="str">
            <v>230-99</v>
          </cell>
        </row>
        <row r="230">
          <cell r="B230" t="str">
            <v>24101006-9700000</v>
          </cell>
          <cell r="C230">
            <v>365</v>
          </cell>
          <cell r="D230" t="str">
            <v>Stamp Duty Payables</v>
          </cell>
          <cell r="E230" t="str">
            <v xml:space="preserve">Stamp Duty Payables-Non_product_related           </v>
          </cell>
          <cell r="F230" t="str">
            <v>365-10</v>
          </cell>
          <cell r="G230">
            <v>230</v>
          </cell>
          <cell r="H230" t="str">
            <v>230-99</v>
          </cell>
        </row>
        <row r="231">
          <cell r="B231" t="str">
            <v>24101010-9700000</v>
          </cell>
          <cell r="C231">
            <v>365</v>
          </cell>
          <cell r="D231" t="str">
            <v>Stamp Duty Payable Finacle</v>
          </cell>
          <cell r="E231" t="str">
            <v xml:space="preserve">Stamp Duty Payable Finacle-Non_product_related           </v>
          </cell>
          <cell r="F231" t="str">
            <v>365-10</v>
          </cell>
          <cell r="G231">
            <v>230</v>
          </cell>
          <cell r="H231" t="str">
            <v>230-99</v>
          </cell>
        </row>
        <row r="232">
          <cell r="B232" t="str">
            <v>24101015-9700000</v>
          </cell>
          <cell r="C232">
            <v>365</v>
          </cell>
          <cell r="D232" t="str">
            <v>A/C Payable-CPF Clearing</v>
          </cell>
          <cell r="E232" t="str">
            <v xml:space="preserve">A/C Payable-CPF Clearing-Non_product_related           </v>
          </cell>
          <cell r="F232" t="str">
            <v>365-99</v>
          </cell>
          <cell r="G232">
            <v>230</v>
          </cell>
          <cell r="H232" t="str">
            <v>230-99</v>
          </cell>
        </row>
        <row r="233">
          <cell r="B233" t="str">
            <v>24101020-9700000</v>
          </cell>
          <cell r="C233">
            <v>365</v>
          </cell>
          <cell r="D233" t="str">
            <v>Vehicle Insurance Payable HR</v>
          </cell>
          <cell r="E233" t="str">
            <v xml:space="preserve">Vehicle Insurance Payable HR-Non_product_related           </v>
          </cell>
          <cell r="F233" t="str">
            <v>365-99</v>
          </cell>
          <cell r="G233">
            <v>230</v>
          </cell>
          <cell r="H233" t="str">
            <v>230-99</v>
          </cell>
        </row>
        <row r="234">
          <cell r="B234" t="str">
            <v>24101035-9700000</v>
          </cell>
          <cell r="C234">
            <v>400</v>
          </cell>
          <cell r="D234" t="str">
            <v>A/C Payable-Misc (NLB)-Payroll</v>
          </cell>
          <cell r="E234" t="str">
            <v xml:space="preserve">A/C Payable-Misc (NLB)-Payroll-Non_product_related           </v>
          </cell>
          <cell r="F234" t="str">
            <v>400-99</v>
          </cell>
          <cell r="G234">
            <v>230</v>
          </cell>
          <cell r="H234" t="str">
            <v>230-99</v>
          </cell>
        </row>
        <row r="235">
          <cell r="B235" t="str">
            <v>24101054-9700000</v>
          </cell>
          <cell r="C235">
            <v>365</v>
          </cell>
          <cell r="D235" t="str">
            <v>(blank)</v>
          </cell>
          <cell r="E235" t="str">
            <v xml:space="preserve">-Non_product_related           </v>
          </cell>
          <cell r="F235" t="str">
            <v>365-99</v>
          </cell>
          <cell r="G235">
            <v>230</v>
          </cell>
          <cell r="H235" t="str">
            <v>230-99</v>
          </cell>
        </row>
        <row r="236">
          <cell r="B236" t="str">
            <v>24101059-9700000</v>
          </cell>
          <cell r="C236">
            <v>365</v>
          </cell>
          <cell r="D236" t="str">
            <v>Other Tax Payable</v>
          </cell>
          <cell r="E236" t="str">
            <v xml:space="preserve">Other Tax Payable-Non_product_related           </v>
          </cell>
          <cell r="F236" t="str">
            <v>365-10</v>
          </cell>
          <cell r="G236">
            <v>230</v>
          </cell>
          <cell r="H236" t="str">
            <v>230-99</v>
          </cell>
        </row>
        <row r="237">
          <cell r="B237" t="str">
            <v>24101061-9700000</v>
          </cell>
          <cell r="C237">
            <v>365</v>
          </cell>
          <cell r="D237" t="str">
            <v>Liab Past Due Unsettld Deals</v>
          </cell>
          <cell r="E237" t="str">
            <v xml:space="preserve">Liab Past Due Unsettld Deals-Non_product_related           </v>
          </cell>
          <cell r="F237" t="str">
            <v>365-99</v>
          </cell>
          <cell r="G237">
            <v>230</v>
          </cell>
          <cell r="H237" t="str">
            <v>230-99</v>
          </cell>
        </row>
        <row r="238">
          <cell r="B238" t="str">
            <v>24101065-2000003</v>
          </cell>
          <cell r="C238">
            <v>365</v>
          </cell>
          <cell r="D238" t="str">
            <v xml:space="preserve">A/c Payable-Inward Rem        </v>
          </cell>
          <cell r="E238" t="str">
            <v xml:space="preserve">A/c Payable-Inward Rem        -Inward Clean Collection       </v>
          </cell>
          <cell r="F238" t="str">
            <v>365-99</v>
          </cell>
          <cell r="G238">
            <v>230</v>
          </cell>
          <cell r="H238" t="str">
            <v>230-99</v>
          </cell>
        </row>
        <row r="239">
          <cell r="B239" t="str">
            <v>24101069-9700000</v>
          </cell>
          <cell r="C239">
            <v>365</v>
          </cell>
          <cell r="D239" t="str">
            <v>Vehicle Insurance Payable HR</v>
          </cell>
          <cell r="E239" t="str">
            <v xml:space="preserve">Vehicle Insurance Payable HR-Non_product_related           </v>
          </cell>
          <cell r="F239" t="str">
            <v>365-99</v>
          </cell>
          <cell r="G239">
            <v>230</v>
          </cell>
          <cell r="H239" t="str">
            <v>230-99</v>
          </cell>
        </row>
        <row r="240">
          <cell r="B240" t="str">
            <v>24101504-9700000</v>
          </cell>
          <cell r="C240">
            <v>400</v>
          </cell>
          <cell r="D240" t="str">
            <v>DBS Share Ownership Scheme</v>
          </cell>
          <cell r="E240" t="str">
            <v xml:space="preserve">DBS Share Ownership Scheme-Non_product_related           </v>
          </cell>
          <cell r="F240" t="str">
            <v>400-99</v>
          </cell>
          <cell r="G240">
            <v>230</v>
          </cell>
          <cell r="H240" t="str">
            <v>230-99</v>
          </cell>
        </row>
        <row r="241">
          <cell r="B241" t="str">
            <v>24101511-2330005</v>
          </cell>
          <cell r="C241">
            <v>400</v>
          </cell>
          <cell r="D241" t="str">
            <v>AP_PREMIUM_FOR_GTL_INSURANCE</v>
          </cell>
          <cell r="E241" t="str">
            <v xml:space="preserve">AP_PREMIUM_FOR_GTL_INSURANCE-Personal_Loan                 </v>
          </cell>
          <cell r="F241" t="str">
            <v>400-99</v>
          </cell>
          <cell r="G241">
            <v>230</v>
          </cell>
          <cell r="H241" t="str">
            <v>230-99</v>
          </cell>
        </row>
        <row r="242">
          <cell r="B242" t="str">
            <v>24101511-9700000</v>
          </cell>
          <cell r="C242">
            <v>400</v>
          </cell>
          <cell r="D242" t="str">
            <v>AP_PREMIUM_FOR_GTL_INSURANCE</v>
          </cell>
          <cell r="E242" t="str">
            <v xml:space="preserve">AP_PREMIUM_FOR_GTL_INSURANCE-Non_product_related           </v>
          </cell>
          <cell r="F242" t="str">
            <v>400-99</v>
          </cell>
          <cell r="G242">
            <v>230</v>
          </cell>
          <cell r="H242" t="str">
            <v>230-99</v>
          </cell>
        </row>
        <row r="243">
          <cell r="B243" t="str">
            <v>24101670-9700000</v>
          </cell>
          <cell r="C243">
            <v>365</v>
          </cell>
          <cell r="D243" t="str">
            <v>W/H Tax  Interest Inc - Brch</v>
          </cell>
          <cell r="E243" t="str">
            <v xml:space="preserve">W/H Tax  Interest Inc - Brch-Non_product_related           </v>
          </cell>
          <cell r="F243" t="str">
            <v>365-10</v>
          </cell>
          <cell r="G243">
            <v>230</v>
          </cell>
          <cell r="H243" t="str">
            <v>230-99</v>
          </cell>
        </row>
        <row r="244">
          <cell r="B244" t="str">
            <v>24101671-9700000</v>
          </cell>
          <cell r="C244">
            <v>365</v>
          </cell>
          <cell r="D244" t="str">
            <v>W/H Tax Interest Inc - Settl</v>
          </cell>
          <cell r="E244" t="str">
            <v xml:space="preserve">W/H Tax Interest Inc - Settl-Non_product_related           </v>
          </cell>
          <cell r="F244" t="str">
            <v>365-10</v>
          </cell>
          <cell r="G244">
            <v>230</v>
          </cell>
          <cell r="H244" t="str">
            <v>230-99</v>
          </cell>
        </row>
        <row r="245">
          <cell r="B245" t="str">
            <v>24101672-4600002</v>
          </cell>
          <cell r="C245">
            <v>365</v>
          </cell>
          <cell r="D245" t="str">
            <v>W/H Tax Interest Income PPSD</v>
          </cell>
          <cell r="E245" t="str">
            <v>W/H Tax Interest Income PPSD-Structured_Invt_Depo-FX</v>
          </cell>
          <cell r="F245" t="str">
            <v>365-10</v>
          </cell>
          <cell r="G245">
            <v>230</v>
          </cell>
          <cell r="H245" t="str">
            <v>230-99</v>
          </cell>
        </row>
        <row r="246">
          <cell r="B246" t="str">
            <v>24101672-9700000</v>
          </cell>
          <cell r="C246">
            <v>365</v>
          </cell>
          <cell r="D246" t="str">
            <v>W/H Tax Interest Income PPSD</v>
          </cell>
          <cell r="E246" t="str">
            <v xml:space="preserve">W/H Tax Interest Income PPSD-Non_product_related           </v>
          </cell>
          <cell r="F246" t="str">
            <v>365-10</v>
          </cell>
          <cell r="G246">
            <v>230</v>
          </cell>
          <cell r="H246" t="str">
            <v>230-99</v>
          </cell>
        </row>
        <row r="247">
          <cell r="B247" t="str">
            <v>24101673-9700000</v>
          </cell>
          <cell r="C247">
            <v>365</v>
          </cell>
          <cell r="D247" t="str">
            <v>W/H Tax Interest Inc -Brch LCY</v>
          </cell>
          <cell r="E247" t="str">
            <v xml:space="preserve">W/H Tax Interest Inc -Brch LCY-Non_product_related           </v>
          </cell>
          <cell r="F247" t="str">
            <v>365-10</v>
          </cell>
          <cell r="G247">
            <v>230</v>
          </cell>
          <cell r="H247" t="str">
            <v>230-99</v>
          </cell>
        </row>
        <row r="248">
          <cell r="B248" t="str">
            <v>24101674-9700000</v>
          </cell>
          <cell r="C248">
            <v>365</v>
          </cell>
          <cell r="D248" t="str">
            <v>W/H Tax Interest Inc -Sett LCY</v>
          </cell>
          <cell r="E248" t="str">
            <v xml:space="preserve">W/H Tax Interest Inc -Sett LCY-Non_product_related           </v>
          </cell>
          <cell r="F248" t="str">
            <v>365-10</v>
          </cell>
          <cell r="G248">
            <v>230</v>
          </cell>
          <cell r="H248" t="str">
            <v>230-99</v>
          </cell>
        </row>
        <row r="249">
          <cell r="B249" t="str">
            <v>24101675-9700000</v>
          </cell>
          <cell r="C249">
            <v>365</v>
          </cell>
          <cell r="D249" t="str">
            <v>W/H Tax Int Inc TD Personal</v>
          </cell>
          <cell r="E249" t="str">
            <v xml:space="preserve">W/H Tax Int Inc TD Personal-Non_product_related           </v>
          </cell>
          <cell r="F249" t="str">
            <v>365-10</v>
          </cell>
          <cell r="G249">
            <v>230</v>
          </cell>
          <cell r="H249" t="str">
            <v>230-99</v>
          </cell>
        </row>
        <row r="250">
          <cell r="B250" t="str">
            <v>24101676-9700000</v>
          </cell>
          <cell r="C250">
            <v>365</v>
          </cell>
          <cell r="D250" t="str">
            <v>Finance Withholding tax art 23</v>
          </cell>
          <cell r="E250" t="str">
            <v xml:space="preserve">Finance Withholding tax art 23-Non_product_related           </v>
          </cell>
          <cell r="F250" t="str">
            <v>365-10</v>
          </cell>
          <cell r="G250">
            <v>230</v>
          </cell>
          <cell r="H250" t="str">
            <v>230-99</v>
          </cell>
        </row>
        <row r="251">
          <cell r="B251" t="str">
            <v>24101677-9700000</v>
          </cell>
          <cell r="C251">
            <v>365</v>
          </cell>
          <cell r="D251" t="str">
            <v>Finance Withholding tax art 26</v>
          </cell>
          <cell r="E251" t="str">
            <v xml:space="preserve">Finance Withholding tax art 26-Non_product_related           </v>
          </cell>
          <cell r="F251" t="str">
            <v>365-10</v>
          </cell>
          <cell r="G251">
            <v>230</v>
          </cell>
          <cell r="H251" t="str">
            <v>230-99</v>
          </cell>
        </row>
        <row r="252">
          <cell r="B252" t="str">
            <v>24101678-9700000</v>
          </cell>
          <cell r="C252">
            <v>365</v>
          </cell>
          <cell r="D252" t="str">
            <v>Finance Art 4  Rent Const</v>
          </cell>
          <cell r="E252" t="str">
            <v xml:space="preserve">Finance Art 4  Rent Const-Non_product_related           </v>
          </cell>
          <cell r="F252" t="str">
            <v>365-10</v>
          </cell>
          <cell r="G252">
            <v>230</v>
          </cell>
          <cell r="H252" t="str">
            <v>230-99</v>
          </cell>
        </row>
        <row r="253">
          <cell r="B253" t="str">
            <v>24101679-9700000</v>
          </cell>
          <cell r="C253">
            <v>365</v>
          </cell>
          <cell r="D253" t="str">
            <v xml:space="preserve"> PPH 21 Employee Income Tax</v>
          </cell>
          <cell r="E253" t="str">
            <v xml:space="preserve"> PPH 21 Employee Income Tax-Non_product_related           </v>
          </cell>
          <cell r="F253" t="str">
            <v>365-10</v>
          </cell>
          <cell r="G253">
            <v>230</v>
          </cell>
          <cell r="H253" t="str">
            <v>230-99</v>
          </cell>
        </row>
        <row r="254">
          <cell r="B254" t="str">
            <v>24101680-9700000</v>
          </cell>
          <cell r="C254">
            <v>365</v>
          </cell>
          <cell r="D254" t="str">
            <v>WHT settlement</v>
          </cell>
          <cell r="E254" t="str">
            <v xml:space="preserve">WHT settlement-Non_product_related           </v>
          </cell>
          <cell r="F254" t="str">
            <v>365-10</v>
          </cell>
          <cell r="G254">
            <v>230</v>
          </cell>
          <cell r="H254" t="str">
            <v>230-99</v>
          </cell>
        </row>
        <row r="255">
          <cell r="B255" t="str">
            <v>24101681-9700000</v>
          </cell>
          <cell r="C255">
            <v>365</v>
          </cell>
          <cell r="D255" t="str">
            <v xml:space="preserve"> WHT Corp Act Custody</v>
          </cell>
          <cell r="E255" t="str">
            <v xml:space="preserve"> WHT Corp Act Custody-Non_product_related           </v>
          </cell>
          <cell r="F255" t="str">
            <v>365-10</v>
          </cell>
          <cell r="G255">
            <v>230</v>
          </cell>
          <cell r="H255" t="str">
            <v>230-99</v>
          </cell>
        </row>
        <row r="256">
          <cell r="B256" t="str">
            <v>24101690-4100000</v>
          </cell>
          <cell r="C256">
            <v>365</v>
          </cell>
          <cell r="D256" t="str">
            <v>Withholding Tax Payable</v>
          </cell>
          <cell r="E256" t="str">
            <v xml:space="preserve">Withholding Tax Payable-Current_Account               </v>
          </cell>
          <cell r="F256" t="str">
            <v>365-10</v>
          </cell>
          <cell r="G256">
            <v>230</v>
          </cell>
          <cell r="H256" t="str">
            <v>230-99</v>
          </cell>
        </row>
        <row r="257">
          <cell r="B257" t="str">
            <v>24101690-4200000</v>
          </cell>
          <cell r="C257">
            <v>365</v>
          </cell>
          <cell r="D257" t="str">
            <v>Withholding Tax Payable</v>
          </cell>
          <cell r="E257" t="str">
            <v xml:space="preserve">Withholding Tax Payable-Fixed_Deposit                 </v>
          </cell>
          <cell r="F257" t="str">
            <v>365-10</v>
          </cell>
          <cell r="G257">
            <v>230</v>
          </cell>
          <cell r="H257" t="str">
            <v>230-99</v>
          </cell>
        </row>
        <row r="258">
          <cell r="B258" t="str">
            <v>24101690-9700000</v>
          </cell>
          <cell r="C258">
            <v>365</v>
          </cell>
          <cell r="D258" t="str">
            <v>Withholding Tax Payable</v>
          </cell>
          <cell r="E258" t="str">
            <v xml:space="preserve">Withholding Tax Payable-Non_product_related           </v>
          </cell>
          <cell r="F258" t="str">
            <v>365-10</v>
          </cell>
          <cell r="G258">
            <v>230</v>
          </cell>
          <cell r="H258" t="str">
            <v>230-99</v>
          </cell>
        </row>
        <row r="259">
          <cell r="B259" t="str">
            <v>24111000-4200000</v>
          </cell>
          <cell r="C259">
            <v>365</v>
          </cell>
          <cell r="D259" t="str">
            <v>Sundry Creditors</v>
          </cell>
          <cell r="E259" t="str">
            <v xml:space="preserve">Sundry Creditors-Fixed_Deposit                 </v>
          </cell>
          <cell r="F259" t="str">
            <v>365-99</v>
          </cell>
          <cell r="G259">
            <v>230</v>
          </cell>
          <cell r="H259" t="str">
            <v>230-99</v>
          </cell>
        </row>
        <row r="260">
          <cell r="B260" t="str">
            <v>24111000-9700000</v>
          </cell>
          <cell r="C260">
            <v>365</v>
          </cell>
          <cell r="D260" t="str">
            <v>Sundry Creditors</v>
          </cell>
          <cell r="E260" t="str">
            <v xml:space="preserve">Sundry Creditors-Non_product_related           </v>
          </cell>
          <cell r="F260" t="str">
            <v>365-99</v>
          </cell>
          <cell r="G260">
            <v>230</v>
          </cell>
          <cell r="H260" t="str">
            <v>230-99</v>
          </cell>
        </row>
        <row r="261">
          <cell r="B261" t="str">
            <v>24111010-9700000</v>
          </cell>
          <cell r="C261">
            <v>365</v>
          </cell>
          <cell r="D261" t="str">
            <v>Teller Sundry Account</v>
          </cell>
          <cell r="E261" t="str">
            <v xml:space="preserve">Teller Sundry Account-Non_product_related           </v>
          </cell>
          <cell r="F261" t="str">
            <v>365-99</v>
          </cell>
          <cell r="G261">
            <v>230</v>
          </cell>
          <cell r="H261" t="str">
            <v>230-99</v>
          </cell>
        </row>
        <row r="262">
          <cell r="B262" t="str">
            <v>24111011-9700000</v>
          </cell>
          <cell r="C262">
            <v>365</v>
          </cell>
          <cell r="D262" t="str">
            <v>Fund Transfer Sundry Account</v>
          </cell>
          <cell r="E262" t="str">
            <v xml:space="preserve">Fund Transfer Sundry Account-Non_product_related           </v>
          </cell>
          <cell r="F262" t="str">
            <v>365-30</v>
          </cell>
          <cell r="G262">
            <v>230</v>
          </cell>
          <cell r="H262" t="str">
            <v>230-99</v>
          </cell>
        </row>
        <row r="263">
          <cell r="B263" t="str">
            <v>24111012-3000000</v>
          </cell>
          <cell r="C263">
            <v>365</v>
          </cell>
          <cell r="D263" t="str">
            <v>Settlement Sundry Account</v>
          </cell>
          <cell r="E263" t="str">
            <v>Settlement Sundry Account-Foreign_Govt_Bonds_AFS</v>
          </cell>
          <cell r="F263" t="str">
            <v>365-30</v>
          </cell>
          <cell r="G263">
            <v>230</v>
          </cell>
          <cell r="H263" t="str">
            <v>230-99</v>
          </cell>
        </row>
        <row r="264">
          <cell r="B264" t="str">
            <v>24111012-9700000</v>
          </cell>
          <cell r="C264">
            <v>365</v>
          </cell>
          <cell r="D264" t="str">
            <v>Settlement Sundry Account</v>
          </cell>
          <cell r="E264" t="str">
            <v xml:space="preserve">Settlement Sundry Account-Non_product_related           </v>
          </cell>
          <cell r="F264" t="str">
            <v>365-99</v>
          </cell>
          <cell r="G264">
            <v>230</v>
          </cell>
          <cell r="H264" t="str">
            <v>230-99</v>
          </cell>
        </row>
        <row r="265">
          <cell r="B265" t="str">
            <v>24111013-9700000</v>
          </cell>
          <cell r="C265">
            <v>365</v>
          </cell>
          <cell r="D265" t="str">
            <v>Other Sundry Account</v>
          </cell>
          <cell r="E265" t="str">
            <v xml:space="preserve">Other Sundry Account-Non_product_related           </v>
          </cell>
          <cell r="F265" t="str">
            <v>365-99</v>
          </cell>
          <cell r="G265">
            <v>230</v>
          </cell>
          <cell r="H265" t="str">
            <v>230-99</v>
          </cell>
        </row>
        <row r="266">
          <cell r="B266" t="str">
            <v>24111014-9700000</v>
          </cell>
          <cell r="C266">
            <v>365</v>
          </cell>
          <cell r="D266" t="str">
            <v>Sundry RVP - Custody</v>
          </cell>
          <cell r="E266" t="str">
            <v xml:space="preserve">Sundry RVP - Custody-Non_product_related           </v>
          </cell>
          <cell r="F266" t="str">
            <v>365-99</v>
          </cell>
          <cell r="G266">
            <v>230</v>
          </cell>
          <cell r="H266" t="str">
            <v>230-99</v>
          </cell>
        </row>
        <row r="267">
          <cell r="B267" t="str">
            <v>24111015-9700000</v>
          </cell>
          <cell r="C267">
            <v>365</v>
          </cell>
          <cell r="D267" t="str">
            <v>Sundry DVP - Custody</v>
          </cell>
          <cell r="E267" t="str">
            <v xml:space="preserve">Sundry DVP - Custody-Non_product_related           </v>
          </cell>
          <cell r="F267" t="str">
            <v>365-99</v>
          </cell>
          <cell r="G267">
            <v>230</v>
          </cell>
          <cell r="H267" t="str">
            <v>230-99</v>
          </cell>
        </row>
        <row r="268">
          <cell r="B268" t="str">
            <v>24111016-9700000</v>
          </cell>
          <cell r="C268">
            <v>365</v>
          </cell>
          <cell r="D268" t="str">
            <v>Sundry Corp.Act - Custody</v>
          </cell>
          <cell r="E268" t="str">
            <v xml:space="preserve">Sundry Corp.Act - Custody-Non_product_related           </v>
          </cell>
          <cell r="F268" t="str">
            <v>365-99</v>
          </cell>
          <cell r="G268">
            <v>230</v>
          </cell>
          <cell r="H268" t="str">
            <v>230-99</v>
          </cell>
        </row>
        <row r="269">
          <cell r="B269" t="str">
            <v>24111017-9700000</v>
          </cell>
          <cell r="C269">
            <v>365</v>
          </cell>
          <cell r="D269" t="str">
            <v>Sundry Clearing Custody</v>
          </cell>
          <cell r="E269" t="str">
            <v xml:space="preserve">Sundry Clearing Custody-Non_product_related           </v>
          </cell>
          <cell r="F269" t="str">
            <v>365-99</v>
          </cell>
          <cell r="G269">
            <v>230</v>
          </cell>
          <cell r="H269" t="str">
            <v>230-99</v>
          </cell>
        </row>
        <row r="270">
          <cell r="B270" t="str">
            <v>24111018-9700000</v>
          </cell>
          <cell r="C270">
            <v>365</v>
          </cell>
          <cell r="D270" t="str">
            <v>Sundry KPKN - Non Import Tax</v>
          </cell>
          <cell r="E270" t="str">
            <v xml:space="preserve">Sundry KPKN - Non Import Tax-Non_product_related           </v>
          </cell>
          <cell r="F270" t="str">
            <v>365-99</v>
          </cell>
          <cell r="G270">
            <v>230</v>
          </cell>
          <cell r="H270" t="str">
            <v>230-99</v>
          </cell>
        </row>
        <row r="271">
          <cell r="B271" t="str">
            <v>24111019-9700000</v>
          </cell>
          <cell r="C271">
            <v>365</v>
          </cell>
          <cell r="D271" t="str">
            <v>Sundry ATM Dispute</v>
          </cell>
          <cell r="E271" t="str">
            <v xml:space="preserve">Sundry ATM Dispute-Non_product_related           </v>
          </cell>
          <cell r="F271" t="str">
            <v>365-99</v>
          </cell>
          <cell r="G271">
            <v>230</v>
          </cell>
          <cell r="H271" t="str">
            <v>230-99</v>
          </cell>
        </row>
        <row r="272">
          <cell r="B272" t="str">
            <v>24111020-9700000</v>
          </cell>
          <cell r="C272">
            <v>365</v>
          </cell>
          <cell r="D272" t="str">
            <v>Sundry ATM System Suspense</v>
          </cell>
          <cell r="E272" t="str">
            <v xml:space="preserve">Sundry ATM System Suspense-Non_product_related           </v>
          </cell>
          <cell r="F272" t="str">
            <v>365-99</v>
          </cell>
          <cell r="G272">
            <v>230</v>
          </cell>
          <cell r="H272" t="str">
            <v>230-99</v>
          </cell>
        </row>
        <row r="273">
          <cell r="B273" t="str">
            <v>24111021-9700000</v>
          </cell>
          <cell r="C273">
            <v>365</v>
          </cell>
          <cell r="D273" t="str">
            <v>Sundry Credit Crd Paym to DBSS</v>
          </cell>
          <cell r="E273" t="str">
            <v xml:space="preserve">Sundry Credit Crd Paym to DBSS-Non_product_related           </v>
          </cell>
          <cell r="F273" t="str">
            <v>365-99</v>
          </cell>
          <cell r="G273">
            <v>230</v>
          </cell>
          <cell r="H273" t="str">
            <v>230-99</v>
          </cell>
        </row>
        <row r="274">
          <cell r="B274" t="str">
            <v>24111022-9700000</v>
          </cell>
          <cell r="C274">
            <v>365</v>
          </cell>
          <cell r="D274" t="str">
            <v>Finance Sundry Account</v>
          </cell>
          <cell r="E274" t="str">
            <v xml:space="preserve">Finance Sundry Account-Non_product_related           </v>
          </cell>
          <cell r="F274" t="str">
            <v>365-99</v>
          </cell>
          <cell r="G274">
            <v>230</v>
          </cell>
          <cell r="H274" t="str">
            <v>230-99</v>
          </cell>
        </row>
        <row r="275">
          <cell r="B275" t="str">
            <v>24111023-5400000</v>
          </cell>
          <cell r="C275">
            <v>365</v>
          </cell>
          <cell r="D275" t="str">
            <v>Sundry Redempt Bancassurance</v>
          </cell>
          <cell r="E275" t="str">
            <v>Sundry Redempt Bancassurance-Sundry Redemption Bancassurance</v>
          </cell>
          <cell r="F275" t="str">
            <v>365-99</v>
          </cell>
          <cell r="G275">
            <v>230</v>
          </cell>
          <cell r="H275" t="str">
            <v>230-99</v>
          </cell>
        </row>
        <row r="276">
          <cell r="B276" t="str">
            <v>24111024-5220000</v>
          </cell>
          <cell r="C276">
            <v>365</v>
          </cell>
          <cell r="D276" t="str">
            <v>Sundry Redemption Unit Trust</v>
          </cell>
          <cell r="E276" t="str">
            <v>Sundry Redemption Unit Trust-Sundry Redemption Unit Trust</v>
          </cell>
          <cell r="F276" t="str">
            <v>365-99</v>
          </cell>
          <cell r="G276">
            <v>230</v>
          </cell>
          <cell r="H276" t="str">
            <v>230-99</v>
          </cell>
        </row>
        <row r="277">
          <cell r="B277" t="str">
            <v>24111025-5400000</v>
          </cell>
          <cell r="C277">
            <v>365</v>
          </cell>
          <cell r="D277" t="str">
            <v>Sundry Bancassurance Fee</v>
          </cell>
          <cell r="E277" t="str">
            <v>Sundry Bancassurance Fee-Sundry Redemption Bancassurance</v>
          </cell>
          <cell r="F277" t="str">
            <v>365-99</v>
          </cell>
          <cell r="G277">
            <v>230</v>
          </cell>
          <cell r="H277" t="str">
            <v>230-99</v>
          </cell>
        </row>
        <row r="278">
          <cell r="B278" t="str">
            <v>24111026-9700000</v>
          </cell>
          <cell r="C278">
            <v>365</v>
          </cell>
          <cell r="D278" t="str">
            <v>Sundry Unit Trust Fee</v>
          </cell>
          <cell r="E278" t="str">
            <v xml:space="preserve">Sundry Unit Trust Fee-Non_product_related           </v>
          </cell>
          <cell r="F278" t="str">
            <v>365-99</v>
          </cell>
          <cell r="G278">
            <v>230</v>
          </cell>
          <cell r="H278" t="str">
            <v>230-99</v>
          </cell>
        </row>
        <row r="279">
          <cell r="B279" t="str">
            <v>24111027-5220000</v>
          </cell>
          <cell r="C279">
            <v>365</v>
          </cell>
          <cell r="D279" t="str">
            <v>Sundry Subscription Unit Trust</v>
          </cell>
          <cell r="E279" t="str">
            <v>Sundry Subscription Unit Trust-Sundry Redemption Unit Trust</v>
          </cell>
          <cell r="F279" t="str">
            <v>365-99</v>
          </cell>
          <cell r="G279">
            <v>230</v>
          </cell>
          <cell r="H279" t="str">
            <v>230-99</v>
          </cell>
        </row>
        <row r="280">
          <cell r="B280" t="str">
            <v>24111028-9700000</v>
          </cell>
          <cell r="C280">
            <v>365</v>
          </cell>
          <cell r="D280" t="str">
            <v>Sundry Structures Notes CBG</v>
          </cell>
          <cell r="E280" t="str">
            <v xml:space="preserve">Sundry Structures Notes CBG-Non_product_related           </v>
          </cell>
          <cell r="F280" t="str">
            <v>365-99</v>
          </cell>
          <cell r="G280">
            <v>230</v>
          </cell>
          <cell r="H280" t="str">
            <v>230-99</v>
          </cell>
        </row>
        <row r="281">
          <cell r="B281" t="str">
            <v>24201010-9700000</v>
          </cell>
          <cell r="C281">
            <v>400</v>
          </cell>
          <cell r="D281" t="str">
            <v>Commission Rec'd In Adv</v>
          </cell>
          <cell r="E281" t="str">
            <v xml:space="preserve">Commission Rec'd In Adv-Non_product_related           </v>
          </cell>
          <cell r="F281" t="str">
            <v>400-72</v>
          </cell>
          <cell r="G281">
            <v>230</v>
          </cell>
          <cell r="H281" t="str">
            <v>230-99</v>
          </cell>
        </row>
        <row r="282">
          <cell r="B282" t="str">
            <v>24201022-3000000</v>
          </cell>
          <cell r="C282">
            <v>120</v>
          </cell>
          <cell r="D282" t="str">
            <v>Int Recd In Adv-OG TB</v>
          </cell>
          <cell r="E282" t="str">
            <v>Int Recd In Adv-OG TB-Foreign_Govt_Bonds_AFS</v>
          </cell>
          <cell r="F282">
            <v>120</v>
          </cell>
          <cell r="G282">
            <v>120</v>
          </cell>
        </row>
        <row r="283">
          <cell r="B283" t="str">
            <v>24201200-8000000</v>
          </cell>
          <cell r="C283">
            <v>400</v>
          </cell>
          <cell r="D283" t="str">
            <v>Fee Recd In Adv</v>
          </cell>
          <cell r="E283" t="str">
            <v xml:space="preserve">Fee Recd In Adv-Financial_Guarantee           </v>
          </cell>
          <cell r="F283" t="str">
            <v>400-72</v>
          </cell>
          <cell r="G283">
            <v>230</v>
          </cell>
          <cell r="H283" t="str">
            <v>230-99</v>
          </cell>
        </row>
        <row r="284">
          <cell r="B284" t="str">
            <v>24201200-9700000</v>
          </cell>
          <cell r="C284">
            <v>400</v>
          </cell>
          <cell r="D284" t="str">
            <v>Fee Recd In Adv</v>
          </cell>
          <cell r="E284" t="str">
            <v xml:space="preserve">Fee Recd In Adv-Non_product_related           </v>
          </cell>
          <cell r="F284" t="str">
            <v>400-72</v>
          </cell>
          <cell r="G284">
            <v>230</v>
          </cell>
          <cell r="H284" t="str">
            <v>230-99</v>
          </cell>
        </row>
        <row r="285">
          <cell r="B285" t="str">
            <v>24211000-2010000</v>
          </cell>
          <cell r="C285">
            <v>400</v>
          </cell>
          <cell r="D285" t="str">
            <v>Int Rec'd In Advance</v>
          </cell>
          <cell r="E285" t="str">
            <v xml:space="preserve">Int Rec'd In Advance-Bills_Receivable_Discounted   </v>
          </cell>
          <cell r="F285" t="str">
            <v>400-72</v>
          </cell>
          <cell r="G285">
            <v>230</v>
          </cell>
          <cell r="H285" t="str">
            <v>230-99</v>
          </cell>
        </row>
        <row r="286">
          <cell r="B286" t="str">
            <v>24211000-2010002</v>
          </cell>
          <cell r="C286">
            <v>400</v>
          </cell>
          <cell r="D286" t="str">
            <v>Int Rec'd In Advance</v>
          </cell>
          <cell r="E286" t="str">
            <v xml:space="preserve">Int Rec'd In Advance-Export_Bills_under_LC         </v>
          </cell>
          <cell r="F286" t="str">
            <v>400-72</v>
          </cell>
          <cell r="G286">
            <v>230</v>
          </cell>
          <cell r="H286" t="str">
            <v>230-99</v>
          </cell>
        </row>
        <row r="287">
          <cell r="B287" t="str">
            <v>24211000-2010003</v>
          </cell>
          <cell r="C287">
            <v>400</v>
          </cell>
          <cell r="D287" t="str">
            <v>Int Rec'd In Advance</v>
          </cell>
          <cell r="E287" t="str">
            <v xml:space="preserve">Int Rec'd In Advance-Export_Bills_Purchased        </v>
          </cell>
          <cell r="F287" t="str">
            <v>400-72</v>
          </cell>
          <cell r="G287">
            <v>230</v>
          </cell>
          <cell r="H287" t="str">
            <v>230-99</v>
          </cell>
        </row>
        <row r="288">
          <cell r="B288" t="str">
            <v>24211000-2020000</v>
          </cell>
          <cell r="C288">
            <v>400</v>
          </cell>
          <cell r="D288" t="str">
            <v>Int Rec'd In Advance</v>
          </cell>
          <cell r="E288" t="str">
            <v xml:space="preserve">Int Rec'd In Advance-Bills_Receivable_Purchased    </v>
          </cell>
          <cell r="F288" t="str">
            <v>400-72</v>
          </cell>
          <cell r="G288">
            <v>230</v>
          </cell>
          <cell r="H288" t="str">
            <v>230-99</v>
          </cell>
        </row>
        <row r="289">
          <cell r="B289" t="str">
            <v>24211000-2350002</v>
          </cell>
          <cell r="C289">
            <v>400</v>
          </cell>
          <cell r="D289" t="str">
            <v>Int Rec'd In Advance</v>
          </cell>
          <cell r="E289" t="str">
            <v xml:space="preserve">Int Rec'd In Advance-Short_Term_Loan               </v>
          </cell>
          <cell r="F289" t="str">
            <v>400-72</v>
          </cell>
          <cell r="G289">
            <v>230</v>
          </cell>
          <cell r="H289" t="str">
            <v>230-99</v>
          </cell>
        </row>
        <row r="290">
          <cell r="B290" t="str">
            <v>24211000-2350005</v>
          </cell>
          <cell r="C290">
            <v>400</v>
          </cell>
          <cell r="D290" t="str">
            <v>Int Rec'd In Advance</v>
          </cell>
          <cell r="E290" t="str">
            <v xml:space="preserve">Int Rec'd In Advance-Loan_Packing_Credit           </v>
          </cell>
          <cell r="F290" t="str">
            <v>400-72</v>
          </cell>
          <cell r="G290">
            <v>230</v>
          </cell>
          <cell r="H290" t="str">
            <v>230-99</v>
          </cell>
        </row>
        <row r="291">
          <cell r="B291" t="str">
            <v>24211000-2350006</v>
          </cell>
          <cell r="C291">
            <v>400</v>
          </cell>
          <cell r="D291" t="str">
            <v>Int Rec'd In Advance</v>
          </cell>
          <cell r="E291" t="str">
            <v xml:space="preserve">Int Rec'd In Advance-Trust_Receipt                 </v>
          </cell>
          <cell r="F291" t="str">
            <v>400-72</v>
          </cell>
          <cell r="G291">
            <v>230</v>
          </cell>
          <cell r="H291" t="str">
            <v>230-99</v>
          </cell>
        </row>
        <row r="292">
          <cell r="B292" t="str">
            <v>24211000-2800002</v>
          </cell>
          <cell r="C292">
            <v>120</v>
          </cell>
          <cell r="D292" t="str">
            <v>Int Rec'd In Advance</v>
          </cell>
          <cell r="E292" t="str">
            <v>Int Rec'd In Advance-Term Plmts-Interunit Ovs Invt</v>
          </cell>
          <cell r="G292">
            <v>120</v>
          </cell>
        </row>
        <row r="293">
          <cell r="B293" t="str">
            <v>24211000-3000000</v>
          </cell>
          <cell r="C293">
            <v>120</v>
          </cell>
          <cell r="D293" t="str">
            <v>Int Rec'd In Advance</v>
          </cell>
          <cell r="E293" t="str">
            <v>Int Rec'd In Advance-Foreign_Govt_Bonds_AFS</v>
          </cell>
          <cell r="G293">
            <v>120</v>
          </cell>
        </row>
        <row r="294">
          <cell r="B294" t="str">
            <v>24211100-2800002</v>
          </cell>
          <cell r="C294">
            <v>400</v>
          </cell>
          <cell r="D294" t="str">
            <v>Int Rec'd in Advance-Bank</v>
          </cell>
          <cell r="E294" t="str">
            <v>Int Rec'd in Advance-Bank-Term Plmts-Interunit Ovs Invt</v>
          </cell>
          <cell r="F294" t="str">
            <v>400-72</v>
          </cell>
          <cell r="G294">
            <v>230</v>
          </cell>
          <cell r="H294" t="str">
            <v>230-99</v>
          </cell>
        </row>
        <row r="295">
          <cell r="B295" t="str">
            <v>24211101-2800002</v>
          </cell>
          <cell r="C295">
            <v>400</v>
          </cell>
          <cell r="D295" t="str">
            <v>Int Rec'd in advance -Ctral Bk</v>
          </cell>
          <cell r="E295" t="str">
            <v>Int Rec'd in advance -Ctral Bk-Term Plmts-Interunit Ovs Invt</v>
          </cell>
          <cell r="F295" t="str">
            <v>400-72</v>
          </cell>
          <cell r="G295">
            <v>230</v>
          </cell>
          <cell r="H295" t="str">
            <v>230-99</v>
          </cell>
        </row>
        <row r="296">
          <cell r="B296" t="str">
            <v>24300000-8760002</v>
          </cell>
          <cell r="C296" t="str">
            <v>derivative</v>
          </cell>
          <cell r="D296" t="str">
            <v>UnrealPL Loss Deriv Affiliates</v>
          </cell>
          <cell r="E296" t="str">
            <v>UnrealPL Loss Deriv Affiliates-A/C Rec'ble-Affiliate</v>
          </cell>
          <cell r="G296" t="str">
            <v>derivative</v>
          </cell>
        </row>
        <row r="297">
          <cell r="B297" t="str">
            <v>24300000-8760004</v>
          </cell>
          <cell r="C297" t="str">
            <v>derivative</v>
          </cell>
          <cell r="D297" t="str">
            <v>UnrealPL Loss Deriv Affiliates</v>
          </cell>
          <cell r="E297" t="str">
            <v>UnrealPL Loss Deriv Affiliates-Accounts Payable</v>
          </cell>
          <cell r="G297" t="str">
            <v>derivative</v>
          </cell>
        </row>
        <row r="298">
          <cell r="B298" t="str">
            <v>24300000-8760005</v>
          </cell>
          <cell r="C298" t="str">
            <v>derivative</v>
          </cell>
          <cell r="D298" t="str">
            <v>UnrealPL Loss Deriv Affiliates</v>
          </cell>
          <cell r="E298" t="str">
            <v>UnrealPL Loss Deriv Affiliates-Accounts Receivable</v>
          </cell>
          <cell r="G298" t="str">
            <v>derivative</v>
          </cell>
        </row>
        <row r="299">
          <cell r="B299" t="str">
            <v>24300000-8820001</v>
          </cell>
          <cell r="C299" t="str">
            <v>derivative</v>
          </cell>
          <cell r="D299" t="str">
            <v>UnrealPL Loss Deriv Affiliates</v>
          </cell>
          <cell r="E299" t="str">
            <v>UnrealPL Loss Deriv Affiliates-Accounts Receivable</v>
          </cell>
          <cell r="G299" t="str">
            <v>derivative</v>
          </cell>
        </row>
        <row r="300">
          <cell r="B300" t="str">
            <v>24301001-8700000</v>
          </cell>
          <cell r="C300" t="str">
            <v>derivative</v>
          </cell>
          <cell r="D300" t="str">
            <v>Accrued Exchange Profit/Loss-M</v>
          </cell>
          <cell r="E300" t="str">
            <v xml:space="preserve">Accrued Exchange Profit/Loss-M-FX_Contracts                  </v>
          </cell>
          <cell r="G300" t="str">
            <v>derivative</v>
          </cell>
        </row>
        <row r="301">
          <cell r="B301" t="str">
            <v>24301001-9700000</v>
          </cell>
          <cell r="C301">
            <v>400</v>
          </cell>
          <cell r="D301" t="str">
            <v>Accrued Exchange Profit/Loss-M</v>
          </cell>
          <cell r="E301" t="str">
            <v xml:space="preserve">Accrued Exchange Profit/Loss-M-Non_product_related           </v>
          </cell>
          <cell r="F301" t="str">
            <v>400-99</v>
          </cell>
          <cell r="G301">
            <v>230</v>
          </cell>
          <cell r="H301" t="str">
            <v>230-99</v>
          </cell>
        </row>
        <row r="302">
          <cell r="B302" t="str">
            <v>24301100-8700000</v>
          </cell>
          <cell r="C302">
            <v>400</v>
          </cell>
          <cell r="D302" t="str">
            <v>Exchange Position</v>
          </cell>
          <cell r="E302" t="str">
            <v xml:space="preserve">Exchange Position-FX_Contracts                  </v>
          </cell>
          <cell r="F302" t="str">
            <v>400-99</v>
          </cell>
          <cell r="G302">
            <v>230</v>
          </cell>
          <cell r="H302" t="str">
            <v>230-99</v>
          </cell>
        </row>
        <row r="303">
          <cell r="B303" t="str">
            <v>24301100-9700000</v>
          </cell>
          <cell r="C303">
            <v>400</v>
          </cell>
          <cell r="D303" t="str">
            <v>Exchange Position</v>
          </cell>
          <cell r="E303" t="str">
            <v xml:space="preserve">Exchange Position-Non_product_related           </v>
          </cell>
          <cell r="F303" t="str">
            <v>400-99</v>
          </cell>
          <cell r="G303">
            <v>230</v>
          </cell>
          <cell r="H303" t="str">
            <v>230-99</v>
          </cell>
        </row>
        <row r="304">
          <cell r="B304" t="str">
            <v>24301104-8700000</v>
          </cell>
          <cell r="C304" t="str">
            <v>derivative</v>
          </cell>
          <cell r="D304" t="str">
            <v>Exchange Position-Murex</v>
          </cell>
          <cell r="E304" t="str">
            <v xml:space="preserve">Exchange Position-Murex-FX_Contracts                  </v>
          </cell>
          <cell r="G304" t="str">
            <v>derivative</v>
          </cell>
        </row>
        <row r="305">
          <cell r="B305" t="str">
            <v>24302003-8760002</v>
          </cell>
          <cell r="C305" t="str">
            <v>derivative</v>
          </cell>
          <cell r="D305" t="str">
            <v>Unrealised_Loss_Derivatives</v>
          </cell>
          <cell r="E305" t="str">
            <v>Unrealised_Loss_Derivatives-A/C Rec'ble-Affiliate</v>
          </cell>
          <cell r="G305" t="str">
            <v>derivative</v>
          </cell>
        </row>
        <row r="306">
          <cell r="B306" t="str">
            <v>24302003-8760004</v>
          </cell>
          <cell r="C306" t="str">
            <v>derivative</v>
          </cell>
          <cell r="D306" t="str">
            <v>Unrealised_Loss_Derivatives</v>
          </cell>
          <cell r="E306" t="str">
            <v>Unrealised_Loss_Derivatives-Accounts Payable</v>
          </cell>
          <cell r="G306" t="str">
            <v>derivative</v>
          </cell>
        </row>
        <row r="307">
          <cell r="B307" t="str">
            <v>24302003-8760005</v>
          </cell>
          <cell r="C307" t="str">
            <v>derivative</v>
          </cell>
          <cell r="D307" t="str">
            <v>Unrealised_Loss_Derivatives</v>
          </cell>
          <cell r="E307" t="str">
            <v>Unrealised_Loss_Derivatives-Accounts Receivable</v>
          </cell>
          <cell r="G307" t="str">
            <v>derivative</v>
          </cell>
        </row>
        <row r="308">
          <cell r="B308" t="str">
            <v>24302003-8820001</v>
          </cell>
          <cell r="C308" t="str">
            <v>derivative</v>
          </cell>
          <cell r="D308" t="str">
            <v>Unrealised_Loss_Derivatives</v>
          </cell>
          <cell r="E308" t="str">
            <v>Unrealised_Loss_Derivatives-Accounts Receivable</v>
          </cell>
          <cell r="G308" t="str">
            <v>derivative</v>
          </cell>
        </row>
        <row r="309">
          <cell r="B309" t="str">
            <v>24302020-8730000</v>
          </cell>
          <cell r="C309" t="str">
            <v>derivative</v>
          </cell>
          <cell r="D309" t="str">
            <v>Currency_Swap_Exch_Fluctuation</v>
          </cell>
          <cell r="E309" t="str">
            <v>Currency_Swap_Exch_Fluctuation-Accounts Receivable</v>
          </cell>
          <cell r="G309" t="str">
            <v>derivative</v>
          </cell>
        </row>
        <row r="310">
          <cell r="B310" t="str">
            <v>24311001-9700000</v>
          </cell>
          <cell r="C310" t="str">
            <v xml:space="preserve">Other Off BS &amp; contra ac </v>
          </cell>
          <cell r="D310" t="str">
            <v>Internal Settlement Account</v>
          </cell>
          <cell r="E310" t="str">
            <v xml:space="preserve">Internal Settlement Account-Non_product_related           </v>
          </cell>
          <cell r="G310" t="str">
            <v xml:space="preserve">Other Off BS &amp; contra ac </v>
          </cell>
        </row>
        <row r="311">
          <cell r="B311" t="str">
            <v>24311003-8700000</v>
          </cell>
          <cell r="C311" t="str">
            <v xml:space="preserve">Other Off BS &amp; contra ac </v>
          </cell>
          <cell r="D311" t="str">
            <v>Exchange_Position-Internal</v>
          </cell>
          <cell r="E311" t="str">
            <v xml:space="preserve">Exchange_Position-Internal-FX_Contracts                  </v>
          </cell>
          <cell r="G311" t="str">
            <v xml:space="preserve">Other Off BS &amp; contra ac </v>
          </cell>
        </row>
        <row r="312">
          <cell r="B312" t="str">
            <v>24311004-8700000</v>
          </cell>
          <cell r="C312" t="str">
            <v xml:space="preserve">Other Off BS &amp; contra ac </v>
          </cell>
          <cell r="D312" t="str">
            <v>Internal_Unrealised_PL</v>
          </cell>
          <cell r="E312" t="str">
            <v xml:space="preserve">Internal_Unrealised_PL-FX_Contracts                  </v>
          </cell>
          <cell r="G312" t="str">
            <v xml:space="preserve">Other Off BS &amp; contra ac </v>
          </cell>
        </row>
        <row r="313">
          <cell r="B313" t="str">
            <v>24311004-8730000</v>
          </cell>
          <cell r="C313" t="str">
            <v xml:space="preserve">Other Off BS &amp; contra ac </v>
          </cell>
          <cell r="D313" t="str">
            <v>Internal_Unrealised_PL</v>
          </cell>
          <cell r="E313" t="str">
            <v>Internal_Unrealised_PL-Accounts Receivable</v>
          </cell>
          <cell r="G313" t="str">
            <v xml:space="preserve">Other Off BS &amp; contra ac </v>
          </cell>
        </row>
        <row r="314">
          <cell r="B314" t="str">
            <v>24311004-8760004</v>
          </cell>
          <cell r="C314" t="str">
            <v xml:space="preserve">Other Off BS &amp; contra ac </v>
          </cell>
          <cell r="D314" t="str">
            <v>Internal_Unrealised_PL</v>
          </cell>
          <cell r="E314" t="str">
            <v>Internal_Unrealised_PL-Accounts Payable</v>
          </cell>
          <cell r="G314" t="str">
            <v xml:space="preserve">Other Off BS &amp; contra ac </v>
          </cell>
        </row>
        <row r="315">
          <cell r="B315" t="str">
            <v>24351000-3000000</v>
          </cell>
          <cell r="C315">
            <v>400</v>
          </cell>
          <cell r="D315" t="str">
            <v>Prov for Valn Res (Bid Offer)</v>
          </cell>
          <cell r="E315" t="str">
            <v>Prov for Valn Res (Bid Offer)-Foreign_Govt_Bonds_AFS</v>
          </cell>
          <cell r="F315" t="str">
            <v>400-99</v>
          </cell>
          <cell r="G315">
            <v>230</v>
          </cell>
          <cell r="H315" t="str">
            <v>230-99</v>
          </cell>
        </row>
        <row r="316">
          <cell r="B316" t="str">
            <v>24351000-9700000</v>
          </cell>
          <cell r="C316">
            <v>400</v>
          </cell>
          <cell r="D316" t="str">
            <v xml:space="preserve">Prov for Valn Res (Bid Offer)-Non_product_related           </v>
          </cell>
          <cell r="E316" t="str">
            <v xml:space="preserve">Prov for Valn Res (Bid Offer) -Non_product_related           </v>
          </cell>
          <cell r="F316" t="str">
            <v>400-99</v>
          </cell>
          <cell r="G316">
            <v>230</v>
          </cell>
          <cell r="H316" t="str">
            <v>230-99</v>
          </cell>
        </row>
        <row r="317">
          <cell r="B317" t="str">
            <v>24371100-3000000</v>
          </cell>
          <cell r="C317">
            <v>400</v>
          </cell>
          <cell r="D317" t="str">
            <v>Provn -Valn Res (Illiquidity)</v>
          </cell>
          <cell r="E317" t="str">
            <v>Provn -Valn Res (Illiquidity)-Foreign_Govt_Bonds_AFS</v>
          </cell>
          <cell r="F317" t="str">
            <v>400-99</v>
          </cell>
          <cell r="G317">
            <v>230</v>
          </cell>
          <cell r="H317" t="str">
            <v>230-99</v>
          </cell>
        </row>
        <row r="318">
          <cell r="B318" t="str">
            <v>24371100-9700000</v>
          </cell>
          <cell r="C318">
            <v>400</v>
          </cell>
          <cell r="D318" t="str">
            <v xml:space="preserve">Provn -Valn Res (Illiquidity)-Non_product_related           </v>
          </cell>
          <cell r="E318" t="str">
            <v xml:space="preserve">Provn -Valn Res (Illiquidity) -Non_product_related           </v>
          </cell>
          <cell r="F318" t="str">
            <v>400-99</v>
          </cell>
          <cell r="G318">
            <v>230</v>
          </cell>
          <cell r="H318" t="str">
            <v>230-99</v>
          </cell>
        </row>
        <row r="319">
          <cell r="B319" t="str">
            <v>24372000-3000000</v>
          </cell>
          <cell r="C319">
            <v>400</v>
          </cell>
          <cell r="D319" t="str">
            <v>Provn-Valn_Res_(Others)</v>
          </cell>
          <cell r="E319" t="str">
            <v>Provn-Valn_Res_(Others)-Foreign_Govt_Bonds_AFS</v>
          </cell>
          <cell r="F319" t="str">
            <v>400-99</v>
          </cell>
          <cell r="G319">
            <v>230</v>
          </cell>
          <cell r="H319" t="str">
            <v>230-99</v>
          </cell>
        </row>
        <row r="320">
          <cell r="B320" t="str">
            <v>24372000-9700000</v>
          </cell>
          <cell r="C320">
            <v>400</v>
          </cell>
          <cell r="D320" t="str">
            <v xml:space="preserve">Provn-Valn_Res_(Others)-Non_product_related           </v>
          </cell>
          <cell r="E320" t="str">
            <v xml:space="preserve">Provn-Valn_Res_(Others)       -Non_product_related           </v>
          </cell>
          <cell r="F320" t="str">
            <v>400-99</v>
          </cell>
          <cell r="G320">
            <v>230</v>
          </cell>
          <cell r="H320" t="str">
            <v>230-99</v>
          </cell>
        </row>
        <row r="321">
          <cell r="B321" t="str">
            <v>24401020-5020000</v>
          </cell>
          <cell r="C321">
            <v>365</v>
          </cell>
          <cell r="D321" t="str">
            <v>Value Added Tax</v>
          </cell>
          <cell r="E321" t="str">
            <v>Value Added Tax-Value Added Tax</v>
          </cell>
          <cell r="F321" t="str">
            <v>365-10</v>
          </cell>
          <cell r="G321">
            <v>230</v>
          </cell>
          <cell r="H321" t="str">
            <v>230-99</v>
          </cell>
        </row>
        <row r="322">
          <cell r="B322" t="str">
            <v>24401020-9700000</v>
          </cell>
          <cell r="C322">
            <v>365</v>
          </cell>
          <cell r="D322" t="str">
            <v>Value Added Tax</v>
          </cell>
          <cell r="E322" t="str">
            <v xml:space="preserve">Value Added Tax-Non_product_related           </v>
          </cell>
          <cell r="F322" t="str">
            <v>365-10</v>
          </cell>
          <cell r="G322">
            <v>230</v>
          </cell>
          <cell r="H322" t="str">
            <v>230-99</v>
          </cell>
        </row>
        <row r="323">
          <cell r="B323" t="str">
            <v>24401021-9700000</v>
          </cell>
          <cell r="C323">
            <v>365</v>
          </cell>
          <cell r="D323" t="str">
            <v>Value Added Tax Finacle</v>
          </cell>
          <cell r="E323" t="str">
            <v xml:space="preserve">Value Added Tax Finacle-Non_product_related           </v>
          </cell>
          <cell r="F323" t="str">
            <v>365-10</v>
          </cell>
          <cell r="G323">
            <v>230</v>
          </cell>
          <cell r="H323" t="str">
            <v>230-99</v>
          </cell>
        </row>
        <row r="324">
          <cell r="B324" t="str">
            <v>24421000-9700000</v>
          </cell>
          <cell r="C324">
            <v>400</v>
          </cell>
          <cell r="D324" t="str">
            <v>Provision For Current Taxation</v>
          </cell>
          <cell r="E324" t="str">
            <v xml:space="preserve">Provision For Current Taxation-Non_product_related           </v>
          </cell>
          <cell r="F324" t="str">
            <v>400-30</v>
          </cell>
          <cell r="G324">
            <v>230</v>
          </cell>
          <cell r="H324" t="str">
            <v>230-99</v>
          </cell>
        </row>
        <row r="325">
          <cell r="B325" t="str">
            <v>24421002-9700000</v>
          </cell>
          <cell r="C325">
            <v>365</v>
          </cell>
          <cell r="D325" t="str">
            <v>(blank)</v>
          </cell>
          <cell r="E325" t="str">
            <v xml:space="preserve">-Non_product_related           </v>
          </cell>
          <cell r="F325" t="str">
            <v>365-99</v>
          </cell>
          <cell r="G325">
            <v>230</v>
          </cell>
          <cell r="H325" t="str">
            <v>230-99</v>
          </cell>
        </row>
        <row r="326">
          <cell r="B326" t="str">
            <v>24500003-9700000</v>
          </cell>
          <cell r="C326">
            <v>223</v>
          </cell>
          <cell r="D326" t="str">
            <v xml:space="preserve">Inter_SOL                     </v>
          </cell>
          <cell r="E326" t="str">
            <v xml:space="preserve">Inter_SOL                     -Non_product_related           </v>
          </cell>
          <cell r="G326">
            <v>223</v>
          </cell>
        </row>
        <row r="327">
          <cell r="B327" t="str">
            <v>24502000-9700000</v>
          </cell>
          <cell r="C327">
            <v>365</v>
          </cell>
          <cell r="D327" t="str">
            <v>Clearing</v>
          </cell>
          <cell r="E327" t="str">
            <v xml:space="preserve">Clearing-Non_product_related           </v>
          </cell>
          <cell r="F327" t="str">
            <v>365-99</v>
          </cell>
          <cell r="G327">
            <v>230</v>
          </cell>
          <cell r="H327" t="str">
            <v>230-99</v>
          </cell>
        </row>
        <row r="328">
          <cell r="B328" t="str">
            <v>24502015-2330005</v>
          </cell>
          <cell r="C328">
            <v>400</v>
          </cell>
          <cell r="D328" t="str">
            <v>Cash Clearing</v>
          </cell>
          <cell r="E328" t="str">
            <v xml:space="preserve">Cash Clearing-Personal_Loan                 </v>
          </cell>
          <cell r="F328" t="str">
            <v>400-99</v>
          </cell>
          <cell r="G328">
            <v>230</v>
          </cell>
          <cell r="H328" t="str">
            <v>230-99</v>
          </cell>
        </row>
        <row r="329">
          <cell r="B329" t="str">
            <v>24502015-9700000</v>
          </cell>
          <cell r="C329">
            <v>400</v>
          </cell>
          <cell r="D329" t="str">
            <v>Cash Clearing</v>
          </cell>
          <cell r="E329" t="str">
            <v xml:space="preserve">Cash Clearing-Non_product_related           </v>
          </cell>
          <cell r="F329" t="str">
            <v>400-99</v>
          </cell>
          <cell r="G329">
            <v>230</v>
          </cell>
          <cell r="H329" t="str">
            <v>230-99</v>
          </cell>
        </row>
        <row r="330">
          <cell r="B330" t="str">
            <v>24502050-2330005</v>
          </cell>
          <cell r="C330">
            <v>400</v>
          </cell>
          <cell r="D330" t="str">
            <v>Internal Payment Clearing</v>
          </cell>
          <cell r="E330" t="str">
            <v xml:space="preserve">Internal Payment Clearing-Personal_Loan                 </v>
          </cell>
          <cell r="F330" t="str">
            <v>400-99</v>
          </cell>
          <cell r="G330">
            <v>230</v>
          </cell>
          <cell r="H330" t="str">
            <v>230-99</v>
          </cell>
        </row>
        <row r="331">
          <cell r="B331" t="str">
            <v>24502058-9700000</v>
          </cell>
          <cell r="C331">
            <v>400</v>
          </cell>
          <cell r="D331" t="str">
            <v>Murex Clearing Account</v>
          </cell>
          <cell r="E331" t="str">
            <v xml:space="preserve">Murex Clearing Account-Non_product_related           </v>
          </cell>
          <cell r="F331" t="str">
            <v>400-99</v>
          </cell>
          <cell r="G331">
            <v>230</v>
          </cell>
          <cell r="H331" t="str">
            <v>230-99</v>
          </cell>
        </row>
        <row r="332">
          <cell r="B332" t="str">
            <v>24502059-2330005</v>
          </cell>
          <cell r="C332">
            <v>400</v>
          </cell>
          <cell r="D332" t="str">
            <v>Payment Gateway Clearing A/c</v>
          </cell>
          <cell r="E332" t="str">
            <v xml:space="preserve">Payment Gateway Clearing A/c-Personal_Loan                 </v>
          </cell>
          <cell r="F332" t="str">
            <v>400-99</v>
          </cell>
          <cell r="G332">
            <v>230</v>
          </cell>
          <cell r="H332" t="str">
            <v>230-99</v>
          </cell>
        </row>
        <row r="333">
          <cell r="B333" t="str">
            <v>24502059-9700000</v>
          </cell>
          <cell r="C333">
            <v>400</v>
          </cell>
          <cell r="D333" t="str">
            <v>Payment Gateway Clearing A/c</v>
          </cell>
          <cell r="E333" t="str">
            <v xml:space="preserve">Payment Gateway Clearing A/c-Non_product_related           </v>
          </cell>
          <cell r="F333" t="str">
            <v>400-99</v>
          </cell>
          <cell r="G333">
            <v>230</v>
          </cell>
          <cell r="H333" t="str">
            <v>230-99</v>
          </cell>
        </row>
        <row r="334">
          <cell r="B334" t="str">
            <v>24502072-9700000</v>
          </cell>
          <cell r="C334">
            <v>365</v>
          </cell>
          <cell r="D334" t="str">
            <v>Trade Settlement Clearing</v>
          </cell>
          <cell r="E334" t="str">
            <v xml:space="preserve">Trade Settlement Clearing-Non_product_related           </v>
          </cell>
          <cell r="F334" t="str">
            <v>365-99</v>
          </cell>
          <cell r="G334">
            <v>230</v>
          </cell>
          <cell r="H334" t="str">
            <v>230-99</v>
          </cell>
        </row>
        <row r="335">
          <cell r="B335" t="str">
            <v>24502081-9700000</v>
          </cell>
          <cell r="C335">
            <v>400</v>
          </cell>
          <cell r="D335" t="str">
            <v xml:space="preserve">IMEX_Clearing                 </v>
          </cell>
          <cell r="E335" t="str">
            <v xml:space="preserve">IMEX_Clearing                 -Non_product_related           </v>
          </cell>
          <cell r="F335" t="str">
            <v>400-99</v>
          </cell>
          <cell r="G335">
            <v>230</v>
          </cell>
          <cell r="H335" t="str">
            <v>230-99</v>
          </cell>
        </row>
        <row r="336">
          <cell r="B336" t="str">
            <v>24502085-9700000</v>
          </cell>
          <cell r="C336">
            <v>400</v>
          </cell>
          <cell r="D336" t="str">
            <v xml:space="preserve">Suspense-Ccy_Inbal            </v>
          </cell>
          <cell r="E336" t="str">
            <v xml:space="preserve">Suspense-Ccy_Inbal            -Non_product_related           </v>
          </cell>
          <cell r="F336" t="str">
            <v>400-99</v>
          </cell>
          <cell r="G336">
            <v>230</v>
          </cell>
          <cell r="H336" t="str">
            <v>230-99</v>
          </cell>
        </row>
        <row r="337">
          <cell r="B337" t="str">
            <v>24502086-9700000</v>
          </cell>
          <cell r="C337">
            <v>400</v>
          </cell>
          <cell r="D337" t="str">
            <v xml:space="preserve">Suspense-Chartfld             </v>
          </cell>
          <cell r="E337" t="str">
            <v xml:space="preserve">Suspense-Chartfld             -Non_product_related           </v>
          </cell>
          <cell r="F337" t="str">
            <v>400-99</v>
          </cell>
          <cell r="G337">
            <v>230</v>
          </cell>
          <cell r="H337" t="str">
            <v>230-99</v>
          </cell>
        </row>
        <row r="338">
          <cell r="B338" t="str">
            <v>24502090-9700000</v>
          </cell>
          <cell r="C338">
            <v>400</v>
          </cell>
          <cell r="D338" t="str">
            <v>Finacle Conversion Account-Non_product_related</v>
          </cell>
          <cell r="E338" t="str">
            <v xml:space="preserve">Finacle Conversion Account    -Non_product_related           </v>
          </cell>
          <cell r="F338" t="str">
            <v>400-99</v>
          </cell>
          <cell r="G338">
            <v>230</v>
          </cell>
          <cell r="H338" t="str">
            <v>230-99</v>
          </cell>
        </row>
        <row r="339">
          <cell r="B339" t="str">
            <v>24502102-2330005</v>
          </cell>
          <cell r="C339">
            <v>400</v>
          </cell>
          <cell r="D339" t="str">
            <v>Personal Loan Clearing</v>
          </cell>
          <cell r="E339" t="str">
            <v xml:space="preserve">Personal Loan Clearing-Personal_Loan                 </v>
          </cell>
          <cell r="F339" t="str">
            <v>400-99</v>
          </cell>
          <cell r="G339">
            <v>230</v>
          </cell>
          <cell r="H339" t="str">
            <v>230-99</v>
          </cell>
        </row>
        <row r="340">
          <cell r="B340" t="str">
            <v>24502102-9700000</v>
          </cell>
          <cell r="C340">
            <v>400</v>
          </cell>
          <cell r="D340" t="str">
            <v>Personal Loan Clearing</v>
          </cell>
          <cell r="E340" t="str">
            <v xml:space="preserve">Personal Loan Clearing-Non_product_related           </v>
          </cell>
          <cell r="F340" t="str">
            <v>400-99</v>
          </cell>
          <cell r="G340">
            <v>230</v>
          </cell>
          <cell r="H340" t="str">
            <v>230-99</v>
          </cell>
        </row>
        <row r="341">
          <cell r="B341" t="str">
            <v>24504002-9700000</v>
          </cell>
          <cell r="C341">
            <v>400</v>
          </cell>
          <cell r="D341" t="str">
            <v>Suspense-ATM (Branch)</v>
          </cell>
          <cell r="E341" t="str">
            <v xml:space="preserve">Suspense-ATM (Branch)-Non_product_related           </v>
          </cell>
          <cell r="F341" t="str">
            <v>400-99</v>
          </cell>
          <cell r="G341">
            <v>230</v>
          </cell>
          <cell r="H341" t="str">
            <v>230-99</v>
          </cell>
        </row>
        <row r="342">
          <cell r="B342" t="str">
            <v>24504014-9700000</v>
          </cell>
          <cell r="C342">
            <v>400</v>
          </cell>
          <cell r="D342" t="str">
            <v>Suspense</v>
          </cell>
          <cell r="E342" t="str">
            <v xml:space="preserve">Suspense-Non_product_related           </v>
          </cell>
          <cell r="F342" t="str">
            <v>400-99</v>
          </cell>
          <cell r="G342">
            <v>230</v>
          </cell>
          <cell r="H342" t="str">
            <v>230-99</v>
          </cell>
        </row>
        <row r="343">
          <cell r="B343" t="str">
            <v>24506003-2010003</v>
          </cell>
          <cell r="C343">
            <v>223</v>
          </cell>
          <cell r="D343" t="str">
            <v xml:space="preserve">Interunit Account between BUs-Export_Bills_Purchased        </v>
          </cell>
          <cell r="E343" t="str">
            <v xml:space="preserve">Interunit Account between BUs -Export_Bills_Purchased        </v>
          </cell>
          <cell r="G343">
            <v>223</v>
          </cell>
        </row>
        <row r="344">
          <cell r="B344" t="str">
            <v>24506003-2350006</v>
          </cell>
          <cell r="C344">
            <v>223</v>
          </cell>
          <cell r="D344" t="str">
            <v xml:space="preserve">Interunit Account between BUs-Trust_Receipt                 </v>
          </cell>
          <cell r="E344" t="str">
            <v xml:space="preserve">Interunit Account between BUs -Trust_Receipt                 </v>
          </cell>
          <cell r="G344">
            <v>223</v>
          </cell>
        </row>
        <row r="345">
          <cell r="B345" t="str">
            <v>24506003-8300000</v>
          </cell>
          <cell r="C345">
            <v>223</v>
          </cell>
          <cell r="E345" t="str">
            <v xml:space="preserve">Interunit Account between BUs-Outward_Bill-Collection       </v>
          </cell>
          <cell r="G345">
            <v>223</v>
          </cell>
        </row>
        <row r="346">
          <cell r="B346" t="str">
            <v>24506003-8330000</v>
          </cell>
          <cell r="C346">
            <v>223</v>
          </cell>
          <cell r="E346" t="str">
            <v xml:space="preserve">Interunit Account between BUs-Import_Bills_For_Collection   </v>
          </cell>
          <cell r="G346">
            <v>223</v>
          </cell>
        </row>
        <row r="347">
          <cell r="B347" t="str">
            <v>24506003-9700000</v>
          </cell>
          <cell r="C347">
            <v>223</v>
          </cell>
          <cell r="D347" t="str">
            <v>Interunit Account between BUs</v>
          </cell>
          <cell r="E347" t="str">
            <v xml:space="preserve">Interunit Account between BUs-Non_product_related           </v>
          </cell>
          <cell r="G347">
            <v>223</v>
          </cell>
        </row>
        <row r="348">
          <cell r="B348" t="str">
            <v>24611011-9700000</v>
          </cell>
          <cell r="C348">
            <v>400</v>
          </cell>
          <cell r="D348" t="str">
            <v>Provn for Performance Bonus</v>
          </cell>
          <cell r="E348" t="str">
            <v xml:space="preserve">Provn for Performance Bonus-Non_product_related           </v>
          </cell>
          <cell r="F348" t="str">
            <v>400-99</v>
          </cell>
          <cell r="G348">
            <v>230</v>
          </cell>
          <cell r="H348" t="str">
            <v>230-99</v>
          </cell>
        </row>
        <row r="349">
          <cell r="B349" t="str">
            <v>24611022-9700000</v>
          </cell>
          <cell r="C349">
            <v>400</v>
          </cell>
          <cell r="D349" t="str">
            <v>Provn for Staff Expenses-Other</v>
          </cell>
          <cell r="E349" t="str">
            <v xml:space="preserve">Provn for Staff Expenses-Other-Non_product_related           </v>
          </cell>
          <cell r="F349" t="str">
            <v>400-99</v>
          </cell>
          <cell r="G349">
            <v>230</v>
          </cell>
          <cell r="H349" t="str">
            <v>230-99</v>
          </cell>
        </row>
        <row r="350">
          <cell r="B350" t="str">
            <v>24621000-9700000</v>
          </cell>
          <cell r="C350">
            <v>400</v>
          </cell>
          <cell r="D350" t="str">
            <v>Prov-Unclaimed Balance</v>
          </cell>
          <cell r="E350" t="str">
            <v xml:space="preserve">Prov-Unclaimed Balance-Non_product_related           </v>
          </cell>
          <cell r="F350" t="str">
            <v>400-99</v>
          </cell>
          <cell r="G350">
            <v>230</v>
          </cell>
          <cell r="H350" t="str">
            <v>230-99</v>
          </cell>
        </row>
        <row r="351">
          <cell r="B351" t="str">
            <v>24622003-9700000</v>
          </cell>
          <cell r="C351">
            <v>400</v>
          </cell>
          <cell r="D351" t="str">
            <v>Unclaimed Bal-Cash Excess</v>
          </cell>
          <cell r="E351" t="str">
            <v xml:space="preserve">Unclaimed Bal-Cash Excess-Non_product_related           </v>
          </cell>
          <cell r="F351" t="str">
            <v>400-99</v>
          </cell>
          <cell r="G351">
            <v>230</v>
          </cell>
          <cell r="H351" t="str">
            <v>230-99</v>
          </cell>
        </row>
        <row r="352">
          <cell r="B352" t="str">
            <v>24622013-2330005</v>
          </cell>
          <cell r="C352">
            <v>400</v>
          </cell>
          <cell r="D352" t="str">
            <v>Unclaimed Balance</v>
          </cell>
          <cell r="E352" t="str">
            <v xml:space="preserve">Unclaimed Balance-Personal_Loan                 </v>
          </cell>
          <cell r="F352" t="str">
            <v>400-99</v>
          </cell>
          <cell r="G352">
            <v>230</v>
          </cell>
          <cell r="H352" t="str">
            <v>230-99</v>
          </cell>
        </row>
        <row r="353">
          <cell r="B353" t="str">
            <v>24691010-9700000</v>
          </cell>
          <cell r="C353">
            <v>211</v>
          </cell>
          <cell r="D353" t="str">
            <v>Provn for Loans Losses</v>
          </cell>
          <cell r="E353" t="str">
            <v xml:space="preserve">Provn for Loans Losses-Non_product_related           </v>
          </cell>
          <cell r="G353">
            <v>211</v>
          </cell>
        </row>
        <row r="354">
          <cell r="B354" t="str">
            <v>24691050-9700000</v>
          </cell>
          <cell r="C354">
            <v>400</v>
          </cell>
          <cell r="D354" t="str">
            <v>Provn_for_Other_Expenses</v>
          </cell>
          <cell r="E354" t="str">
            <v xml:space="preserve">Provn_for_Other_Expenses-Non_product_related           </v>
          </cell>
          <cell r="F354" t="str">
            <v>400-99</v>
          </cell>
          <cell r="G354">
            <v>230</v>
          </cell>
          <cell r="H354" t="str">
            <v>230-99</v>
          </cell>
        </row>
        <row r="355">
          <cell r="B355" t="str">
            <v>24692001-9700000</v>
          </cell>
          <cell r="C355">
            <v>211</v>
          </cell>
          <cell r="D355" t="str">
            <v>Specific_Provn_For_Other_Asset</v>
          </cell>
          <cell r="E355" t="str">
            <v xml:space="preserve">Specific_Provn_For_Other_Asset-Non_product_related           </v>
          </cell>
          <cell r="G355">
            <v>211</v>
          </cell>
        </row>
        <row r="356">
          <cell r="B356" t="str">
            <v>24701030-3000000</v>
          </cell>
          <cell r="C356">
            <v>120</v>
          </cell>
          <cell r="D356" t="str">
            <v>Short Sale Others</v>
          </cell>
          <cell r="E356" t="str">
            <v>Short Sale Others-Foreign_Govt_Bonds_AFS</v>
          </cell>
          <cell r="G356">
            <v>120</v>
          </cell>
        </row>
        <row r="357">
          <cell r="B357" t="str">
            <v>24701030-9700000</v>
          </cell>
          <cell r="C357">
            <v>120</v>
          </cell>
          <cell r="D357" t="str">
            <v>Short Sale Others-Non_product_related</v>
          </cell>
          <cell r="E357" t="str">
            <v xml:space="preserve">Short Sale Others             -Non_product_related           </v>
          </cell>
          <cell r="G357">
            <v>120</v>
          </cell>
        </row>
        <row r="358">
          <cell r="B358" t="str">
            <v>24701031-3000000</v>
          </cell>
          <cell r="C358">
            <v>140</v>
          </cell>
          <cell r="D358" t="str">
            <v>Prem/Disc-Short Sale Others</v>
          </cell>
          <cell r="E358" t="str">
            <v>Prem/Disc-Short Sale Others-Foreign_Govt_Bonds_AFS</v>
          </cell>
          <cell r="G358">
            <v>140</v>
          </cell>
        </row>
        <row r="359">
          <cell r="B359" t="str">
            <v>25001010-2020003</v>
          </cell>
          <cell r="C359">
            <v>350</v>
          </cell>
          <cell r="D359" t="str">
            <v>Acceptances Payable</v>
          </cell>
          <cell r="E359" t="str">
            <v xml:space="preserve">Acceptances Payable-Import_Bills_Under_LC         </v>
          </cell>
          <cell r="G359">
            <v>350</v>
          </cell>
        </row>
        <row r="360">
          <cell r="B360" t="str">
            <v>25001010-8330000</v>
          </cell>
          <cell r="C360">
            <v>350</v>
          </cell>
          <cell r="D360" t="str">
            <v>Acceptances Payable</v>
          </cell>
          <cell r="E360" t="str">
            <v xml:space="preserve">Acceptances Payable-Import_Bills_For_Collection   </v>
          </cell>
          <cell r="F360" t="str">
            <v>365-50</v>
          </cell>
          <cell r="G360">
            <v>350</v>
          </cell>
        </row>
        <row r="361">
          <cell r="B361" t="str">
            <v>25101000-4100000</v>
          </cell>
          <cell r="C361">
            <v>300</v>
          </cell>
          <cell r="D361" t="str">
            <v>Deposits from Non Bank Cust</v>
          </cell>
          <cell r="E361" t="str">
            <v xml:space="preserve">Deposits from Non Bank Cust-Current_Account               </v>
          </cell>
          <cell r="G361">
            <v>300</v>
          </cell>
        </row>
        <row r="362">
          <cell r="B362" t="str">
            <v>25101000-4200000</v>
          </cell>
          <cell r="C362">
            <v>330</v>
          </cell>
          <cell r="D362" t="str">
            <v>Deposits from Non Bank Cust</v>
          </cell>
          <cell r="E362" t="str">
            <v xml:space="preserve">Deposits from Non Bank Cust-Fixed_Deposit                 </v>
          </cell>
          <cell r="G362">
            <v>330</v>
          </cell>
        </row>
        <row r="363">
          <cell r="B363" t="str">
            <v>25101000-4300001</v>
          </cell>
          <cell r="C363">
            <v>320</v>
          </cell>
          <cell r="D363" t="str">
            <v>Deposits from Non Bank Cust</v>
          </cell>
          <cell r="E363" t="str">
            <v xml:space="preserve">Deposits from Non Bank Cust-Savings_Account               </v>
          </cell>
          <cell r="G363">
            <v>320</v>
          </cell>
        </row>
        <row r="364">
          <cell r="B364" t="str">
            <v>25101002-2800000</v>
          </cell>
          <cell r="C364">
            <v>365</v>
          </cell>
          <cell r="D364" t="str">
            <v>Temporary Deposits</v>
          </cell>
          <cell r="E364" t="str">
            <v>Temporary Deposits-Call_Deposit</v>
          </cell>
          <cell r="F364" t="str">
            <v>365-99</v>
          </cell>
          <cell r="G364">
            <v>230</v>
          </cell>
          <cell r="H364" t="str">
            <v>230-99</v>
          </cell>
        </row>
        <row r="365">
          <cell r="B365" t="str">
            <v>25101050-4800002</v>
          </cell>
          <cell r="C365">
            <v>370</v>
          </cell>
          <cell r="D365" t="str">
            <v>Margin Deposits</v>
          </cell>
          <cell r="E365" t="str">
            <v>Margin Deposits-Deposits_for_LCs_and_guarantee</v>
          </cell>
          <cell r="G365">
            <v>370</v>
          </cell>
        </row>
        <row r="366">
          <cell r="B366" t="str">
            <v>25101102-4200000</v>
          </cell>
          <cell r="C366">
            <v>400</v>
          </cell>
          <cell r="D366" t="str">
            <v>Key Deposit-Safe Deposit Box</v>
          </cell>
          <cell r="E366" t="str">
            <v xml:space="preserve">Key Deposit-Safe Deposit Box-Fixed_Deposit                 </v>
          </cell>
          <cell r="F366" t="str">
            <v>400-72</v>
          </cell>
          <cell r="G366">
            <v>230</v>
          </cell>
          <cell r="H366" t="str">
            <v>230-99</v>
          </cell>
        </row>
        <row r="367">
          <cell r="B367" t="str">
            <v>25101102-5020000</v>
          </cell>
          <cell r="C367">
            <v>400</v>
          </cell>
          <cell r="D367" t="str">
            <v>Key Deposit-Safe Deposit Box</v>
          </cell>
          <cell r="E367" t="str">
            <v>Key Deposit-Safe Deposit Box-Value Added Tax</v>
          </cell>
          <cell r="F367" t="str">
            <v>400-72</v>
          </cell>
          <cell r="G367">
            <v>230</v>
          </cell>
          <cell r="H367" t="str">
            <v>230-99</v>
          </cell>
        </row>
        <row r="368">
          <cell r="B368" t="str">
            <v>26001000-4100000</v>
          </cell>
          <cell r="C368">
            <v>350</v>
          </cell>
          <cell r="D368" t="str">
            <v>Deposits from Bank Cust</v>
          </cell>
          <cell r="E368" t="str">
            <v xml:space="preserve">Deposits from Bank Cust-Current_Account               </v>
          </cell>
          <cell r="G368">
            <v>350</v>
          </cell>
        </row>
        <row r="369">
          <cell r="B369" t="str">
            <v>26020000-2800001</v>
          </cell>
          <cell r="C369">
            <v>350</v>
          </cell>
          <cell r="D369" t="str">
            <v>Term Borr-BK-Affliate</v>
          </cell>
          <cell r="E369" t="str">
            <v>Term Borr-BK-Affliate-Term Borr-I/unit Ovs Invt</v>
          </cell>
          <cell r="G369">
            <v>350</v>
          </cell>
        </row>
        <row r="370">
          <cell r="B370" t="str">
            <v>26020001-2800001</v>
          </cell>
          <cell r="C370">
            <v>350</v>
          </cell>
          <cell r="D370" t="str">
            <v>Term Borr-I/unit Ovs Invt</v>
          </cell>
          <cell r="E370" t="str">
            <v>Term Borr-I/unit Ovs Invt-Term Borr-I/unit Ovs Invt</v>
          </cell>
          <cell r="G370">
            <v>350</v>
          </cell>
        </row>
        <row r="371">
          <cell r="B371" t="str">
            <v>26020003-9700000</v>
          </cell>
          <cell r="C371">
            <v>400</v>
          </cell>
          <cell r="D371" t="str">
            <v>Due to Banks - MR Affiliates</v>
          </cell>
          <cell r="E371" t="str">
            <v xml:space="preserve">Due to Banks - MR Affiliates-Non_product_related           </v>
          </cell>
          <cell r="F371" t="str">
            <v>400-99</v>
          </cell>
          <cell r="G371">
            <v>230</v>
          </cell>
          <cell r="H371" t="str">
            <v>230-99</v>
          </cell>
        </row>
        <row r="372">
          <cell r="B372" t="str">
            <v>26021000-2800001</v>
          </cell>
          <cell r="C372">
            <v>350</v>
          </cell>
          <cell r="D372" t="str">
            <v>Term Borr-BK</v>
          </cell>
          <cell r="E372" t="str">
            <v>Term Borr-BK-Term Borr-I/unit Ovs Invt</v>
          </cell>
          <cell r="G372">
            <v>350</v>
          </cell>
        </row>
        <row r="373">
          <cell r="B373" t="str">
            <v>26022000-2800001</v>
          </cell>
          <cell r="C373" t="str">
            <v>derivative</v>
          </cell>
          <cell r="D373" t="str">
            <v>UPL_Money_Mkt_Borr_Bank</v>
          </cell>
          <cell r="E373" t="str">
            <v>UPL_Money_Mkt_Borr_Bank-Term Borr-I/unit Ovs Invt</v>
          </cell>
          <cell r="G373" t="str">
            <v>derivative</v>
          </cell>
        </row>
        <row r="374">
          <cell r="B374" t="str">
            <v>26031100-2870000</v>
          </cell>
          <cell r="C374">
            <v>350</v>
          </cell>
          <cell r="D374" t="str">
            <v>Repos OGS-BK</v>
          </cell>
          <cell r="E374" t="str">
            <v>Repos OGS-BK-IP-Repos OG Sec-BK</v>
          </cell>
          <cell r="G374">
            <v>350</v>
          </cell>
        </row>
        <row r="375">
          <cell r="B375" t="str">
            <v>26032000-2870000</v>
          </cell>
          <cell r="C375">
            <v>350</v>
          </cell>
          <cell r="D375" t="str">
            <v>UPL_Repos_Bank</v>
          </cell>
          <cell r="E375" t="str">
            <v>UPL_Repos_Bank-IP-Repos OG Sec-BK</v>
          </cell>
          <cell r="G375">
            <v>350</v>
          </cell>
        </row>
        <row r="376">
          <cell r="B376" t="str">
            <v>27001000-2280001</v>
          </cell>
          <cell r="C376">
            <v>400</v>
          </cell>
          <cell r="D376" t="str">
            <v xml:space="preserve">SP Prov Int-Create-NB         </v>
          </cell>
          <cell r="E376" t="str">
            <v xml:space="preserve">SP Prov Int-Create-NB         -Term_Loan                     </v>
          </cell>
          <cell r="F376" t="str">
            <v>400-99</v>
          </cell>
          <cell r="G376">
            <v>230</v>
          </cell>
          <cell r="H376" t="str">
            <v>230-99</v>
          </cell>
        </row>
        <row r="377">
          <cell r="B377" t="str">
            <v>27001000-2350002</v>
          </cell>
          <cell r="C377">
            <v>400</v>
          </cell>
          <cell r="D377" t="str">
            <v xml:space="preserve">SP Prov Int-Create-NB         </v>
          </cell>
          <cell r="E377" t="str">
            <v xml:space="preserve">SP Prov Int-Create-NB         -Short_Term_Loan               </v>
          </cell>
          <cell r="F377" t="str">
            <v>400-99</v>
          </cell>
          <cell r="G377">
            <v>230</v>
          </cell>
          <cell r="H377" t="str">
            <v>230-99</v>
          </cell>
        </row>
        <row r="378">
          <cell r="B378" t="str">
            <v>27001000-4100000</v>
          </cell>
          <cell r="C378">
            <v>400</v>
          </cell>
          <cell r="D378" t="str">
            <v xml:space="preserve">SP Prov Int-Create-NB         </v>
          </cell>
          <cell r="E378" t="str">
            <v xml:space="preserve">SP Prov Int-Create-NB         -Current_Account               </v>
          </cell>
          <cell r="F378" t="str">
            <v>400-99</v>
          </cell>
          <cell r="G378">
            <v>230</v>
          </cell>
          <cell r="H378" t="str">
            <v>230-99</v>
          </cell>
        </row>
        <row r="379">
          <cell r="B379" t="str">
            <v>27001000-9700000</v>
          </cell>
          <cell r="C379">
            <v>211</v>
          </cell>
          <cell r="D379" t="str">
            <v xml:space="preserve">SP Prov Int-Create-NB         </v>
          </cell>
          <cell r="E379" t="str">
            <v xml:space="preserve">SP Prov Int-Create-NB         -Non_product_related           </v>
          </cell>
          <cell r="G379">
            <v>211</v>
          </cell>
        </row>
        <row r="380">
          <cell r="B380" t="str">
            <v>27111000-2330005</v>
          </cell>
          <cell r="C380">
            <v>400</v>
          </cell>
          <cell r="D380" t="str">
            <v xml:space="preserve">SP Prov Princ-W/off-NB-Personal_Loan                 </v>
          </cell>
          <cell r="E380" t="str">
            <v xml:space="preserve">SP Prov Princ-W/off-NB-Personal_Loan                 </v>
          </cell>
          <cell r="F380" t="str">
            <v>400-99</v>
          </cell>
          <cell r="G380">
            <v>230</v>
          </cell>
          <cell r="H380" t="str">
            <v>230-99</v>
          </cell>
        </row>
        <row r="381">
          <cell r="B381" t="str">
            <v>27501000-9700000</v>
          </cell>
          <cell r="C381">
            <v>210</v>
          </cell>
          <cell r="D381" t="str">
            <v>GP Prov-NB</v>
          </cell>
          <cell r="E381" t="str">
            <v xml:space="preserve">GP Prov-NB-Non_product_related           </v>
          </cell>
          <cell r="G381">
            <v>210</v>
          </cell>
        </row>
        <row r="382">
          <cell r="B382" t="str">
            <v>29001000-9700000</v>
          </cell>
          <cell r="C382">
            <v>214</v>
          </cell>
          <cell r="D382" t="str">
            <v>Land and Building Cost</v>
          </cell>
          <cell r="E382" t="str">
            <v xml:space="preserve">Prov For Dep-Land &amp; Building-Non_product_related           </v>
          </cell>
          <cell r="G382">
            <v>214</v>
          </cell>
        </row>
        <row r="383">
          <cell r="B383" t="str">
            <v>29001030-9700000</v>
          </cell>
          <cell r="C383">
            <v>216</v>
          </cell>
          <cell r="D383" t="str">
            <v>Prov For Dep-Reno Wk/Instaln</v>
          </cell>
          <cell r="E383" t="str">
            <v xml:space="preserve">Prov For Dep-Reno Wk/Instaln-Non_product_related           </v>
          </cell>
          <cell r="G383">
            <v>216</v>
          </cell>
        </row>
        <row r="384">
          <cell r="B384" t="str">
            <v>29011011-9700000</v>
          </cell>
          <cell r="C384">
            <v>216</v>
          </cell>
          <cell r="D384" t="str">
            <v>Provn leasehold imp staff apts</v>
          </cell>
          <cell r="E384" t="str">
            <v xml:space="preserve">Provn leasehold imp staff apts-Non_product_related           </v>
          </cell>
          <cell r="G384">
            <v>216</v>
          </cell>
        </row>
        <row r="385">
          <cell r="B385" t="str">
            <v>29311000-9700000</v>
          </cell>
          <cell r="C385">
            <v>216</v>
          </cell>
          <cell r="D385" t="str">
            <v>Prov For Dep-Computer Hardware</v>
          </cell>
          <cell r="E385" t="str">
            <v xml:space="preserve">Prov For Dep-Computer Hardware-Non_product_related           </v>
          </cell>
          <cell r="G385">
            <v>216</v>
          </cell>
        </row>
        <row r="386">
          <cell r="B386" t="str">
            <v>29321000-9700000</v>
          </cell>
          <cell r="C386">
            <v>216</v>
          </cell>
          <cell r="D386" t="str">
            <v>Prov For Dep-Computer Software</v>
          </cell>
          <cell r="E386" t="str">
            <v xml:space="preserve">Prov For Dep-Computer Software-Non_product_related           </v>
          </cell>
          <cell r="G386">
            <v>216</v>
          </cell>
        </row>
        <row r="387">
          <cell r="B387" t="str">
            <v>29331000-9700000</v>
          </cell>
          <cell r="C387">
            <v>216</v>
          </cell>
          <cell r="D387" t="str">
            <v>Prov For Dep-Office Equipment</v>
          </cell>
          <cell r="E387" t="str">
            <v xml:space="preserve">Prov For Dep-Office Equipment-Non_product_related           </v>
          </cell>
          <cell r="G387">
            <v>216</v>
          </cell>
        </row>
        <row r="388">
          <cell r="B388" t="str">
            <v>29341000-9700000</v>
          </cell>
          <cell r="C388">
            <v>216</v>
          </cell>
          <cell r="D388" t="str">
            <v>Prov For Dep-Fitting</v>
          </cell>
          <cell r="E388" t="str">
            <v xml:space="preserve">Prov For Dep-Fitting-Non_product_related           </v>
          </cell>
          <cell r="G388">
            <v>216</v>
          </cell>
        </row>
        <row r="389">
          <cell r="B389" t="str">
            <v>29352000-9700000</v>
          </cell>
          <cell r="C389">
            <v>216</v>
          </cell>
          <cell r="D389" t="str">
            <v>Prov for Depn -FA -Staff Apt</v>
          </cell>
          <cell r="E389" t="str">
            <v xml:space="preserve">Prov For Dep-Motor Vehicle-Non_product_related           </v>
          </cell>
          <cell r="G389">
            <v>216</v>
          </cell>
        </row>
        <row r="390">
          <cell r="B390" t="str">
            <v>29391300-9700000</v>
          </cell>
          <cell r="C390">
            <v>216</v>
          </cell>
          <cell r="D390" t="str">
            <v>Prov for Depn -FA -Staff Apt</v>
          </cell>
          <cell r="E390" t="str">
            <v xml:space="preserve">Prov for Depn -FA -Staff Apt-Non_product_related           </v>
          </cell>
          <cell r="G390">
            <v>216</v>
          </cell>
        </row>
        <row r="391">
          <cell r="B391" t="str">
            <v>31101000-9700000</v>
          </cell>
          <cell r="C391">
            <v>421</v>
          </cell>
          <cell r="D391" t="str">
            <v>Paid-Up Capital-Ordinary</v>
          </cell>
          <cell r="E391" t="str">
            <v xml:space="preserve">Paid-Up Capital-Ordinary-Non_product_related           </v>
          </cell>
          <cell r="G391">
            <v>421</v>
          </cell>
        </row>
        <row r="392">
          <cell r="B392" t="str">
            <v>33221000-3000000</v>
          </cell>
          <cell r="C392">
            <v>439</v>
          </cell>
          <cell r="D392" t="str">
            <v>Revaln Res fr AFS Invt-Other</v>
          </cell>
          <cell r="E392" t="str">
            <v>Revaln Res fr AFS Invt-Other-Foreign_Govt_Bonds_AFS</v>
          </cell>
          <cell r="G392">
            <v>439</v>
          </cell>
        </row>
        <row r="393">
          <cell r="B393" t="str">
            <v>33241000-9700000</v>
          </cell>
          <cell r="C393">
            <v>439</v>
          </cell>
          <cell r="D393" t="str">
            <v>Def_Tax_AFS_Reval_Res-Equities</v>
          </cell>
          <cell r="E393" t="str">
            <v xml:space="preserve">Def_Tax_AFS_Reval_Res-Equities-Non_product_related           </v>
          </cell>
          <cell r="G393">
            <v>439</v>
          </cell>
        </row>
        <row r="394">
          <cell r="B394" t="str">
            <v>35001010-9700000</v>
          </cell>
          <cell r="C394">
            <v>461</v>
          </cell>
          <cell r="D394" t="str">
            <v>Retained Earnings</v>
          </cell>
          <cell r="E394" t="str">
            <v xml:space="preserve">Retained Earnings-Non_product_related           </v>
          </cell>
          <cell r="G394">
            <v>461</v>
          </cell>
        </row>
        <row r="395">
          <cell r="B395" t="str">
            <v>35011000-9700000</v>
          </cell>
          <cell r="C395">
            <v>461</v>
          </cell>
          <cell r="D395" t="str">
            <v>Unappropriated P/L Account</v>
          </cell>
          <cell r="E395" t="str">
            <v xml:space="preserve">Unappropriated P/L Account-Non_product_related           </v>
          </cell>
          <cell r="G395">
            <v>461</v>
          </cell>
        </row>
        <row r="396">
          <cell r="B396" t="str">
            <v>41001000-4100000</v>
          </cell>
          <cell r="C396">
            <v>465</v>
          </cell>
          <cell r="D396" t="str">
            <v>IR-Cash with banks and agents</v>
          </cell>
          <cell r="E396" t="str">
            <v xml:space="preserve">IR-Cash with banks and agents-Current_Account               </v>
          </cell>
          <cell r="G396">
            <v>465</v>
          </cell>
        </row>
        <row r="397">
          <cell r="B397" t="str">
            <v>41001000-9700000</v>
          </cell>
          <cell r="C397">
            <v>465</v>
          </cell>
          <cell r="D397" t="str">
            <v>IR-Cash with banks and agents</v>
          </cell>
          <cell r="E397" t="str">
            <v xml:space="preserve">IR-Cash with banks and agents-Non_product_related           </v>
          </cell>
          <cell r="G397">
            <v>465</v>
          </cell>
        </row>
        <row r="398">
          <cell r="B398" t="str">
            <v>42000040-2810000</v>
          </cell>
          <cell r="C398">
            <v>465</v>
          </cell>
          <cell r="D398" t="str">
            <v>AmortPremDisc_MMLend_Affiliate</v>
          </cell>
          <cell r="E398" t="str">
            <v>AmortPremDisc_MMLend_Affiliate-IR-MM lending-Bank</v>
          </cell>
          <cell r="G398">
            <v>465</v>
          </cell>
        </row>
        <row r="399">
          <cell r="B399" t="str">
            <v>42001000-2810000</v>
          </cell>
          <cell r="C399">
            <v>465</v>
          </cell>
          <cell r="D399" t="str">
            <v>IR-MM lending-Bank</v>
          </cell>
          <cell r="E399" t="str">
            <v>IR-MM lending-Bank-IR-MM lending-Bank</v>
          </cell>
          <cell r="G399">
            <v>465</v>
          </cell>
        </row>
        <row r="400">
          <cell r="B400" t="str">
            <v>42001000-3000000</v>
          </cell>
          <cell r="C400">
            <v>465</v>
          </cell>
          <cell r="D400" t="str">
            <v>IR-MM lending-Bank</v>
          </cell>
          <cell r="E400" t="str">
            <v>IR-MM lending-Bank-Foreign_Govt_Bonds_AFS</v>
          </cell>
          <cell r="G400">
            <v>465</v>
          </cell>
        </row>
        <row r="401">
          <cell r="B401" t="str">
            <v>42020000-2800002</v>
          </cell>
          <cell r="C401">
            <v>465</v>
          </cell>
          <cell r="D401" t="str">
            <v>IR-Term MM Lend-Bank-Affiliate</v>
          </cell>
          <cell r="E401" t="str">
            <v>IR-Term MM Lend-Bank-Affiliate-Term Plmts-Interunit Ovs Invt</v>
          </cell>
          <cell r="G401">
            <v>465</v>
          </cell>
        </row>
        <row r="402">
          <cell r="B402" t="str">
            <v>42021000-2800002</v>
          </cell>
          <cell r="C402">
            <v>465</v>
          </cell>
          <cell r="D402" t="str">
            <v>IR-Term MM lending-Bank</v>
          </cell>
          <cell r="E402" t="str">
            <v>IR-Term MM lending-Bank-Term Plmts-Interunit Ovs Invt</v>
          </cell>
          <cell r="G402">
            <v>465</v>
          </cell>
        </row>
        <row r="403">
          <cell r="B403" t="str">
            <v>42031100-2870002</v>
          </cell>
          <cell r="C403">
            <v>465</v>
          </cell>
          <cell r="D403" t="str">
            <v>IR-Rev Repos OG Sec Banks</v>
          </cell>
          <cell r="E403" t="str">
            <v>IR-Rev Repos OG Sec Banks-</v>
          </cell>
          <cell r="G403">
            <v>465</v>
          </cell>
        </row>
        <row r="404">
          <cell r="B404" t="str">
            <v>42500000-2810000</v>
          </cell>
          <cell r="C404">
            <v>465</v>
          </cell>
          <cell r="D404" t="str">
            <v>IR_MM_Lending_Affiliate</v>
          </cell>
          <cell r="E404" t="str">
            <v>IR_MM_Lending_Affiliate-IR-MM lending-Bank</v>
          </cell>
          <cell r="G404">
            <v>465</v>
          </cell>
        </row>
        <row r="405">
          <cell r="B405" t="str">
            <v>42501020-2810000</v>
          </cell>
          <cell r="C405">
            <v>465</v>
          </cell>
          <cell r="D405" t="str">
            <v>IR-MM lending-Oth Cust</v>
          </cell>
          <cell r="E405" t="str">
            <v>IR-MM lending-Oth Cust-IR-MM lending-Bank</v>
          </cell>
          <cell r="G405">
            <v>465</v>
          </cell>
        </row>
        <row r="406">
          <cell r="B406" t="str">
            <v>42501120-2810000</v>
          </cell>
          <cell r="C406">
            <v>465</v>
          </cell>
          <cell r="D406" t="str">
            <v>AmortPrem/Disc-MM Lend-O Cust</v>
          </cell>
          <cell r="E406" t="str">
            <v>AmortPrem/Disc-MM Lend-O Cust-IR-MM lending-Bank</v>
          </cell>
          <cell r="G406">
            <v>465</v>
          </cell>
        </row>
        <row r="407">
          <cell r="B407" t="str">
            <v>42521020-2800002</v>
          </cell>
          <cell r="C407">
            <v>465</v>
          </cell>
          <cell r="D407" t="str">
            <v>IR-Term MM Lend-Oth Cust</v>
          </cell>
          <cell r="E407" t="str">
            <v>IR-Term MM Lend-Oth Cust-Term Plmts-Interunit Ovs Invt</v>
          </cell>
          <cell r="G407">
            <v>465</v>
          </cell>
        </row>
        <row r="408">
          <cell r="B408" t="str">
            <v>42530040-2870002</v>
          </cell>
          <cell r="C408">
            <v>465</v>
          </cell>
          <cell r="D408" t="str">
            <v>IR_RevRepos_OGS_Affiliate</v>
          </cell>
          <cell r="E408" t="str">
            <v>IR_RevRepos_OGS_Affiliate-</v>
          </cell>
          <cell r="G408">
            <v>465</v>
          </cell>
        </row>
        <row r="409">
          <cell r="B409" t="str">
            <v>42531330-2870002</v>
          </cell>
          <cell r="C409">
            <v>465</v>
          </cell>
          <cell r="D409" t="str">
            <v>IR_RevRepos_OGS_NonBank</v>
          </cell>
          <cell r="E409" t="str">
            <v>IR_RevRepos_OGS_NonBank-</v>
          </cell>
          <cell r="G409">
            <v>465</v>
          </cell>
        </row>
        <row r="410">
          <cell r="B410" t="str">
            <v>43001000-2020000</v>
          </cell>
          <cell r="C410">
            <v>465</v>
          </cell>
          <cell r="D410" t="str">
            <v xml:space="preserve">IR-Cr Fac Ext to NB Cust      </v>
          </cell>
          <cell r="E410" t="str">
            <v xml:space="preserve">IR-Cr Fac Ext to NB Cust      -Bills_Receivable_Purchased    </v>
          </cell>
          <cell r="G410">
            <v>465</v>
          </cell>
        </row>
        <row r="411">
          <cell r="B411" t="str">
            <v>43001000-2240000</v>
          </cell>
          <cell r="C411">
            <v>465</v>
          </cell>
          <cell r="D411" t="str">
            <v>IR-Cr Fac Ext to NB Cust</v>
          </cell>
          <cell r="E411" t="str">
            <v xml:space="preserve">IR-Cr Fac Ext to NB Cust-Mortgage_Loan-Residential     </v>
          </cell>
          <cell r="G411">
            <v>465</v>
          </cell>
        </row>
        <row r="412">
          <cell r="B412" t="str">
            <v>43001000-2280001</v>
          </cell>
          <cell r="C412">
            <v>465</v>
          </cell>
          <cell r="D412" t="str">
            <v>IR-Cr Fac Ext to NB Cust</v>
          </cell>
          <cell r="E412" t="str">
            <v xml:space="preserve">IR-Cr Fac Ext to NB Cust-Term_Loan                     </v>
          </cell>
          <cell r="G412">
            <v>465</v>
          </cell>
        </row>
        <row r="413">
          <cell r="B413" t="str">
            <v>43001000-2280003</v>
          </cell>
          <cell r="C413">
            <v>465</v>
          </cell>
          <cell r="D413" t="str">
            <v>IR-Cr Fac Ext to NB Cust</v>
          </cell>
          <cell r="E413" t="str">
            <v xml:space="preserve">IR-Cr Fac Ext to NB Cust-Agency Fee-Syndicated Loans </v>
          </cell>
          <cell r="G413">
            <v>465</v>
          </cell>
        </row>
        <row r="414">
          <cell r="B414" t="str">
            <v>43001000-2330005</v>
          </cell>
          <cell r="C414">
            <v>465</v>
          </cell>
          <cell r="D414" t="str">
            <v>IR-Cr Fac Ext to NB Cust</v>
          </cell>
          <cell r="E414" t="str">
            <v xml:space="preserve">IR-Cr Fac Ext to NB Cust-Personal_Loan                 </v>
          </cell>
          <cell r="G414">
            <v>465</v>
          </cell>
        </row>
        <row r="415">
          <cell r="B415" t="str">
            <v>43001000-2350002</v>
          </cell>
          <cell r="C415">
            <v>465</v>
          </cell>
          <cell r="D415" t="str">
            <v>IR-Cr Fac Ext to NB Cust</v>
          </cell>
          <cell r="E415" t="str">
            <v xml:space="preserve">IR-Cr Fac Ext to NB Cust-Short_Term_Loan               </v>
          </cell>
          <cell r="G415">
            <v>465</v>
          </cell>
        </row>
        <row r="416">
          <cell r="B416" t="str">
            <v>43001000-2350005</v>
          </cell>
          <cell r="C416">
            <v>465</v>
          </cell>
          <cell r="D416" t="str">
            <v>IR-Cr Fac Ext to NB Cust</v>
          </cell>
          <cell r="E416" t="str">
            <v xml:space="preserve">IR-Cr Fac Ext to NB Cust-Loan_Packing_Credit           </v>
          </cell>
          <cell r="G416">
            <v>465</v>
          </cell>
        </row>
        <row r="417">
          <cell r="B417" t="str">
            <v>43001000-2350006</v>
          </cell>
          <cell r="C417">
            <v>465</v>
          </cell>
          <cell r="D417" t="str">
            <v>IR-Cr Fac Ext to NB Cust</v>
          </cell>
          <cell r="E417" t="str">
            <v xml:space="preserve">IR-Cr Fac Ext to NB Cust-Trust_Receipt                 </v>
          </cell>
          <cell r="G417">
            <v>465</v>
          </cell>
        </row>
        <row r="418">
          <cell r="B418" t="str">
            <v>43001000-2380002</v>
          </cell>
          <cell r="C418">
            <v>465</v>
          </cell>
          <cell r="D418" t="str">
            <v>IR-Cr Fac Ext to NB Cust</v>
          </cell>
          <cell r="E418" t="str">
            <v xml:space="preserve">IR-Cr Fac Ext to NB Cust-Staff_Personal_Loan           </v>
          </cell>
          <cell r="G418">
            <v>465</v>
          </cell>
        </row>
        <row r="419">
          <cell r="B419" t="str">
            <v>43001000-4100000</v>
          </cell>
          <cell r="C419">
            <v>465</v>
          </cell>
          <cell r="D419" t="str">
            <v>IR-Cr Fac Ext to NB Cust</v>
          </cell>
          <cell r="E419" t="str">
            <v xml:space="preserve">IR-Cr Fac Ext to NB Cust-Current_Account               </v>
          </cell>
          <cell r="G419">
            <v>465</v>
          </cell>
        </row>
        <row r="420">
          <cell r="B420" t="str">
            <v>43001047-2010003</v>
          </cell>
          <cell r="C420">
            <v>465</v>
          </cell>
          <cell r="D420" t="str">
            <v>Penalty Int D/P Financing</v>
          </cell>
          <cell r="E420" t="str">
            <v xml:space="preserve">Penalty Int D/P Financing-Export_Bills_Purchased        </v>
          </cell>
          <cell r="G420">
            <v>465</v>
          </cell>
        </row>
        <row r="421">
          <cell r="B421" t="str">
            <v>43001048-2350002</v>
          </cell>
          <cell r="C421">
            <v>465</v>
          </cell>
          <cell r="D421" t="str">
            <v>Penalty Interest TR</v>
          </cell>
          <cell r="E421" t="str">
            <v xml:space="preserve">Penalty Interest TR-Short_Term_Loan               </v>
          </cell>
          <cell r="G421">
            <v>465</v>
          </cell>
        </row>
        <row r="422">
          <cell r="B422" t="str">
            <v>43001048-2350006</v>
          </cell>
          <cell r="C422">
            <v>465</v>
          </cell>
          <cell r="D422" t="str">
            <v>Penalty Interest TR</v>
          </cell>
          <cell r="E422" t="str">
            <v xml:space="preserve">Penalty Interest TR-Trust_Receipt                 </v>
          </cell>
          <cell r="G422">
            <v>465</v>
          </cell>
        </row>
        <row r="423">
          <cell r="B423" t="str">
            <v>43001049-2010002</v>
          </cell>
          <cell r="C423">
            <v>465</v>
          </cell>
          <cell r="D423" t="str">
            <v>Penalty Int Bills Purchased</v>
          </cell>
          <cell r="E423" t="str">
            <v xml:space="preserve">Penalty Int Bills Purchased-Export_Bills_under_LC         </v>
          </cell>
          <cell r="G423">
            <v>465</v>
          </cell>
        </row>
        <row r="424">
          <cell r="B424" t="str">
            <v>43001100-2240000</v>
          </cell>
          <cell r="C424">
            <v>465</v>
          </cell>
          <cell r="D424" t="str">
            <v>O/Due IR-Cr Fac Ext to NB Cust</v>
          </cell>
          <cell r="E424" t="str">
            <v xml:space="preserve">O/Due IR-Cr Fac Ext to NB Cust-Mortgage_Loan-Residential     </v>
          </cell>
          <cell r="G424">
            <v>465</v>
          </cell>
        </row>
        <row r="425">
          <cell r="B425" t="str">
            <v>43001100-2280001</v>
          </cell>
          <cell r="C425">
            <v>465</v>
          </cell>
          <cell r="D425" t="str">
            <v>O/Due IR-Cr Fac Ext to NB Cust</v>
          </cell>
          <cell r="E425" t="str">
            <v xml:space="preserve">O/Due IR-Cr Fac Ext to NB Cust-Term_Loan                     </v>
          </cell>
          <cell r="G425">
            <v>465</v>
          </cell>
        </row>
        <row r="426">
          <cell r="B426" t="str">
            <v>43001100-2350002</v>
          </cell>
          <cell r="C426">
            <v>465</v>
          </cell>
          <cell r="D426" t="str">
            <v>O/Due IR-Cr Fac Ext to NB Cust</v>
          </cell>
          <cell r="E426" t="str">
            <v xml:space="preserve">O/Due IR-Cr Fac Ext to NB Cust-Short_Term_Loan               </v>
          </cell>
          <cell r="G426">
            <v>465</v>
          </cell>
        </row>
        <row r="427">
          <cell r="B427" t="str">
            <v>43001800-2280001</v>
          </cell>
          <cell r="C427">
            <v>465</v>
          </cell>
          <cell r="D427" t="str">
            <v>Amort_Prem_Disc_Loan_Purchased</v>
          </cell>
          <cell r="E427" t="str">
            <v xml:space="preserve">Amort_Prem_Disc_Loan_Purchased-Term_Loan                     </v>
          </cell>
          <cell r="G427">
            <v>465</v>
          </cell>
        </row>
        <row r="428">
          <cell r="B428" t="str">
            <v>43100001-2000000</v>
          </cell>
          <cell r="C428">
            <v>465</v>
          </cell>
          <cell r="D428" t="str">
            <v>(blank)</v>
          </cell>
          <cell r="E428" t="str">
            <v>-</v>
          </cell>
          <cell r="G428">
            <v>465</v>
          </cell>
        </row>
        <row r="429">
          <cell r="B429" t="str">
            <v>43101000-2000004</v>
          </cell>
          <cell r="C429">
            <v>465</v>
          </cell>
          <cell r="D429" t="str">
            <v>IR-Bills Rec'ble-NB</v>
          </cell>
          <cell r="E429" t="str">
            <v xml:space="preserve">IR-Bills Rec'ble-NB-Collateral Mgt Arrgmt         </v>
          </cell>
          <cell r="G429">
            <v>465</v>
          </cell>
        </row>
        <row r="430">
          <cell r="B430" t="str">
            <v>43101000-2010000</v>
          </cell>
          <cell r="C430">
            <v>465</v>
          </cell>
          <cell r="D430" t="str">
            <v>IR-Bills Rec'ble-NB</v>
          </cell>
          <cell r="E430" t="str">
            <v xml:space="preserve">IR-Bills Rec'ble-NB-Bills_Receivable_Discounted   </v>
          </cell>
          <cell r="G430">
            <v>465</v>
          </cell>
        </row>
        <row r="431">
          <cell r="B431" t="str">
            <v>43101000-2010002</v>
          </cell>
          <cell r="C431">
            <v>465</v>
          </cell>
          <cell r="D431" t="str">
            <v>IR-Bills Rec'ble-NB</v>
          </cell>
          <cell r="E431" t="str">
            <v xml:space="preserve">IR-Bills Rec'ble-NB-Export_Bills_under_LC         </v>
          </cell>
          <cell r="G431">
            <v>465</v>
          </cell>
        </row>
        <row r="432">
          <cell r="B432" t="str">
            <v>43101000-2010003</v>
          </cell>
          <cell r="C432">
            <v>465</v>
          </cell>
          <cell r="D432" t="str">
            <v>IR-Bills Rec'ble-NB</v>
          </cell>
          <cell r="E432" t="str">
            <v xml:space="preserve">IR-Bills Rec'ble-NB-Export_Bills_Purchased        </v>
          </cell>
          <cell r="G432">
            <v>465</v>
          </cell>
        </row>
        <row r="433">
          <cell r="B433" t="str">
            <v>43101000-2020000</v>
          </cell>
          <cell r="C433">
            <v>465</v>
          </cell>
          <cell r="D433" t="str">
            <v>IR-Bills Rec'ble-NB</v>
          </cell>
          <cell r="E433" t="str">
            <v xml:space="preserve">IR-Bills Rec'ble-NB-Bills_Receivable_Purchased    </v>
          </cell>
          <cell r="G433">
            <v>465</v>
          </cell>
        </row>
        <row r="434">
          <cell r="B434" t="str">
            <v>43101000-2020003</v>
          </cell>
          <cell r="C434">
            <v>465</v>
          </cell>
          <cell r="D434" t="str">
            <v>IR-Bills Rec'ble-NB</v>
          </cell>
          <cell r="E434" t="str">
            <v xml:space="preserve">IR-Bills Rec'ble-NB-Import_Bills_Under_LC         </v>
          </cell>
          <cell r="G434">
            <v>465</v>
          </cell>
        </row>
        <row r="435">
          <cell r="B435" t="str">
            <v>43101000-2350002</v>
          </cell>
          <cell r="C435">
            <v>465</v>
          </cell>
          <cell r="D435" t="str">
            <v>IR-Bills Rec'ble-NB</v>
          </cell>
          <cell r="E435" t="str">
            <v xml:space="preserve">IR-Bills Rec'ble-NB-Short_Term_Loan               </v>
          </cell>
          <cell r="G435">
            <v>465</v>
          </cell>
        </row>
        <row r="436">
          <cell r="B436" t="str">
            <v>43101000-2350005</v>
          </cell>
          <cell r="C436">
            <v>465</v>
          </cell>
          <cell r="D436" t="str">
            <v xml:space="preserve">IR-Bills Rec'ble-NB           </v>
          </cell>
          <cell r="E436" t="str">
            <v xml:space="preserve">IR-Bills Rec'ble-NB           -Loan_Packing_Credit           </v>
          </cell>
          <cell r="G436">
            <v>465</v>
          </cell>
        </row>
        <row r="437">
          <cell r="B437" t="str">
            <v>43101000-8330000</v>
          </cell>
          <cell r="C437">
            <v>465</v>
          </cell>
          <cell r="D437" t="str">
            <v>IR-Bills Rec'ble-NB</v>
          </cell>
          <cell r="E437" t="str">
            <v xml:space="preserve">IR-Bills Rec'ble-NB-Import_Bills_For_Collection   </v>
          </cell>
          <cell r="G437">
            <v>465</v>
          </cell>
        </row>
        <row r="438">
          <cell r="B438" t="str">
            <v>43101002-2000000</v>
          </cell>
          <cell r="C438">
            <v>465</v>
          </cell>
          <cell r="D438" t="str">
            <v>(blank)</v>
          </cell>
          <cell r="E438" t="str">
            <v>-</v>
          </cell>
          <cell r="G438">
            <v>465</v>
          </cell>
        </row>
        <row r="439">
          <cell r="B439" t="str">
            <v>43101101-2010002</v>
          </cell>
          <cell r="C439">
            <v>465</v>
          </cell>
          <cell r="D439" t="str">
            <v>(blank)</v>
          </cell>
          <cell r="E439" t="str">
            <v xml:space="preserve">-Export_Bills_under_LC         </v>
          </cell>
          <cell r="G439">
            <v>465</v>
          </cell>
        </row>
        <row r="440">
          <cell r="B440" t="str">
            <v>43501000-2240000</v>
          </cell>
          <cell r="C440">
            <v>465</v>
          </cell>
          <cell r="D440" t="str">
            <v>IR-Cr Fac Ext to BK</v>
          </cell>
          <cell r="E440" t="str">
            <v xml:space="preserve">IR-Cr Fac Ext to BK-Mortgage_Loan-Residential     </v>
          </cell>
          <cell r="G440">
            <v>465</v>
          </cell>
        </row>
        <row r="441">
          <cell r="B441" t="str">
            <v>43501000-2280001</v>
          </cell>
          <cell r="C441">
            <v>465</v>
          </cell>
          <cell r="D441" t="str">
            <v>IR-Cr Fac Ext to BK</v>
          </cell>
          <cell r="E441" t="str">
            <v xml:space="preserve">IR-Cr Fac Ext to BK-Term_Loan                     </v>
          </cell>
          <cell r="G441">
            <v>465</v>
          </cell>
        </row>
        <row r="442">
          <cell r="B442" t="str">
            <v>43501000-2350002</v>
          </cell>
          <cell r="C442">
            <v>465</v>
          </cell>
          <cell r="D442" t="str">
            <v>IR-Cr Fac Ext to BK</v>
          </cell>
          <cell r="E442" t="str">
            <v xml:space="preserve">IR-Cr Fac Ext to BK-Short_Term_Loan               </v>
          </cell>
          <cell r="G442">
            <v>465</v>
          </cell>
        </row>
        <row r="443">
          <cell r="B443" t="str">
            <v>43501000-2380002</v>
          </cell>
          <cell r="C443">
            <v>465</v>
          </cell>
          <cell r="D443" t="str">
            <v>IR-Cr Fac Ext to BK</v>
          </cell>
          <cell r="E443" t="str">
            <v xml:space="preserve">IR-Cr Fac Ext to BK-Staff_Personal_Loan           </v>
          </cell>
          <cell r="G443">
            <v>465</v>
          </cell>
        </row>
        <row r="444">
          <cell r="B444" t="str">
            <v>43501100-2280001</v>
          </cell>
          <cell r="C444">
            <v>465</v>
          </cell>
          <cell r="D444" t="str">
            <v>O/Due IR-Cr Fac Ext to BK</v>
          </cell>
          <cell r="E444" t="str">
            <v xml:space="preserve">O/Due IR-Cr Fac Ext to BK-Term_Loan                     </v>
          </cell>
          <cell r="G444">
            <v>465</v>
          </cell>
        </row>
        <row r="445">
          <cell r="B445" t="str">
            <v>43501100-2350002</v>
          </cell>
          <cell r="C445">
            <v>465</v>
          </cell>
          <cell r="D445" t="str">
            <v>O/Due IR-Cr Fac Ext to BK</v>
          </cell>
          <cell r="E445" t="str">
            <v xml:space="preserve">O/Due IR-Cr Fac Ext to BK-Short_Term_Loan               </v>
          </cell>
          <cell r="G445">
            <v>465</v>
          </cell>
        </row>
        <row r="446">
          <cell r="B446" t="str">
            <v>44011000-3000000</v>
          </cell>
          <cell r="C446">
            <v>465</v>
          </cell>
          <cell r="D446" t="str">
            <v>IR-Other Government Bonds</v>
          </cell>
          <cell r="E446" t="str">
            <v>IR-Other Government Bonds-Foreign_Govt_Bonds_AFS</v>
          </cell>
          <cell r="G446">
            <v>465</v>
          </cell>
        </row>
        <row r="447">
          <cell r="B447" t="str">
            <v>44011000-9700000</v>
          </cell>
          <cell r="C447">
            <v>465</v>
          </cell>
          <cell r="D447" t="str">
            <v xml:space="preserve">IR-Other Government Bonds     </v>
          </cell>
          <cell r="E447" t="str">
            <v xml:space="preserve">Non_product_related           </v>
          </cell>
          <cell r="G447">
            <v>465</v>
          </cell>
        </row>
        <row r="448">
          <cell r="B448" t="str">
            <v>44011001-3000000</v>
          </cell>
          <cell r="C448">
            <v>465</v>
          </cell>
          <cell r="D448" t="str">
            <v>IR_Other_Govt_TreasuryBill_TRD</v>
          </cell>
          <cell r="E448" t="str">
            <v>IR_Other_Govt_TreasuryBill_TRD-Foreign_Govt_Bonds_AFS</v>
          </cell>
          <cell r="G448">
            <v>465</v>
          </cell>
        </row>
        <row r="449">
          <cell r="B449" t="str">
            <v>44012000-3000000</v>
          </cell>
          <cell r="C449">
            <v>465</v>
          </cell>
          <cell r="D449" t="str">
            <v>Amort_Prem/Disc-OG_Bd_TRDG</v>
          </cell>
          <cell r="E449" t="str">
            <v>Amort_Prem/Disc-OG_Bd_TRDG-Foreign_Govt_Bonds_AFS</v>
          </cell>
          <cell r="G449">
            <v>465</v>
          </cell>
        </row>
        <row r="450">
          <cell r="B450" t="str">
            <v>44013000-3000000</v>
          </cell>
          <cell r="C450">
            <v>465</v>
          </cell>
          <cell r="D450" t="str">
            <v>IR-Other Govt Treasury Bills</v>
          </cell>
          <cell r="E450" t="str">
            <v>IR-Other Govt Treasury Bills-Foreign_Govt_Bonds_AFS</v>
          </cell>
          <cell r="G450">
            <v>465</v>
          </cell>
        </row>
        <row r="451">
          <cell r="B451" t="str">
            <v>44014000-3000000</v>
          </cell>
          <cell r="C451">
            <v>465</v>
          </cell>
          <cell r="D451" t="str">
            <v>Amort_Prem/Disc-OG_Bd_AFS</v>
          </cell>
          <cell r="E451" t="str">
            <v>Amort_Prem/Disc-OG_Bd_AFS-Foreign_Govt_Bonds_AFS</v>
          </cell>
          <cell r="G451">
            <v>465</v>
          </cell>
        </row>
        <row r="452">
          <cell r="B452" t="str">
            <v>44016000-3000000</v>
          </cell>
          <cell r="C452">
            <v>465</v>
          </cell>
          <cell r="D452" t="str">
            <v>Amort_Prem/Disc-OG_Bd_L&amp;R</v>
          </cell>
          <cell r="E452" t="str">
            <v>Amort_Prem/Disc-OG_Bd_L&amp;R-Foreign_Govt_Bonds_AFS</v>
          </cell>
          <cell r="G452">
            <v>465</v>
          </cell>
        </row>
        <row r="453">
          <cell r="B453" t="str">
            <v>44021000-3000000</v>
          </cell>
          <cell r="C453">
            <v>465</v>
          </cell>
          <cell r="D453" t="str">
            <v>IR-Trading Corp Bonds-Quoted</v>
          </cell>
          <cell r="E453" t="str">
            <v>IR-Trading Corp Bonds-Quoted-Foreign_Govt_Bonds_AFS</v>
          </cell>
          <cell r="G453">
            <v>465</v>
          </cell>
        </row>
        <row r="454">
          <cell r="B454" t="str">
            <v>44021000-9700000</v>
          </cell>
          <cell r="C454">
            <v>465</v>
          </cell>
          <cell r="D454" t="str">
            <v>IR-Trading Corp Bonds-Quoted</v>
          </cell>
          <cell r="E454" t="str">
            <v xml:space="preserve">IR-Trading Corp Bonds-Quoted-Non_product_related           </v>
          </cell>
          <cell r="G454">
            <v>465</v>
          </cell>
        </row>
        <row r="455">
          <cell r="B455" t="str">
            <v>44022000-3000000</v>
          </cell>
          <cell r="C455">
            <v>465</v>
          </cell>
          <cell r="D455" t="str">
            <v>AmortPrem/Disc-Corp Bd Q Trdg</v>
          </cell>
          <cell r="E455" t="str">
            <v>AmortPrem/Disc-Corp Bd Q Trdg-Foreign_Govt_Bonds_AFS</v>
          </cell>
          <cell r="G455">
            <v>465</v>
          </cell>
        </row>
        <row r="456">
          <cell r="B456" t="str">
            <v>44070001-3000000</v>
          </cell>
          <cell r="C456">
            <v>465</v>
          </cell>
          <cell r="D456" t="str">
            <v>IR_Bond_Trading_Affiliate</v>
          </cell>
          <cell r="E456" t="str">
            <v>IR_Bond_Trading_Affiliate-Foreign_Govt_Bonds_AFS</v>
          </cell>
          <cell r="G456">
            <v>465</v>
          </cell>
        </row>
        <row r="457">
          <cell r="B457" t="str">
            <v>44070010-3000000</v>
          </cell>
          <cell r="C457">
            <v>465</v>
          </cell>
          <cell r="D457" t="str">
            <v>AmortPremDisc_Bond_Trading_Aff</v>
          </cell>
          <cell r="E457" t="str">
            <v>AmortPremDisc_Bond_Trading_Aff-Foreign_Govt_Bonds_AFS</v>
          </cell>
          <cell r="G457">
            <v>465</v>
          </cell>
        </row>
        <row r="458">
          <cell r="B458" t="str">
            <v>44111000-3000000</v>
          </cell>
          <cell r="C458">
            <v>465</v>
          </cell>
          <cell r="D458" t="str">
            <v>IR_Other_Govt_Bonds_AFS</v>
          </cell>
          <cell r="E458" t="str">
            <v>IR_Other_Govt_Bonds_AFS-Foreign_Govt_Bonds_AFS</v>
          </cell>
          <cell r="G458">
            <v>465</v>
          </cell>
        </row>
        <row r="459">
          <cell r="B459" t="str">
            <v>44111001-3000000</v>
          </cell>
          <cell r="C459">
            <v>465</v>
          </cell>
          <cell r="D459" t="str">
            <v>IR_Other_Govt_TreasuryBill_AFS</v>
          </cell>
          <cell r="E459" t="str">
            <v>IR_Other_Govt_TreasuryBill_AFS-Foreign_Govt_Bonds_AFS</v>
          </cell>
          <cell r="G459">
            <v>465</v>
          </cell>
        </row>
        <row r="460">
          <cell r="B460" t="str">
            <v>44170001-3000000</v>
          </cell>
          <cell r="C460">
            <v>465</v>
          </cell>
          <cell r="D460" t="str">
            <v>IR_Bond_AFS_Affiliate</v>
          </cell>
          <cell r="E460" t="str">
            <v>IR_Bond_AFS_Affiliate-Foreign_Govt_Bonds_AFS</v>
          </cell>
          <cell r="G460">
            <v>465</v>
          </cell>
        </row>
        <row r="461">
          <cell r="B461" t="str">
            <v>44170010-3000000</v>
          </cell>
          <cell r="C461">
            <v>465</v>
          </cell>
          <cell r="D461" t="str">
            <v>AmortPremDisc_Bond_AFS_Aff</v>
          </cell>
          <cell r="E461" t="str">
            <v>AmortPremDisc_Bond_AFS_Aff-Foreign_Govt_Bonds_AFS</v>
          </cell>
          <cell r="G461">
            <v>465</v>
          </cell>
        </row>
        <row r="462">
          <cell r="B462" t="str">
            <v>44173000-3000000</v>
          </cell>
          <cell r="C462">
            <v>465</v>
          </cell>
          <cell r="D462" t="str">
            <v>IR_Bond_AFS</v>
          </cell>
          <cell r="E462" t="str">
            <v>IR_Bond_AFS-Foreign_Govt_Bonds_AFS</v>
          </cell>
          <cell r="G462">
            <v>465</v>
          </cell>
        </row>
        <row r="463">
          <cell r="B463" t="str">
            <v>44173000-9700000</v>
          </cell>
          <cell r="C463">
            <v>465</v>
          </cell>
          <cell r="D463" t="str">
            <v xml:space="preserve">IR_Bond_AFS                   </v>
          </cell>
          <cell r="E463" t="str">
            <v xml:space="preserve">Non_product_related           </v>
          </cell>
          <cell r="G463">
            <v>465</v>
          </cell>
        </row>
        <row r="464">
          <cell r="B464" t="str">
            <v>44174000-3000000</v>
          </cell>
          <cell r="C464">
            <v>465</v>
          </cell>
          <cell r="D464" t="str">
            <v>AmortPremDisc_Bond_Bank_AFS</v>
          </cell>
          <cell r="E464" t="str">
            <v>AmortPremDisc_Bond_Bank_AFS-Foreign_Govt_Bonds_AFS</v>
          </cell>
          <cell r="G464">
            <v>465</v>
          </cell>
        </row>
        <row r="465">
          <cell r="B465" t="str">
            <v>44175000-3000000</v>
          </cell>
          <cell r="C465">
            <v>465</v>
          </cell>
          <cell r="D465" t="str">
            <v>AmortPremDisc_Sec_NBK_AFS</v>
          </cell>
          <cell r="E465" t="str">
            <v>AmortPremDisc_Sec_NBK_AFS-Foreign_Govt_Bonds_AFS</v>
          </cell>
          <cell r="G465">
            <v>465</v>
          </cell>
        </row>
        <row r="466">
          <cell r="B466" t="str">
            <v>44311000-3000000</v>
          </cell>
          <cell r="C466">
            <v>465</v>
          </cell>
          <cell r="D466" t="str">
            <v>IR_Other_Govt_Bonds_L&amp;R</v>
          </cell>
          <cell r="E466" t="str">
            <v>IR_Other_Govt_Bonds_L&amp;R-Foreign_Govt_Bonds_AFS</v>
          </cell>
          <cell r="G466">
            <v>465</v>
          </cell>
        </row>
        <row r="467">
          <cell r="B467" t="str">
            <v>44311000-9700000</v>
          </cell>
          <cell r="C467">
            <v>465</v>
          </cell>
          <cell r="D467" t="str">
            <v>IR_Other_Govt_Bonds_L&amp;R</v>
          </cell>
          <cell r="E467" t="str">
            <v xml:space="preserve">IR_Other_Govt_Bonds_L&amp;R-Non_product_related           </v>
          </cell>
          <cell r="G467">
            <v>465</v>
          </cell>
        </row>
        <row r="468">
          <cell r="B468" t="str">
            <v>44311001-3000000</v>
          </cell>
          <cell r="C468">
            <v>465</v>
          </cell>
          <cell r="D468" t="str">
            <v>IR_Other_Govt_TreasuryBill_L&amp;R</v>
          </cell>
          <cell r="E468" t="str">
            <v>IR_Other_Govt_TreasuryBill_L&amp;R-Foreign_Govt_Bonds_AFS</v>
          </cell>
          <cell r="G468">
            <v>465</v>
          </cell>
        </row>
        <row r="469">
          <cell r="B469" t="str">
            <v>44370001-3000000</v>
          </cell>
          <cell r="C469">
            <v>465</v>
          </cell>
          <cell r="D469" t="str">
            <v>IR_Bond_L&amp;R_Affiliate</v>
          </cell>
          <cell r="E469" t="str">
            <v>IR_Bond_L&amp;R_Affiliate-Foreign_Govt_Bonds_AFS</v>
          </cell>
          <cell r="G469">
            <v>465</v>
          </cell>
        </row>
        <row r="470">
          <cell r="B470" t="str">
            <v>44370010-3000000</v>
          </cell>
          <cell r="C470">
            <v>465</v>
          </cell>
          <cell r="D470" t="str">
            <v>AmortPremDisc_Bond_L&amp;R_Aff</v>
          </cell>
          <cell r="E470" t="str">
            <v>AmortPremDisc_Bond_L&amp;R_Aff-Foreign_Govt_Bonds_AFS</v>
          </cell>
          <cell r="G470">
            <v>465</v>
          </cell>
        </row>
        <row r="471">
          <cell r="B471" t="str">
            <v>44373000-3000000</v>
          </cell>
          <cell r="C471">
            <v>465</v>
          </cell>
          <cell r="D471" t="str">
            <v>IR_Bond_L&amp;R</v>
          </cell>
          <cell r="E471" t="str">
            <v>IR_Bond_L&amp;R-Foreign_Govt_Bonds_AFS</v>
          </cell>
          <cell r="G471">
            <v>465</v>
          </cell>
        </row>
        <row r="472">
          <cell r="B472" t="str">
            <v>44374000-3000000</v>
          </cell>
          <cell r="C472">
            <v>465</v>
          </cell>
          <cell r="D472" t="str">
            <v>AmortPremDisc_Bond_Bank_L&amp;R</v>
          </cell>
          <cell r="E472" t="str">
            <v>AmortPremDisc_Bond_Bank_L&amp;R-Foreign_Govt_Bonds_AFS</v>
          </cell>
          <cell r="G472">
            <v>465</v>
          </cell>
        </row>
        <row r="473">
          <cell r="B473" t="str">
            <v>44375000-3000000</v>
          </cell>
          <cell r="C473">
            <v>465</v>
          </cell>
          <cell r="D473" t="str">
            <v>AmortPremDisc_Bond_NBK_L&amp;R</v>
          </cell>
          <cell r="E473" t="str">
            <v>AmortPremDisc_Bond_NBK_L&amp;R-Foreign_Govt_Bonds_AFS</v>
          </cell>
          <cell r="G473">
            <v>465</v>
          </cell>
        </row>
        <row r="474">
          <cell r="B474" t="str">
            <v>45000000-2800002</v>
          </cell>
          <cell r="C474">
            <v>465</v>
          </cell>
          <cell r="D474" t="str">
            <v>IR-Branch Settlement (IU)</v>
          </cell>
          <cell r="E474" t="str">
            <v>IR-Branch Settlement (IU)-Term Plmts-Interunit Ovs Invt</v>
          </cell>
          <cell r="G474">
            <v>465</v>
          </cell>
        </row>
        <row r="475">
          <cell r="B475" t="str">
            <v>45001001-9700000</v>
          </cell>
          <cell r="C475">
            <v>465</v>
          </cell>
          <cell r="D475" t="str">
            <v>IR-Others</v>
          </cell>
          <cell r="E475" t="str">
            <v xml:space="preserve">IR-Others-Non_product_related           </v>
          </cell>
          <cell r="G475">
            <v>465</v>
          </cell>
        </row>
        <row r="476">
          <cell r="B476" t="str">
            <v>45001007-9700000</v>
          </cell>
          <cell r="C476">
            <v>465</v>
          </cell>
          <cell r="D476" t="str">
            <v>PL Adj Interest Income</v>
          </cell>
          <cell r="E476" t="str">
            <v xml:space="preserve">PL Adj Interest Income-Non_product_related           </v>
          </cell>
          <cell r="G476">
            <v>465</v>
          </cell>
        </row>
        <row r="477">
          <cell r="B477" t="str">
            <v>51001000-2350002</v>
          </cell>
          <cell r="C477">
            <v>465</v>
          </cell>
          <cell r="D477" t="str">
            <v>Agency Fees</v>
          </cell>
          <cell r="E477" t="str">
            <v xml:space="preserve">Agency Fees-Short_Term_Loan               </v>
          </cell>
          <cell r="G477">
            <v>465</v>
          </cell>
        </row>
        <row r="478">
          <cell r="B478" t="str">
            <v>51001000-6200003</v>
          </cell>
          <cell r="C478">
            <v>465</v>
          </cell>
          <cell r="D478" t="str">
            <v>Agency Fees</v>
          </cell>
          <cell r="E478" t="str">
            <v>Agency Fees-Transaction Fees</v>
          </cell>
          <cell r="G478">
            <v>465</v>
          </cell>
        </row>
        <row r="479">
          <cell r="B479" t="str">
            <v>51001000-9700000</v>
          </cell>
          <cell r="C479">
            <v>465</v>
          </cell>
          <cell r="D479" t="str">
            <v>Agency Fees</v>
          </cell>
          <cell r="E479" t="str">
            <v xml:space="preserve">Agency Fees                   -Non_product_related           </v>
          </cell>
          <cell r="G479">
            <v>465</v>
          </cell>
        </row>
        <row r="480">
          <cell r="B480" t="str">
            <v>51001002-2280003</v>
          </cell>
          <cell r="C480">
            <v>465</v>
          </cell>
          <cell r="D480" t="str">
            <v>Agency Fee-Syndicated Loans</v>
          </cell>
          <cell r="E480" t="str">
            <v xml:space="preserve">Agency Fee-Syndicated Loans-Agency Fee-Syndicated Loans </v>
          </cell>
          <cell r="G480">
            <v>465</v>
          </cell>
        </row>
        <row r="481">
          <cell r="B481" t="str">
            <v>51011002-2350002</v>
          </cell>
          <cell r="C481">
            <v>465</v>
          </cell>
          <cell r="D481" t="str">
            <v>Arrangement Fees-Loan Related</v>
          </cell>
          <cell r="E481" t="str">
            <v xml:space="preserve">Arrangement Fees-Loan Related-Short_Term_Loan               </v>
          </cell>
          <cell r="G481">
            <v>465</v>
          </cell>
        </row>
        <row r="482">
          <cell r="B482" t="str">
            <v>51011005-2350002</v>
          </cell>
          <cell r="C482">
            <v>465</v>
          </cell>
          <cell r="D482" t="str">
            <v>Trade_Facility_Processing_Fee</v>
          </cell>
          <cell r="E482" t="str">
            <v xml:space="preserve">Trade_Facility_Processing_Fee-Short_Term_Loan               </v>
          </cell>
          <cell r="G482">
            <v>465</v>
          </cell>
        </row>
        <row r="483">
          <cell r="B483" t="str">
            <v>51031000-2280001</v>
          </cell>
          <cell r="C483">
            <v>465</v>
          </cell>
          <cell r="D483" t="str">
            <v>Commitment Fees</v>
          </cell>
          <cell r="E483" t="str">
            <v xml:space="preserve">Commitment Fees-Term_Loan                     </v>
          </cell>
          <cell r="G483">
            <v>465</v>
          </cell>
        </row>
        <row r="484">
          <cell r="B484" t="str">
            <v>51031000-2350002</v>
          </cell>
          <cell r="C484">
            <v>465</v>
          </cell>
          <cell r="D484" t="str">
            <v>Commitment Fees</v>
          </cell>
          <cell r="E484" t="str">
            <v xml:space="preserve">Commitment Fees-Short_Term_Loan               </v>
          </cell>
          <cell r="G484">
            <v>465</v>
          </cell>
        </row>
        <row r="485">
          <cell r="B485" t="str">
            <v>51031000-8330000</v>
          </cell>
          <cell r="C485">
            <v>465</v>
          </cell>
          <cell r="D485" t="str">
            <v>Commitment Fees</v>
          </cell>
          <cell r="E485" t="str">
            <v xml:space="preserve">Commitment Fees-Import_Bills_For_Collection   </v>
          </cell>
          <cell r="G485">
            <v>465</v>
          </cell>
        </row>
        <row r="486">
          <cell r="B486" t="str">
            <v>51031503-2350002</v>
          </cell>
          <cell r="C486">
            <v>465</v>
          </cell>
          <cell r="D486" t="str">
            <v xml:space="preserve"> Facility fee</v>
          </cell>
          <cell r="E486" t="str">
            <v xml:space="preserve"> Facility fee-Short_Term_Loan               </v>
          </cell>
          <cell r="G486">
            <v>465</v>
          </cell>
        </row>
        <row r="487">
          <cell r="B487" t="str">
            <v>51041000-2330005</v>
          </cell>
          <cell r="C487">
            <v>465</v>
          </cell>
          <cell r="D487" t="str">
            <v>Prepayment Fees</v>
          </cell>
          <cell r="E487" t="str">
            <v xml:space="preserve">Prepayment Fees-Personal_Loan                 </v>
          </cell>
          <cell r="G487">
            <v>465</v>
          </cell>
        </row>
        <row r="488">
          <cell r="B488" t="str">
            <v>51041000-2350002</v>
          </cell>
          <cell r="C488">
            <v>465</v>
          </cell>
          <cell r="D488" t="str">
            <v>Prepayment Fees</v>
          </cell>
          <cell r="E488" t="str">
            <v xml:space="preserve">Prepayment Fees-Short_Term_Loan               </v>
          </cell>
          <cell r="G488">
            <v>465</v>
          </cell>
        </row>
        <row r="489">
          <cell r="B489" t="str">
            <v>51070000-6010000</v>
          </cell>
          <cell r="C489">
            <v>465</v>
          </cell>
          <cell r="D489" t="str">
            <v>Advisory_Fees-Affiliate</v>
          </cell>
          <cell r="E489" t="str">
            <v>Advisory_Fees-Affiliate-Advisory_Fees-Affiliate</v>
          </cell>
          <cell r="G489">
            <v>465</v>
          </cell>
        </row>
        <row r="490">
          <cell r="B490" t="str">
            <v>51071000-6010000</v>
          </cell>
          <cell r="C490">
            <v>465</v>
          </cell>
          <cell r="D490" t="str">
            <v>M&amp;A Advisory Fee</v>
          </cell>
          <cell r="E490" t="str">
            <v>M&amp;A Advisory Fee-Advisory_Fees-Affiliate</v>
          </cell>
          <cell r="G490">
            <v>465</v>
          </cell>
        </row>
        <row r="491">
          <cell r="B491" t="str">
            <v>51091000-8020003</v>
          </cell>
          <cell r="C491">
            <v>465</v>
          </cell>
          <cell r="D491" t="str">
            <v>Guarantee Fees</v>
          </cell>
          <cell r="E491" t="str">
            <v xml:space="preserve">Guarantee Fees-Shipping_Guarantee            </v>
          </cell>
          <cell r="G491">
            <v>465</v>
          </cell>
        </row>
        <row r="492">
          <cell r="B492" t="str">
            <v>51091000-8100000</v>
          </cell>
          <cell r="C492">
            <v>465</v>
          </cell>
          <cell r="D492" t="str">
            <v>Guarantee Fees</v>
          </cell>
          <cell r="E492" t="str">
            <v>Guarantee Fees-SBLC Charges other</v>
          </cell>
          <cell r="G492">
            <v>465</v>
          </cell>
        </row>
        <row r="493">
          <cell r="B493" t="str">
            <v>51120202-5000000</v>
          </cell>
          <cell r="C493">
            <v>465</v>
          </cell>
          <cell r="D493" t="str">
            <v>Fee Income DBS Vickers Indo</v>
          </cell>
          <cell r="E493" t="str">
            <v xml:space="preserve">Fee Income DBS Vickers Indo-Other_Bkg_Svs                 </v>
          </cell>
          <cell r="G493">
            <v>465</v>
          </cell>
        </row>
        <row r="494">
          <cell r="B494" t="str">
            <v>51120202-9700000</v>
          </cell>
          <cell r="C494">
            <v>465</v>
          </cell>
          <cell r="D494" t="str">
            <v xml:space="preserve">Fee Income DBS Vickers Indo   </v>
          </cell>
          <cell r="E494" t="str">
            <v xml:space="preserve">Non_product_related           </v>
          </cell>
          <cell r="G494">
            <v>465</v>
          </cell>
        </row>
        <row r="495">
          <cell r="B495" t="str">
            <v>51121000-2010000</v>
          </cell>
          <cell r="C495">
            <v>465</v>
          </cell>
          <cell r="D495" t="str">
            <v>Commission Received</v>
          </cell>
          <cell r="E495" t="str">
            <v xml:space="preserve">Commission Received-Bills_Receivable_Discounted   </v>
          </cell>
          <cell r="G495">
            <v>465</v>
          </cell>
        </row>
        <row r="496">
          <cell r="B496" t="str">
            <v>51121000-2010002</v>
          </cell>
          <cell r="C496">
            <v>465</v>
          </cell>
          <cell r="D496" t="str">
            <v>Commission Received</v>
          </cell>
          <cell r="E496" t="str">
            <v xml:space="preserve">Commission Received-Export_Bills_under_LC         </v>
          </cell>
          <cell r="G496">
            <v>465</v>
          </cell>
        </row>
        <row r="497">
          <cell r="B497" t="str">
            <v>51121000-2020000</v>
          </cell>
          <cell r="C497">
            <v>465</v>
          </cell>
          <cell r="D497" t="str">
            <v>Commission Received</v>
          </cell>
          <cell r="E497" t="str">
            <v xml:space="preserve">Commission Received-Bills_Receivable_Purchased    </v>
          </cell>
          <cell r="G497">
            <v>465</v>
          </cell>
        </row>
        <row r="498">
          <cell r="B498" t="str">
            <v>51121000-2020003</v>
          </cell>
          <cell r="C498">
            <v>465</v>
          </cell>
          <cell r="D498" t="str">
            <v>Commission Received</v>
          </cell>
          <cell r="E498" t="str">
            <v xml:space="preserve">Commission Received-Import_Bills_Under_LC         </v>
          </cell>
          <cell r="G498">
            <v>465</v>
          </cell>
        </row>
        <row r="499">
          <cell r="B499" t="str">
            <v>51121000-2100001</v>
          </cell>
          <cell r="C499">
            <v>465</v>
          </cell>
          <cell r="D499" t="str">
            <v>Commission Received</v>
          </cell>
          <cell r="E499" t="str">
            <v xml:space="preserve">Commission Received-Outward_Demand_Draft          </v>
          </cell>
          <cell r="G499">
            <v>465</v>
          </cell>
        </row>
        <row r="500">
          <cell r="B500" t="str">
            <v>51121000-2350005</v>
          </cell>
          <cell r="C500">
            <v>465</v>
          </cell>
          <cell r="D500" t="str">
            <v>Commission Received</v>
          </cell>
          <cell r="E500" t="str">
            <v xml:space="preserve">Commission Received-Loan_Packing_Credit           </v>
          </cell>
          <cell r="G500">
            <v>465</v>
          </cell>
        </row>
        <row r="501">
          <cell r="B501" t="str">
            <v>51121000-3000000</v>
          </cell>
          <cell r="C501">
            <v>465</v>
          </cell>
          <cell r="D501" t="str">
            <v>Commission Received</v>
          </cell>
          <cell r="E501" t="str">
            <v>Commission Received-Foreign_Govt_Bonds_AFS</v>
          </cell>
          <cell r="G501">
            <v>465</v>
          </cell>
        </row>
        <row r="502">
          <cell r="B502" t="str">
            <v>51121000-5000000</v>
          </cell>
          <cell r="C502">
            <v>465</v>
          </cell>
          <cell r="D502" t="str">
            <v>Commission Received</v>
          </cell>
          <cell r="E502" t="str">
            <v xml:space="preserve">Commission Received-Other_Bkg_Svs                 </v>
          </cell>
          <cell r="G502">
            <v>465</v>
          </cell>
        </row>
        <row r="503">
          <cell r="B503" t="str">
            <v>51121000-8000000</v>
          </cell>
          <cell r="C503">
            <v>465</v>
          </cell>
          <cell r="D503" t="str">
            <v>Commission Received</v>
          </cell>
          <cell r="E503" t="str">
            <v xml:space="preserve">Commission Received-Financial_Guarantee           </v>
          </cell>
          <cell r="G503">
            <v>465</v>
          </cell>
        </row>
        <row r="504">
          <cell r="B504" t="str">
            <v>51121000-8010000</v>
          </cell>
          <cell r="C504">
            <v>465</v>
          </cell>
          <cell r="D504" t="str">
            <v>Commission Received</v>
          </cell>
          <cell r="E504" t="str">
            <v xml:space="preserve">Commission Received-Performance_Guarantee         </v>
          </cell>
          <cell r="G504">
            <v>465</v>
          </cell>
        </row>
        <row r="505">
          <cell r="B505" t="str">
            <v>51121000-8300000</v>
          </cell>
          <cell r="C505">
            <v>465</v>
          </cell>
          <cell r="D505" t="str">
            <v>Commission Received</v>
          </cell>
          <cell r="E505" t="str">
            <v xml:space="preserve">Commission Received-Outward_Bill-Collection       </v>
          </cell>
          <cell r="G505">
            <v>465</v>
          </cell>
        </row>
        <row r="506">
          <cell r="B506" t="str">
            <v>51121000-8300001</v>
          </cell>
          <cell r="C506">
            <v>465</v>
          </cell>
          <cell r="D506" t="str">
            <v>Commission Received</v>
          </cell>
          <cell r="E506" t="str">
            <v xml:space="preserve">Commission Received-Export_Bills-LC_(non-fin)     </v>
          </cell>
          <cell r="G506">
            <v>465</v>
          </cell>
        </row>
        <row r="507">
          <cell r="B507" t="str">
            <v>51121000-8300006</v>
          </cell>
          <cell r="C507">
            <v>465</v>
          </cell>
          <cell r="D507" t="str">
            <v>Commission Received</v>
          </cell>
          <cell r="E507" t="str">
            <v xml:space="preserve">Commission Received-Export_LC_Advising            </v>
          </cell>
          <cell r="G507">
            <v>465</v>
          </cell>
        </row>
        <row r="508">
          <cell r="B508" t="str">
            <v>51121000-8320000</v>
          </cell>
          <cell r="C508">
            <v>465</v>
          </cell>
          <cell r="D508" t="str">
            <v>Commission Received</v>
          </cell>
          <cell r="E508" t="str">
            <v xml:space="preserve">Commission Received-Letter_of_Credit              </v>
          </cell>
          <cell r="G508">
            <v>465</v>
          </cell>
        </row>
        <row r="509">
          <cell r="B509" t="str">
            <v>51121000-8320001</v>
          </cell>
          <cell r="C509">
            <v>465</v>
          </cell>
          <cell r="D509" t="str">
            <v>Commission Received</v>
          </cell>
          <cell r="E509" t="str">
            <v xml:space="preserve">Commission Received-Letter of Credit - Local      </v>
          </cell>
          <cell r="G509">
            <v>465</v>
          </cell>
        </row>
        <row r="510">
          <cell r="B510" t="str">
            <v>51121000-8330000</v>
          </cell>
          <cell r="C510">
            <v>465</v>
          </cell>
          <cell r="D510" t="str">
            <v>Commission Received</v>
          </cell>
          <cell r="E510" t="str">
            <v xml:space="preserve">Commission Received-Import_Bills_For_Collection   </v>
          </cell>
          <cell r="G510">
            <v>465</v>
          </cell>
        </row>
        <row r="511">
          <cell r="B511" t="str">
            <v>51121000-8700000</v>
          </cell>
          <cell r="C511">
            <v>465</v>
          </cell>
          <cell r="D511" t="str">
            <v>Commission Received</v>
          </cell>
          <cell r="E511" t="str">
            <v xml:space="preserve">Commission Received-FX_Contracts                  </v>
          </cell>
          <cell r="G511">
            <v>465</v>
          </cell>
        </row>
        <row r="512">
          <cell r="B512" t="str">
            <v>51121000-9700000</v>
          </cell>
          <cell r="C512">
            <v>465</v>
          </cell>
          <cell r="D512" t="str">
            <v>Commission Received</v>
          </cell>
          <cell r="E512" t="str">
            <v xml:space="preserve">Commission Received-Non_product_related           </v>
          </cell>
          <cell r="G512">
            <v>465</v>
          </cell>
        </row>
        <row r="513">
          <cell r="B513" t="str">
            <v>51121001-2350002</v>
          </cell>
          <cell r="C513">
            <v>465</v>
          </cell>
          <cell r="D513" t="str">
            <v>Commission AR discounting loan</v>
          </cell>
          <cell r="E513" t="str">
            <v xml:space="preserve">Commission AR discounting loan-Short_Term_Loan               </v>
          </cell>
          <cell r="G513">
            <v>465</v>
          </cell>
        </row>
        <row r="514">
          <cell r="B514" t="str">
            <v>51121002-2350002</v>
          </cell>
          <cell r="C514">
            <v>465</v>
          </cell>
          <cell r="D514" t="str">
            <v>Commission on Pre Export Loan</v>
          </cell>
          <cell r="E514" t="str">
            <v xml:space="preserve">Commission on Pre Export Loan-Short_Term_Loan               </v>
          </cell>
          <cell r="G514">
            <v>465</v>
          </cell>
        </row>
        <row r="515">
          <cell r="B515" t="str">
            <v>51121003-2350002</v>
          </cell>
          <cell r="C515">
            <v>465</v>
          </cell>
          <cell r="D515" t="str">
            <v>Commission on CMA</v>
          </cell>
          <cell r="E515" t="str">
            <v xml:space="preserve">Commission on CMA-Short_Term_Loan               </v>
          </cell>
          <cell r="G515">
            <v>465</v>
          </cell>
        </row>
        <row r="516">
          <cell r="B516" t="str">
            <v>51121004-4100000</v>
          </cell>
          <cell r="C516">
            <v>465</v>
          </cell>
          <cell r="D516" t="str">
            <v>Facility Administration fee</v>
          </cell>
          <cell r="E516" t="str">
            <v xml:space="preserve">Facility Administration fee-Current_Account               </v>
          </cell>
          <cell r="G516">
            <v>465</v>
          </cell>
        </row>
        <row r="517">
          <cell r="B517" t="str">
            <v>51121004-9700000</v>
          </cell>
          <cell r="C517">
            <v>465</v>
          </cell>
          <cell r="D517" t="str">
            <v>Facility Administration fee</v>
          </cell>
          <cell r="E517" t="str">
            <v xml:space="preserve">Facility Administration fee-Non_product_related           </v>
          </cell>
          <cell r="G517">
            <v>465</v>
          </cell>
        </row>
        <row r="518">
          <cell r="B518" t="str">
            <v>51121005-2350002</v>
          </cell>
          <cell r="C518">
            <v>465</v>
          </cell>
          <cell r="D518" t="str">
            <v>Commission on PIB</v>
          </cell>
          <cell r="E518" t="str">
            <v xml:space="preserve">Commission on PIB-Short_Term_Loan               </v>
          </cell>
          <cell r="G518">
            <v>465</v>
          </cell>
        </row>
        <row r="519">
          <cell r="B519" t="str">
            <v>51121005-5000000</v>
          </cell>
          <cell r="C519">
            <v>465</v>
          </cell>
          <cell r="D519" t="str">
            <v>Commission on PIB</v>
          </cell>
          <cell r="E519" t="str">
            <v xml:space="preserve">Commission on PIB-Other_Bkg_Svs                 </v>
          </cell>
          <cell r="G519">
            <v>465</v>
          </cell>
        </row>
        <row r="520">
          <cell r="B520" t="str">
            <v>51121006-2350002</v>
          </cell>
          <cell r="C520">
            <v>465</v>
          </cell>
          <cell r="D520" t="str">
            <v>Commission  on D/P</v>
          </cell>
          <cell r="E520" t="str">
            <v xml:space="preserve">Commission  on D/P-Short_Term_Loan               </v>
          </cell>
          <cell r="G520">
            <v>465</v>
          </cell>
        </row>
        <row r="521">
          <cell r="B521" t="str">
            <v>51121006-5000000</v>
          </cell>
          <cell r="C521">
            <v>465</v>
          </cell>
          <cell r="E521" t="str">
            <v xml:space="preserve">Commission on D/P-Other_Bkg_Svs                 </v>
          </cell>
          <cell r="G521">
            <v>465</v>
          </cell>
        </row>
        <row r="522">
          <cell r="B522" t="str">
            <v>51121007-2020003</v>
          </cell>
          <cell r="C522">
            <v>465</v>
          </cell>
          <cell r="D522" t="str">
            <v>Commission IBC</v>
          </cell>
          <cell r="E522" t="str">
            <v xml:space="preserve">Commission IBC-Import_Bills_Under_LC         </v>
          </cell>
          <cell r="G522">
            <v>465</v>
          </cell>
        </row>
        <row r="523">
          <cell r="B523" t="str">
            <v>51121008-8300000</v>
          </cell>
          <cell r="C523">
            <v>465</v>
          </cell>
          <cell r="D523" t="str">
            <v>Commission OBC</v>
          </cell>
          <cell r="E523" t="str">
            <v xml:space="preserve">Commission OBC-Outward_Bill-Collection       </v>
          </cell>
          <cell r="G523">
            <v>465</v>
          </cell>
        </row>
        <row r="524">
          <cell r="B524" t="str">
            <v>51121009-8000000</v>
          </cell>
          <cell r="C524">
            <v>465</v>
          </cell>
          <cell r="D524" t="str">
            <v>Commission Bapeksta</v>
          </cell>
          <cell r="E524" t="str">
            <v xml:space="preserve">Commission Bapeksta-Financial_Guarantee           </v>
          </cell>
          <cell r="G524">
            <v>465</v>
          </cell>
        </row>
        <row r="525">
          <cell r="B525" t="str">
            <v>51121012-5000000</v>
          </cell>
          <cell r="C525">
            <v>465</v>
          </cell>
          <cell r="D525" t="str">
            <v>FX Commission</v>
          </cell>
          <cell r="E525" t="str">
            <v xml:space="preserve">FX Commission-Other_Bkg_Svs                 </v>
          </cell>
          <cell r="G525">
            <v>465</v>
          </cell>
        </row>
        <row r="526">
          <cell r="B526" t="str">
            <v>51121012-8700000</v>
          </cell>
          <cell r="C526">
            <v>465</v>
          </cell>
          <cell r="D526" t="str">
            <v>FX Commission</v>
          </cell>
          <cell r="E526" t="str">
            <v xml:space="preserve">FX Commission-FX_Contracts                  </v>
          </cell>
          <cell r="G526">
            <v>465</v>
          </cell>
        </row>
        <row r="527">
          <cell r="B527" t="str">
            <v>51121012-9700000</v>
          </cell>
          <cell r="C527">
            <v>465</v>
          </cell>
          <cell r="D527" t="str">
            <v>FX Commission</v>
          </cell>
          <cell r="E527" t="str">
            <v xml:space="preserve">FX Commission-Non_product_related           </v>
          </cell>
          <cell r="G527">
            <v>465</v>
          </cell>
        </row>
        <row r="528">
          <cell r="B528" t="str">
            <v>51121013-5000000</v>
          </cell>
          <cell r="C528">
            <v>465</v>
          </cell>
          <cell r="D528" t="str">
            <v>FX Commission Interbook</v>
          </cell>
          <cell r="E528" t="str">
            <v xml:space="preserve">FX Commission Interbook-Other_Bkg_Svs                 </v>
          </cell>
          <cell r="G528">
            <v>465</v>
          </cell>
        </row>
        <row r="529">
          <cell r="B529" t="str">
            <v>51121014-9700000</v>
          </cell>
          <cell r="C529">
            <v>465</v>
          </cell>
          <cell r="D529" t="str">
            <v xml:space="preserve"> PL  Adj  Commission</v>
          </cell>
          <cell r="E529" t="str">
            <v xml:space="preserve"> PL  Adj  Commission-Non_product_related           </v>
          </cell>
          <cell r="G529">
            <v>465</v>
          </cell>
        </row>
        <row r="530">
          <cell r="B530" t="str">
            <v>51121015-5000000</v>
          </cell>
          <cell r="C530">
            <v>465</v>
          </cell>
          <cell r="D530" t="str">
            <v>CBG Structured Notes Fee</v>
          </cell>
          <cell r="E530" t="str">
            <v xml:space="preserve">CBG Structured Notes Fee-Other_Bkg_Svs                 </v>
          </cell>
          <cell r="G530">
            <v>465</v>
          </cell>
        </row>
        <row r="531">
          <cell r="B531" t="str">
            <v>51121016-2020003</v>
          </cell>
          <cell r="C531">
            <v>465</v>
          </cell>
          <cell r="D531" t="str">
            <v>Fee Income for UPAS</v>
          </cell>
          <cell r="E531" t="str">
            <v xml:space="preserve">Fee Income for UPAS-Import_Bills_Under_LC         </v>
          </cell>
          <cell r="G531">
            <v>465</v>
          </cell>
        </row>
        <row r="532">
          <cell r="B532" t="str">
            <v>51121017-2350006</v>
          </cell>
          <cell r="C532">
            <v>465</v>
          </cell>
          <cell r="D532" t="str">
            <v>Commission on T/R</v>
          </cell>
          <cell r="E532" t="str">
            <v xml:space="preserve">Commission on T/R-Trust_Receipt                 </v>
          </cell>
          <cell r="G532">
            <v>465</v>
          </cell>
        </row>
        <row r="533">
          <cell r="B533" t="str">
            <v>51121017-5000000</v>
          </cell>
          <cell r="C533">
            <v>465</v>
          </cell>
          <cell r="D533" t="str">
            <v>Commission on T/R</v>
          </cell>
          <cell r="E533" t="str">
            <v xml:space="preserve">Commission on T/R-Other_Bkg_Svs                 </v>
          </cell>
          <cell r="G533">
            <v>465</v>
          </cell>
        </row>
        <row r="534">
          <cell r="B534" t="str">
            <v>51121031-2000001</v>
          </cell>
          <cell r="C534">
            <v>465</v>
          </cell>
          <cell r="D534" t="str">
            <v>Commission on Bills -IMEX</v>
          </cell>
          <cell r="E534" t="str">
            <v xml:space="preserve">Commission on Bills -IMEX-Commission on Bills -IMEX </v>
          </cell>
          <cell r="G534">
            <v>465</v>
          </cell>
        </row>
        <row r="535">
          <cell r="B535" t="str">
            <v>51121041-2020003</v>
          </cell>
          <cell r="C535">
            <v>465</v>
          </cell>
          <cell r="D535" t="str">
            <v>Commission on LC -IMEX</v>
          </cell>
          <cell r="E535" t="str">
            <v xml:space="preserve">Commission on LC -IMEX-Import_Bills_Under_LC         </v>
          </cell>
          <cell r="G535">
            <v>465</v>
          </cell>
        </row>
        <row r="536">
          <cell r="B536" t="str">
            <v>51121041-8300006</v>
          </cell>
          <cell r="C536">
            <v>465</v>
          </cell>
          <cell r="D536" t="str">
            <v>Commission on LC -IMEX</v>
          </cell>
          <cell r="E536" t="str">
            <v xml:space="preserve">Commission on LC -IMEX-Export_LC_Advising            </v>
          </cell>
          <cell r="G536">
            <v>465</v>
          </cell>
        </row>
        <row r="537">
          <cell r="B537" t="str">
            <v>51121041-8320000</v>
          </cell>
          <cell r="C537">
            <v>465</v>
          </cell>
          <cell r="D537" t="str">
            <v>Commission on LC -IMEX</v>
          </cell>
          <cell r="E537" t="str">
            <v xml:space="preserve">Commission on LC -IMEX-Letter_of_Credit              </v>
          </cell>
          <cell r="G537">
            <v>465</v>
          </cell>
        </row>
        <row r="538">
          <cell r="B538" t="str">
            <v>51121041-9700000</v>
          </cell>
          <cell r="C538">
            <v>465</v>
          </cell>
          <cell r="D538" t="str">
            <v>Commission on LC -IMEX</v>
          </cell>
          <cell r="E538" t="str">
            <v xml:space="preserve">Commission on LC -IMEX-Non_product_related           </v>
          </cell>
          <cell r="G538">
            <v>465</v>
          </cell>
        </row>
        <row r="539">
          <cell r="B539" t="str">
            <v>51121043-2010002</v>
          </cell>
          <cell r="C539">
            <v>465</v>
          </cell>
          <cell r="D539" t="str">
            <v>Comm on Export LC -IMEX</v>
          </cell>
          <cell r="E539" t="str">
            <v xml:space="preserve">Comm on Export LC -IMEX-Export_Bills_under_LC         </v>
          </cell>
          <cell r="G539">
            <v>465</v>
          </cell>
        </row>
        <row r="540">
          <cell r="B540" t="str">
            <v>51121051-8000000</v>
          </cell>
          <cell r="C540">
            <v>465</v>
          </cell>
          <cell r="D540" t="str">
            <v>Commission on LG-IMEX</v>
          </cell>
          <cell r="E540" t="str">
            <v xml:space="preserve">Commission on LG-IMEX-Financial_Guarantee           </v>
          </cell>
          <cell r="G540">
            <v>465</v>
          </cell>
        </row>
        <row r="541">
          <cell r="B541" t="str">
            <v>51141010-6200003</v>
          </cell>
          <cell r="C541">
            <v>465</v>
          </cell>
          <cell r="D541" t="str">
            <v>Comm Recvd-Out of Pocket Custd</v>
          </cell>
          <cell r="E541" t="str">
            <v>Comm Recvd-Out of Pocket Custd-Transaction Fees</v>
          </cell>
          <cell r="G541">
            <v>465</v>
          </cell>
        </row>
        <row r="542">
          <cell r="B542" t="str">
            <v>51141010-9700000</v>
          </cell>
          <cell r="C542">
            <v>465</v>
          </cell>
          <cell r="D542" t="str">
            <v>Comm Recvd-Out of Pocket Custd</v>
          </cell>
          <cell r="E542" t="str">
            <v xml:space="preserve">Comm Recvd-Out of Pocket Custd-Non_product_related           </v>
          </cell>
          <cell r="G542">
            <v>465</v>
          </cell>
        </row>
        <row r="543">
          <cell r="B543" t="str">
            <v>51141011-6200003</v>
          </cell>
          <cell r="C543">
            <v>465</v>
          </cell>
          <cell r="D543" t="str">
            <v>Comm Recvd-Corp Act Fee Custd</v>
          </cell>
          <cell r="E543" t="str">
            <v>Comm Recvd-Corp Act Fee Custd-Transaction Fees</v>
          </cell>
          <cell r="G543">
            <v>465</v>
          </cell>
        </row>
        <row r="544">
          <cell r="B544" t="str">
            <v>51141012-6200003</v>
          </cell>
          <cell r="C544">
            <v>465</v>
          </cell>
          <cell r="D544" t="str">
            <v>Internal Fee Inc/Exp-Custody</v>
          </cell>
          <cell r="E544" t="str">
            <v>Internal Fee Inc/Exp-Custody-Transaction Fees</v>
          </cell>
          <cell r="G544">
            <v>465</v>
          </cell>
        </row>
        <row r="545">
          <cell r="B545" t="str">
            <v>51141012-9700000</v>
          </cell>
          <cell r="C545">
            <v>465</v>
          </cell>
          <cell r="D545" t="str">
            <v>Internal Fee Inc/Exp-Custody</v>
          </cell>
          <cell r="E545" t="str">
            <v xml:space="preserve">Internal Fee Inc/Exp-Custody-Non_product_related           </v>
          </cell>
          <cell r="G545">
            <v>465</v>
          </cell>
        </row>
        <row r="546">
          <cell r="B546" t="str">
            <v>51141013-6200003</v>
          </cell>
          <cell r="C546">
            <v>465</v>
          </cell>
          <cell r="D546" t="str">
            <v>Safekeeping Fee Custody</v>
          </cell>
          <cell r="E546" t="str">
            <v>Safekeeping Fee Custody-Transaction Fees</v>
          </cell>
          <cell r="G546">
            <v>465</v>
          </cell>
        </row>
        <row r="547">
          <cell r="B547" t="str">
            <v>51141013-9700000</v>
          </cell>
          <cell r="C547">
            <v>465</v>
          </cell>
          <cell r="D547" t="str">
            <v>Safekeeping Fee Custody-Non_product_related</v>
          </cell>
          <cell r="E547" t="str">
            <v xml:space="preserve">Safekeeping Fee Custody       -Non_product_related           </v>
          </cell>
          <cell r="G547">
            <v>465</v>
          </cell>
        </row>
        <row r="548">
          <cell r="B548" t="str">
            <v>51141014-6200003</v>
          </cell>
          <cell r="C548">
            <v>465</v>
          </cell>
          <cell r="D548" t="str">
            <v>Safekeeping Fee Custody</v>
          </cell>
          <cell r="E548" t="str">
            <v>Safekeeping Fee Custody-Transaction Fees</v>
          </cell>
          <cell r="G548">
            <v>465</v>
          </cell>
        </row>
        <row r="549">
          <cell r="B549" t="str">
            <v>51151000-2350002</v>
          </cell>
          <cell r="C549">
            <v>465</v>
          </cell>
          <cell r="D549" t="str">
            <v>Confirmation Fees</v>
          </cell>
          <cell r="E549" t="str">
            <v xml:space="preserve">Confirmation Fees-Short_Term_Loan               </v>
          </cell>
          <cell r="G549">
            <v>465</v>
          </cell>
        </row>
        <row r="550">
          <cell r="B550" t="str">
            <v>51201000-6200003</v>
          </cell>
          <cell r="C550">
            <v>465</v>
          </cell>
          <cell r="D550" t="str">
            <v>Transaction Fees</v>
          </cell>
          <cell r="E550" t="str">
            <v>Transaction Fees-Transaction Fees</v>
          </cell>
          <cell r="G550">
            <v>465</v>
          </cell>
        </row>
        <row r="551">
          <cell r="B551" t="str">
            <v>51201000-9700000</v>
          </cell>
          <cell r="C551">
            <v>465</v>
          </cell>
          <cell r="D551" t="str">
            <v>Transaction Fees</v>
          </cell>
          <cell r="E551" t="str">
            <v xml:space="preserve">Transaction Fees-Non_product_related           </v>
          </cell>
          <cell r="G551">
            <v>465</v>
          </cell>
        </row>
        <row r="552">
          <cell r="B552" t="str">
            <v>51201009-5220000</v>
          </cell>
          <cell r="C552">
            <v>465</v>
          </cell>
          <cell r="D552" t="str">
            <v>Txn Fee-UnitTrust/Fund-3rd Pty</v>
          </cell>
          <cell r="E552" t="str">
            <v>Txn Fee-UnitTrust/Fund-3rd Pty-Sundry Redemption Unit Trust</v>
          </cell>
          <cell r="G552">
            <v>465</v>
          </cell>
        </row>
        <row r="553">
          <cell r="B553" t="str">
            <v>51201020-5220000</v>
          </cell>
          <cell r="C553">
            <v>465</v>
          </cell>
          <cell r="D553" t="str">
            <v>Redemption Fees</v>
          </cell>
          <cell r="E553" t="str">
            <v>Redemption Fees-Sundry Redemption Unit Trust</v>
          </cell>
          <cell r="G553">
            <v>465</v>
          </cell>
        </row>
        <row r="554">
          <cell r="B554" t="str">
            <v>51231100-5020000</v>
          </cell>
          <cell r="C554">
            <v>465</v>
          </cell>
          <cell r="D554" t="str">
            <v>Rental Safe Deposit Box</v>
          </cell>
          <cell r="E554" t="str">
            <v>Rental Safe Deposit Box-Value Added Tax</v>
          </cell>
          <cell r="G554">
            <v>465</v>
          </cell>
        </row>
        <row r="555">
          <cell r="B555" t="str">
            <v>51231101-5020000</v>
          </cell>
          <cell r="C555">
            <v>465</v>
          </cell>
          <cell r="D555" t="str">
            <v>SDB Rental Fees Finacle</v>
          </cell>
          <cell r="E555" t="str">
            <v>SDB Rental Fees Finacle-Value Added Tax</v>
          </cell>
          <cell r="G555">
            <v>465</v>
          </cell>
        </row>
        <row r="556">
          <cell r="B556" t="str">
            <v>51241014-5400000</v>
          </cell>
          <cell r="C556">
            <v>465</v>
          </cell>
          <cell r="D556" t="str">
            <v>Life Insurance (RP) Commission</v>
          </cell>
          <cell r="E556" t="str">
            <v>Life Insurance (RP) Commission-Sundry Redemption Bancassurance</v>
          </cell>
          <cell r="G556">
            <v>465</v>
          </cell>
        </row>
        <row r="557">
          <cell r="B557" t="str">
            <v>51241014-9700000</v>
          </cell>
          <cell r="C557">
            <v>465</v>
          </cell>
          <cell r="D557" t="str">
            <v>Life Insurance (RP) Commission-Non_product_related</v>
          </cell>
          <cell r="E557" t="str">
            <v xml:space="preserve">Life Insurance (RP) Commission-Non_product_related           </v>
          </cell>
          <cell r="G557">
            <v>465</v>
          </cell>
        </row>
        <row r="558">
          <cell r="B558" t="str">
            <v>51241019-5000000</v>
          </cell>
          <cell r="C558">
            <v>465</v>
          </cell>
          <cell r="D558" t="str">
            <v>Referral Fee</v>
          </cell>
          <cell r="E558" t="str">
            <v xml:space="preserve">Referral Fee-Other_Bkg_Svs                 </v>
          </cell>
          <cell r="G558">
            <v>465</v>
          </cell>
        </row>
        <row r="559">
          <cell r="B559" t="str">
            <v>51241019-9700000</v>
          </cell>
          <cell r="C559">
            <v>465</v>
          </cell>
          <cell r="D559" t="str">
            <v>Referral Fee-Non_product_related</v>
          </cell>
          <cell r="E559" t="str">
            <v xml:space="preserve">Referral Fee                  -Non_product_related           </v>
          </cell>
          <cell r="G559">
            <v>465</v>
          </cell>
        </row>
        <row r="560">
          <cell r="B560" t="str">
            <v>51251000-2000004</v>
          </cell>
          <cell r="C560">
            <v>465</v>
          </cell>
          <cell r="D560" t="str">
            <v>(blank)</v>
          </cell>
          <cell r="E560" t="str">
            <v xml:space="preserve">-Collateral Mgt Arrgmt         </v>
          </cell>
          <cell r="G560">
            <v>465</v>
          </cell>
        </row>
        <row r="561">
          <cell r="B561" t="str">
            <v>51251017-2100000</v>
          </cell>
          <cell r="C561">
            <v>465</v>
          </cell>
          <cell r="D561" t="str">
            <v>Commission On Remittance</v>
          </cell>
          <cell r="E561" t="str">
            <v xml:space="preserve">Commission On Remittance-Outward_Telegraphic_Transfer  </v>
          </cell>
          <cell r="G561">
            <v>465</v>
          </cell>
        </row>
        <row r="562">
          <cell r="B562" t="str">
            <v>51261000-2100000</v>
          </cell>
          <cell r="C562">
            <v>465</v>
          </cell>
          <cell r="D562" t="str">
            <v>Service Charges</v>
          </cell>
          <cell r="E562" t="str">
            <v xml:space="preserve">Service Charges-Outward_Telegraphic_Transfer  </v>
          </cell>
          <cell r="G562">
            <v>465</v>
          </cell>
        </row>
        <row r="563">
          <cell r="B563" t="str">
            <v>51261000-4100000</v>
          </cell>
          <cell r="C563">
            <v>465</v>
          </cell>
          <cell r="D563" t="str">
            <v>Service Charges</v>
          </cell>
          <cell r="E563" t="str">
            <v xml:space="preserve">Service Charges-Current_Account               </v>
          </cell>
          <cell r="G563">
            <v>465</v>
          </cell>
        </row>
        <row r="564">
          <cell r="B564" t="str">
            <v>51261000-5000000</v>
          </cell>
          <cell r="C564">
            <v>465</v>
          </cell>
          <cell r="D564" t="str">
            <v>Service Charges</v>
          </cell>
          <cell r="E564" t="str">
            <v xml:space="preserve">Service Charges-Other_Bkg_Svs                 </v>
          </cell>
          <cell r="G564">
            <v>465</v>
          </cell>
        </row>
        <row r="565">
          <cell r="B565" t="str">
            <v>51261000-9700000</v>
          </cell>
          <cell r="C565">
            <v>465</v>
          </cell>
          <cell r="D565" t="str">
            <v>Service Charges</v>
          </cell>
          <cell r="E565" t="str">
            <v xml:space="preserve">Service Charges-Non_product_related           </v>
          </cell>
          <cell r="G565">
            <v>465</v>
          </cell>
        </row>
        <row r="566">
          <cell r="B566" t="str">
            <v>51281000-2330005</v>
          </cell>
          <cell r="C566">
            <v>465</v>
          </cell>
          <cell r="D566" t="str">
            <v>Service Chrgs-Waiver/Refund</v>
          </cell>
          <cell r="E566" t="str">
            <v xml:space="preserve">Service Chrgs-Waiver/Refund-Personal_Loan                 </v>
          </cell>
          <cell r="G566">
            <v>465</v>
          </cell>
        </row>
        <row r="567">
          <cell r="B567" t="str">
            <v>51391000-2330005</v>
          </cell>
          <cell r="C567">
            <v>465</v>
          </cell>
          <cell r="D567" t="str">
            <v>Late Charges</v>
          </cell>
          <cell r="E567" t="str">
            <v xml:space="preserve">Late Charges-Personal_Loan                 </v>
          </cell>
          <cell r="G567">
            <v>465</v>
          </cell>
        </row>
        <row r="568">
          <cell r="B568" t="str">
            <v>51391000-9700000</v>
          </cell>
          <cell r="C568">
            <v>465</v>
          </cell>
          <cell r="D568" t="str">
            <v>Late Charges</v>
          </cell>
          <cell r="E568" t="str">
            <v xml:space="preserve">Late Charges-Non_product_related           </v>
          </cell>
          <cell r="G568">
            <v>465</v>
          </cell>
        </row>
        <row r="569">
          <cell r="B569" t="str">
            <v>51411000-2330005</v>
          </cell>
          <cell r="C569">
            <v>465</v>
          </cell>
          <cell r="D569" t="str">
            <v>Processing Fees</v>
          </cell>
          <cell r="E569" t="str">
            <v xml:space="preserve">Processing Fees-Personal_Loan                 </v>
          </cell>
          <cell r="G569">
            <v>465</v>
          </cell>
        </row>
        <row r="570">
          <cell r="B570" t="str">
            <v>51411000-2350002</v>
          </cell>
          <cell r="C570">
            <v>465</v>
          </cell>
          <cell r="D570" t="str">
            <v>Processing Fees</v>
          </cell>
          <cell r="E570" t="str">
            <v xml:space="preserve">Processing Fees-Short_Term_Loan               </v>
          </cell>
          <cell r="G570">
            <v>465</v>
          </cell>
        </row>
        <row r="571">
          <cell r="B571" t="str">
            <v>51411010-5000000</v>
          </cell>
          <cell r="C571">
            <v>465</v>
          </cell>
          <cell r="D571" t="str">
            <v>Fund Transfer Comm Finacle</v>
          </cell>
          <cell r="E571" t="str">
            <v xml:space="preserve">Fund Transfer Comm Finacle-Other_Bkg_Svs                 </v>
          </cell>
          <cell r="G571">
            <v>465</v>
          </cell>
        </row>
        <row r="572">
          <cell r="B572" t="str">
            <v>51411011-5000000</v>
          </cell>
          <cell r="C572">
            <v>465</v>
          </cell>
          <cell r="D572" t="str">
            <v>Fund Transfer Commission</v>
          </cell>
          <cell r="E572" t="str">
            <v xml:space="preserve">Fund Transfer Commission-Other_Bkg_Svs                 </v>
          </cell>
          <cell r="G572">
            <v>465</v>
          </cell>
        </row>
        <row r="573">
          <cell r="B573" t="str">
            <v>51411012-5000000</v>
          </cell>
          <cell r="C573">
            <v>465</v>
          </cell>
          <cell r="D573" t="str">
            <v>FX Commission Finacle</v>
          </cell>
          <cell r="E573" t="str">
            <v xml:space="preserve">FX Commission Finacle-Other_Bkg_Svs                 </v>
          </cell>
          <cell r="G573">
            <v>465</v>
          </cell>
        </row>
        <row r="574">
          <cell r="B574" t="str">
            <v>51411012-8700000</v>
          </cell>
          <cell r="C574">
            <v>465</v>
          </cell>
          <cell r="D574" t="str">
            <v>FX Commission Finacle</v>
          </cell>
          <cell r="E574" t="str">
            <v xml:space="preserve">FX Commission Finacle-FX_Contracts                  </v>
          </cell>
          <cell r="G574">
            <v>465</v>
          </cell>
        </row>
        <row r="575">
          <cell r="B575" t="str">
            <v>51411013-5000000</v>
          </cell>
          <cell r="C575">
            <v>465</v>
          </cell>
          <cell r="D575" t="str">
            <v>Other Commission Inc Finacle</v>
          </cell>
          <cell r="E575" t="str">
            <v xml:space="preserve">Other Commission Inc Finacle-Other_Bkg_Svs                 </v>
          </cell>
          <cell r="G575">
            <v>465</v>
          </cell>
        </row>
        <row r="576">
          <cell r="B576" t="str">
            <v>51411013-9700000</v>
          </cell>
          <cell r="C576">
            <v>465</v>
          </cell>
          <cell r="D576" t="str">
            <v>Other Commission Inc Finacle</v>
          </cell>
          <cell r="E576" t="str">
            <v xml:space="preserve">Other Commission Inc Finacle-Non_product_related           </v>
          </cell>
          <cell r="G576">
            <v>465</v>
          </cell>
        </row>
        <row r="577">
          <cell r="B577" t="str">
            <v>51431000-5000000</v>
          </cell>
          <cell r="C577">
            <v>465</v>
          </cell>
          <cell r="D577" t="str">
            <v xml:space="preserve">Recoveries-Courier            </v>
          </cell>
          <cell r="E577" t="str">
            <v xml:space="preserve">Recoveries-Courier            -Other_Bkg_Svs                 </v>
          </cell>
          <cell r="G577">
            <v>465</v>
          </cell>
        </row>
        <row r="578">
          <cell r="B578" t="str">
            <v>51431001-2100001</v>
          </cell>
          <cell r="C578">
            <v>465</v>
          </cell>
          <cell r="D578" t="str">
            <v>Recoveries-Postages</v>
          </cell>
          <cell r="E578" t="str">
            <v xml:space="preserve">Recoveries-Postages-Outward_Demand_Draft          </v>
          </cell>
          <cell r="G578">
            <v>465</v>
          </cell>
        </row>
        <row r="579">
          <cell r="B579" t="str">
            <v>51431001-5000000</v>
          </cell>
          <cell r="C579">
            <v>465</v>
          </cell>
          <cell r="D579" t="str">
            <v>Recoveries-Postages</v>
          </cell>
          <cell r="E579" t="str">
            <v xml:space="preserve">Recoveries-Postages-Other_Bkg_Svs                 </v>
          </cell>
          <cell r="G579">
            <v>465</v>
          </cell>
        </row>
        <row r="580">
          <cell r="B580" t="str">
            <v>51431002-5000000</v>
          </cell>
          <cell r="C580">
            <v>465</v>
          </cell>
          <cell r="D580" t="str">
            <v>Recoveries-Fax/Tlx/Shift/Swift</v>
          </cell>
          <cell r="E580" t="str">
            <v xml:space="preserve">Recoveries-Fax/Tlx/Shift/Swift-Other_Bkg_Svs                 </v>
          </cell>
          <cell r="G580">
            <v>465</v>
          </cell>
        </row>
        <row r="581">
          <cell r="B581" t="str">
            <v>52991000-2020003</v>
          </cell>
          <cell r="C581">
            <v>465</v>
          </cell>
          <cell r="D581" t="str">
            <v>Miscellaneous Fee &amp; Commission</v>
          </cell>
          <cell r="E581" t="str">
            <v xml:space="preserve">Miscellaneous Fee &amp; Commission-Import_Bills_Under_LC         </v>
          </cell>
          <cell r="G581">
            <v>465</v>
          </cell>
        </row>
        <row r="582">
          <cell r="B582" t="str">
            <v>52991000-8200000</v>
          </cell>
          <cell r="C582">
            <v>465</v>
          </cell>
          <cell r="D582" t="str">
            <v>Miscellaneous Fee &amp; Commission</v>
          </cell>
          <cell r="E582" t="str">
            <v>Miscellaneous Fee &amp; Commission-</v>
          </cell>
          <cell r="G582">
            <v>465</v>
          </cell>
        </row>
        <row r="583">
          <cell r="B583" t="str">
            <v>52991009-2280001</v>
          </cell>
          <cell r="C583">
            <v>465</v>
          </cell>
          <cell r="D583" t="str">
            <v>Bad Debts/Losses Recovered</v>
          </cell>
          <cell r="E583" t="str">
            <v xml:space="preserve">Bad Debts/Losses Recovered-Term_Loan                     </v>
          </cell>
          <cell r="G583">
            <v>465</v>
          </cell>
        </row>
        <row r="584">
          <cell r="B584" t="str">
            <v>52991020-2330005</v>
          </cell>
          <cell r="C584">
            <v>465</v>
          </cell>
          <cell r="D584" t="str">
            <v xml:space="preserve">Miscellaneous Income-PL-Personal_Loan                 </v>
          </cell>
          <cell r="E584" t="str">
            <v xml:space="preserve">Miscellaneous Income-PL-Personal_Loan                 </v>
          </cell>
          <cell r="G584">
            <v>465</v>
          </cell>
        </row>
        <row r="585">
          <cell r="B585" t="str">
            <v>52991103-5220000</v>
          </cell>
          <cell r="C585">
            <v>465</v>
          </cell>
          <cell r="D585" t="str">
            <v>Trailer_Fees</v>
          </cell>
          <cell r="E585" t="str">
            <v>Trailer_Fees-Sundry Redemption Unit Trust</v>
          </cell>
          <cell r="G585">
            <v>465</v>
          </cell>
        </row>
        <row r="586">
          <cell r="B586" t="str">
            <v>52991103-9700000</v>
          </cell>
          <cell r="C586">
            <v>465</v>
          </cell>
          <cell r="D586" t="str">
            <v>Trailer_Fees-Non_product_related</v>
          </cell>
          <cell r="E586" t="str">
            <v xml:space="preserve">Trailer_Fees                  -Non_product_related           </v>
          </cell>
          <cell r="G586">
            <v>465</v>
          </cell>
        </row>
        <row r="587">
          <cell r="B587" t="str">
            <v>55000000-2800001</v>
          </cell>
          <cell r="C587">
            <v>465</v>
          </cell>
          <cell r="D587" t="str">
            <v>PL_on_Money_Mkt_Pdts_Affiliate</v>
          </cell>
          <cell r="E587" t="str">
            <v>PL_on_Money_Mkt_Pdts_Affiliate-Term Borr-I/unit Ovs Invt</v>
          </cell>
          <cell r="G587">
            <v>465</v>
          </cell>
        </row>
        <row r="588">
          <cell r="B588" t="str">
            <v>55001000-2800001</v>
          </cell>
          <cell r="C588">
            <v>465</v>
          </cell>
          <cell r="D588" t="str">
            <v>PL On Disp Of Money Mkt Prdts</v>
          </cell>
          <cell r="E588" t="str">
            <v>PL On Disp Of Money Mkt Prdts-Term Borr-I/unit Ovs Invt</v>
          </cell>
          <cell r="G588">
            <v>465</v>
          </cell>
        </row>
        <row r="589">
          <cell r="B589" t="str">
            <v>55001000-2800002</v>
          </cell>
          <cell r="C589">
            <v>465</v>
          </cell>
          <cell r="E589" t="str">
            <v xml:space="preserve">PL On Disp Of Money Mkt Prdts-Interbank_Lending             </v>
          </cell>
          <cell r="G589">
            <v>465</v>
          </cell>
        </row>
        <row r="590">
          <cell r="B590" t="str">
            <v>55001000-2810000</v>
          </cell>
          <cell r="C590">
            <v>465</v>
          </cell>
          <cell r="D590" t="str">
            <v>PL On Disp Of Money Mkt Prdts</v>
          </cell>
          <cell r="E590" t="str">
            <v>PL On Disp Of Money Mkt Prdts-IR-MM lending-Bank</v>
          </cell>
          <cell r="G590">
            <v>465</v>
          </cell>
        </row>
        <row r="591">
          <cell r="B591" t="str">
            <v>55010000-3000000</v>
          </cell>
          <cell r="C591">
            <v>465</v>
          </cell>
          <cell r="D591" t="str">
            <v>PL_on_Debt_Securities_TRGD_Aff</v>
          </cell>
          <cell r="E591" t="str">
            <v>PL_on_Debt_Securities_TRGD_Aff-Foreign_Govt_Bonds_AFS</v>
          </cell>
          <cell r="G591">
            <v>465</v>
          </cell>
        </row>
        <row r="592">
          <cell r="B592" t="str">
            <v>55011000-3000000</v>
          </cell>
          <cell r="C592">
            <v>465</v>
          </cell>
          <cell r="D592" t="str">
            <v>PL On Disp of Tdg Sec Realised</v>
          </cell>
          <cell r="E592" t="str">
            <v>PL On Disp of Tdg Sec Realised-Foreign_Govt_Bonds_AFS</v>
          </cell>
          <cell r="G592">
            <v>465</v>
          </cell>
        </row>
        <row r="593">
          <cell r="B593" t="str">
            <v>55020000-2870000</v>
          </cell>
          <cell r="C593">
            <v>465</v>
          </cell>
          <cell r="D593" t="str">
            <v>PL_on_Valuation_Repos_Aff</v>
          </cell>
          <cell r="E593" t="str">
            <v>PL_on_Valuation_Repos_Aff-IP-Repos OG Sec-BK</v>
          </cell>
          <cell r="G593">
            <v>465</v>
          </cell>
        </row>
        <row r="594">
          <cell r="B594" t="str">
            <v>55020001-2870002</v>
          </cell>
          <cell r="C594">
            <v>465</v>
          </cell>
          <cell r="D594" t="str">
            <v>PL_on_Valuation_RevRepos_Aff</v>
          </cell>
          <cell r="E594" t="str">
            <v>PL_on_Valuation_RevRepos_Aff-</v>
          </cell>
          <cell r="G594">
            <v>465</v>
          </cell>
        </row>
        <row r="595">
          <cell r="B595" t="str">
            <v>55021000-2870000</v>
          </cell>
          <cell r="C595">
            <v>465</v>
          </cell>
          <cell r="D595" t="str">
            <v>PL_on_Valuation_Repos</v>
          </cell>
          <cell r="E595" t="str">
            <v>PL_on_Valuation_Repos-IP-Repos OG Sec-BK</v>
          </cell>
          <cell r="G595">
            <v>465</v>
          </cell>
        </row>
        <row r="596">
          <cell r="B596" t="str">
            <v>55021001-2870002</v>
          </cell>
          <cell r="C596">
            <v>465</v>
          </cell>
          <cell r="D596" t="str">
            <v>PL_on_Valuation_RevRepos</v>
          </cell>
          <cell r="E596" t="str">
            <v>PL_on_Valuation_RevRepos-</v>
          </cell>
          <cell r="G596">
            <v>465</v>
          </cell>
        </row>
        <row r="597">
          <cell r="B597" t="str">
            <v>55041000-3000000</v>
          </cell>
          <cell r="C597">
            <v>465</v>
          </cell>
          <cell r="D597" t="str">
            <v>PL On Disp Of OG Bds Trdg</v>
          </cell>
          <cell r="E597" t="str">
            <v>PL On Disp Of OG Bds Trdg-Foreign_Govt_Bonds_AFS</v>
          </cell>
          <cell r="G597">
            <v>465</v>
          </cell>
        </row>
        <row r="598">
          <cell r="B598" t="str">
            <v>55041001-3000000</v>
          </cell>
          <cell r="C598">
            <v>465</v>
          </cell>
          <cell r="D598" t="str">
            <v>PL On Disp Of OG Bds</v>
          </cell>
          <cell r="E598" t="str">
            <v>PL On Disp Of OG Bds-Foreign_Govt_Bonds_AFS</v>
          </cell>
          <cell r="G598">
            <v>465</v>
          </cell>
        </row>
        <row r="599">
          <cell r="B599" t="str">
            <v>55042000-3000000</v>
          </cell>
          <cell r="C599">
            <v>465</v>
          </cell>
          <cell r="D599" t="str">
            <v>PL On Disp Of OG TB Trdg</v>
          </cell>
          <cell r="E599" t="str">
            <v>PL On Disp Of OG TB Trdg-Foreign_Govt_Bonds_AFS</v>
          </cell>
          <cell r="G599">
            <v>465</v>
          </cell>
        </row>
        <row r="600">
          <cell r="B600" t="str">
            <v>55042001-3000000</v>
          </cell>
          <cell r="C600">
            <v>465</v>
          </cell>
          <cell r="D600" t="str">
            <v>PL On Disp Of OG TB</v>
          </cell>
          <cell r="E600" t="str">
            <v>PL On Disp Of OG TB-Foreign_Govt_Bonds_AFS</v>
          </cell>
          <cell r="G600">
            <v>465</v>
          </cell>
        </row>
        <row r="601">
          <cell r="B601" t="str">
            <v>55051000-3000000</v>
          </cell>
          <cell r="C601">
            <v>465</v>
          </cell>
          <cell r="D601" t="str">
            <v>PL On Disp Of AFS Securities</v>
          </cell>
          <cell r="E601" t="str">
            <v>PL On Disp Of AFS Securities-Foreign_Govt_Bonds_AFS</v>
          </cell>
          <cell r="G601">
            <v>465</v>
          </cell>
        </row>
        <row r="602">
          <cell r="B602" t="str">
            <v>55070000-3000000</v>
          </cell>
          <cell r="C602">
            <v>465</v>
          </cell>
          <cell r="D602" t="str">
            <v>PL_on_AFS_Securities_Affiliate</v>
          </cell>
          <cell r="E602" t="str">
            <v>PL_on_AFS_Securities_Affiliate-Foreign_Govt_Bonds_AFS</v>
          </cell>
          <cell r="G602">
            <v>465</v>
          </cell>
        </row>
        <row r="603">
          <cell r="B603" t="str">
            <v>55091000-3000000</v>
          </cell>
          <cell r="C603">
            <v>465</v>
          </cell>
          <cell r="D603" t="str">
            <v>PL On Disp Of OG Bds AFS</v>
          </cell>
          <cell r="E603" t="str">
            <v>PL On Disp Of OG Bds AFS-Foreign_Govt_Bonds_AFS</v>
          </cell>
          <cell r="G603">
            <v>465</v>
          </cell>
        </row>
        <row r="604">
          <cell r="B604" t="str">
            <v>55092000-3000000</v>
          </cell>
          <cell r="C604">
            <v>465</v>
          </cell>
          <cell r="D604" t="str">
            <v>PL On Disp Of OG TB AFS</v>
          </cell>
          <cell r="E604" t="str">
            <v>PL On Disp Of OG TB AFS-Foreign_Govt_Bonds_AFS</v>
          </cell>
          <cell r="G604">
            <v>465</v>
          </cell>
        </row>
        <row r="605">
          <cell r="B605" t="str">
            <v>55180000-3000000</v>
          </cell>
          <cell r="C605">
            <v>465</v>
          </cell>
          <cell r="D605" t="str">
            <v>PL_on_L&amp;R_Securities_Affiliate</v>
          </cell>
          <cell r="E605" t="str">
            <v>PL_on_L&amp;R_Securities_Affiliate-Foreign_Govt_Bonds_AFS</v>
          </cell>
          <cell r="G605">
            <v>465</v>
          </cell>
        </row>
        <row r="606">
          <cell r="B606" t="str">
            <v>55181000-3000000</v>
          </cell>
          <cell r="C606">
            <v>465</v>
          </cell>
          <cell r="D606" t="str">
            <v>PL On Disp Of L&amp;R Sec</v>
          </cell>
          <cell r="E606" t="str">
            <v>PL On Disp Of L&amp;R Sec-Foreign_Govt_Bonds_AFS</v>
          </cell>
          <cell r="G606">
            <v>465</v>
          </cell>
        </row>
        <row r="607">
          <cell r="B607" t="str">
            <v>55300000-8730000</v>
          </cell>
          <cell r="C607">
            <v>465</v>
          </cell>
          <cell r="D607" t="str">
            <v>PL Derivatives Affiliates</v>
          </cell>
          <cell r="E607" t="str">
            <v>PL Derivatives Affiliates-Accounts Receivable</v>
          </cell>
          <cell r="G607">
            <v>465</v>
          </cell>
        </row>
        <row r="608">
          <cell r="B608" t="str">
            <v>55300000-8760002</v>
          </cell>
          <cell r="C608">
            <v>465</v>
          </cell>
          <cell r="D608" t="str">
            <v>PL Derivatives Affiliates</v>
          </cell>
          <cell r="E608" t="str">
            <v>PL Derivatives Affiliates-A/C Rec'ble-Affiliate</v>
          </cell>
          <cell r="G608">
            <v>465</v>
          </cell>
        </row>
        <row r="609">
          <cell r="B609" t="str">
            <v>55300000-8760004</v>
          </cell>
          <cell r="C609">
            <v>465</v>
          </cell>
          <cell r="D609" t="str">
            <v>PL Derivatives Affiliates</v>
          </cell>
          <cell r="E609" t="str">
            <v>PL Derivatives Affiliates-Accounts Payable</v>
          </cell>
          <cell r="G609">
            <v>465</v>
          </cell>
        </row>
        <row r="610">
          <cell r="B610" t="str">
            <v>55300000-8760005</v>
          </cell>
          <cell r="C610">
            <v>465</v>
          </cell>
          <cell r="D610" t="str">
            <v>PL Derivatives Affiliates</v>
          </cell>
          <cell r="E610" t="str">
            <v>PL Derivatives Affiliates-Accounts Receivable</v>
          </cell>
          <cell r="G610">
            <v>465</v>
          </cell>
        </row>
        <row r="611">
          <cell r="B611" t="str">
            <v>55300000-8760006</v>
          </cell>
          <cell r="C611">
            <v>465</v>
          </cell>
          <cell r="D611" t="str">
            <v>PL Derivatives Affiliates</v>
          </cell>
          <cell r="E611" t="str">
            <v>PL Derivatives Affiliates-Accounts Payable</v>
          </cell>
          <cell r="G611">
            <v>465</v>
          </cell>
        </row>
        <row r="612">
          <cell r="B612" t="str">
            <v>55300000-8820001</v>
          </cell>
          <cell r="C612">
            <v>465</v>
          </cell>
          <cell r="D612" t="str">
            <v>PL Derivatives Affiliates</v>
          </cell>
          <cell r="E612" t="str">
            <v>PL Derivatives Affiliates-Accounts Receivable</v>
          </cell>
          <cell r="G612">
            <v>465</v>
          </cell>
        </row>
        <row r="613">
          <cell r="B613" t="str">
            <v>55301000-8730000</v>
          </cell>
          <cell r="C613">
            <v>465</v>
          </cell>
          <cell r="D613" t="str">
            <v>PL on Derivatives</v>
          </cell>
          <cell r="E613" t="str">
            <v>PL on Derivatives-Accounts Receivable</v>
          </cell>
          <cell r="G613">
            <v>465</v>
          </cell>
        </row>
        <row r="614">
          <cell r="B614" t="str">
            <v>55301000-8760002</v>
          </cell>
          <cell r="C614">
            <v>465</v>
          </cell>
          <cell r="D614" t="str">
            <v>PL on Derivatives</v>
          </cell>
          <cell r="E614" t="str">
            <v>PL on Derivatives-A/C Rec'ble-Affiliate</v>
          </cell>
          <cell r="G614">
            <v>465</v>
          </cell>
        </row>
        <row r="615">
          <cell r="B615" t="str">
            <v>55301000-8760004</v>
          </cell>
          <cell r="C615">
            <v>465</v>
          </cell>
          <cell r="D615" t="str">
            <v>PL on Derivatives</v>
          </cell>
          <cell r="E615" t="str">
            <v>PL on Derivatives-Accounts Payable</v>
          </cell>
          <cell r="G615">
            <v>465</v>
          </cell>
        </row>
        <row r="616">
          <cell r="B616" t="str">
            <v>55301000-8760005</v>
          </cell>
          <cell r="C616">
            <v>465</v>
          </cell>
          <cell r="D616" t="str">
            <v>PL on Derivatives</v>
          </cell>
          <cell r="E616" t="str">
            <v>PL on Derivatives-Accounts Receivable</v>
          </cell>
          <cell r="G616">
            <v>465</v>
          </cell>
        </row>
        <row r="617">
          <cell r="B617" t="str">
            <v>55301000-8760006</v>
          </cell>
          <cell r="C617">
            <v>465</v>
          </cell>
          <cell r="D617" t="str">
            <v>PL on Derivatives</v>
          </cell>
          <cell r="E617" t="str">
            <v>PL on Derivatives-Accounts Payable</v>
          </cell>
          <cell r="G617">
            <v>465</v>
          </cell>
        </row>
        <row r="618">
          <cell r="B618" t="str">
            <v>55301000-8820001</v>
          </cell>
          <cell r="C618">
            <v>465</v>
          </cell>
          <cell r="D618" t="str">
            <v>PL on Derivatives</v>
          </cell>
          <cell r="E618" t="str">
            <v>PL on Derivatives-Accounts Receivable</v>
          </cell>
          <cell r="G618">
            <v>465</v>
          </cell>
        </row>
        <row r="619">
          <cell r="B619" t="str">
            <v>55311000-8760002</v>
          </cell>
          <cell r="C619" t="str">
            <v xml:space="preserve">Other Off BS &amp; contra ac </v>
          </cell>
          <cell r="D619" t="str">
            <v>Internal Derivative PL</v>
          </cell>
          <cell r="E619" t="str">
            <v>Internal Derivative PL-A/C Rec'ble-Affiliate</v>
          </cell>
          <cell r="G619" t="str">
            <v xml:space="preserve">Other Off BS &amp; contra ac </v>
          </cell>
        </row>
        <row r="620">
          <cell r="B620" t="str">
            <v>55311000-8760004</v>
          </cell>
          <cell r="C620" t="str">
            <v xml:space="preserve">Other Off BS &amp; contra ac </v>
          </cell>
          <cell r="D620" t="str">
            <v>Internal Derivative PL</v>
          </cell>
          <cell r="E620" t="str">
            <v>Internal Derivative PL-Accounts Payable</v>
          </cell>
          <cell r="G620" t="str">
            <v xml:space="preserve">Other Off BS &amp; contra ac </v>
          </cell>
        </row>
        <row r="621">
          <cell r="B621" t="str">
            <v>55311000-8760005</v>
          </cell>
          <cell r="C621" t="str">
            <v xml:space="preserve">Other Off BS &amp; contra ac </v>
          </cell>
          <cell r="D621" t="str">
            <v>Internal Derivative PL</v>
          </cell>
          <cell r="E621" t="str">
            <v>Internal Derivative PL-Accounts Receivable</v>
          </cell>
          <cell r="G621" t="str">
            <v xml:space="preserve">Other Off BS &amp; contra ac </v>
          </cell>
        </row>
        <row r="622">
          <cell r="B622" t="str">
            <v>55311000-8760006</v>
          </cell>
          <cell r="C622" t="str">
            <v xml:space="preserve">Other Off BS &amp; contra ac </v>
          </cell>
          <cell r="D622" t="str">
            <v>Internal Derivative PL</v>
          </cell>
          <cell r="E622" t="str">
            <v>Internal Derivative PL-Accounts Payable</v>
          </cell>
          <cell r="G622" t="str">
            <v xml:space="preserve">Other Off BS &amp; contra ac </v>
          </cell>
        </row>
        <row r="623">
          <cell r="B623" t="str">
            <v>55311000-8820001</v>
          </cell>
          <cell r="C623" t="str">
            <v xml:space="preserve">Other Off BS &amp; contra ac </v>
          </cell>
          <cell r="D623" t="str">
            <v>Internal Derivative PL</v>
          </cell>
          <cell r="E623" t="str">
            <v>Internal Derivative PL-Accounts Receivable</v>
          </cell>
          <cell r="G623" t="str">
            <v xml:space="preserve">Other Off BS &amp; contra ac </v>
          </cell>
        </row>
        <row r="624">
          <cell r="B624" t="str">
            <v>55311010-2870002</v>
          </cell>
          <cell r="C624" t="str">
            <v xml:space="preserve">Other Off BS &amp; contra ac </v>
          </cell>
          <cell r="D624" t="str">
            <v>Internal MM PL</v>
          </cell>
          <cell r="E624" t="str">
            <v>Internal MM PL-</v>
          </cell>
          <cell r="G624" t="str">
            <v xml:space="preserve">Other Off BS &amp; contra ac </v>
          </cell>
        </row>
        <row r="625">
          <cell r="B625" t="str">
            <v>55311020-8700000</v>
          </cell>
          <cell r="C625" t="str">
            <v xml:space="preserve">Other Off BS &amp; contra ac </v>
          </cell>
          <cell r="D625" t="str">
            <v>PL-Internal_FX</v>
          </cell>
          <cell r="E625" t="str">
            <v xml:space="preserve">PL-Internal_FX-FX_Contracts                  </v>
          </cell>
          <cell r="G625" t="str">
            <v xml:space="preserve">Other Off BS &amp; contra ac </v>
          </cell>
        </row>
        <row r="626">
          <cell r="B626" t="str">
            <v>55311100-2800002</v>
          </cell>
          <cell r="C626" t="str">
            <v xml:space="preserve">Other Off BS &amp; contra ac </v>
          </cell>
          <cell r="D626" t="str">
            <v>IR-Internal-MM Lending</v>
          </cell>
          <cell r="E626" t="str">
            <v>IR-Internal-MM Lending-Term Plmts-Interunit Ovs Invt</v>
          </cell>
          <cell r="G626" t="str">
            <v xml:space="preserve">Other Off BS &amp; contra ac </v>
          </cell>
        </row>
        <row r="627">
          <cell r="B627" t="str">
            <v>55311103-2870002</v>
          </cell>
          <cell r="C627" t="str">
            <v xml:space="preserve">Other Off BS &amp; contra ac </v>
          </cell>
          <cell r="D627" t="str">
            <v>IR_RevRepo_Internal</v>
          </cell>
          <cell r="E627" t="str">
            <v>IR_RevRepo_Internal-</v>
          </cell>
          <cell r="G627" t="str">
            <v xml:space="preserve">Other Off BS &amp; contra ac </v>
          </cell>
        </row>
        <row r="628">
          <cell r="B628" t="str">
            <v>55311201-2800001</v>
          </cell>
          <cell r="C628" t="str">
            <v xml:space="preserve">Other Off BS &amp; contra ac </v>
          </cell>
          <cell r="D628" t="str">
            <v>IP-Internal-MM Borrowings</v>
          </cell>
          <cell r="E628" t="str">
            <v>IP-Internal-MM Borrowings-Term Borr-I/unit Ovs Invt</v>
          </cell>
          <cell r="G628" t="str">
            <v xml:space="preserve">Other Off BS &amp; contra ac </v>
          </cell>
        </row>
        <row r="629">
          <cell r="B629" t="str">
            <v>55311202-2870000</v>
          </cell>
          <cell r="C629" t="str">
            <v xml:space="preserve">Other Off BS &amp; contra ac </v>
          </cell>
          <cell r="D629" t="str">
            <v>IP-Internal Derivatives</v>
          </cell>
          <cell r="E629" t="str">
            <v>IP-Internal Derivatives-IP-Repos OG Sec-BK</v>
          </cell>
          <cell r="G629" t="str">
            <v xml:space="preserve">Other Off BS &amp; contra ac </v>
          </cell>
        </row>
        <row r="630">
          <cell r="B630" t="str">
            <v>55411015-8700000</v>
          </cell>
          <cell r="C630">
            <v>465</v>
          </cell>
          <cell r="D630" t="str">
            <v>Exchange PL-Murex</v>
          </cell>
          <cell r="E630" t="str">
            <v xml:space="preserve">Exchange PL-Murex-FX_Contracts                  </v>
          </cell>
          <cell r="G630">
            <v>465</v>
          </cell>
        </row>
        <row r="631">
          <cell r="B631" t="str">
            <v>55411015-9700000</v>
          </cell>
          <cell r="C631">
            <v>465</v>
          </cell>
          <cell r="D631" t="str">
            <v>Exchange PL-Murex</v>
          </cell>
          <cell r="E631" t="str">
            <v xml:space="preserve">Exchange PL-Murex-Non_product_related           </v>
          </cell>
          <cell r="G631">
            <v>465</v>
          </cell>
        </row>
        <row r="632">
          <cell r="B632" t="str">
            <v>55411100-9700000</v>
          </cell>
          <cell r="C632">
            <v>465</v>
          </cell>
          <cell r="D632" t="str">
            <v xml:space="preserve">Exchange PL-Revaln            </v>
          </cell>
          <cell r="E632" t="str">
            <v xml:space="preserve">Exchange PL-Revaln            -Non_product_related           </v>
          </cell>
          <cell r="G632">
            <v>465</v>
          </cell>
        </row>
        <row r="633">
          <cell r="B633" t="str">
            <v>55451000-3000000</v>
          </cell>
          <cell r="C633">
            <v>465</v>
          </cell>
          <cell r="D633" t="str">
            <v>PL-Valuation Res (Bid Offer)</v>
          </cell>
          <cell r="E633" t="str">
            <v>PL-Valuation Res (Bid Offer)-Foreign_Govt_Bonds_AFS</v>
          </cell>
          <cell r="G633">
            <v>465</v>
          </cell>
        </row>
        <row r="634">
          <cell r="B634" t="str">
            <v>55451000-9700000</v>
          </cell>
          <cell r="C634">
            <v>465</v>
          </cell>
          <cell r="D634" t="str">
            <v xml:space="preserve">PL-Valuation Res (Bid Offer)-Non_product_related           </v>
          </cell>
          <cell r="E634" t="str">
            <v xml:space="preserve">PL-Valuation Res (Bid Offer)  -Non_product_related           </v>
          </cell>
          <cell r="G634">
            <v>465</v>
          </cell>
        </row>
        <row r="635">
          <cell r="B635" t="str">
            <v>55471100-3000000</v>
          </cell>
          <cell r="C635">
            <v>465</v>
          </cell>
          <cell r="D635" t="str">
            <v>P/L-Valn Reserves(Illiquidity)</v>
          </cell>
          <cell r="E635" t="str">
            <v>P/L-Valn Reserves(Illiquidity)-Foreign_Govt_Bonds_AFS</v>
          </cell>
          <cell r="G635">
            <v>465</v>
          </cell>
        </row>
        <row r="636">
          <cell r="B636" t="str">
            <v>55471100-9700000</v>
          </cell>
          <cell r="C636">
            <v>465</v>
          </cell>
          <cell r="D636" t="str">
            <v xml:space="preserve">P/L-Valn Reserves(Illiquidity)-Non_product_related           </v>
          </cell>
          <cell r="E636" t="str">
            <v xml:space="preserve">P/L-Valn Reserves(Illiquidity)-Non_product_related           </v>
          </cell>
          <cell r="G636">
            <v>465</v>
          </cell>
        </row>
        <row r="637">
          <cell r="B637" t="str">
            <v>55481000-3000000</v>
          </cell>
          <cell r="C637">
            <v>465</v>
          </cell>
          <cell r="D637" t="str">
            <v>PL-Valuation Res</v>
          </cell>
          <cell r="E637" t="str">
            <v>PL-Valuation Res-Foreign_Govt_Bonds_AFS</v>
          </cell>
          <cell r="G637">
            <v>465</v>
          </cell>
        </row>
        <row r="638">
          <cell r="B638" t="str">
            <v>55481000-9700000</v>
          </cell>
          <cell r="C638">
            <v>465</v>
          </cell>
          <cell r="D638" t="str">
            <v xml:space="preserve">PL-Valuation Res-Non_product_related           </v>
          </cell>
          <cell r="E638" t="str">
            <v xml:space="preserve">PL-Valuation Res              -Non_product_related           </v>
          </cell>
          <cell r="G638">
            <v>465</v>
          </cell>
        </row>
        <row r="639">
          <cell r="B639" t="str">
            <v>56001000-9700000</v>
          </cell>
          <cell r="C639">
            <v>465</v>
          </cell>
          <cell r="D639" t="str">
            <v>PL On Disp Of FA Excl W-offs</v>
          </cell>
          <cell r="E639" t="str">
            <v xml:space="preserve">PL On Disp Of FA Excl W-offs-Non_product_related           </v>
          </cell>
          <cell r="G639">
            <v>465</v>
          </cell>
        </row>
        <row r="640">
          <cell r="B640" t="str">
            <v>56011002-4200000</v>
          </cell>
          <cell r="C640">
            <v>465</v>
          </cell>
          <cell r="D640" t="str">
            <v>Penalty charges</v>
          </cell>
          <cell r="E640" t="str">
            <v xml:space="preserve">Penalty charges-Fixed_Deposit                 </v>
          </cell>
          <cell r="G640">
            <v>465</v>
          </cell>
        </row>
        <row r="641">
          <cell r="B641" t="str">
            <v>56091000-5000000</v>
          </cell>
          <cell r="C641">
            <v>465</v>
          </cell>
          <cell r="D641" t="str">
            <v>Misc Non-Fee Based Income</v>
          </cell>
          <cell r="E641" t="str">
            <v xml:space="preserve">Misc Non-Fee Based Income-Other_Bkg_Svs                 </v>
          </cell>
          <cell r="G641">
            <v>465</v>
          </cell>
        </row>
        <row r="642">
          <cell r="B642" t="str">
            <v>63101000-4100000</v>
          </cell>
          <cell r="C642">
            <v>465</v>
          </cell>
          <cell r="D642" t="str">
            <v>IP-Borrowings from customers</v>
          </cell>
          <cell r="E642" t="str">
            <v xml:space="preserve">IP-Borrowings from customers-Current_Account               </v>
          </cell>
          <cell r="G642">
            <v>465</v>
          </cell>
        </row>
        <row r="643">
          <cell r="B643" t="str">
            <v>63101000-4200000</v>
          </cell>
          <cell r="C643">
            <v>465</v>
          </cell>
          <cell r="D643" t="str">
            <v>IP-Borrowings from customers</v>
          </cell>
          <cell r="E643" t="str">
            <v xml:space="preserve">IP-Borrowings from customers-Fixed_Deposit                 </v>
          </cell>
          <cell r="G643">
            <v>465</v>
          </cell>
        </row>
        <row r="644">
          <cell r="B644" t="str">
            <v>63101000-4300001</v>
          </cell>
          <cell r="C644">
            <v>465</v>
          </cell>
          <cell r="D644" t="str">
            <v>IP-Borrowings from customers</v>
          </cell>
          <cell r="E644" t="str">
            <v xml:space="preserve">IP-Borrowings from customers-Savings_Account               </v>
          </cell>
          <cell r="G644">
            <v>465</v>
          </cell>
        </row>
        <row r="645">
          <cell r="B645" t="str">
            <v>63101009-4300001</v>
          </cell>
          <cell r="C645">
            <v>465</v>
          </cell>
          <cell r="D645" t="str">
            <v>IP-Autosave Deposits</v>
          </cell>
          <cell r="E645" t="str">
            <v xml:space="preserve">IP-Autosave Deposits-Savings_Account               </v>
          </cell>
          <cell r="G645">
            <v>465</v>
          </cell>
        </row>
        <row r="646">
          <cell r="B646" t="str">
            <v>63101009-430-770001</v>
          </cell>
          <cell r="C646">
            <v>465</v>
          </cell>
          <cell r="D646" t="str">
            <v>IP-Autosave Deposits</v>
          </cell>
          <cell r="E646" t="str">
            <v>IP-Autosave Deposits-Savings/SavingsPlus</v>
          </cell>
          <cell r="G646">
            <v>465</v>
          </cell>
        </row>
        <row r="647">
          <cell r="B647" t="str">
            <v xml:space="preserve">63101009-430-770001        </v>
          </cell>
          <cell r="C647">
            <v>465</v>
          </cell>
          <cell r="E647" t="str">
            <v xml:space="preserve">IP-Autosave Deposits-Savings/SavingsPlus           </v>
          </cell>
          <cell r="G647">
            <v>465</v>
          </cell>
        </row>
        <row r="648">
          <cell r="B648" t="str">
            <v>63101009-9700000</v>
          </cell>
          <cell r="C648">
            <v>465</v>
          </cell>
          <cell r="D648" t="str">
            <v>IP-Autosave Deposits-Non_product_related</v>
          </cell>
          <cell r="E648" t="str">
            <v xml:space="preserve">IP-Autosave Deposits          -Non_product_related           </v>
          </cell>
          <cell r="G648">
            <v>465</v>
          </cell>
        </row>
        <row r="649">
          <cell r="B649" t="str">
            <v>63121020-2800001</v>
          </cell>
          <cell r="C649">
            <v>465</v>
          </cell>
          <cell r="D649" t="str">
            <v>IP-Fixed/Term Borr Fr Oth Cust</v>
          </cell>
          <cell r="E649" t="str">
            <v>IP-Fixed/Term Borr Fr Oth Cust-Term Borr-I/unit Ovs Invt</v>
          </cell>
          <cell r="G649">
            <v>465</v>
          </cell>
        </row>
        <row r="650">
          <cell r="B650" t="str">
            <v>63130000-2870000</v>
          </cell>
          <cell r="C650">
            <v>465</v>
          </cell>
          <cell r="D650" t="str">
            <v>IP_Repos_NBK_Others_Affiliate</v>
          </cell>
          <cell r="E650" t="str">
            <v>IP_Repos_NBK_Others_Affiliate-IP-Repos OG Sec-BK</v>
          </cell>
          <cell r="G650">
            <v>465</v>
          </cell>
        </row>
        <row r="651">
          <cell r="B651" t="str">
            <v>63131220-2870000</v>
          </cell>
          <cell r="C651">
            <v>465</v>
          </cell>
          <cell r="D651" t="str">
            <v>IP-Repos OGS-Oth Cust</v>
          </cell>
          <cell r="E651" t="str">
            <v>IP-Repos OGS-Oth Cust-IP-Repos OG Sec-BK</v>
          </cell>
          <cell r="G651">
            <v>465</v>
          </cell>
        </row>
        <row r="652">
          <cell r="B652" t="str">
            <v>64101000-5000000</v>
          </cell>
          <cell r="C652">
            <v>465</v>
          </cell>
          <cell r="D652" t="str">
            <v>IP-Borrowings from BK</v>
          </cell>
          <cell r="E652" t="str">
            <v xml:space="preserve">IP-Borrowings from BK-Other_Bkg_Svs                 </v>
          </cell>
          <cell r="G652">
            <v>465</v>
          </cell>
        </row>
        <row r="653">
          <cell r="B653" t="str">
            <v>64120000-2800001</v>
          </cell>
          <cell r="C653">
            <v>465</v>
          </cell>
          <cell r="D653" t="str">
            <v>IP-Fixed/Term Borr-BK-Affil</v>
          </cell>
          <cell r="E653" t="str">
            <v>IP-Fixed/Term Borr-BK-Affil-Term Borr-I/unit Ovs Invt</v>
          </cell>
          <cell r="G653">
            <v>465</v>
          </cell>
        </row>
        <row r="654">
          <cell r="B654" t="str">
            <v>64121000-2800001</v>
          </cell>
          <cell r="C654">
            <v>465</v>
          </cell>
          <cell r="D654" t="str">
            <v>IP-Fixed/Term Borr-BK</v>
          </cell>
          <cell r="E654" t="str">
            <v>IP-Fixed/Term Borr-BK-Term Borr-I/unit Ovs Invt</v>
          </cell>
          <cell r="G654">
            <v>465</v>
          </cell>
        </row>
        <row r="655">
          <cell r="B655" t="str">
            <v>64131200-2870000</v>
          </cell>
          <cell r="C655">
            <v>465</v>
          </cell>
          <cell r="D655" t="str">
            <v>IP-Repos OG Sec-BK</v>
          </cell>
          <cell r="E655" t="str">
            <v>IP-Repos OG Sec-BK-IP-Repos OG Sec-BK</v>
          </cell>
          <cell r="G655">
            <v>465</v>
          </cell>
        </row>
        <row r="656">
          <cell r="B656" t="str">
            <v>65010040-3000000</v>
          </cell>
          <cell r="C656">
            <v>465</v>
          </cell>
          <cell r="D656" t="str">
            <v>IP_ShortSale_Bond_Affiliate</v>
          </cell>
          <cell r="E656" t="str">
            <v>IP_ShortSale_Bond_Affiliate-Foreign_Govt_Bonds_AFS</v>
          </cell>
          <cell r="G656">
            <v>465</v>
          </cell>
        </row>
        <row r="657">
          <cell r="B657" t="str">
            <v>65010041-3000000</v>
          </cell>
          <cell r="C657">
            <v>465</v>
          </cell>
          <cell r="D657" t="str">
            <v>AmortPD_ShortSale_Bond_Aff</v>
          </cell>
          <cell r="E657" t="str">
            <v>AmortPD_ShortSale_Bond_Aff-Foreign_Govt_Bonds_AFS</v>
          </cell>
          <cell r="G657">
            <v>465</v>
          </cell>
        </row>
        <row r="658">
          <cell r="B658" t="str">
            <v>65011020-3000000</v>
          </cell>
          <cell r="C658">
            <v>465</v>
          </cell>
          <cell r="D658" t="str">
            <v>IP-Short Sale Oth Govt Sec</v>
          </cell>
          <cell r="E658" t="str">
            <v>IP-Short Sale Oth Govt Sec-Foreign_Govt_Bonds_AFS</v>
          </cell>
          <cell r="G658">
            <v>465</v>
          </cell>
        </row>
        <row r="659">
          <cell r="B659" t="str">
            <v>65011021-3000000</v>
          </cell>
          <cell r="C659">
            <v>465</v>
          </cell>
          <cell r="D659" t="str">
            <v>AmortPrem/Disc-Sh Sale OG Sec</v>
          </cell>
          <cell r="E659" t="str">
            <v>AmortPrem/Disc-Sh Sale OG Sec-Foreign_Govt_Bonds_AFS</v>
          </cell>
          <cell r="G659">
            <v>465</v>
          </cell>
        </row>
        <row r="660">
          <cell r="B660" t="str">
            <v>65011030-3000000</v>
          </cell>
          <cell r="C660">
            <v>465</v>
          </cell>
          <cell r="D660" t="str">
            <v>IP-Short Sale Others</v>
          </cell>
          <cell r="E660" t="str">
            <v>IP-Short Sale Others-Foreign_Govt_Bonds_AFS</v>
          </cell>
          <cell r="G660">
            <v>465</v>
          </cell>
        </row>
        <row r="661">
          <cell r="B661" t="str">
            <v>65011031-3000000</v>
          </cell>
          <cell r="C661">
            <v>465</v>
          </cell>
          <cell r="D661" t="str">
            <v>Amort Prem/Disc-Short Sale Oth</v>
          </cell>
          <cell r="E661" t="str">
            <v>Amort Prem/Disc-Short Sale Oth-Foreign_Govt_Bonds_AFS</v>
          </cell>
          <cell r="G661">
            <v>465</v>
          </cell>
        </row>
        <row r="662">
          <cell r="B662" t="str">
            <v>65011040-3000000</v>
          </cell>
          <cell r="C662">
            <v>465</v>
          </cell>
          <cell r="D662" t="str">
            <v>IP_Short_Sale_Bonds</v>
          </cell>
          <cell r="E662" t="str">
            <v>IP_Short_Sale_Bonds-Foreign_Govt_Bonds_AFS</v>
          </cell>
          <cell r="G662">
            <v>465</v>
          </cell>
        </row>
        <row r="663">
          <cell r="B663" t="str">
            <v>65090000-2800001</v>
          </cell>
          <cell r="C663">
            <v>465</v>
          </cell>
          <cell r="D663" t="str">
            <v>IP-Branch Settlement (IU)</v>
          </cell>
          <cell r="E663" t="str">
            <v>IP-Branch Settlement (IU)-Term Borr-I/unit Ovs Invt</v>
          </cell>
          <cell r="G663">
            <v>465</v>
          </cell>
        </row>
        <row r="664">
          <cell r="B664" t="str">
            <v>65091000-2800001</v>
          </cell>
          <cell r="C664">
            <v>465</v>
          </cell>
          <cell r="D664" t="str">
            <v>IP-Miscellaneous</v>
          </cell>
          <cell r="E664" t="str">
            <v>IP-Miscellaneous-Term Borr-I/unit Ovs Invt</v>
          </cell>
          <cell r="G664">
            <v>465</v>
          </cell>
        </row>
        <row r="665">
          <cell r="B665" t="str">
            <v>65091000-5000000</v>
          </cell>
          <cell r="C665">
            <v>465</v>
          </cell>
          <cell r="D665" t="str">
            <v>IP-Miscellaneous</v>
          </cell>
          <cell r="E665" t="str">
            <v xml:space="preserve">IP-Miscellaneous-Other_Bkg_Svs                 </v>
          </cell>
          <cell r="G665">
            <v>465</v>
          </cell>
        </row>
        <row r="666">
          <cell r="B666" t="str">
            <v>65091002-9700000</v>
          </cell>
          <cell r="C666">
            <v>465</v>
          </cell>
          <cell r="D666" t="str">
            <v xml:space="preserve"> PL  Adj Interest Expense</v>
          </cell>
          <cell r="E666" t="str">
            <v xml:space="preserve"> PL  Adj Interest Expense-Non_product_related           </v>
          </cell>
          <cell r="G666">
            <v>465</v>
          </cell>
        </row>
        <row r="667">
          <cell r="B667" t="str">
            <v>71001000-5000000</v>
          </cell>
          <cell r="C667">
            <v>465</v>
          </cell>
          <cell r="D667" t="str">
            <v>Brokerage Expenses</v>
          </cell>
          <cell r="E667" t="str">
            <v xml:space="preserve">Brokerage Expenses-Other_Bkg_Svs                 </v>
          </cell>
          <cell r="G667">
            <v>465</v>
          </cell>
        </row>
        <row r="668">
          <cell r="B668" t="str">
            <v>71030001-5000000</v>
          </cell>
          <cell r="C668">
            <v>465</v>
          </cell>
          <cell r="D668" t="str">
            <v>Sharing Fee DBS Vickers</v>
          </cell>
          <cell r="E668" t="str">
            <v xml:space="preserve">Sharing Fee DBS Vickers-Other_Bkg_Svs                 </v>
          </cell>
          <cell r="G668">
            <v>465</v>
          </cell>
        </row>
        <row r="669">
          <cell r="B669" t="str">
            <v>71031000-5000000</v>
          </cell>
          <cell r="C669">
            <v>465</v>
          </cell>
          <cell r="D669" t="str">
            <v>Commission Paid</v>
          </cell>
          <cell r="E669" t="str">
            <v xml:space="preserve">Commission Paid-Other_Bkg_Svs                 </v>
          </cell>
          <cell r="G669">
            <v>465</v>
          </cell>
        </row>
        <row r="670">
          <cell r="B670" t="str">
            <v>71031002-8100000</v>
          </cell>
          <cell r="C670">
            <v>465</v>
          </cell>
          <cell r="D670" t="str">
            <v>PKLN Charges -G</v>
          </cell>
          <cell r="E670" t="str">
            <v>PKLN Charges -G-SBLC Charges other</v>
          </cell>
          <cell r="G670">
            <v>465</v>
          </cell>
        </row>
        <row r="671">
          <cell r="B671" t="str">
            <v>71031004-8100000</v>
          </cell>
          <cell r="C671">
            <v>465</v>
          </cell>
          <cell r="D671" t="str">
            <v>SBLC Charges G</v>
          </cell>
          <cell r="E671" t="str">
            <v>SBLC Charges G-SBLC Charges other</v>
          </cell>
          <cell r="G671">
            <v>465</v>
          </cell>
        </row>
        <row r="672">
          <cell r="B672" t="str">
            <v>71031005-8100000</v>
          </cell>
          <cell r="C672">
            <v>465</v>
          </cell>
          <cell r="D672" t="str">
            <v>SBLC Charges other</v>
          </cell>
          <cell r="E672" t="str">
            <v>SBLC Charges other-SBLC Charges other</v>
          </cell>
          <cell r="G672">
            <v>465</v>
          </cell>
        </row>
        <row r="673">
          <cell r="B673" t="str">
            <v>71031009-6200003</v>
          </cell>
          <cell r="C673">
            <v>465</v>
          </cell>
          <cell r="D673" t="str">
            <v>Fee to Fund House</v>
          </cell>
          <cell r="E673" t="str">
            <v>Fee to Fund House-Transaction Fees</v>
          </cell>
          <cell r="G673">
            <v>465</v>
          </cell>
        </row>
        <row r="674">
          <cell r="B674" t="str">
            <v>71031010-2010004</v>
          </cell>
          <cell r="C674">
            <v>465</v>
          </cell>
          <cell r="D674" t="str">
            <v>Rebate Expense Trade Bills</v>
          </cell>
          <cell r="E674" t="str">
            <v>Rebate Expense Trade Bills-Rebate Expense Trade Bills</v>
          </cell>
          <cell r="G674">
            <v>465</v>
          </cell>
        </row>
        <row r="675">
          <cell r="B675" t="str">
            <v>71031011-5000000</v>
          </cell>
          <cell r="C675">
            <v>465</v>
          </cell>
          <cell r="D675" t="str">
            <v>Stampduty Expenses</v>
          </cell>
          <cell r="E675" t="str">
            <v xml:space="preserve">Stampduty Expenses-Other_Bkg_Svs                 </v>
          </cell>
          <cell r="G675">
            <v>465</v>
          </cell>
        </row>
        <row r="676">
          <cell r="B676" t="str">
            <v>71031011-9700000</v>
          </cell>
          <cell r="C676">
            <v>465</v>
          </cell>
          <cell r="D676" t="str">
            <v>Stampduty Expenses</v>
          </cell>
          <cell r="E676" t="str">
            <v xml:space="preserve">Stampduty Expenses-Non_product_related           </v>
          </cell>
          <cell r="G676">
            <v>465</v>
          </cell>
        </row>
        <row r="677">
          <cell r="B677" t="str">
            <v>71041000-5000000</v>
          </cell>
          <cell r="C677">
            <v>465</v>
          </cell>
          <cell r="D677" t="str">
            <v>Service Charges pd</v>
          </cell>
          <cell r="E677" t="str">
            <v xml:space="preserve">Service Charges pd-Other_Bkg_Svs                 </v>
          </cell>
          <cell r="G677">
            <v>465</v>
          </cell>
        </row>
        <row r="678">
          <cell r="B678" t="str">
            <v>71041000-5000002</v>
          </cell>
          <cell r="C678">
            <v>465</v>
          </cell>
          <cell r="D678" t="str">
            <v>Service Charges pd</v>
          </cell>
          <cell r="E678" t="str">
            <v>Service Charges pd-Service Charges pd</v>
          </cell>
          <cell r="G678">
            <v>465</v>
          </cell>
        </row>
        <row r="679">
          <cell r="B679" t="str">
            <v>71041000-6200003</v>
          </cell>
          <cell r="C679">
            <v>465</v>
          </cell>
          <cell r="D679" t="str">
            <v>Service Charges pd</v>
          </cell>
          <cell r="E679" t="str">
            <v>Service Charges pd-Transaction Fees</v>
          </cell>
          <cell r="G679">
            <v>465</v>
          </cell>
        </row>
        <row r="680">
          <cell r="B680" t="str">
            <v>71041000-9700000</v>
          </cell>
          <cell r="C680">
            <v>465</v>
          </cell>
          <cell r="D680" t="str">
            <v>Service Charges pd</v>
          </cell>
          <cell r="E680" t="str">
            <v xml:space="preserve">Service Charges pd-Non_product_related           </v>
          </cell>
          <cell r="G680">
            <v>465</v>
          </cell>
        </row>
        <row r="681">
          <cell r="B681" t="str">
            <v>71051011-9700000</v>
          </cell>
          <cell r="C681">
            <v>465</v>
          </cell>
          <cell r="E681" t="str">
            <v xml:space="preserve">Outsourcing Agency Mgt Fee-Non_product_related           </v>
          </cell>
          <cell r="G681">
            <v>465</v>
          </cell>
        </row>
        <row r="682">
          <cell r="B682" t="str">
            <v>71081004-4200000</v>
          </cell>
          <cell r="C682">
            <v>465</v>
          </cell>
          <cell r="D682" t="str">
            <v>Deposit_Insurance_Premium</v>
          </cell>
          <cell r="E682" t="str">
            <v xml:space="preserve">Deposit_Insurance_Premium-Fixed_Deposit                 </v>
          </cell>
          <cell r="G682">
            <v>465</v>
          </cell>
        </row>
        <row r="683">
          <cell r="B683" t="str">
            <v>71081004-9700000</v>
          </cell>
          <cell r="C683">
            <v>465</v>
          </cell>
          <cell r="D683" t="str">
            <v>Deposit_Insurance_Premium-Non_product_related</v>
          </cell>
          <cell r="E683" t="str">
            <v xml:space="preserve">Deposit_Insurance_Premium     -Non_product_related           </v>
          </cell>
          <cell r="G683">
            <v>465</v>
          </cell>
        </row>
        <row r="684">
          <cell r="B684" t="str">
            <v>71131000-2350002</v>
          </cell>
          <cell r="C684">
            <v>465</v>
          </cell>
          <cell r="D684" t="str">
            <v>(blank)</v>
          </cell>
          <cell r="E684" t="str">
            <v xml:space="preserve">-Short_Term_Loan               </v>
          </cell>
          <cell r="G684">
            <v>465</v>
          </cell>
        </row>
        <row r="685">
          <cell r="B685" t="str">
            <v>71191010-5000000</v>
          </cell>
          <cell r="C685">
            <v>465</v>
          </cell>
          <cell r="D685" t="str">
            <v>BCCS levy on notes/coins</v>
          </cell>
          <cell r="E685" t="str">
            <v xml:space="preserve">BCCS levy on notes/coins-Other_Bkg_Svs                 </v>
          </cell>
          <cell r="G685">
            <v>465</v>
          </cell>
        </row>
        <row r="686">
          <cell r="B686" t="str">
            <v>71191020-9700000</v>
          </cell>
          <cell r="C686">
            <v>465</v>
          </cell>
          <cell r="D686" t="str">
            <v>Cash charges</v>
          </cell>
          <cell r="E686" t="str">
            <v xml:space="preserve">Cash charges-Non_product_related           </v>
          </cell>
          <cell r="G686">
            <v>465</v>
          </cell>
        </row>
        <row r="687">
          <cell r="B687" t="str">
            <v>71221001-4200000</v>
          </cell>
          <cell r="C687">
            <v>465</v>
          </cell>
          <cell r="D687" t="str">
            <v>Com sales thru agent CBG Depo</v>
          </cell>
          <cell r="E687" t="str">
            <v xml:space="preserve">Com sales thru agent CBG Depo-Fixed_Deposit                 </v>
          </cell>
          <cell r="G687">
            <v>465</v>
          </cell>
        </row>
        <row r="688">
          <cell r="B688" t="str">
            <v>71221001-9700000</v>
          </cell>
          <cell r="C688">
            <v>465</v>
          </cell>
          <cell r="D688" t="str">
            <v xml:space="preserve">Com sales thru agent CBG Depo </v>
          </cell>
          <cell r="E688" t="str">
            <v xml:space="preserve">Com sales thru agent CBG Depo -Non_product_related           </v>
          </cell>
          <cell r="G688">
            <v>465</v>
          </cell>
        </row>
        <row r="689">
          <cell r="B689" t="str">
            <v>71221002-4200000</v>
          </cell>
          <cell r="C689">
            <v>465</v>
          </cell>
          <cell r="D689" t="str">
            <v>Commission agent CBG</v>
          </cell>
          <cell r="E689" t="str">
            <v xml:space="preserve">Commission agent CBG-Fixed_Deposit                 </v>
          </cell>
          <cell r="G689">
            <v>465</v>
          </cell>
        </row>
        <row r="690">
          <cell r="B690" t="str">
            <v>71221003-5400000</v>
          </cell>
          <cell r="C690">
            <v>465</v>
          </cell>
          <cell r="D690" t="str">
            <v>Com sales thru agent CBG Bancs</v>
          </cell>
          <cell r="E690" t="str">
            <v>Com sales thru agent CBG Bancs-Sundry Redemption Bancassurance</v>
          </cell>
          <cell r="G690">
            <v>465</v>
          </cell>
        </row>
        <row r="691">
          <cell r="B691" t="str">
            <v>71221004-5220000</v>
          </cell>
          <cell r="C691">
            <v>465</v>
          </cell>
          <cell r="D691" t="str">
            <v>Com sales thru agent CBG U Trs</v>
          </cell>
          <cell r="E691" t="str">
            <v>Com sales thru agent CBG U Trs-Sundry Redemption Unit Trust</v>
          </cell>
          <cell r="G691">
            <v>465</v>
          </cell>
        </row>
        <row r="692">
          <cell r="B692" t="str">
            <v>71221004-9700000</v>
          </cell>
          <cell r="C692">
            <v>465</v>
          </cell>
          <cell r="D692" t="str">
            <v>Com sales thru agent CBG U Trs</v>
          </cell>
          <cell r="E692" t="str">
            <v xml:space="preserve">Com sales thru agent CBG U Trs-Non_product_related           </v>
          </cell>
          <cell r="G692">
            <v>465</v>
          </cell>
        </row>
        <row r="693">
          <cell r="B693" t="str">
            <v>71221005-5000000</v>
          </cell>
          <cell r="C693">
            <v>465</v>
          </cell>
          <cell r="D693" t="str">
            <v>Com sales thru agent CBG FX</v>
          </cell>
          <cell r="E693" t="str">
            <v xml:space="preserve">Com sales thru agent CBG FX-Other_Bkg_Svs                 </v>
          </cell>
          <cell r="G693">
            <v>465</v>
          </cell>
        </row>
        <row r="694">
          <cell r="B694" t="str">
            <v>71221005-9700000</v>
          </cell>
          <cell r="C694">
            <v>465</v>
          </cell>
          <cell r="D694" t="str">
            <v xml:space="preserve">Com sales thru agent CBG FX   </v>
          </cell>
          <cell r="E694" t="str">
            <v xml:space="preserve">Com sales thru agent CBG FX   -Non_product_related           </v>
          </cell>
          <cell r="G694">
            <v>465</v>
          </cell>
        </row>
        <row r="695">
          <cell r="B695" t="str">
            <v>71221006-5000000</v>
          </cell>
          <cell r="C695">
            <v>465</v>
          </cell>
          <cell r="D695" t="str">
            <v>Structured Depo Premium Exp</v>
          </cell>
          <cell r="E695" t="str">
            <v xml:space="preserve">Structured Depo Premium Exp-Other_Bkg_Svs                 </v>
          </cell>
          <cell r="G695">
            <v>465</v>
          </cell>
        </row>
        <row r="696">
          <cell r="B696" t="str">
            <v>71221007-9700000</v>
          </cell>
          <cell r="C696">
            <v>465</v>
          </cell>
          <cell r="E696" t="str">
            <v xml:space="preserve">Sales comm thru agent-Non_product_related           </v>
          </cell>
          <cell r="G696">
            <v>465</v>
          </cell>
        </row>
        <row r="697">
          <cell r="B697" t="str">
            <v>81001000-9700000</v>
          </cell>
          <cell r="C697">
            <v>465</v>
          </cell>
          <cell r="D697" t="str">
            <v>Salaries</v>
          </cell>
          <cell r="E697" t="str">
            <v xml:space="preserve">Salaries-Non_product_related           </v>
          </cell>
          <cell r="G697">
            <v>465</v>
          </cell>
        </row>
        <row r="698">
          <cell r="B698" t="str">
            <v>81121004-9700000</v>
          </cell>
          <cell r="C698">
            <v>465</v>
          </cell>
          <cell r="D698" t="str">
            <v>Staff_Bonus_for_BUs_and_SUs</v>
          </cell>
          <cell r="E698" t="str">
            <v xml:space="preserve">Staff_Bonus_for_BUs_and_SUs-Non_product_related           </v>
          </cell>
          <cell r="G698">
            <v>465</v>
          </cell>
        </row>
        <row r="699">
          <cell r="B699" t="str">
            <v>81131001-9700000</v>
          </cell>
          <cell r="C699">
            <v>465</v>
          </cell>
          <cell r="D699" t="str">
            <v>Retirement Gratuity</v>
          </cell>
          <cell r="E699" t="str">
            <v xml:space="preserve">Retirement Gratuity-Non_product_related           </v>
          </cell>
          <cell r="G699">
            <v>465</v>
          </cell>
        </row>
        <row r="700">
          <cell r="B700" t="str">
            <v>81142000-9700000</v>
          </cell>
          <cell r="C700">
            <v>465</v>
          </cell>
          <cell r="D700" t="str">
            <v>Allowances</v>
          </cell>
          <cell r="E700" t="str">
            <v xml:space="preserve">Allowances-Non_product_related           </v>
          </cell>
          <cell r="G700">
            <v>465</v>
          </cell>
        </row>
        <row r="701">
          <cell r="B701" t="str">
            <v>81142003-9700000</v>
          </cell>
          <cell r="C701">
            <v>465</v>
          </cell>
          <cell r="D701" t="str">
            <v>HO Staff Income Tax</v>
          </cell>
          <cell r="E701" t="str">
            <v xml:space="preserve">HO Staff Income Tax-Non_product_related           </v>
          </cell>
          <cell r="G701">
            <v>465</v>
          </cell>
        </row>
        <row r="702">
          <cell r="B702" t="str">
            <v>81142004-9700000</v>
          </cell>
          <cell r="C702">
            <v>465</v>
          </cell>
          <cell r="D702" t="str">
            <v>Staff Pension Fund - Jamsostek</v>
          </cell>
          <cell r="E702" t="str">
            <v xml:space="preserve">Staff Pension Fund - Jamsostek-Non_product_related           </v>
          </cell>
          <cell r="G702">
            <v>465</v>
          </cell>
        </row>
        <row r="703">
          <cell r="B703" t="str">
            <v>81142005-9700000</v>
          </cell>
          <cell r="C703">
            <v>465</v>
          </cell>
          <cell r="D703" t="str">
            <v>Staff Income Tax</v>
          </cell>
          <cell r="E703" t="str">
            <v xml:space="preserve">Staff Income Tax-Non_product_related           </v>
          </cell>
          <cell r="G703">
            <v>465</v>
          </cell>
        </row>
        <row r="704">
          <cell r="B704" t="str">
            <v>81151001-9700000</v>
          </cell>
          <cell r="C704">
            <v>465</v>
          </cell>
          <cell r="D704" t="str">
            <v>Temporary Staff-Agencies</v>
          </cell>
          <cell r="E704" t="str">
            <v xml:space="preserve">Temporary Staff-Agencies-Non_product_related           </v>
          </cell>
          <cell r="G704">
            <v>465</v>
          </cell>
        </row>
        <row r="705">
          <cell r="B705" t="str">
            <v>81151003-9700000</v>
          </cell>
          <cell r="C705">
            <v>465</v>
          </cell>
          <cell r="D705" t="str">
            <v>Salary Temp Staff thru agent</v>
          </cell>
          <cell r="E705" t="str">
            <v xml:space="preserve">Salary Temp Staff thru agent-Non_product_related           </v>
          </cell>
          <cell r="G705">
            <v>465</v>
          </cell>
        </row>
        <row r="706">
          <cell r="B706" t="str">
            <v>81161000-9700000</v>
          </cell>
          <cell r="C706">
            <v>465</v>
          </cell>
          <cell r="D706" t="str">
            <v>Overtime</v>
          </cell>
          <cell r="E706" t="str">
            <v xml:space="preserve">Overtime-Non_product_related           </v>
          </cell>
          <cell r="G706">
            <v>465</v>
          </cell>
        </row>
        <row r="707">
          <cell r="B707" t="str">
            <v>81171000-9700000</v>
          </cell>
          <cell r="C707">
            <v>465</v>
          </cell>
          <cell r="D707" t="str">
            <v>Share_Option_Plan</v>
          </cell>
          <cell r="E707" t="str">
            <v xml:space="preserve">Share_Option_Plan-Non_product_related           </v>
          </cell>
          <cell r="G707">
            <v>465</v>
          </cell>
        </row>
        <row r="708">
          <cell r="B708" t="str">
            <v>81201000-9700000</v>
          </cell>
          <cell r="C708">
            <v>465</v>
          </cell>
          <cell r="D708" t="str">
            <v>Staff Training Expenses-Local</v>
          </cell>
          <cell r="E708" t="str">
            <v xml:space="preserve">Staff Training Expenses-Local-Non_product_related           </v>
          </cell>
          <cell r="G708">
            <v>465</v>
          </cell>
        </row>
        <row r="709">
          <cell r="B709" t="str">
            <v>81201001-9700000</v>
          </cell>
          <cell r="C709">
            <v>465</v>
          </cell>
          <cell r="D709" t="str">
            <v xml:space="preserve">Training Expenses-RB          </v>
          </cell>
          <cell r="E709" t="str">
            <v xml:space="preserve">Training Expenses-RB          -Non_product_related           </v>
          </cell>
          <cell r="G709">
            <v>465</v>
          </cell>
        </row>
        <row r="710">
          <cell r="B710" t="str">
            <v>81201014-9700000</v>
          </cell>
          <cell r="C710">
            <v>465</v>
          </cell>
          <cell r="D710" t="str">
            <v>Staff Training Allowance</v>
          </cell>
          <cell r="E710" t="str">
            <v xml:space="preserve">Staff Training Allowance-Non_product_related           </v>
          </cell>
          <cell r="G710">
            <v>465</v>
          </cell>
        </row>
        <row r="711">
          <cell r="B711" t="str">
            <v>81201015-9700000</v>
          </cell>
          <cell r="C711">
            <v>465</v>
          </cell>
          <cell r="D711" t="str">
            <v>Training Allowance thru agent</v>
          </cell>
          <cell r="E711" t="str">
            <v xml:space="preserve">Training Allowance thru agent-Non_product_related           </v>
          </cell>
          <cell r="G711">
            <v>465</v>
          </cell>
        </row>
        <row r="712">
          <cell r="B712" t="str">
            <v>81211004-9700000</v>
          </cell>
          <cell r="C712">
            <v>465</v>
          </cell>
          <cell r="D712" t="str">
            <v>Staff Achievement Awards</v>
          </cell>
          <cell r="E712" t="str">
            <v xml:space="preserve">Staff Achievement Awards-Non_product_related           </v>
          </cell>
          <cell r="G712">
            <v>465</v>
          </cell>
        </row>
        <row r="713">
          <cell r="B713" t="str">
            <v>81321000-9700000</v>
          </cell>
          <cell r="C713">
            <v>465</v>
          </cell>
          <cell r="D713" t="str">
            <v>Recreation Club-Activities</v>
          </cell>
          <cell r="E713" t="str">
            <v xml:space="preserve">Recreation Club-Activities-Non_product_related           </v>
          </cell>
          <cell r="G713">
            <v>465</v>
          </cell>
        </row>
        <row r="714">
          <cell r="B714" t="str">
            <v>81321001-9700000</v>
          </cell>
          <cell r="C714">
            <v>465</v>
          </cell>
          <cell r="D714" t="str">
            <v>Recreation Club-Maintenance</v>
          </cell>
          <cell r="E714" t="str">
            <v xml:space="preserve">Recreation Club-Maintenance-Non_product_related           </v>
          </cell>
          <cell r="G714">
            <v>465</v>
          </cell>
        </row>
        <row r="715">
          <cell r="B715" t="str">
            <v>81331000-9700000</v>
          </cell>
          <cell r="C715">
            <v>465</v>
          </cell>
          <cell r="D715" t="str">
            <v>Insurance-Staff</v>
          </cell>
          <cell r="E715" t="str">
            <v xml:space="preserve">Insurance-Staff-Non_product_related           </v>
          </cell>
          <cell r="G715">
            <v>465</v>
          </cell>
        </row>
        <row r="716">
          <cell r="B716" t="str">
            <v>81331020-9700000</v>
          </cell>
          <cell r="C716">
            <v>465</v>
          </cell>
          <cell r="D716" t="str">
            <v>Insurance-GPA &amp; Term Life</v>
          </cell>
          <cell r="E716" t="str">
            <v xml:space="preserve">Insurance-GPA &amp; Term Life-Non_product_related           </v>
          </cell>
          <cell r="G716">
            <v>465</v>
          </cell>
        </row>
        <row r="717">
          <cell r="B717" t="str">
            <v>81331040-9700000</v>
          </cell>
          <cell r="C717">
            <v>465</v>
          </cell>
          <cell r="D717" t="str">
            <v>Expat Medical/Insurance Exp</v>
          </cell>
          <cell r="E717" t="str">
            <v xml:space="preserve">Expat Medical/Insurance Exp-Non_product_related           </v>
          </cell>
          <cell r="G717">
            <v>465</v>
          </cell>
        </row>
        <row r="718">
          <cell r="B718" t="str">
            <v>81341000-9700000</v>
          </cell>
          <cell r="C718">
            <v>465</v>
          </cell>
          <cell r="D718" t="str">
            <v>Club Membership Fees</v>
          </cell>
          <cell r="E718" t="str">
            <v xml:space="preserve">Club Membership Fees-Non_product_related           </v>
          </cell>
          <cell r="G718">
            <v>465</v>
          </cell>
        </row>
        <row r="719">
          <cell r="B719" t="str">
            <v>81401000-9700000</v>
          </cell>
          <cell r="C719">
            <v>465</v>
          </cell>
          <cell r="D719" t="str">
            <v>Staff Uniforms</v>
          </cell>
          <cell r="E719" t="str">
            <v xml:space="preserve">Staff Uniforms-Non_product_related           </v>
          </cell>
          <cell r="G719">
            <v>465</v>
          </cell>
        </row>
        <row r="720">
          <cell r="B720" t="str">
            <v>81411000-9700000</v>
          </cell>
          <cell r="C720">
            <v>465</v>
          </cell>
          <cell r="D720" t="str">
            <v>Medical Expenses - Staff</v>
          </cell>
          <cell r="E720" t="str">
            <v xml:space="preserve">Medical Expenses - Staff-Non_product_related           </v>
          </cell>
          <cell r="G720">
            <v>465</v>
          </cell>
        </row>
        <row r="721">
          <cell r="B721" t="str">
            <v>81411001-9700000</v>
          </cell>
          <cell r="C721">
            <v>465</v>
          </cell>
          <cell r="D721" t="str">
            <v>Pre-employment Medical Exp</v>
          </cell>
          <cell r="E721" t="str">
            <v xml:space="preserve">Pre-employment Medical Exp-Non_product_related           </v>
          </cell>
          <cell r="G721">
            <v>465</v>
          </cell>
        </row>
        <row r="722">
          <cell r="B722" t="str">
            <v>81431000-9700000</v>
          </cell>
          <cell r="C722">
            <v>465</v>
          </cell>
          <cell r="D722" t="str">
            <v>Rented Apartments For Staff</v>
          </cell>
          <cell r="E722" t="str">
            <v xml:space="preserve">Rented Apartments For Staff-Non_product_related           </v>
          </cell>
          <cell r="G722">
            <v>465</v>
          </cell>
        </row>
        <row r="723">
          <cell r="B723" t="str">
            <v>81431010-9700000</v>
          </cell>
          <cell r="C723">
            <v>465</v>
          </cell>
          <cell r="D723" t="str">
            <v>Property Tax-Bank's Apartments</v>
          </cell>
          <cell r="E723" t="str">
            <v xml:space="preserve">Property Tax-Bank's Apartments-Non_product_related           </v>
          </cell>
          <cell r="G723">
            <v>465</v>
          </cell>
        </row>
        <row r="724">
          <cell r="B724" t="str">
            <v>81431020-9700000</v>
          </cell>
          <cell r="C724">
            <v>465</v>
          </cell>
          <cell r="D724" t="str">
            <v>Telephone-Staff Apartments</v>
          </cell>
          <cell r="E724" t="str">
            <v xml:space="preserve">Telephone-Staff Apartments-Non_product_related           </v>
          </cell>
          <cell r="G724">
            <v>465</v>
          </cell>
        </row>
        <row r="725">
          <cell r="B725" t="str">
            <v>81431030-9700000</v>
          </cell>
          <cell r="C725">
            <v>465</v>
          </cell>
          <cell r="D725" t="str">
            <v>Mtce-Bank's Apartments</v>
          </cell>
          <cell r="E725" t="str">
            <v xml:space="preserve">Mtce-Bank's Apartments-Non_product_related           </v>
          </cell>
          <cell r="G725">
            <v>465</v>
          </cell>
        </row>
        <row r="726">
          <cell r="B726" t="str">
            <v>81431040-9700000</v>
          </cell>
          <cell r="C726">
            <v>465</v>
          </cell>
          <cell r="D726" t="str">
            <v>Dep-Bank's Apt Equip &amp; F&amp;F</v>
          </cell>
          <cell r="E726" t="str">
            <v xml:space="preserve">Dep-Bank's Apt Equip &amp; F&amp;F-Non_product_related           </v>
          </cell>
          <cell r="G726">
            <v>465</v>
          </cell>
        </row>
        <row r="727">
          <cell r="B727" t="str">
            <v>81431060-9700000</v>
          </cell>
          <cell r="C727">
            <v>465</v>
          </cell>
          <cell r="D727" t="str">
            <v>Utility Expenses Staff Apt</v>
          </cell>
          <cell r="E727" t="str">
            <v xml:space="preserve">Utility Expenses Staff Apt-Non_product_related           </v>
          </cell>
          <cell r="G727">
            <v>465</v>
          </cell>
        </row>
        <row r="728">
          <cell r="B728" t="str">
            <v>81431061-9700000</v>
          </cell>
          <cell r="C728">
            <v>465</v>
          </cell>
          <cell r="D728" t="str">
            <v>Leave Travel</v>
          </cell>
          <cell r="E728" t="str">
            <v xml:space="preserve">Leave Travel-Non_product_related           </v>
          </cell>
          <cell r="G728">
            <v>465</v>
          </cell>
        </row>
        <row r="729">
          <cell r="B729" t="str">
            <v>81441000-9700000</v>
          </cell>
          <cell r="C729">
            <v>465</v>
          </cell>
          <cell r="D729" t="str">
            <v>Pantry Supplies</v>
          </cell>
          <cell r="E729" t="str">
            <v xml:space="preserve">Pantry Supplies-Non_product_related           </v>
          </cell>
          <cell r="G729">
            <v>465</v>
          </cell>
        </row>
        <row r="730">
          <cell r="B730" t="str">
            <v>81441100-9700000</v>
          </cell>
          <cell r="C730">
            <v>465</v>
          </cell>
          <cell r="D730" t="str">
            <v>Staff Meal Expenses</v>
          </cell>
          <cell r="E730" t="str">
            <v xml:space="preserve">Staff Meal Expenses-Non_product_related           </v>
          </cell>
          <cell r="G730">
            <v>465</v>
          </cell>
        </row>
        <row r="731">
          <cell r="B731" t="str">
            <v>81451100-9700000</v>
          </cell>
          <cell r="C731">
            <v>465</v>
          </cell>
          <cell r="D731" t="str">
            <v>Staff Relocation Expenses</v>
          </cell>
          <cell r="E731" t="str">
            <v xml:space="preserve">Staff Relocation Expenses-Non_product_related           </v>
          </cell>
          <cell r="G731">
            <v>465</v>
          </cell>
        </row>
        <row r="732">
          <cell r="B732" t="str">
            <v>81491002-9700000</v>
          </cell>
          <cell r="C732">
            <v>465</v>
          </cell>
          <cell r="D732" t="str">
            <v>Leave Travel</v>
          </cell>
          <cell r="E732" t="str">
            <v xml:space="preserve">Leave Travel-Non_product_related           </v>
          </cell>
          <cell r="G732">
            <v>465</v>
          </cell>
        </row>
        <row r="733">
          <cell r="B733" t="str">
            <v>81491003-9700000</v>
          </cell>
          <cell r="C733">
            <v>465</v>
          </cell>
          <cell r="D733" t="str">
            <v>Permit &amp; Licence</v>
          </cell>
          <cell r="E733" t="str">
            <v xml:space="preserve">Permit &amp; Licence-Non_product_related           </v>
          </cell>
          <cell r="G733">
            <v>465</v>
          </cell>
        </row>
        <row r="734">
          <cell r="B734" t="str">
            <v>81491011-9700000</v>
          </cell>
          <cell r="C734">
            <v>465</v>
          </cell>
          <cell r="D734" t="str">
            <v>Other Benefits/payroll chgs et</v>
          </cell>
          <cell r="E734" t="str">
            <v xml:space="preserve">Other Benefits/payroll chgs et-Non_product_related           </v>
          </cell>
          <cell r="G734">
            <v>465</v>
          </cell>
        </row>
        <row r="735">
          <cell r="B735" t="str">
            <v>81491012-9700000</v>
          </cell>
          <cell r="C735">
            <v>465</v>
          </cell>
          <cell r="D735" t="str">
            <v>Miscellaneous Staff Welfare</v>
          </cell>
          <cell r="E735" t="str">
            <v xml:space="preserve">Miscellaneous Staff Welfare-Non_product_related           </v>
          </cell>
          <cell r="G735">
            <v>465</v>
          </cell>
        </row>
        <row r="736">
          <cell r="B736" t="str">
            <v>81491014-9700000</v>
          </cell>
          <cell r="C736">
            <v>465</v>
          </cell>
          <cell r="D736" t="str">
            <v>Education Exp for Children</v>
          </cell>
          <cell r="E736" t="str">
            <v xml:space="preserve">Education Exp for Children-Non_product_related           </v>
          </cell>
          <cell r="G736">
            <v>465</v>
          </cell>
        </row>
        <row r="737">
          <cell r="B737" t="str">
            <v>82001016-9700000</v>
          </cell>
          <cell r="C737">
            <v>465</v>
          </cell>
          <cell r="D737" t="str">
            <v>Maintenance Of Office/Br Prem</v>
          </cell>
          <cell r="E737" t="str">
            <v xml:space="preserve">Maintenance Of Office/Br Prem-Non_product_related           </v>
          </cell>
          <cell r="G737">
            <v>465</v>
          </cell>
        </row>
        <row r="738">
          <cell r="B738" t="str">
            <v>82101000-9700000</v>
          </cell>
          <cell r="C738">
            <v>465</v>
          </cell>
          <cell r="D738" t="str">
            <v>Depn of Buildings-Extg</v>
          </cell>
          <cell r="E738" t="str">
            <v xml:space="preserve">Depn of Buildings-Extg-Non_product_related           </v>
          </cell>
          <cell r="G738">
            <v>465</v>
          </cell>
        </row>
        <row r="739">
          <cell r="B739" t="str">
            <v>82102010-9700000</v>
          </cell>
          <cell r="C739">
            <v>465</v>
          </cell>
          <cell r="D739" t="str">
            <v>Depn of Office/br Prem-New</v>
          </cell>
          <cell r="E739" t="str">
            <v xml:space="preserve">Depn of Office/br Prem-New-Non_product_related           </v>
          </cell>
          <cell r="G739">
            <v>465</v>
          </cell>
        </row>
        <row r="740">
          <cell r="B740" t="str">
            <v>82201000-9700000</v>
          </cell>
          <cell r="C740">
            <v>465</v>
          </cell>
          <cell r="D740" t="str">
            <v>Insurance on properties</v>
          </cell>
          <cell r="E740" t="str">
            <v xml:space="preserve">Insurance on properties-Non_product_related           </v>
          </cell>
          <cell r="G740">
            <v>465</v>
          </cell>
        </row>
        <row r="741">
          <cell r="B741" t="str">
            <v>82301000-9700000</v>
          </cell>
          <cell r="C741">
            <v>465</v>
          </cell>
          <cell r="D741" t="str">
            <v>Property Management Services</v>
          </cell>
          <cell r="E741" t="str">
            <v xml:space="preserve">Property Management Services-Non_product_related           </v>
          </cell>
          <cell r="G741">
            <v>465</v>
          </cell>
        </row>
        <row r="742">
          <cell r="B742" t="str">
            <v>82401000-9700000</v>
          </cell>
          <cell r="C742">
            <v>465</v>
          </cell>
          <cell r="D742" t="str">
            <v>Rent-office/branch premises</v>
          </cell>
          <cell r="E742" t="str">
            <v xml:space="preserve">Rent-office/branch premises-Non_product_related           </v>
          </cell>
          <cell r="G742">
            <v>465</v>
          </cell>
        </row>
        <row r="743">
          <cell r="B743" t="str">
            <v>82401010-9700000</v>
          </cell>
          <cell r="C743">
            <v>465</v>
          </cell>
          <cell r="D743" t="str">
            <v>Off-Site Storage Charges</v>
          </cell>
          <cell r="E743" t="str">
            <v xml:space="preserve">Off-Site Storage Charges-Non_product_related           </v>
          </cell>
          <cell r="G743">
            <v>465</v>
          </cell>
        </row>
        <row r="744">
          <cell r="B744" t="str">
            <v>82501001-9700000</v>
          </cell>
          <cell r="C744">
            <v>465</v>
          </cell>
          <cell r="D744" t="str">
            <v>Utilities - Office premises</v>
          </cell>
          <cell r="E744" t="str">
            <v xml:space="preserve">Utilities - Office premises-Non_product_related           </v>
          </cell>
          <cell r="G744">
            <v>465</v>
          </cell>
        </row>
        <row r="745">
          <cell r="B745" t="str">
            <v>82501005-9700000</v>
          </cell>
          <cell r="C745">
            <v>465</v>
          </cell>
          <cell r="D745" t="str">
            <v>Lighting &amp; A/C Office OT</v>
          </cell>
          <cell r="E745" t="str">
            <v xml:space="preserve">Lighting &amp; A/C Office OT-Non_product_related           </v>
          </cell>
          <cell r="G745">
            <v>465</v>
          </cell>
        </row>
        <row r="746">
          <cell r="B746" t="str">
            <v>82901001-9700000</v>
          </cell>
          <cell r="C746">
            <v>465</v>
          </cell>
          <cell r="D746" t="str">
            <v>Property Tax-Pur Br Premises</v>
          </cell>
          <cell r="E746" t="str">
            <v xml:space="preserve">Property Tax-Pur Br Premises-Non_product_related           </v>
          </cell>
          <cell r="G746">
            <v>465</v>
          </cell>
        </row>
        <row r="747">
          <cell r="B747" t="str">
            <v>82991000-9700000</v>
          </cell>
          <cell r="C747">
            <v>465</v>
          </cell>
          <cell r="D747" t="str">
            <v>Security Guard Svs-Occupancy</v>
          </cell>
          <cell r="E747" t="str">
            <v xml:space="preserve">Security Guard Svs-Occupancy-Non_product_related           </v>
          </cell>
          <cell r="G747">
            <v>465</v>
          </cell>
        </row>
        <row r="748">
          <cell r="B748" t="str">
            <v>82991050-9700000</v>
          </cell>
          <cell r="C748">
            <v>465</v>
          </cell>
          <cell r="D748" t="str">
            <v>Oth Misc Occupancy Expenses</v>
          </cell>
          <cell r="E748" t="str">
            <v xml:space="preserve">Oth Misc Occupancy Expenses-Non_product_related           </v>
          </cell>
          <cell r="G748">
            <v>465</v>
          </cell>
        </row>
        <row r="749">
          <cell r="B749" t="str">
            <v>83001000-9700000</v>
          </cell>
          <cell r="C749">
            <v>465</v>
          </cell>
          <cell r="D749" t="str">
            <v>Postage &amp; Stamp Duty</v>
          </cell>
          <cell r="E749" t="str">
            <v xml:space="preserve">Postage &amp; Stamp Duty-Non_product_related           </v>
          </cell>
          <cell r="G749">
            <v>465</v>
          </cell>
        </row>
        <row r="750">
          <cell r="B750" t="str">
            <v>83001008-9700000</v>
          </cell>
          <cell r="C750">
            <v>465</v>
          </cell>
          <cell r="D750" t="str">
            <v>Stamp Duties</v>
          </cell>
          <cell r="E750" t="str">
            <v xml:space="preserve">Stamp Duties-Non_product_related           </v>
          </cell>
          <cell r="G750">
            <v>465</v>
          </cell>
        </row>
        <row r="751">
          <cell r="B751" t="str">
            <v>83061000-9700000</v>
          </cell>
          <cell r="C751">
            <v>465</v>
          </cell>
          <cell r="D751" t="str">
            <v>Local Courier/Inter-Bldg Deliv</v>
          </cell>
          <cell r="E751" t="str">
            <v xml:space="preserve">Local Courier/Inter-Bldg Deliv-Non_product_related           </v>
          </cell>
          <cell r="G751">
            <v>465</v>
          </cell>
        </row>
        <row r="752">
          <cell r="B752" t="str">
            <v>83091300-5000000</v>
          </cell>
          <cell r="C752">
            <v>465</v>
          </cell>
          <cell r="D752" t="str">
            <v xml:space="preserve">Stamp Duty Recovered          </v>
          </cell>
          <cell r="E752" t="str">
            <v xml:space="preserve">Stamp Duty Recovered          -Other_Bkg_Svs                 </v>
          </cell>
          <cell r="G752">
            <v>465</v>
          </cell>
        </row>
        <row r="753">
          <cell r="B753" t="str">
            <v>83101002-9700000</v>
          </cell>
          <cell r="C753">
            <v>465</v>
          </cell>
          <cell r="D753" t="str">
            <v>Lease line charges</v>
          </cell>
          <cell r="E753" t="str">
            <v xml:space="preserve">Lease line charges-Non_product_related           </v>
          </cell>
          <cell r="G753">
            <v>465</v>
          </cell>
        </row>
        <row r="754">
          <cell r="B754" t="str">
            <v>83101301-9700000</v>
          </cell>
          <cell r="C754">
            <v>465</v>
          </cell>
          <cell r="D754" t="str">
            <v>Telex/SWIFT/Fax/Agt cable chg</v>
          </cell>
          <cell r="E754" t="str">
            <v xml:space="preserve">Telex/SWIFT/Fax/Agt cable chg-Non_product_related           </v>
          </cell>
          <cell r="G754">
            <v>465</v>
          </cell>
        </row>
        <row r="755">
          <cell r="B755" t="str">
            <v>83111000-9700000</v>
          </cell>
          <cell r="C755">
            <v>465</v>
          </cell>
          <cell r="D755" t="str">
            <v>Local Telecommunication</v>
          </cell>
          <cell r="E755" t="str">
            <v xml:space="preserve">Local Telecommunication-Non_product_related           </v>
          </cell>
          <cell r="G755">
            <v>465</v>
          </cell>
        </row>
        <row r="756">
          <cell r="B756" t="str">
            <v>83111100-9700000</v>
          </cell>
          <cell r="C756">
            <v>465</v>
          </cell>
          <cell r="D756" t="str">
            <v>Telephone Charges</v>
          </cell>
          <cell r="E756" t="str">
            <v xml:space="preserve">Telephone Charges-Non_product_related           </v>
          </cell>
          <cell r="G756">
            <v>465</v>
          </cell>
        </row>
        <row r="757">
          <cell r="B757" t="str">
            <v>83111102-9700000</v>
          </cell>
          <cell r="C757">
            <v>465</v>
          </cell>
          <cell r="D757" t="str">
            <v>Cellular Expenses Business</v>
          </cell>
          <cell r="E757" t="str">
            <v xml:space="preserve">Cellular Expenses Business-Non_product_related           </v>
          </cell>
          <cell r="G757">
            <v>465</v>
          </cell>
        </row>
        <row r="758">
          <cell r="B758" t="str">
            <v>83201000-9700000</v>
          </cell>
          <cell r="C758">
            <v>465</v>
          </cell>
          <cell r="D758" t="str">
            <v>Office Equip-Depn-Extg</v>
          </cell>
          <cell r="E758" t="str">
            <v xml:space="preserve">Office Equip-Depn-Extg-Non_product_related           </v>
          </cell>
          <cell r="G758">
            <v>465</v>
          </cell>
        </row>
        <row r="759">
          <cell r="B759" t="str">
            <v>83221000-9700000</v>
          </cell>
          <cell r="C759">
            <v>465</v>
          </cell>
          <cell r="D759" t="str">
            <v>Office Equip-Hiring charges</v>
          </cell>
          <cell r="E759" t="str">
            <v xml:space="preserve">Office Equip-Hiring charges-Non_product_related           </v>
          </cell>
          <cell r="G759">
            <v>465</v>
          </cell>
        </row>
        <row r="760">
          <cell r="B760" t="str">
            <v>83221020-9700000</v>
          </cell>
          <cell r="C760">
            <v>465</v>
          </cell>
          <cell r="D760" t="str">
            <v>Rates Info Sys Related Exp</v>
          </cell>
          <cell r="E760" t="str">
            <v xml:space="preserve">Rates Info Sys Related Exp-Non_product_related           </v>
          </cell>
          <cell r="G760">
            <v>465</v>
          </cell>
        </row>
        <row r="761">
          <cell r="B761" t="str">
            <v>83303000-9700000</v>
          </cell>
          <cell r="C761">
            <v>465</v>
          </cell>
          <cell r="D761" t="str">
            <v>Furniture-Depn-Extg</v>
          </cell>
          <cell r="E761" t="str">
            <v xml:space="preserve">Furniture-Depn-Extg-Non_product_related           </v>
          </cell>
          <cell r="G761">
            <v>465</v>
          </cell>
        </row>
        <row r="762">
          <cell r="B762" t="str">
            <v>83411000-9700000</v>
          </cell>
          <cell r="C762">
            <v>465</v>
          </cell>
          <cell r="D762" t="str">
            <v>Printing-General</v>
          </cell>
          <cell r="E762" t="str">
            <v xml:space="preserve">Printing-General-Non_product_related           </v>
          </cell>
          <cell r="G762">
            <v>465</v>
          </cell>
        </row>
        <row r="763">
          <cell r="B763" t="str">
            <v>83421000-9700000</v>
          </cell>
          <cell r="C763">
            <v>465</v>
          </cell>
          <cell r="D763" t="str">
            <v>Stationery</v>
          </cell>
          <cell r="E763" t="str">
            <v xml:space="preserve">Stationery-Non_product_related           </v>
          </cell>
          <cell r="G763">
            <v>465</v>
          </cell>
        </row>
        <row r="764">
          <cell r="B764" t="str">
            <v>84001000-9700000</v>
          </cell>
          <cell r="C764">
            <v>465</v>
          </cell>
          <cell r="D764" t="str">
            <v>Existing Comp Hardware-Depn</v>
          </cell>
          <cell r="E764" t="str">
            <v xml:space="preserve">Existing Comp Hardware-Depn-Non_product_related           </v>
          </cell>
          <cell r="G764">
            <v>465</v>
          </cell>
        </row>
        <row r="765">
          <cell r="B765" t="str">
            <v>84021000-9700000</v>
          </cell>
          <cell r="C765">
            <v>465</v>
          </cell>
          <cell r="D765" t="str">
            <v>Rental of Computer Hardware</v>
          </cell>
          <cell r="E765" t="str">
            <v xml:space="preserve">Rental of Computer Hardware-Non_product_related           </v>
          </cell>
          <cell r="G765">
            <v>465</v>
          </cell>
        </row>
        <row r="766">
          <cell r="B766" t="str">
            <v>84101000-9700000</v>
          </cell>
          <cell r="C766">
            <v>465</v>
          </cell>
          <cell r="D766" t="str">
            <v>Extg Comp Software-Depn</v>
          </cell>
          <cell r="E766" t="str">
            <v xml:space="preserve">Extg Comp Software-Depn-Non_product_related           </v>
          </cell>
          <cell r="G766">
            <v>465</v>
          </cell>
        </row>
        <row r="767">
          <cell r="B767" t="str">
            <v>84111001-9700000</v>
          </cell>
          <cell r="C767">
            <v>465</v>
          </cell>
          <cell r="D767" t="str">
            <v>System Maintenance Expense</v>
          </cell>
          <cell r="E767" t="str">
            <v xml:space="preserve">System Maintenance Expense-Non_product_related           </v>
          </cell>
          <cell r="G767">
            <v>465</v>
          </cell>
        </row>
        <row r="768">
          <cell r="B768" t="str">
            <v>84111340-9700000</v>
          </cell>
          <cell r="C768">
            <v>465</v>
          </cell>
          <cell r="D768" t="str">
            <v>Hire&amp;Mtce-Extg Comp S're</v>
          </cell>
          <cell r="E768" t="str">
            <v xml:space="preserve">Hire&amp;Mtce-Extg Comp S're-Non_product_related           </v>
          </cell>
          <cell r="G768">
            <v>465</v>
          </cell>
        </row>
        <row r="769">
          <cell r="B769" t="str">
            <v>84501010-9700000</v>
          </cell>
          <cell r="C769">
            <v>465</v>
          </cell>
          <cell r="D769" t="str">
            <v>Computerisation &amp; Related Exp</v>
          </cell>
          <cell r="E769" t="str">
            <v xml:space="preserve">Computerisation &amp; Related Exp-Non_product_related           </v>
          </cell>
          <cell r="G769">
            <v>465</v>
          </cell>
        </row>
        <row r="770">
          <cell r="B770" t="str">
            <v>84501508-9700000</v>
          </cell>
          <cell r="C770">
            <v>465</v>
          </cell>
          <cell r="D770" t="str">
            <v>Prof Svcs for Comptn -Others</v>
          </cell>
          <cell r="E770" t="str">
            <v xml:space="preserve">Prof Svcs for Comptn -Others-Non_product_related           </v>
          </cell>
          <cell r="G770">
            <v>465</v>
          </cell>
        </row>
        <row r="771">
          <cell r="B771" t="str">
            <v>84501601-9700000</v>
          </cell>
          <cell r="C771">
            <v>465</v>
          </cell>
          <cell r="D771" t="str">
            <v>Enhancement_Recharges</v>
          </cell>
          <cell r="E771" t="str">
            <v xml:space="preserve">Enhancement_Recharges-Non_product_related           </v>
          </cell>
          <cell r="G771">
            <v>465</v>
          </cell>
        </row>
        <row r="772">
          <cell r="B772" t="str">
            <v>85001000-9700000</v>
          </cell>
          <cell r="C772">
            <v>465</v>
          </cell>
          <cell r="D772" t="str">
            <v>Travelling-Local</v>
          </cell>
          <cell r="E772" t="str">
            <v xml:space="preserve">Travelling-Local-Non_product_related           </v>
          </cell>
          <cell r="G772">
            <v>465</v>
          </cell>
        </row>
        <row r="773">
          <cell r="B773" t="str">
            <v>85001011-9700000</v>
          </cell>
          <cell r="C773">
            <v>465</v>
          </cell>
          <cell r="D773" t="str">
            <v>Travel Others</v>
          </cell>
          <cell r="E773" t="str">
            <v xml:space="preserve">Travel Others-Non_product_related           </v>
          </cell>
          <cell r="G773">
            <v>465</v>
          </cell>
        </row>
        <row r="774">
          <cell r="B774" t="str">
            <v>85001100-9700000</v>
          </cell>
          <cell r="C774">
            <v>465</v>
          </cell>
          <cell r="D774" t="str">
            <v>Travel-Overseas</v>
          </cell>
          <cell r="E774" t="str">
            <v xml:space="preserve">Travel-Overseas-Non_product_related           </v>
          </cell>
          <cell r="G774">
            <v>465</v>
          </cell>
        </row>
        <row r="775">
          <cell r="B775" t="str">
            <v>85001300-9700000</v>
          </cell>
          <cell r="C775">
            <v>465</v>
          </cell>
          <cell r="D775" t="str">
            <v>Transportation Charges</v>
          </cell>
          <cell r="E775" t="str">
            <v xml:space="preserve">Transportation Charges-Non_product_related           </v>
          </cell>
          <cell r="G775">
            <v>465</v>
          </cell>
        </row>
        <row r="776">
          <cell r="B776" t="str">
            <v>85011000-9700000</v>
          </cell>
          <cell r="C776">
            <v>465</v>
          </cell>
          <cell r="D776" t="str">
            <v>Motor Vehicle-Depn-Extg</v>
          </cell>
          <cell r="E776" t="str">
            <v xml:space="preserve">Motor Vehicle-Depn-Extg-Non_product_related           </v>
          </cell>
          <cell r="G776">
            <v>465</v>
          </cell>
        </row>
        <row r="777">
          <cell r="B777" t="str">
            <v>85021000-9700000</v>
          </cell>
          <cell r="C777">
            <v>465</v>
          </cell>
          <cell r="D777" t="str">
            <v>Motor Vehicle-Insurance</v>
          </cell>
          <cell r="E777" t="str">
            <v xml:space="preserve">Motor Vehicle-Insurance-Non_product_related           </v>
          </cell>
          <cell r="G777">
            <v>465</v>
          </cell>
        </row>
        <row r="778">
          <cell r="B778" t="str">
            <v>85031000-9700000</v>
          </cell>
          <cell r="C778">
            <v>465</v>
          </cell>
          <cell r="D778" t="str">
            <v>Motor Vehicle-Maintenance</v>
          </cell>
          <cell r="E778" t="str">
            <v xml:space="preserve">Motor Vehicle-Maintenance-Non_product_related           </v>
          </cell>
          <cell r="G778">
            <v>465</v>
          </cell>
        </row>
        <row r="779">
          <cell r="B779" t="str">
            <v>85031020-9700000</v>
          </cell>
          <cell r="C779">
            <v>465</v>
          </cell>
          <cell r="D779" t="str">
            <v>Motor Vehicle-Rental</v>
          </cell>
          <cell r="E779" t="str">
            <v xml:space="preserve">Motor Vehicle-Rental-Non_product_related           </v>
          </cell>
          <cell r="G779">
            <v>465</v>
          </cell>
        </row>
        <row r="780">
          <cell r="B780" t="str">
            <v>85031030-9700000</v>
          </cell>
          <cell r="C780">
            <v>465</v>
          </cell>
          <cell r="D780" t="str">
            <v>Motor Vehicle-Others</v>
          </cell>
          <cell r="E780" t="str">
            <v xml:space="preserve">Motor Vehicle-Others-Non_product_related           </v>
          </cell>
          <cell r="G780">
            <v>465</v>
          </cell>
        </row>
        <row r="781">
          <cell r="B781" t="str">
            <v>85131000-9700000</v>
          </cell>
          <cell r="C781">
            <v>465</v>
          </cell>
          <cell r="D781" t="str">
            <v>Board_Committees_Fees</v>
          </cell>
          <cell r="E781" t="str">
            <v xml:space="preserve">Board_Committees_Fees-Non_product_related           </v>
          </cell>
          <cell r="G781">
            <v>465</v>
          </cell>
        </row>
        <row r="782">
          <cell r="B782" t="str">
            <v>85211000-9700000</v>
          </cell>
          <cell r="C782">
            <v>465</v>
          </cell>
          <cell r="D782" t="str">
            <v>Advertising</v>
          </cell>
          <cell r="E782" t="str">
            <v xml:space="preserve">Advertising-Non_product_related           </v>
          </cell>
          <cell r="G782">
            <v>465</v>
          </cell>
        </row>
        <row r="783">
          <cell r="B783" t="str">
            <v>85211110-9700000</v>
          </cell>
          <cell r="C783">
            <v>465</v>
          </cell>
          <cell r="D783" t="str">
            <v>Promotions/PR</v>
          </cell>
          <cell r="E783" t="str">
            <v xml:space="preserve">Promotions/PR-Non_product_related           </v>
          </cell>
          <cell r="G783">
            <v>465</v>
          </cell>
        </row>
        <row r="784">
          <cell r="B784" t="str">
            <v>85221010-9700000</v>
          </cell>
          <cell r="C784">
            <v>465</v>
          </cell>
          <cell r="D784" t="str">
            <v>Recruitment Expenses</v>
          </cell>
          <cell r="E784" t="str">
            <v xml:space="preserve">Recruitment Expenses-Non_product_related           </v>
          </cell>
          <cell r="G784">
            <v>465</v>
          </cell>
        </row>
        <row r="785">
          <cell r="B785" t="str">
            <v>85231000-9700000</v>
          </cell>
          <cell r="C785">
            <v>465</v>
          </cell>
          <cell r="D785" t="str">
            <v>Advertising-Sponsorship</v>
          </cell>
          <cell r="E785" t="str">
            <v xml:space="preserve">Advertising-Sponsorship-Non_product_related           </v>
          </cell>
          <cell r="G785">
            <v>465</v>
          </cell>
        </row>
        <row r="786">
          <cell r="B786" t="str">
            <v>85231040-9700000</v>
          </cell>
          <cell r="C786">
            <v>465</v>
          </cell>
          <cell r="D786" t="str">
            <v>Donation</v>
          </cell>
          <cell r="E786" t="str">
            <v xml:space="preserve">Donation-Non_product_related           </v>
          </cell>
          <cell r="G786">
            <v>465</v>
          </cell>
        </row>
        <row r="787">
          <cell r="B787" t="str">
            <v>85301000-9700000</v>
          </cell>
          <cell r="C787">
            <v>465</v>
          </cell>
          <cell r="D787" t="str">
            <v>Audit Fees</v>
          </cell>
          <cell r="E787" t="str">
            <v xml:space="preserve">Audit Fees-Non_product_related           </v>
          </cell>
          <cell r="G787">
            <v>465</v>
          </cell>
        </row>
        <row r="788">
          <cell r="B788" t="str">
            <v>85301001-9700000</v>
          </cell>
          <cell r="C788">
            <v>465</v>
          </cell>
          <cell r="D788" t="str">
            <v>Audit Support Expense</v>
          </cell>
          <cell r="E788" t="str">
            <v xml:space="preserve">Audit Support Expense-Non_product_related           </v>
          </cell>
          <cell r="G788">
            <v>465</v>
          </cell>
        </row>
        <row r="789">
          <cell r="B789" t="str">
            <v>85321000-9700000</v>
          </cell>
          <cell r="C789">
            <v>465</v>
          </cell>
          <cell r="D789" t="str">
            <v>Legal Expenses</v>
          </cell>
          <cell r="E789" t="str">
            <v xml:space="preserve">Legal Expenses-Non_product_related           </v>
          </cell>
          <cell r="G789">
            <v>465</v>
          </cell>
        </row>
        <row r="790">
          <cell r="B790" t="str">
            <v>85330001-9700000</v>
          </cell>
          <cell r="C790">
            <v>465</v>
          </cell>
          <cell r="D790" t="str">
            <v>Reconcilation Support Expenses</v>
          </cell>
          <cell r="E790" t="str">
            <v xml:space="preserve">Reconcilation Support Expenses-Non_product_related           </v>
          </cell>
          <cell r="G790">
            <v>465</v>
          </cell>
        </row>
        <row r="791">
          <cell r="B791" t="str">
            <v>85331000-9700000</v>
          </cell>
          <cell r="C791">
            <v>465</v>
          </cell>
          <cell r="D791" t="str">
            <v>Professional &amp; Consultancy Fee</v>
          </cell>
          <cell r="E791" t="str">
            <v xml:space="preserve">Professional &amp; Consultancy Fee-Non_product_related           </v>
          </cell>
          <cell r="G791">
            <v>465</v>
          </cell>
        </row>
        <row r="792">
          <cell r="B792" t="str">
            <v>85331006-9700000</v>
          </cell>
          <cell r="C792">
            <v>465</v>
          </cell>
          <cell r="D792" t="str">
            <v>Cleaning &amp; Pest control</v>
          </cell>
          <cell r="E792" t="str">
            <v xml:space="preserve">Cleaning &amp; Pest control-Non_product_related           </v>
          </cell>
          <cell r="G792">
            <v>465</v>
          </cell>
        </row>
        <row r="793">
          <cell r="B793" t="str">
            <v>85331007-9700000</v>
          </cell>
          <cell r="C793">
            <v>465</v>
          </cell>
          <cell r="D793" t="str">
            <v>Office Supports &amp; General Serv</v>
          </cell>
          <cell r="E793" t="str">
            <v xml:space="preserve">Office Supports &amp; General Serv-Non_product_related           </v>
          </cell>
          <cell r="G793">
            <v>465</v>
          </cell>
        </row>
        <row r="794">
          <cell r="B794" t="str">
            <v>85421001-9700000</v>
          </cell>
          <cell r="C794">
            <v>465</v>
          </cell>
          <cell r="D794" t="str">
            <v>Insurance Outsourcing Staff</v>
          </cell>
          <cell r="E794" t="str">
            <v xml:space="preserve">Insurance Outsourcing Staff-Non_product_related           </v>
          </cell>
          <cell r="G794">
            <v>465</v>
          </cell>
        </row>
        <row r="795">
          <cell r="B795" t="str">
            <v>85421010-9700000</v>
          </cell>
          <cell r="C795">
            <v>465</v>
          </cell>
          <cell r="D795" t="str">
            <v>Self Insurance Policy Expenses</v>
          </cell>
          <cell r="E795" t="str">
            <v xml:space="preserve">Self Insurance Policy Expenses-Non_product_related           </v>
          </cell>
          <cell r="G795">
            <v>465</v>
          </cell>
        </row>
        <row r="796">
          <cell r="B796" t="str">
            <v>85421020-9700000</v>
          </cell>
          <cell r="C796">
            <v>465</v>
          </cell>
          <cell r="D796" t="str">
            <v>Insurance Medical Fee</v>
          </cell>
          <cell r="E796" t="str">
            <v xml:space="preserve">Insurance Medical Fee-Non_product_related           </v>
          </cell>
          <cell r="G796">
            <v>465</v>
          </cell>
        </row>
        <row r="797">
          <cell r="B797" t="str">
            <v>85431000-9700000</v>
          </cell>
          <cell r="C797">
            <v>465</v>
          </cell>
          <cell r="D797" t="str">
            <v>Minor Assets</v>
          </cell>
          <cell r="E797" t="str">
            <v xml:space="preserve">Minor Assets-Non_product_related           </v>
          </cell>
          <cell r="G797">
            <v>465</v>
          </cell>
        </row>
        <row r="798">
          <cell r="B798" t="str">
            <v>85441000-9700000</v>
          </cell>
          <cell r="C798">
            <v>465</v>
          </cell>
          <cell r="D798" t="str">
            <v>Subscription Fees-Institutions</v>
          </cell>
          <cell r="E798" t="str">
            <v xml:space="preserve">Subscription Fees-Institutions-Non_product_related           </v>
          </cell>
          <cell r="G798">
            <v>465</v>
          </cell>
        </row>
        <row r="799">
          <cell r="B799" t="str">
            <v>85471000-9700000</v>
          </cell>
          <cell r="C799">
            <v>465</v>
          </cell>
          <cell r="D799" t="str">
            <v>Management Fees Paid</v>
          </cell>
          <cell r="E799" t="str">
            <v xml:space="preserve">Management Fees Paid-Non_product_related           </v>
          </cell>
          <cell r="G799">
            <v>465</v>
          </cell>
        </row>
        <row r="800">
          <cell r="B800" t="str">
            <v>85501000-9700000</v>
          </cell>
          <cell r="C800">
            <v>465</v>
          </cell>
          <cell r="D800" t="str">
            <v>Business Entertainment Expense</v>
          </cell>
          <cell r="E800" t="str">
            <v xml:space="preserve">Business Entertainment Expense-Non_product_related           </v>
          </cell>
          <cell r="G800">
            <v>465</v>
          </cell>
        </row>
        <row r="801">
          <cell r="B801" t="str">
            <v>85511000-9700000</v>
          </cell>
          <cell r="C801">
            <v>465</v>
          </cell>
          <cell r="D801" t="str">
            <v>Books Periodicals &amp; Newspapers</v>
          </cell>
          <cell r="E801" t="str">
            <v xml:space="preserve">Books Periodicals &amp; Newspapers-Non_product_related           </v>
          </cell>
          <cell r="G801">
            <v>465</v>
          </cell>
        </row>
        <row r="802">
          <cell r="B802" t="str">
            <v>85561000-9700000</v>
          </cell>
          <cell r="C802">
            <v>465</v>
          </cell>
          <cell r="D802" t="str">
            <v>Corporate Gifts w/o GST</v>
          </cell>
          <cell r="E802" t="str">
            <v xml:space="preserve">Corporate Gifts w/o GST-Non_product_related           </v>
          </cell>
          <cell r="G802">
            <v>465</v>
          </cell>
        </row>
        <row r="803">
          <cell r="B803" t="str">
            <v>85562010-9700000</v>
          </cell>
          <cell r="C803">
            <v>465</v>
          </cell>
          <cell r="D803" t="str">
            <v>Fines_and_Penalties</v>
          </cell>
          <cell r="E803" t="str">
            <v xml:space="preserve">Fines_and_Penalties-Non_product_related           </v>
          </cell>
          <cell r="G803">
            <v>465</v>
          </cell>
        </row>
        <row r="804">
          <cell r="B804" t="str">
            <v>85571000-9700000</v>
          </cell>
          <cell r="C804">
            <v>465</v>
          </cell>
          <cell r="D804" t="str">
            <v>Floral Arrangement w/o GST</v>
          </cell>
          <cell r="E804" t="str">
            <v xml:space="preserve">Floral Arrangement w/o GST-Non_product_related           </v>
          </cell>
          <cell r="G804">
            <v>465</v>
          </cell>
        </row>
        <row r="805">
          <cell r="B805" t="str">
            <v>85691001-4100000</v>
          </cell>
          <cell r="C805">
            <v>465</v>
          </cell>
          <cell r="E805" t="str">
            <v xml:space="preserve">Misc - Overheads Expense-Current_Account               </v>
          </cell>
          <cell r="G805">
            <v>465</v>
          </cell>
        </row>
        <row r="806">
          <cell r="B806" t="str">
            <v>85691001-4300001</v>
          </cell>
          <cell r="C806">
            <v>465</v>
          </cell>
          <cell r="E806" t="str">
            <v xml:space="preserve">Misc - Overheads Expense-Savings_Account               </v>
          </cell>
          <cell r="G806">
            <v>465</v>
          </cell>
        </row>
        <row r="807">
          <cell r="B807" t="str">
            <v>85691001-9700000</v>
          </cell>
          <cell r="C807">
            <v>465</v>
          </cell>
          <cell r="D807" t="str">
            <v>Misc - Overheads Expense</v>
          </cell>
          <cell r="E807" t="str">
            <v xml:space="preserve">Misc - Overheads Expense-Non_product_related           </v>
          </cell>
          <cell r="G807">
            <v>465</v>
          </cell>
        </row>
        <row r="808">
          <cell r="B808" t="str">
            <v>85691004-9700000</v>
          </cell>
          <cell r="C808">
            <v>465</v>
          </cell>
          <cell r="D808" t="str">
            <v>Allow salesman thru agent CBG</v>
          </cell>
          <cell r="E808" t="str">
            <v xml:space="preserve">Allow salesman thru agent CBG-Non_product_related           </v>
          </cell>
          <cell r="G808">
            <v>465</v>
          </cell>
        </row>
        <row r="809">
          <cell r="B809" t="str">
            <v>85691005-2280001</v>
          </cell>
          <cell r="C809">
            <v>465</v>
          </cell>
          <cell r="D809" t="str">
            <v>PL on Sale of Loan</v>
          </cell>
          <cell r="E809" t="str">
            <v xml:space="preserve">PL on Sale of Loan-Term_Loan                     </v>
          </cell>
          <cell r="G809">
            <v>465</v>
          </cell>
        </row>
        <row r="810">
          <cell r="B810" t="str">
            <v>85691006-9700000</v>
          </cell>
          <cell r="C810">
            <v>465</v>
          </cell>
          <cell r="D810" t="str">
            <v>Meeting Expenses</v>
          </cell>
          <cell r="E810" t="str">
            <v xml:space="preserve">Meeting Expenses-Non_product_related           </v>
          </cell>
          <cell r="G810">
            <v>465</v>
          </cell>
        </row>
        <row r="811">
          <cell r="B811" t="str">
            <v>88101000-2330005</v>
          </cell>
          <cell r="C811">
            <v>465</v>
          </cell>
          <cell r="D811" t="str">
            <v xml:space="preserve">SP PL-Princ-bad debt exp      </v>
          </cell>
          <cell r="E811" t="str">
            <v xml:space="preserve">Personal_Loan                 </v>
          </cell>
          <cell r="G811">
            <v>465</v>
          </cell>
        </row>
        <row r="812">
          <cell r="B812" t="str">
            <v>88101000-2350002</v>
          </cell>
          <cell r="C812">
            <v>465</v>
          </cell>
          <cell r="D812" t="str">
            <v>SP PL-Princ-bad debt exp</v>
          </cell>
          <cell r="E812" t="str">
            <v xml:space="preserve">SP PL-Princ-bad debt exp-Short_Term_Loan               </v>
          </cell>
          <cell r="G812">
            <v>465</v>
          </cell>
        </row>
        <row r="813">
          <cell r="B813" t="str">
            <v>88101000-9700000</v>
          </cell>
          <cell r="C813">
            <v>465</v>
          </cell>
          <cell r="D813" t="str">
            <v>SP PL-Princ-bad debt exp</v>
          </cell>
          <cell r="E813" t="str">
            <v xml:space="preserve">SP PL-Princ-bad debt exp-Non_product_related           </v>
          </cell>
          <cell r="G813">
            <v>465</v>
          </cell>
        </row>
        <row r="814">
          <cell r="B814" t="str">
            <v>88111000-2280001</v>
          </cell>
          <cell r="C814">
            <v>465</v>
          </cell>
          <cell r="D814" t="str">
            <v>SP PL-Princ-bad debt recov</v>
          </cell>
          <cell r="E814" t="str">
            <v xml:space="preserve">SP PL-Princ-bad debt recov-Term_Loan                     </v>
          </cell>
          <cell r="G814">
            <v>465</v>
          </cell>
        </row>
        <row r="815">
          <cell r="B815" t="str">
            <v>88501000-9700000</v>
          </cell>
          <cell r="C815">
            <v>465</v>
          </cell>
          <cell r="D815" t="str">
            <v>GP PL--bad debt exp</v>
          </cell>
          <cell r="E815" t="str">
            <v xml:space="preserve">GP PL--bad debt exp-Non_product_related           </v>
          </cell>
          <cell r="G815">
            <v>465</v>
          </cell>
        </row>
        <row r="816">
          <cell r="B816" t="str">
            <v>89001000-9700000</v>
          </cell>
          <cell r="C816">
            <v>465</v>
          </cell>
          <cell r="D816" t="str">
            <v>Taxation PL</v>
          </cell>
          <cell r="E816" t="str">
            <v xml:space="preserve">Taxation PL-Non_product_related           </v>
          </cell>
          <cell r="G816">
            <v>465</v>
          </cell>
        </row>
        <row r="817">
          <cell r="B817" t="str">
            <v>89001001-9700000</v>
          </cell>
          <cell r="C817">
            <v>465</v>
          </cell>
          <cell r="D817" t="str">
            <v>Deferred Tax Expense</v>
          </cell>
          <cell r="E817" t="str">
            <v xml:space="preserve">Deferred Tax Expense-Non_product_related           </v>
          </cell>
          <cell r="G817">
            <v>465</v>
          </cell>
        </row>
        <row r="818">
          <cell r="B818" t="str">
            <v>89700000-9700000</v>
          </cell>
          <cell r="C818">
            <v>465</v>
          </cell>
          <cell r="D818" t="str">
            <v>Dividend pd-Ord</v>
          </cell>
          <cell r="E818" t="str">
            <v xml:space="preserve">Dividend pd-Ord-Non_product_related           </v>
          </cell>
          <cell r="G818">
            <v>465</v>
          </cell>
        </row>
        <row r="819">
          <cell r="B819" t="str">
            <v>90010000-8010000</v>
          </cell>
          <cell r="C819">
            <v>599</v>
          </cell>
          <cell r="D819" t="str">
            <v>Guarantee on A/c of Cust-Affil</v>
          </cell>
          <cell r="E819" t="str">
            <v xml:space="preserve">Guarantee on A/c of Cust-Affil-Performance_Guarantee         </v>
          </cell>
          <cell r="G819">
            <v>599</v>
          </cell>
        </row>
        <row r="820">
          <cell r="B820" t="str">
            <v>90011000-8000000</v>
          </cell>
          <cell r="C820">
            <v>599</v>
          </cell>
          <cell r="D820" t="str">
            <v>Guarantee on A/c of Customer</v>
          </cell>
          <cell r="E820" t="str">
            <v xml:space="preserve">Guarantee on A/c of Customer-Financial_Guarantee           </v>
          </cell>
          <cell r="G820">
            <v>599</v>
          </cell>
        </row>
        <row r="821">
          <cell r="B821" t="str">
            <v>90011000-8010000</v>
          </cell>
          <cell r="C821">
            <v>599</v>
          </cell>
          <cell r="D821" t="str">
            <v>Guarantee on A/c of Customer</v>
          </cell>
          <cell r="E821" t="str">
            <v xml:space="preserve">Guarantee on A/c of Customer-Performance_Guarantee         </v>
          </cell>
          <cell r="G821">
            <v>599</v>
          </cell>
        </row>
        <row r="822">
          <cell r="B822" t="str">
            <v>90011000-8020003</v>
          </cell>
          <cell r="C822" t="str">
            <v xml:space="preserve">Other Off BS &amp; contra ac </v>
          </cell>
          <cell r="D822" t="str">
            <v>Guarantee on A/c of Customer</v>
          </cell>
          <cell r="E822" t="str">
            <v xml:space="preserve">Guarantee on A/c of Customer-Shipping_Guarantee            </v>
          </cell>
          <cell r="G822" t="str">
            <v xml:space="preserve">Other Off BS &amp; contra ac </v>
          </cell>
        </row>
        <row r="823">
          <cell r="B823" t="str">
            <v>90021000-2000002</v>
          </cell>
          <cell r="C823" t="str">
            <v xml:space="preserve">Other Off BS &amp; contra ac </v>
          </cell>
          <cell r="D823" t="str">
            <v>Endors&amp;Oth Obl-Ac Cust</v>
          </cell>
          <cell r="E823" t="str">
            <v>Endors&amp;Oth Obl-Ac Cust-Endors&amp;Oth Obl-Ac Cust</v>
          </cell>
          <cell r="G823" t="str">
            <v xml:space="preserve">Other Off BS &amp; contra ac </v>
          </cell>
        </row>
        <row r="824">
          <cell r="B824" t="str">
            <v>90021000-2010000</v>
          </cell>
          <cell r="C824" t="str">
            <v xml:space="preserve">Other Off BS &amp; contra ac </v>
          </cell>
          <cell r="D824" t="str">
            <v>Endors&amp;Oth Obl-Ac Cust</v>
          </cell>
          <cell r="E824" t="str">
            <v xml:space="preserve">Endors&amp;Oth Obl-Ac Cust-Bills_Receivable_Discounted   </v>
          </cell>
          <cell r="G824" t="str">
            <v xml:space="preserve">Other Off BS &amp; contra ac </v>
          </cell>
        </row>
        <row r="825">
          <cell r="B825" t="str">
            <v>90021000-2010002</v>
          </cell>
          <cell r="C825" t="str">
            <v xml:space="preserve">Other Off BS &amp; contra ac </v>
          </cell>
          <cell r="D825" t="str">
            <v>Endors&amp;Oth Obl-Ac Cust</v>
          </cell>
          <cell r="E825" t="str">
            <v xml:space="preserve">Endors&amp;Oth Obl-Ac Cust-Export_Bills_under_LC         </v>
          </cell>
          <cell r="G825" t="str">
            <v xml:space="preserve">Other Off BS &amp; contra ac </v>
          </cell>
        </row>
        <row r="826">
          <cell r="B826" t="str">
            <v>90021000-8000000</v>
          </cell>
          <cell r="C826" t="str">
            <v xml:space="preserve">Other Off BS &amp; contra ac </v>
          </cell>
          <cell r="D826" t="str">
            <v>Endors&amp;Oth Obl-Ac Cust</v>
          </cell>
          <cell r="E826" t="str">
            <v xml:space="preserve">Endors&amp;Oth Obl-Ac Cust-Financial_Guarantee           </v>
          </cell>
          <cell r="G826" t="str">
            <v xml:space="preserve">Other Off BS &amp; contra ac </v>
          </cell>
        </row>
        <row r="827">
          <cell r="B827" t="str">
            <v>90021000-8100000</v>
          </cell>
          <cell r="C827">
            <v>599</v>
          </cell>
          <cell r="D827" t="str">
            <v>Endors&amp;Oth Obl-Ac Cust</v>
          </cell>
          <cell r="E827" t="str">
            <v>Endors&amp;Oth Obl-Ac Cust-SBLC Charges other</v>
          </cell>
          <cell r="G827">
            <v>599</v>
          </cell>
        </row>
        <row r="828">
          <cell r="B828" t="str">
            <v>90021000-8300001</v>
          </cell>
          <cell r="C828" t="str">
            <v xml:space="preserve">Other Off BS &amp; contra ac </v>
          </cell>
          <cell r="D828" t="str">
            <v>Endors&amp;Oth Obl-Ac Cust</v>
          </cell>
          <cell r="E828" t="str">
            <v xml:space="preserve">Endors&amp;Oth Obl-Ac Cust-Export_Bills-LC_(non-fin)     </v>
          </cell>
          <cell r="G828" t="str">
            <v xml:space="preserve">Other Off BS &amp; contra ac </v>
          </cell>
        </row>
        <row r="829">
          <cell r="B829" t="str">
            <v>90021000-8320000</v>
          </cell>
          <cell r="C829" t="str">
            <v xml:space="preserve">Other Off BS &amp; contra ac </v>
          </cell>
          <cell r="D829" t="str">
            <v>Endors&amp;Oth Obl-Ac Cust</v>
          </cell>
          <cell r="E829" t="str">
            <v xml:space="preserve">Endors&amp;Oth Obl-Ac Cust-Letter_of_Credit              </v>
          </cell>
          <cell r="G829">
            <v>561</v>
          </cell>
        </row>
        <row r="830">
          <cell r="B830" t="str">
            <v>90021000-8320001</v>
          </cell>
          <cell r="C830" t="str">
            <v xml:space="preserve">Other Off BS &amp; contra ac </v>
          </cell>
          <cell r="D830" t="str">
            <v>Endors&amp;Oth Obl-Ac Cust</v>
          </cell>
          <cell r="E830" t="str">
            <v xml:space="preserve">Endors&amp;Oth Obl-Ac Cust-Letter of Credit - Local      </v>
          </cell>
          <cell r="G830" t="str">
            <v xml:space="preserve">Other Off BS &amp; contra ac </v>
          </cell>
        </row>
        <row r="831">
          <cell r="B831" t="str">
            <v>90021000-8330000</v>
          </cell>
          <cell r="C831" t="str">
            <v xml:space="preserve">Other Off BS &amp; contra ac </v>
          </cell>
          <cell r="D831" t="str">
            <v>Endors&amp;Oth Obl-Ac Cust</v>
          </cell>
          <cell r="E831" t="str">
            <v xml:space="preserve">Endors&amp;Oth Obl-Ac Cust-Import_Bills_For_Collection   </v>
          </cell>
          <cell r="G831" t="str">
            <v xml:space="preserve">Other Off BS &amp; contra ac </v>
          </cell>
        </row>
        <row r="832">
          <cell r="B832" t="str">
            <v>90031000-2100001</v>
          </cell>
          <cell r="C832" t="str">
            <v xml:space="preserve">Other Off BS &amp; contra ac </v>
          </cell>
          <cell r="D832" t="str">
            <v xml:space="preserve">Endors&amp;Oth Obl-Ac Cust-Oth(A) </v>
          </cell>
          <cell r="E832" t="str">
            <v xml:space="preserve">Endors&amp;Oth Obl-Ac Cust-Oth(A) -Outward_Demand_Draft          </v>
          </cell>
          <cell r="G832" t="str">
            <v xml:space="preserve">Other Off BS &amp; contra ac </v>
          </cell>
        </row>
        <row r="833">
          <cell r="B833" t="str">
            <v>90031000-8300000</v>
          </cell>
          <cell r="C833" t="str">
            <v xml:space="preserve">Other Off BS &amp; contra ac </v>
          </cell>
          <cell r="D833" t="str">
            <v xml:space="preserve">Endors&amp;Oth Obl-Ac Cust-Oth(A) </v>
          </cell>
          <cell r="E833" t="str">
            <v xml:space="preserve">Endors&amp;Oth Obl-Ac Cust-Oth(A) -Outward_Bill-Collection       </v>
          </cell>
          <cell r="G833" t="str">
            <v xml:space="preserve">Other Off BS &amp; contra ac </v>
          </cell>
        </row>
        <row r="834">
          <cell r="B834" t="str">
            <v>90110000-8010000</v>
          </cell>
          <cell r="C834" t="str">
            <v xml:space="preserve">Other Off BS &amp; contra ac </v>
          </cell>
          <cell r="D834" t="str">
            <v xml:space="preserve">Letter of Guarantee-Affiliate </v>
          </cell>
          <cell r="E834" t="str">
            <v xml:space="preserve">Letter of Guarantee-Affiliate -Performance_Guarantee         </v>
          </cell>
          <cell r="G834" t="str">
            <v xml:space="preserve">Other Off BS &amp; contra ac </v>
          </cell>
        </row>
        <row r="835">
          <cell r="B835" t="str">
            <v>90111000-8000000</v>
          </cell>
          <cell r="C835" t="str">
            <v xml:space="preserve">Other Off BS &amp; contra ac </v>
          </cell>
          <cell r="D835" t="str">
            <v>Letters of Guarantee</v>
          </cell>
          <cell r="E835" t="str">
            <v xml:space="preserve">Letters of Guarantee-Financial_Guarantee           </v>
          </cell>
          <cell r="G835" t="str">
            <v xml:space="preserve">Other Off BS &amp; contra ac </v>
          </cell>
        </row>
        <row r="836">
          <cell r="B836" t="str">
            <v>90111000-8010000</v>
          </cell>
          <cell r="C836" t="str">
            <v xml:space="preserve">Other Off BS &amp; contra ac </v>
          </cell>
          <cell r="D836" t="str">
            <v>Letters of Guarantee</v>
          </cell>
          <cell r="E836" t="str">
            <v xml:space="preserve">Letters of Guarantee-Performance_Guarantee         </v>
          </cell>
          <cell r="G836" t="str">
            <v xml:space="preserve">Other Off BS &amp; contra ac </v>
          </cell>
        </row>
        <row r="837">
          <cell r="B837" t="str">
            <v>90111000-8020003</v>
          </cell>
          <cell r="C837" t="str">
            <v xml:space="preserve">Other Off BS &amp; contra ac </v>
          </cell>
          <cell r="D837" t="str">
            <v>Letters of Guarantee</v>
          </cell>
          <cell r="E837" t="str">
            <v xml:space="preserve">Letters of Guarantee-Shipping_Guarantee            </v>
          </cell>
          <cell r="G837" t="str">
            <v xml:space="preserve">Other Off BS &amp; contra ac </v>
          </cell>
        </row>
        <row r="838">
          <cell r="B838" t="str">
            <v>90121000-2020003</v>
          </cell>
          <cell r="C838" t="str">
            <v xml:space="preserve">Other Off BS &amp; contra ac </v>
          </cell>
          <cell r="D838" t="str">
            <v>Letters Of Credit</v>
          </cell>
          <cell r="E838" t="str">
            <v xml:space="preserve">Letters Of Credit-Import_Bills_Under_LC         </v>
          </cell>
          <cell r="G838" t="str">
            <v xml:space="preserve">Other Off BS &amp; contra ac </v>
          </cell>
        </row>
        <row r="839">
          <cell r="B839" t="str">
            <v>90121000-8100000</v>
          </cell>
          <cell r="C839">
            <v>599</v>
          </cell>
          <cell r="D839" t="str">
            <v>Letters Of Credit</v>
          </cell>
          <cell r="E839" t="str">
            <v>Letters Of Credit-SBLC Charges other</v>
          </cell>
          <cell r="G839">
            <v>599</v>
          </cell>
        </row>
        <row r="840">
          <cell r="B840" t="str">
            <v>90121000-8300001</v>
          </cell>
          <cell r="C840" t="str">
            <v xml:space="preserve">Other Off BS &amp; contra ac </v>
          </cell>
          <cell r="D840" t="str">
            <v>Letters Of Credit</v>
          </cell>
          <cell r="E840" t="str">
            <v xml:space="preserve">Letters Of Credit-Export_Bills-LC_(non-fin)     </v>
          </cell>
          <cell r="G840" t="str">
            <v xml:space="preserve">Other Off BS &amp; contra ac </v>
          </cell>
        </row>
        <row r="841">
          <cell r="B841" t="str">
            <v>90121000-8320000</v>
          </cell>
          <cell r="C841">
            <v>561</v>
          </cell>
          <cell r="D841" t="str">
            <v>Letters Of Credit</v>
          </cell>
          <cell r="E841" t="str">
            <v xml:space="preserve">Letters Of Credit-Letter_of_Credit              </v>
          </cell>
          <cell r="G841">
            <v>561</v>
          </cell>
        </row>
        <row r="842">
          <cell r="B842" t="str">
            <v>90121000-8320001</v>
          </cell>
          <cell r="C842">
            <v>562</v>
          </cell>
          <cell r="D842" t="str">
            <v>Letters Of Credit</v>
          </cell>
          <cell r="E842" t="str">
            <v xml:space="preserve">Letters Of Credit-Letter of Credit - Local      </v>
          </cell>
          <cell r="G842">
            <v>562</v>
          </cell>
        </row>
        <row r="843">
          <cell r="B843" t="str">
            <v>90131000-2000002</v>
          </cell>
          <cell r="C843" t="str">
            <v xml:space="preserve">Other Off BS &amp; contra ac </v>
          </cell>
          <cell r="D843" t="str">
            <v>Endors&amp;Oth Obl-Ac Cust-Oth(L)</v>
          </cell>
          <cell r="E843" t="str">
            <v>Endors&amp;Oth Obl-Ac Cust-Oth(L)-Endors&amp;Oth Obl-Ac Cust</v>
          </cell>
          <cell r="G843" t="str">
            <v xml:space="preserve">Other Off BS &amp; contra ac </v>
          </cell>
        </row>
        <row r="844">
          <cell r="B844" t="str">
            <v>90131000-2010000</v>
          </cell>
          <cell r="C844" t="str">
            <v xml:space="preserve">Other Off BS &amp; contra ac </v>
          </cell>
          <cell r="D844" t="str">
            <v>Endors&amp;Oth Obl-Ac Cust-Oth(L)</v>
          </cell>
          <cell r="E844" t="str">
            <v xml:space="preserve">Endors&amp;Oth Obl-Ac Cust-Oth(L)-Bills_Receivable_Discounted   </v>
          </cell>
          <cell r="G844" t="str">
            <v xml:space="preserve">Other Off BS &amp; contra ac </v>
          </cell>
        </row>
        <row r="845">
          <cell r="B845" t="str">
            <v>90131000-2010002</v>
          </cell>
          <cell r="C845" t="str">
            <v xml:space="preserve">Other Off BS &amp; contra ac </v>
          </cell>
          <cell r="D845" t="str">
            <v>Endors&amp;Oth Obl-Ac Cust-Oth(L)</v>
          </cell>
          <cell r="E845" t="str">
            <v xml:space="preserve">Endors&amp;Oth Obl-Ac Cust-Oth(L)-Export_Bills_under_LC         </v>
          </cell>
          <cell r="G845" t="str">
            <v xml:space="preserve">Other Off BS &amp; contra ac </v>
          </cell>
        </row>
        <row r="846">
          <cell r="B846" t="str">
            <v>90131000-2100001</v>
          </cell>
          <cell r="C846" t="str">
            <v xml:space="preserve">Other Off BS &amp; contra ac </v>
          </cell>
          <cell r="D846" t="str">
            <v>Endors&amp;Oth Obl-Ac Cust-Oth(L)</v>
          </cell>
          <cell r="E846" t="str">
            <v xml:space="preserve">Endors&amp;Oth Obl-Ac Cust-Oth(L)-Outward_Demand_Draft          </v>
          </cell>
          <cell r="G846" t="str">
            <v xml:space="preserve">Other Off BS &amp; contra ac </v>
          </cell>
        </row>
        <row r="847">
          <cell r="B847" t="str">
            <v>90131000-8000000</v>
          </cell>
          <cell r="C847" t="str">
            <v xml:space="preserve">Other Off BS &amp; contra ac </v>
          </cell>
          <cell r="D847" t="str">
            <v>Endors&amp;Oth Obl-Ac Cust-Oth(L)</v>
          </cell>
          <cell r="E847" t="str">
            <v xml:space="preserve">Endors&amp;Oth Obl-Ac Cust-Oth(L)-Financial_Guarantee           </v>
          </cell>
          <cell r="G847" t="str">
            <v xml:space="preserve">Other Off BS &amp; contra ac </v>
          </cell>
        </row>
        <row r="848">
          <cell r="B848" t="str">
            <v>90131000-8300000</v>
          </cell>
          <cell r="C848" t="str">
            <v xml:space="preserve">Other Off BS &amp; contra ac </v>
          </cell>
          <cell r="D848" t="str">
            <v>Endors&amp;Oth Obl-Ac Cust-Oth(L)</v>
          </cell>
          <cell r="E848" t="str">
            <v xml:space="preserve">Endors&amp;Oth Obl-Ac Cust-Oth(L)-Outward_Bill-Collection       </v>
          </cell>
          <cell r="G848" t="str">
            <v xml:space="preserve">Other Off BS &amp; contra ac </v>
          </cell>
        </row>
        <row r="849">
          <cell r="B849" t="str">
            <v>90131000-9700000</v>
          </cell>
          <cell r="C849" t="str">
            <v xml:space="preserve">Other Off BS &amp; contra ac </v>
          </cell>
          <cell r="D849" t="str">
            <v>Endors&amp;Oth Obl-Ac Cust-Oth(L)</v>
          </cell>
          <cell r="E849" t="str">
            <v xml:space="preserve">Endors&amp;Oth Obl-Ac Cust-Oth(L)-Non_product_related           </v>
          </cell>
          <cell r="G849" t="str">
            <v xml:space="preserve">Other Off BS &amp; contra ac </v>
          </cell>
        </row>
        <row r="850">
          <cell r="B850" t="str">
            <v>91040000-2800002</v>
          </cell>
          <cell r="C850" t="str">
            <v xml:space="preserve">Other Off BS &amp; contra ac </v>
          </cell>
          <cell r="D850" t="str">
            <v>MM Lendings-Commitmt-Affiliate</v>
          </cell>
          <cell r="E850" t="str">
            <v>MM Lendings-Commitmt-Affiliate-Term Plmts-Interunit Ovs Invt</v>
          </cell>
          <cell r="G850" t="str">
            <v xml:space="preserve">Other Off BS &amp; contra ac </v>
          </cell>
        </row>
        <row r="851">
          <cell r="B851" t="str">
            <v>91040100-2800001</v>
          </cell>
          <cell r="C851" t="str">
            <v xml:space="preserve">Other Off BS &amp; contra ac </v>
          </cell>
          <cell r="D851" t="str">
            <v>MM Borr-Commitment-Affiliate</v>
          </cell>
          <cell r="E851" t="str">
            <v>MM Borr-Commitment-Affiliate-Term Borr-I/unit Ovs Invt</v>
          </cell>
          <cell r="G851" t="str">
            <v xml:space="preserve">Other Off BS &amp; contra ac </v>
          </cell>
        </row>
        <row r="852">
          <cell r="B852" t="str">
            <v>91041000-2800002</v>
          </cell>
          <cell r="C852" t="str">
            <v xml:space="preserve">Other Off BS &amp; contra ac </v>
          </cell>
          <cell r="D852" t="str">
            <v>MM Lendings-Commitment</v>
          </cell>
          <cell r="E852" t="str">
            <v>MM Lendings-Commitment-Term Plmts-Interunit Ovs Invt</v>
          </cell>
          <cell r="G852" t="str">
            <v xml:space="preserve">Other Off BS &amp; contra ac </v>
          </cell>
        </row>
        <row r="853">
          <cell r="B853" t="str">
            <v>91041100-2800001</v>
          </cell>
          <cell r="C853" t="str">
            <v xml:space="preserve">Other Off BS &amp; contra ac </v>
          </cell>
          <cell r="D853" t="str">
            <v>MM Borr-Commitment Contra</v>
          </cell>
          <cell r="E853" t="str">
            <v>MM Borr-Commitment Contra-Term Borr-I/unit Ovs Invt</v>
          </cell>
          <cell r="G853" t="str">
            <v xml:space="preserve">Other Off BS &amp; contra ac </v>
          </cell>
        </row>
        <row r="854">
          <cell r="B854" t="str">
            <v>91140100-2800001</v>
          </cell>
          <cell r="C854" t="str">
            <v xml:space="preserve">Other Off BS &amp; contra ac </v>
          </cell>
          <cell r="D854" t="str">
            <v>MM Borr Commitmt Contra- Affil</v>
          </cell>
          <cell r="E854" t="str">
            <v>MM Borr Commitmt Contra- Affil-Term Borr-I/unit Ovs Invt</v>
          </cell>
          <cell r="G854" t="str">
            <v xml:space="preserve">Other Off BS &amp; contra ac </v>
          </cell>
        </row>
        <row r="855">
          <cell r="B855" t="str">
            <v>91141000-2800002</v>
          </cell>
          <cell r="C855" t="str">
            <v xml:space="preserve">Other Off BS &amp; contra ac </v>
          </cell>
          <cell r="D855" t="str">
            <v>MM Lendings-Commitmt Contra</v>
          </cell>
          <cell r="E855" t="str">
            <v>MM Lendings-Commitmt Contra-Term Plmts-Interunit Ovs Invt</v>
          </cell>
          <cell r="G855" t="str">
            <v xml:space="preserve">Other Off BS &amp; contra ac </v>
          </cell>
        </row>
        <row r="856">
          <cell r="B856" t="str">
            <v>91141100-2800001</v>
          </cell>
          <cell r="C856" t="str">
            <v xml:space="preserve">Other Off BS &amp; contra ac </v>
          </cell>
          <cell r="D856" t="str">
            <v>MM Borr-Commitment</v>
          </cell>
          <cell r="E856" t="str">
            <v>MM Borr-Commitment-Term Borr-I/unit Ovs Invt</v>
          </cell>
          <cell r="G856" t="str">
            <v xml:space="preserve">Other Off BS &amp; contra ac </v>
          </cell>
        </row>
        <row r="857">
          <cell r="B857" t="str">
            <v>92000000-8760005</v>
          </cell>
          <cell r="C857" t="str">
            <v xml:space="preserve">Other Off BS &amp; contra ac </v>
          </cell>
          <cell r="D857" t="str">
            <v>FX Derivatives-Bought-Affil</v>
          </cell>
          <cell r="E857" t="str">
            <v>FX Derivatives-Bought-Affil-Accounts Receivable</v>
          </cell>
          <cell r="G857" t="str">
            <v xml:space="preserve">Other Off BS &amp; contra ac </v>
          </cell>
        </row>
        <row r="858">
          <cell r="B858" t="str">
            <v>92000010-8760002</v>
          </cell>
          <cell r="C858" t="str">
            <v xml:space="preserve">Other Off BS &amp; contra ac </v>
          </cell>
          <cell r="D858" t="str">
            <v>FX Derivatives-Buy Put-Affil</v>
          </cell>
          <cell r="E858" t="str">
            <v>FX Derivatives-Buy Put-Affil-A/C Rec'ble-Affiliate</v>
          </cell>
          <cell r="G858" t="str">
            <v xml:space="preserve">Other Off BS &amp; contra ac </v>
          </cell>
        </row>
        <row r="859">
          <cell r="B859" t="str">
            <v>92000010-8760004</v>
          </cell>
          <cell r="C859" t="str">
            <v xml:space="preserve">Other Off BS &amp; contra ac </v>
          </cell>
          <cell r="D859" t="str">
            <v>FX Derivatives-Buy Put-Affil</v>
          </cell>
          <cell r="E859" t="str">
            <v>FX Derivatives-Buy Put-Affil-Accounts Payable</v>
          </cell>
          <cell r="G859" t="str">
            <v xml:space="preserve">Other Off BS &amp; contra ac </v>
          </cell>
        </row>
        <row r="860">
          <cell r="B860" t="str">
            <v>92000020-8760002</v>
          </cell>
          <cell r="C860" t="str">
            <v xml:space="preserve">Other Off BS &amp; contra ac </v>
          </cell>
          <cell r="D860" t="str">
            <v>FX Derivatives-Buy Call-Affil</v>
          </cell>
          <cell r="E860" t="str">
            <v>FX Derivatives-Buy Call-Affil-A/C Rec'ble-Affiliate</v>
          </cell>
          <cell r="G860" t="str">
            <v xml:space="preserve">Other Off BS &amp; contra ac </v>
          </cell>
        </row>
        <row r="861">
          <cell r="B861" t="str">
            <v>92000020-8760004</v>
          </cell>
          <cell r="C861" t="str">
            <v xml:space="preserve">Other Off BS &amp; contra ac </v>
          </cell>
          <cell r="D861" t="str">
            <v>FX Derivatives-Buy Call-Affil</v>
          </cell>
          <cell r="E861" t="str">
            <v>FX Derivatives-Buy Call-Affil-Accounts Payable</v>
          </cell>
          <cell r="G861" t="str">
            <v xml:space="preserve">Other Off BS &amp; contra ac </v>
          </cell>
        </row>
        <row r="862">
          <cell r="B862" t="str">
            <v>92000100-8760002</v>
          </cell>
          <cell r="C862" t="str">
            <v xml:space="preserve">Other Off BS &amp; contra ac </v>
          </cell>
          <cell r="D862" t="str">
            <v>FX Derivatives-Sell Contra-Aff</v>
          </cell>
          <cell r="E862" t="str">
            <v>FX Derivatives-Sell Contra-Aff-A/C Rec'ble-Affiliate</v>
          </cell>
          <cell r="G862" t="str">
            <v xml:space="preserve">Other Off BS &amp; contra ac </v>
          </cell>
        </row>
        <row r="863">
          <cell r="B863" t="str">
            <v>92000100-8760004</v>
          </cell>
          <cell r="C863" t="str">
            <v xml:space="preserve">Other Off BS &amp; contra ac </v>
          </cell>
          <cell r="D863" t="str">
            <v>FX Derivatives-Sell Contra-Aff</v>
          </cell>
          <cell r="E863" t="str">
            <v>FX Derivatives-Sell Contra-Aff-Accounts Payable</v>
          </cell>
          <cell r="G863" t="str">
            <v xml:space="preserve">Other Off BS &amp; contra ac </v>
          </cell>
        </row>
        <row r="864">
          <cell r="B864" t="str">
            <v>92001000-8700000</v>
          </cell>
          <cell r="C864" t="str">
            <v xml:space="preserve">Other Off BS &amp; contra ac </v>
          </cell>
          <cell r="D864" t="str">
            <v>FX Derivatives-Bought</v>
          </cell>
          <cell r="E864" t="str">
            <v xml:space="preserve">FX Derivatives-Bought-FX_Contracts                  </v>
          </cell>
          <cell r="G864" t="str">
            <v xml:space="preserve">Other Off BS &amp; contra ac </v>
          </cell>
        </row>
        <row r="865">
          <cell r="B865" t="str">
            <v>92001000-8730000</v>
          </cell>
          <cell r="C865" t="str">
            <v xml:space="preserve">Other Off BS &amp; contra ac </v>
          </cell>
          <cell r="D865" t="str">
            <v>FX Derivatives-Bought</v>
          </cell>
          <cell r="E865" t="str">
            <v>FX Derivatives-Bought-Accounts Receivable</v>
          </cell>
          <cell r="G865" t="str">
            <v xml:space="preserve">Other Off BS &amp; contra ac </v>
          </cell>
        </row>
        <row r="866">
          <cell r="B866" t="str">
            <v>92001001-8760005</v>
          </cell>
          <cell r="C866" t="str">
            <v xml:space="preserve">Other Off BS &amp; contra ac </v>
          </cell>
          <cell r="D866" t="str">
            <v>FXDerivatives_Buy_NBK</v>
          </cell>
          <cell r="E866" t="str">
            <v>FXDerivatives_Buy_NBK-Accounts Receivable</v>
          </cell>
          <cell r="G866" t="str">
            <v xml:space="preserve">Other Off BS &amp; contra ac </v>
          </cell>
        </row>
        <row r="867">
          <cell r="B867" t="str">
            <v>92001003-8700000</v>
          </cell>
          <cell r="C867" t="str">
            <v xml:space="preserve">Other Off BS &amp; contra ac </v>
          </cell>
          <cell r="D867" t="str">
            <v>EXCHANGE_POSITION-MUREX</v>
          </cell>
          <cell r="E867" t="str">
            <v xml:space="preserve">EXCHANGE_POSITION-MUREX-FX_Contracts                  </v>
          </cell>
          <cell r="G867" t="str">
            <v xml:space="preserve">Other Off BS &amp; contra ac </v>
          </cell>
        </row>
        <row r="868">
          <cell r="B868" t="str">
            <v>92001003-8730000</v>
          </cell>
          <cell r="C868" t="str">
            <v xml:space="preserve">Other Off BS &amp; contra ac </v>
          </cell>
          <cell r="D868" t="str">
            <v>EXCHANGE_POSITION-MUREX</v>
          </cell>
          <cell r="E868" t="str">
            <v>EXCHANGE_POSITION-MUREX-Accounts Receivable</v>
          </cell>
          <cell r="G868" t="str">
            <v xml:space="preserve">Other Off BS &amp; contra ac </v>
          </cell>
        </row>
        <row r="869">
          <cell r="B869" t="str">
            <v>92001005-8700000</v>
          </cell>
          <cell r="C869" t="str">
            <v xml:space="preserve">Other Off BS &amp; contra ac </v>
          </cell>
          <cell r="E869" t="str">
            <v xml:space="preserve">Foreign Exchange Position-FX_Contracts                  </v>
          </cell>
          <cell r="G869" t="str">
            <v xml:space="preserve">Other Off BS &amp; contra ac </v>
          </cell>
        </row>
        <row r="870">
          <cell r="B870" t="str">
            <v>92001008-8700000</v>
          </cell>
          <cell r="C870">
            <v>521</v>
          </cell>
          <cell r="D870" t="str">
            <v xml:space="preserve">Foreign Exch Bought-Spot      </v>
          </cell>
          <cell r="E870" t="str">
            <v xml:space="preserve">Foreign Exch Bought-Spot      -FX_Contracts                  </v>
          </cell>
          <cell r="G870">
            <v>521</v>
          </cell>
        </row>
        <row r="871">
          <cell r="B871" t="str">
            <v>92001110-8760004</v>
          </cell>
          <cell r="C871" t="str">
            <v xml:space="preserve">Other Off BS &amp; contra ac </v>
          </cell>
          <cell r="D871" t="str">
            <v>FX Derivatives-Buy Put-BK</v>
          </cell>
          <cell r="E871" t="str">
            <v>FX Derivatives-Buy Put-BK-Accounts Payable</v>
          </cell>
          <cell r="G871" t="str">
            <v xml:space="preserve">Other Off BS &amp; contra ac </v>
          </cell>
        </row>
        <row r="872">
          <cell r="B872" t="str">
            <v>92001120-8760004</v>
          </cell>
          <cell r="C872" t="str">
            <v xml:space="preserve">Other Off BS &amp; contra ac </v>
          </cell>
          <cell r="D872" t="str">
            <v>FX Derivatives-Buy Call-BK</v>
          </cell>
          <cell r="E872" t="str">
            <v>FX Derivatives-Buy Call-BK-Accounts Payable</v>
          </cell>
          <cell r="G872" t="str">
            <v xml:space="preserve">Other Off BS &amp; contra ac </v>
          </cell>
        </row>
        <row r="873">
          <cell r="B873" t="str">
            <v>92001210-8760002</v>
          </cell>
          <cell r="C873" t="str">
            <v xml:space="preserve">Other Off BS &amp; contra ac </v>
          </cell>
          <cell r="D873" t="str">
            <v>FX Derivatives-Buy Put-NB</v>
          </cell>
          <cell r="E873" t="str">
            <v>FX Derivatives-Buy Put-NB-A/C Rec'ble-Affiliate</v>
          </cell>
          <cell r="G873" t="str">
            <v xml:space="preserve">Other Off BS &amp; contra ac </v>
          </cell>
        </row>
        <row r="874">
          <cell r="B874" t="str">
            <v>92001210-8760004</v>
          </cell>
          <cell r="C874" t="str">
            <v xml:space="preserve">Other Off BS &amp; contra ac </v>
          </cell>
          <cell r="D874" t="str">
            <v>FX Derivatives-Buy Put-NB</v>
          </cell>
          <cell r="E874" t="str">
            <v>FX Derivatives-Buy Put-NB-Accounts Payable</v>
          </cell>
          <cell r="G874" t="str">
            <v xml:space="preserve">Other Off BS &amp; contra ac </v>
          </cell>
        </row>
        <row r="875">
          <cell r="B875" t="str">
            <v>92001220-8760002</v>
          </cell>
          <cell r="C875" t="str">
            <v xml:space="preserve">Other Off BS &amp; contra ac </v>
          </cell>
          <cell r="D875" t="str">
            <v>FX Derivatives-Buy Call-NB</v>
          </cell>
          <cell r="E875" t="str">
            <v>FX Derivatives-Buy Call-NB-A/C Rec'ble-Affiliate</v>
          </cell>
          <cell r="G875" t="str">
            <v xml:space="preserve">Other Off BS &amp; contra ac </v>
          </cell>
        </row>
        <row r="876">
          <cell r="B876" t="str">
            <v>92001220-8760004</v>
          </cell>
          <cell r="C876" t="str">
            <v xml:space="preserve">Other Off BS &amp; contra ac </v>
          </cell>
          <cell r="D876" t="str">
            <v>FX Derivatives-Buy Call-NB</v>
          </cell>
          <cell r="E876" t="str">
            <v>FX Derivatives-Buy Call-NB-Accounts Payable</v>
          </cell>
          <cell r="G876" t="str">
            <v xml:space="preserve">Other Off BS &amp; contra ac </v>
          </cell>
        </row>
        <row r="877">
          <cell r="B877" t="str">
            <v>92002100-8760004</v>
          </cell>
          <cell r="C877" t="str">
            <v xml:space="preserve">Other Off BS &amp; contra ac </v>
          </cell>
          <cell r="D877" t="str">
            <v>FX Derivatives-Sell Contra BK</v>
          </cell>
          <cell r="E877" t="str">
            <v>FX Derivatives-Sell Contra BK-Accounts Payable</v>
          </cell>
          <cell r="G877" t="str">
            <v xml:space="preserve">Other Off BS &amp; contra ac </v>
          </cell>
        </row>
        <row r="878">
          <cell r="B878" t="str">
            <v>92002100-8760005</v>
          </cell>
          <cell r="C878" t="str">
            <v xml:space="preserve">Other Off BS &amp; contra ac </v>
          </cell>
          <cell r="D878" t="str">
            <v>FX Derivatives-Sell Contra BK</v>
          </cell>
          <cell r="E878" t="str">
            <v>FX Derivatives-Sell Contra BK-Accounts Receivable</v>
          </cell>
          <cell r="G878" t="str">
            <v xml:space="preserve">Other Off BS &amp; contra ac </v>
          </cell>
        </row>
        <row r="879">
          <cell r="B879" t="str">
            <v>92002200-8760002</v>
          </cell>
          <cell r="C879" t="str">
            <v xml:space="preserve">Other Off BS &amp; contra ac </v>
          </cell>
          <cell r="D879" t="str">
            <v>FX Derivatives-Sell Contra NB</v>
          </cell>
          <cell r="E879" t="str">
            <v>FX Derivatives-Sell Contra NB-A/C Rec'ble-Affiliate</v>
          </cell>
          <cell r="G879" t="str">
            <v xml:space="preserve">Other Off BS &amp; contra ac </v>
          </cell>
        </row>
        <row r="880">
          <cell r="B880" t="str">
            <v>92002200-8760004</v>
          </cell>
          <cell r="C880" t="str">
            <v xml:space="preserve">Other Off BS &amp; contra ac </v>
          </cell>
          <cell r="D880" t="str">
            <v>FX Derivatives-Sell Contra NB</v>
          </cell>
          <cell r="E880" t="str">
            <v>FX Derivatives-Sell Contra NB-Accounts Payable</v>
          </cell>
          <cell r="G880" t="str">
            <v xml:space="preserve">Other Off BS &amp; contra ac </v>
          </cell>
        </row>
        <row r="881">
          <cell r="B881" t="str">
            <v>92010000-8820001</v>
          </cell>
          <cell r="C881" t="str">
            <v xml:space="preserve">Other Off BS &amp; contra ac </v>
          </cell>
          <cell r="D881" t="str">
            <v>Int Rate Der-Buy/Lend-Affil</v>
          </cell>
          <cell r="E881" t="str">
            <v>Int Rate Der-Buy/Lend-Affil-Accounts Receivable</v>
          </cell>
          <cell r="G881" t="str">
            <v xml:space="preserve">Other Off BS &amp; contra ac </v>
          </cell>
        </row>
        <row r="882">
          <cell r="B882" t="str">
            <v>92010100-8820001</v>
          </cell>
          <cell r="C882" t="str">
            <v xml:space="preserve">Other Off BS &amp; contra ac </v>
          </cell>
          <cell r="D882" t="str">
            <v>Int Rate Der-Sell Contra-Aff</v>
          </cell>
          <cell r="E882" t="str">
            <v>Int Rate Der-Sell Contra-Aff-Accounts Receivable</v>
          </cell>
          <cell r="G882" t="str">
            <v xml:space="preserve">Other Off BS &amp; contra ac </v>
          </cell>
        </row>
        <row r="883">
          <cell r="B883" t="str">
            <v>92011100-8820001</v>
          </cell>
          <cell r="C883" t="str">
            <v xml:space="preserve">Other Off BS &amp; contra ac </v>
          </cell>
          <cell r="D883" t="str">
            <v>Int Rate Der-Buy/Lend-BK</v>
          </cell>
          <cell r="E883" t="str">
            <v>Int Rate Der-Buy/Lend-BK-Accounts Receivable</v>
          </cell>
          <cell r="G883" t="str">
            <v xml:space="preserve">Other Off BS &amp; contra ac </v>
          </cell>
        </row>
        <row r="884">
          <cell r="B884" t="str">
            <v>92011200-8820001</v>
          </cell>
          <cell r="C884" t="str">
            <v xml:space="preserve">Other Off BS &amp; contra ac </v>
          </cell>
          <cell r="D884" t="str">
            <v>Int Rate Der-Buy/Lend-NB</v>
          </cell>
          <cell r="E884" t="str">
            <v>Int Rate Der-Buy/Lend-NB-Accounts Receivable</v>
          </cell>
          <cell r="G884" t="str">
            <v xml:space="preserve">Other Off BS &amp; contra ac </v>
          </cell>
        </row>
        <row r="885">
          <cell r="B885" t="str">
            <v>92012100-8820001</v>
          </cell>
          <cell r="C885" t="str">
            <v xml:space="preserve">Other Off BS &amp; contra ac </v>
          </cell>
          <cell r="D885" t="str">
            <v>Int Rate Der-Sell Contra BK</v>
          </cell>
          <cell r="E885" t="str">
            <v>Int Rate Der-Sell Contra BK-Accounts Receivable</v>
          </cell>
          <cell r="G885" t="str">
            <v xml:space="preserve">Other Off BS &amp; contra ac </v>
          </cell>
        </row>
        <row r="886">
          <cell r="B886" t="str">
            <v>92012200-8820001</v>
          </cell>
          <cell r="C886" t="str">
            <v xml:space="preserve">Other Off BS &amp; contra ac </v>
          </cell>
          <cell r="D886" t="str">
            <v>Int Rate Der-Sell Contra NB</v>
          </cell>
          <cell r="E886" t="str">
            <v>Int Rate Der-Sell Contra NB-Accounts Receivable</v>
          </cell>
          <cell r="G886" t="str">
            <v xml:space="preserve">Other Off BS &amp; contra ac </v>
          </cell>
        </row>
        <row r="887">
          <cell r="B887" t="str">
            <v>92091020-2870000</v>
          </cell>
          <cell r="C887" t="str">
            <v xml:space="preserve">Other Off BS &amp; contra ac </v>
          </cell>
          <cell r="D887" t="str">
            <v>Repos_Oth_Govt_Contra</v>
          </cell>
          <cell r="E887" t="str">
            <v>Repos_Oth_Govt_Contra-IP-Repos OG Sec-BK</v>
          </cell>
          <cell r="G887" t="str">
            <v xml:space="preserve">Other Off BS &amp; contra ac </v>
          </cell>
        </row>
        <row r="888">
          <cell r="B888" t="str">
            <v>92100000-8760005</v>
          </cell>
          <cell r="C888" t="str">
            <v xml:space="preserve">Other Off BS &amp; contra ac </v>
          </cell>
          <cell r="D888" t="str">
            <v>FX Derivatives-Sell-Affiliate</v>
          </cell>
          <cell r="E888" t="str">
            <v>FX Derivatives-Sell-Affiliate-Accounts Receivable</v>
          </cell>
          <cell r="G888" t="str">
            <v xml:space="preserve">Other Off BS &amp; contra ac </v>
          </cell>
        </row>
        <row r="889">
          <cell r="B889" t="str">
            <v>92100010-8760002</v>
          </cell>
          <cell r="C889" t="str">
            <v xml:space="preserve">Other Off BS &amp; contra ac </v>
          </cell>
          <cell r="D889" t="str">
            <v>FX Derivatives-Sell Put-Affil</v>
          </cell>
          <cell r="E889" t="str">
            <v>FX Derivatives-Sell Put-Affil-A/C Rec'ble-Affiliate</v>
          </cell>
          <cell r="G889" t="str">
            <v xml:space="preserve">Other Off BS &amp; contra ac </v>
          </cell>
        </row>
        <row r="890">
          <cell r="B890" t="str">
            <v>92100010-8760004</v>
          </cell>
          <cell r="C890" t="str">
            <v xml:space="preserve">Other Off BS &amp; contra ac </v>
          </cell>
          <cell r="D890" t="str">
            <v>FX Derivatives-Sell Put-Affil</v>
          </cell>
          <cell r="E890" t="str">
            <v>FX Derivatives-Sell Put-Affil-Accounts Payable</v>
          </cell>
          <cell r="G890" t="str">
            <v xml:space="preserve">Other Off BS &amp; contra ac </v>
          </cell>
        </row>
        <row r="891">
          <cell r="B891" t="str">
            <v>92100020-8760002</v>
          </cell>
          <cell r="C891" t="str">
            <v xml:space="preserve">Other Off BS &amp; contra ac </v>
          </cell>
          <cell r="D891" t="str">
            <v>FX Derivatives-Sell Call-Affil</v>
          </cell>
          <cell r="E891" t="str">
            <v>FX Derivatives-Sell Call-Affil-A/C Rec'ble-Affiliate</v>
          </cell>
          <cell r="G891" t="str">
            <v xml:space="preserve">Other Off BS &amp; contra ac </v>
          </cell>
        </row>
        <row r="892">
          <cell r="B892" t="str">
            <v>92100020-8760004</v>
          </cell>
          <cell r="C892" t="str">
            <v xml:space="preserve">Other Off BS &amp; contra ac </v>
          </cell>
          <cell r="D892" t="str">
            <v>FX Derivatives-Sell Call-Affil</v>
          </cell>
          <cell r="E892" t="str">
            <v>FX Derivatives-Sell Call-Affil-Accounts Payable</v>
          </cell>
          <cell r="G892" t="str">
            <v xml:space="preserve">Other Off BS &amp; contra ac </v>
          </cell>
        </row>
        <row r="893">
          <cell r="B893" t="str">
            <v>92100100-8760002</v>
          </cell>
          <cell r="C893" t="str">
            <v xml:space="preserve">Other Off BS &amp; contra ac </v>
          </cell>
          <cell r="D893" t="str">
            <v>FX Derivatives Buy Contra-Aff</v>
          </cell>
          <cell r="E893" t="str">
            <v>FX Derivatives Buy Contra-Aff-A/C Rec'ble-Affiliate</v>
          </cell>
          <cell r="G893" t="str">
            <v xml:space="preserve">Other Off BS &amp; contra ac </v>
          </cell>
        </row>
        <row r="894">
          <cell r="B894" t="str">
            <v>92100100-8760004</v>
          </cell>
          <cell r="C894" t="str">
            <v xml:space="preserve">Other Off BS &amp; contra ac </v>
          </cell>
          <cell r="D894" t="str">
            <v>FX Derivatives Buy Contra-Aff</v>
          </cell>
          <cell r="E894" t="str">
            <v>FX Derivatives Buy Contra-Aff-Accounts Payable</v>
          </cell>
          <cell r="G894" t="str">
            <v xml:space="preserve">Other Off BS &amp; contra ac </v>
          </cell>
        </row>
        <row r="895">
          <cell r="B895" t="str">
            <v>92101000-8700000</v>
          </cell>
          <cell r="C895" t="str">
            <v xml:space="preserve">Other Off BS &amp; contra ac </v>
          </cell>
          <cell r="D895" t="str">
            <v>FX Derivatives-Sold</v>
          </cell>
          <cell r="E895" t="str">
            <v xml:space="preserve">FX Derivatives-Sold-FX_Contracts                  </v>
          </cell>
          <cell r="G895" t="str">
            <v xml:space="preserve">Other Off BS &amp; contra ac </v>
          </cell>
        </row>
        <row r="896">
          <cell r="B896" t="str">
            <v>92101000-8730000</v>
          </cell>
          <cell r="C896" t="str">
            <v xml:space="preserve">Other Off BS &amp; contra ac </v>
          </cell>
          <cell r="D896" t="str">
            <v>FX Derivatives-Sold</v>
          </cell>
          <cell r="E896" t="str">
            <v>FX Derivatives-Sold-Accounts Receivable</v>
          </cell>
          <cell r="G896" t="str">
            <v xml:space="preserve">Other Off BS &amp; contra ac </v>
          </cell>
        </row>
        <row r="897">
          <cell r="B897" t="str">
            <v>92101001-8760005</v>
          </cell>
          <cell r="C897" t="str">
            <v xml:space="preserve">Other Off BS &amp; contra ac </v>
          </cell>
          <cell r="D897" t="str">
            <v>FXDerivatives_Sell_NBK</v>
          </cell>
          <cell r="E897" t="str">
            <v>FXDerivatives_Sell_NBK-Accounts Receivable</v>
          </cell>
          <cell r="G897" t="str">
            <v xml:space="preserve">Other Off BS &amp; contra ac </v>
          </cell>
        </row>
        <row r="898">
          <cell r="B898" t="str">
            <v>92101110-8760004</v>
          </cell>
          <cell r="C898" t="str">
            <v xml:space="preserve">Other Off BS &amp; contra ac </v>
          </cell>
          <cell r="D898" t="str">
            <v>FX Derivatives-Sell Put-BK</v>
          </cell>
          <cell r="E898" t="str">
            <v>FX Derivatives-Sell Put-BK-Accounts Payable</v>
          </cell>
          <cell r="G898" t="str">
            <v xml:space="preserve">Other Off BS &amp; contra ac </v>
          </cell>
        </row>
        <row r="899">
          <cell r="B899" t="str">
            <v>92101120-8760004</v>
          </cell>
          <cell r="C899" t="str">
            <v xml:space="preserve">Other Off BS &amp; contra ac </v>
          </cell>
          <cell r="D899" t="str">
            <v>FX Derivatives-Sell Call-BK</v>
          </cell>
          <cell r="E899" t="str">
            <v>FX Derivatives-Sell Call-BK-Accounts Payable</v>
          </cell>
          <cell r="G899" t="str">
            <v xml:space="preserve">Other Off BS &amp; contra ac </v>
          </cell>
        </row>
        <row r="900">
          <cell r="B900" t="str">
            <v>92101210-8760002</v>
          </cell>
          <cell r="C900" t="str">
            <v xml:space="preserve">Other Off BS &amp; contra ac </v>
          </cell>
          <cell r="D900" t="str">
            <v>FX Derivatives-Sell Put-NB</v>
          </cell>
          <cell r="E900" t="str">
            <v>FX Derivatives-Sell Put-NB-A/C Rec'ble-Affiliate</v>
          </cell>
          <cell r="G900" t="str">
            <v xml:space="preserve">Other Off BS &amp; contra ac </v>
          </cell>
        </row>
        <row r="901">
          <cell r="B901" t="str">
            <v>92101210-8760004</v>
          </cell>
          <cell r="C901" t="str">
            <v xml:space="preserve">Other Off BS &amp; contra ac </v>
          </cell>
          <cell r="D901" t="str">
            <v>FX Derivatives-Sell Put-NB</v>
          </cell>
          <cell r="E901" t="str">
            <v>FX Derivatives-Sell Put-NB-Accounts Payable</v>
          </cell>
          <cell r="G901" t="str">
            <v xml:space="preserve">Other Off BS &amp; contra ac </v>
          </cell>
        </row>
        <row r="902">
          <cell r="B902" t="str">
            <v>92101220-8760002</v>
          </cell>
          <cell r="C902" t="str">
            <v xml:space="preserve">Other Off BS &amp; contra ac </v>
          </cell>
          <cell r="D902" t="str">
            <v>FX Derivatives-Sell Call-NB</v>
          </cell>
          <cell r="E902" t="str">
            <v>FX Derivatives-Sell Call-NB-A/C Rec'ble-Affiliate</v>
          </cell>
          <cell r="G902" t="str">
            <v xml:space="preserve">Other Off BS &amp; contra ac </v>
          </cell>
        </row>
        <row r="903">
          <cell r="B903" t="str">
            <v>92101220-8760004</v>
          </cell>
          <cell r="C903" t="str">
            <v xml:space="preserve">Other Off BS &amp; contra ac </v>
          </cell>
          <cell r="D903" t="str">
            <v>FX Derivatives-Sell Call-NB</v>
          </cell>
          <cell r="E903" t="str">
            <v>FX Derivatives-Sell Call-NB-Accounts Payable</v>
          </cell>
          <cell r="G903" t="str">
            <v xml:space="preserve">Other Off BS &amp; contra ac </v>
          </cell>
        </row>
        <row r="904">
          <cell r="B904" t="str">
            <v>92102000-8760005</v>
          </cell>
          <cell r="C904" t="str">
            <v xml:space="preserve">Other Off BS &amp; contra ac </v>
          </cell>
          <cell r="D904" t="str">
            <v>FX_Derivatives_Buy_Contra</v>
          </cell>
          <cell r="E904" t="str">
            <v>FX_Derivatives_Buy_Contra-Accounts Receivable</v>
          </cell>
          <cell r="G904" t="str">
            <v xml:space="preserve">Other Off BS &amp; contra ac </v>
          </cell>
        </row>
        <row r="905">
          <cell r="B905" t="str">
            <v>92102100-8760004</v>
          </cell>
          <cell r="C905" t="str">
            <v xml:space="preserve">Other Off BS &amp; contra ac </v>
          </cell>
          <cell r="D905" t="str">
            <v>FX Derivatives-Buy Contra-BK</v>
          </cell>
          <cell r="E905" t="str">
            <v>FX Derivatives-Buy Contra-BK-Accounts Payable</v>
          </cell>
          <cell r="G905" t="str">
            <v xml:space="preserve">Other Off BS &amp; contra ac </v>
          </cell>
        </row>
        <row r="906">
          <cell r="B906" t="str">
            <v>92102200-8760002</v>
          </cell>
          <cell r="C906" t="str">
            <v xml:space="preserve">Other Off BS &amp; contra ac </v>
          </cell>
          <cell r="D906" t="str">
            <v>FX Derivatives-Buy Contra-NB</v>
          </cell>
          <cell r="E906" t="str">
            <v>FX Derivatives-Buy Contra-NB-A/C Rec'ble-Affiliate</v>
          </cell>
          <cell r="G906" t="str">
            <v xml:space="preserve">Other Off BS &amp; contra ac </v>
          </cell>
        </row>
        <row r="907">
          <cell r="B907" t="str">
            <v>92102200-8760004</v>
          </cell>
          <cell r="C907" t="str">
            <v xml:space="preserve">Other Off BS &amp; contra ac </v>
          </cell>
          <cell r="D907" t="str">
            <v>FX Derivatives-Buy Contra-NB</v>
          </cell>
          <cell r="E907" t="str">
            <v>FX Derivatives-Buy Contra-NB-Accounts Payable</v>
          </cell>
          <cell r="G907" t="str">
            <v xml:space="preserve">Other Off BS &amp; contra ac </v>
          </cell>
        </row>
        <row r="908">
          <cell r="B908" t="str">
            <v>92110000-8820001</v>
          </cell>
          <cell r="C908" t="str">
            <v xml:space="preserve">Other Off BS &amp; contra ac </v>
          </cell>
          <cell r="D908" t="str">
            <v>Int Rate Der-Sell/Borr-Affil</v>
          </cell>
          <cell r="E908" t="str">
            <v>Int Rate Der-Sell/Borr-Affil-Accounts Receivable</v>
          </cell>
          <cell r="G908" t="str">
            <v xml:space="preserve">Other Off BS &amp; contra ac </v>
          </cell>
        </row>
        <row r="909">
          <cell r="B909" t="str">
            <v>92110100-8820001</v>
          </cell>
          <cell r="C909" t="str">
            <v xml:space="preserve">Other Off BS &amp; contra ac </v>
          </cell>
          <cell r="D909" t="str">
            <v>Int Rate Der-Buy/Lend Con-Aff</v>
          </cell>
          <cell r="E909" t="str">
            <v>Int Rate Der-Buy/Lend Con-Aff-Accounts Receivable</v>
          </cell>
          <cell r="G909" t="str">
            <v xml:space="preserve">Other Off BS &amp; contra ac </v>
          </cell>
        </row>
        <row r="910">
          <cell r="B910" t="str">
            <v>92111100-8820001</v>
          </cell>
          <cell r="C910" t="str">
            <v xml:space="preserve">Other Off BS &amp; contra ac </v>
          </cell>
          <cell r="D910" t="str">
            <v>Int Rate Der-Sell/Borr-BK</v>
          </cell>
          <cell r="E910" t="str">
            <v>Int Rate Der-Sell/Borr-BK-Accounts Receivable</v>
          </cell>
          <cell r="G910" t="str">
            <v xml:space="preserve">Other Off BS &amp; contra ac </v>
          </cell>
        </row>
        <row r="911">
          <cell r="B911" t="str">
            <v>92111200-8820001</v>
          </cell>
          <cell r="C911" t="str">
            <v xml:space="preserve">Other Off BS &amp; contra ac </v>
          </cell>
          <cell r="D911" t="str">
            <v>Int Rate Der-Sell/Borr-NB</v>
          </cell>
          <cell r="E911" t="str">
            <v>Int Rate Der-Sell/Borr-NB-Accounts Receivable</v>
          </cell>
          <cell r="G911" t="str">
            <v xml:space="preserve">Other Off BS &amp; contra ac </v>
          </cell>
        </row>
        <row r="912">
          <cell r="B912" t="str">
            <v>92112100-8820001</v>
          </cell>
          <cell r="C912" t="str">
            <v xml:space="preserve">Other Off BS &amp; contra ac </v>
          </cell>
          <cell r="D912" t="str">
            <v>Int Rate Der-Buy/Lend Con-BK</v>
          </cell>
          <cell r="E912" t="str">
            <v>Int Rate Der-Buy/Lend Con-BK-Accounts Receivable</v>
          </cell>
          <cell r="G912" t="str">
            <v xml:space="preserve">Other Off BS &amp; contra ac </v>
          </cell>
        </row>
        <row r="913">
          <cell r="B913" t="str">
            <v>92112200-8820001</v>
          </cell>
          <cell r="C913" t="str">
            <v xml:space="preserve">Other Off BS &amp; contra ac </v>
          </cell>
          <cell r="D913" t="str">
            <v>Int Rate Der-Buy/Lend Con-NB</v>
          </cell>
          <cell r="E913" t="str">
            <v>Int Rate Der-Buy/Lend Con-NB-Accounts Receivable</v>
          </cell>
          <cell r="G913" t="str">
            <v xml:space="preserve">Other Off BS &amp; contra ac </v>
          </cell>
        </row>
        <row r="914">
          <cell r="B914" t="str">
            <v>92191000-2870000</v>
          </cell>
          <cell r="C914" t="str">
            <v xml:space="preserve">Other Off BS &amp; contra ac </v>
          </cell>
          <cell r="D914" t="str">
            <v>Repos_Oth_Govt_Bank</v>
          </cell>
          <cell r="E914" t="str">
            <v>Repos_Oth_Govt_Bank-IP-Repos OG Sec-BK</v>
          </cell>
          <cell r="G914" t="str">
            <v xml:space="preserve">Other Off BS &amp; contra ac </v>
          </cell>
        </row>
        <row r="915">
          <cell r="B915" t="str">
            <v>92990000-9700000</v>
          </cell>
          <cell r="C915" t="str">
            <v xml:space="preserve">Other Off BS &amp; contra ac </v>
          </cell>
          <cell r="D915" t="str">
            <v>Suspense-Elim-Off BS Items</v>
          </cell>
          <cell r="E915" t="str">
            <v xml:space="preserve">Suspense-Elim-Off BS Items-Non_product_related           </v>
          </cell>
          <cell r="G915" t="str">
            <v xml:space="preserve">Other Off BS &amp; contra ac </v>
          </cell>
        </row>
        <row r="916">
          <cell r="B916" t="str">
            <v>92991000-9700000</v>
          </cell>
          <cell r="C916" t="str">
            <v xml:space="preserve">Other Off BS &amp; contra ac </v>
          </cell>
          <cell r="D916" t="str">
            <v xml:space="preserve">CONTINGENT COMMITED           </v>
          </cell>
          <cell r="E916" t="str">
            <v xml:space="preserve">CONTINGENT COMMITED           -Non_product_related           </v>
          </cell>
          <cell r="G916" t="str">
            <v xml:space="preserve">Other Off BS &amp; contra ac </v>
          </cell>
        </row>
        <row r="917">
          <cell r="B917" t="str">
            <v>92992000-9700000</v>
          </cell>
          <cell r="C917" t="str">
            <v xml:space="preserve">Other Off BS &amp; contra ac </v>
          </cell>
          <cell r="D917" t="str">
            <v xml:space="preserve">COMMITED CONTRA               </v>
          </cell>
          <cell r="E917" t="str">
            <v xml:space="preserve">COMMITED CONTRA               -Non_product_related           </v>
          </cell>
          <cell r="G917" t="str">
            <v xml:space="preserve">Other Off BS &amp; contra ac </v>
          </cell>
        </row>
        <row r="918">
          <cell r="B918" t="str">
            <v>99010001-9700000</v>
          </cell>
          <cell r="C918" t="str">
            <v xml:space="preserve">Other Off BS &amp; contra ac </v>
          </cell>
          <cell r="D918" t="str">
            <v xml:space="preserve">Off Bal Sheet-Exch P&amp;L-Revaln </v>
          </cell>
          <cell r="E918" t="str">
            <v xml:space="preserve">Off Bal Sheet-Exch P&amp;L-Revaln -Non_product_related           </v>
          </cell>
          <cell r="G918" t="str">
            <v xml:space="preserve">Other Off BS &amp; contra ac </v>
          </cell>
        </row>
        <row r="919">
          <cell r="B919" t="str">
            <v>99011000-8700000</v>
          </cell>
          <cell r="C919" t="str">
            <v xml:space="preserve">Other Off BS &amp; contra ac </v>
          </cell>
          <cell r="D919" t="str">
            <v>Internal FX Derv - Buy/Lend</v>
          </cell>
          <cell r="E919" t="str">
            <v xml:space="preserve">Internal FX Derv - Buy/Lend-FX_Contracts                  </v>
          </cell>
          <cell r="G919" t="str">
            <v xml:space="preserve">Other Off BS &amp; contra ac </v>
          </cell>
        </row>
        <row r="920">
          <cell r="B920" t="str">
            <v>99011000-8730000</v>
          </cell>
          <cell r="C920" t="str">
            <v xml:space="preserve">Other Off BS &amp; contra ac </v>
          </cell>
          <cell r="D920" t="str">
            <v>Internal FX Derv - Buy/Lend</v>
          </cell>
          <cell r="E920" t="str">
            <v>Internal FX Derv - Buy/Lend-Accounts Receivable</v>
          </cell>
          <cell r="G920" t="str">
            <v xml:space="preserve">Other Off BS &amp; contra ac </v>
          </cell>
        </row>
        <row r="921">
          <cell r="B921" t="str">
            <v>99011000-8760004</v>
          </cell>
          <cell r="C921" t="str">
            <v xml:space="preserve">Other Off BS &amp; contra ac </v>
          </cell>
          <cell r="D921" t="str">
            <v>Internal FX Derv - Buy/Lend</v>
          </cell>
          <cell r="E921" t="str">
            <v>Internal FX Derv - Buy/Lend-Accounts Payable</v>
          </cell>
          <cell r="G921" t="str">
            <v xml:space="preserve">Other Off BS &amp; contra ac </v>
          </cell>
        </row>
        <row r="922">
          <cell r="B922" t="str">
            <v>99011100-8760004</v>
          </cell>
          <cell r="C922" t="str">
            <v xml:space="preserve">Other Off BS &amp; contra ac </v>
          </cell>
          <cell r="D922" t="str">
            <v>Internal FX Der-Sell/Borr Con</v>
          </cell>
          <cell r="E922" t="str">
            <v>Internal FX Der-Sell/Borr Con-Accounts Payable</v>
          </cell>
          <cell r="G922" t="str">
            <v xml:space="preserve">Other Off BS &amp; contra ac </v>
          </cell>
        </row>
        <row r="923">
          <cell r="B923" t="str">
            <v>99015000-2800002</v>
          </cell>
          <cell r="C923" t="str">
            <v xml:space="preserve">Other Off BS &amp; contra ac </v>
          </cell>
          <cell r="D923" t="str">
            <v>Internal Lending</v>
          </cell>
          <cell r="E923" t="str">
            <v>Internal Lending-Term Plmts-Interunit Ovs Invt</v>
          </cell>
          <cell r="G923" t="str">
            <v xml:space="preserve">Other Off BS &amp; contra ac </v>
          </cell>
        </row>
        <row r="924">
          <cell r="B924" t="str">
            <v>99021000-8700000</v>
          </cell>
          <cell r="C924" t="str">
            <v xml:space="preserve">Other Off BS &amp; contra ac </v>
          </cell>
          <cell r="D924" t="str">
            <v>Internal FX Derv - Sell/Borr</v>
          </cell>
          <cell r="E924" t="str">
            <v xml:space="preserve">Internal FX Derv - Sell/Borr-FX_Contracts                  </v>
          </cell>
          <cell r="G924" t="str">
            <v xml:space="preserve">Other Off BS &amp; contra ac </v>
          </cell>
        </row>
        <row r="925">
          <cell r="B925" t="str">
            <v>99021000-8730000</v>
          </cell>
          <cell r="C925" t="str">
            <v xml:space="preserve">Other Off BS &amp; contra ac </v>
          </cell>
          <cell r="D925" t="str">
            <v>Internal FX Derv - Sell/Borr</v>
          </cell>
          <cell r="E925" t="str">
            <v>Internal FX Derv - Sell/Borr-Accounts Receivable</v>
          </cell>
          <cell r="G925" t="str">
            <v xml:space="preserve">Other Off BS &amp; contra ac </v>
          </cell>
        </row>
        <row r="926">
          <cell r="B926" t="str">
            <v>99021000-8760004</v>
          </cell>
          <cell r="C926" t="str">
            <v xml:space="preserve">Other Off BS &amp; contra ac </v>
          </cell>
          <cell r="D926" t="str">
            <v>Internal FX Derv - Sell/Borr</v>
          </cell>
          <cell r="E926" t="str">
            <v>Internal FX Derv - Sell/Borr-Accounts Payable</v>
          </cell>
          <cell r="G926" t="str">
            <v xml:space="preserve">Other Off BS &amp; contra ac </v>
          </cell>
        </row>
        <row r="927">
          <cell r="B927" t="str">
            <v>99021100-8760002</v>
          </cell>
          <cell r="C927" t="str">
            <v xml:space="preserve">Other Off BS &amp; contra ac </v>
          </cell>
          <cell r="D927" t="str">
            <v>Internal FX Der-Buy/Lend Con</v>
          </cell>
          <cell r="E927" t="str">
            <v>Internal FX Der-Buy/Lend Con-A/C Rec'ble-Affiliate</v>
          </cell>
          <cell r="G927" t="str">
            <v xml:space="preserve">Other Off BS &amp; contra ac </v>
          </cell>
        </row>
        <row r="928">
          <cell r="B928" t="str">
            <v>99021100-8760004</v>
          </cell>
          <cell r="C928" t="str">
            <v xml:space="preserve">Other Off BS &amp; contra ac </v>
          </cell>
          <cell r="D928" t="str">
            <v>Internal FX Der-Buy/Lend Con</v>
          </cell>
          <cell r="E928" t="str">
            <v>Internal FX Der-Buy/Lend Con-Accounts Payable</v>
          </cell>
          <cell r="G928" t="str">
            <v xml:space="preserve">Other Off BS &amp; contra ac </v>
          </cell>
        </row>
        <row r="929">
          <cell r="B929" t="str">
            <v>99025000-2800001</v>
          </cell>
          <cell r="C929" t="str">
            <v xml:space="preserve">Other Off BS &amp; contra ac </v>
          </cell>
          <cell r="D929" t="str">
            <v>Internal Borrowings</v>
          </cell>
          <cell r="E929" t="str">
            <v>Internal Borrowings-Term Borr-I/unit Ovs Invt</v>
          </cell>
          <cell r="G929" t="str">
            <v xml:space="preserve">Other Off BS &amp; contra ac </v>
          </cell>
        </row>
        <row r="930">
          <cell r="B930" t="str">
            <v>99031006-2000004</v>
          </cell>
          <cell r="C930" t="str">
            <v xml:space="preserve">Other Off BS &amp; contra ac </v>
          </cell>
          <cell r="E930" t="str">
            <v xml:space="preserve">Past Due Loan Interest Recv-Collateral Mgt Arrgmt         </v>
          </cell>
          <cell r="G930" t="str">
            <v xml:space="preserve">Other Off BS &amp; contra ac </v>
          </cell>
        </row>
        <row r="931">
          <cell r="B931" t="str">
            <v>99031006-2010003</v>
          </cell>
          <cell r="C931" t="str">
            <v xml:space="preserve">Other Off BS &amp; contra ac </v>
          </cell>
          <cell r="D931" t="str">
            <v xml:space="preserve">Past Due Loan Interest Recv-Export_Bills_Purchased        </v>
          </cell>
          <cell r="E931" t="str">
            <v xml:space="preserve">Past Due Loan Interest Recv-Export_Bills_Purchased        </v>
          </cell>
          <cell r="G931" t="str">
            <v xml:space="preserve">Other Off BS &amp; contra ac </v>
          </cell>
        </row>
        <row r="932">
          <cell r="B932" t="str">
            <v>99031006-2020000</v>
          </cell>
          <cell r="C932" t="str">
            <v xml:space="preserve">Other Off BS &amp; contra ac </v>
          </cell>
          <cell r="D932" t="str">
            <v>Past Due Loan Interest Recv</v>
          </cell>
          <cell r="E932" t="str">
            <v xml:space="preserve">Past Due Loan Interest Recv-Bills_Receivable_Purchased    </v>
          </cell>
          <cell r="G932" t="str">
            <v xml:space="preserve">Other Off BS &amp; contra ac </v>
          </cell>
        </row>
        <row r="933">
          <cell r="B933" t="str">
            <v>99031006-2280001</v>
          </cell>
          <cell r="C933" t="str">
            <v xml:space="preserve">Other Off BS &amp; contra ac </v>
          </cell>
          <cell r="D933" t="str">
            <v>Past Due Loan Interest Recv</v>
          </cell>
          <cell r="E933" t="str">
            <v xml:space="preserve">Past Due Loan Interest Recv-Term_Loan                     </v>
          </cell>
          <cell r="G933" t="str">
            <v xml:space="preserve">Other Off BS &amp; contra ac </v>
          </cell>
        </row>
        <row r="934">
          <cell r="B934" t="str">
            <v>99031006-2350006</v>
          </cell>
          <cell r="C934" t="str">
            <v xml:space="preserve">Other Off BS &amp; contra ac </v>
          </cell>
          <cell r="D934" t="str">
            <v>Past Due Loan Interest Recv</v>
          </cell>
          <cell r="E934" t="str">
            <v xml:space="preserve">Past Due Loan Interest Recv-Trust_Receipt                 </v>
          </cell>
          <cell r="G934" t="str">
            <v xml:space="preserve">Other Off BS &amp; contra ac </v>
          </cell>
        </row>
        <row r="935">
          <cell r="B935" t="str">
            <v>99031006-9700000</v>
          </cell>
          <cell r="C935" t="str">
            <v xml:space="preserve">Other Off BS &amp; contra ac </v>
          </cell>
          <cell r="D935" t="str">
            <v>Past Due Loan Interest Recv</v>
          </cell>
          <cell r="E935" t="str">
            <v xml:space="preserve">Past Due Loan Interest Recv-Non_product_related           </v>
          </cell>
          <cell r="G935" t="str">
            <v xml:space="preserve">Other Off BS &amp; contra ac </v>
          </cell>
        </row>
        <row r="936">
          <cell r="B936" t="str">
            <v>99031007-9700000</v>
          </cell>
          <cell r="C936" t="str">
            <v xml:space="preserve">Other Off BS &amp; contra ac </v>
          </cell>
          <cell r="D936" t="str">
            <v>(blank)</v>
          </cell>
          <cell r="E936" t="str">
            <v xml:space="preserve">-Non_product_related           </v>
          </cell>
          <cell r="G936" t="str">
            <v xml:space="preserve">Other Off BS &amp; contra ac </v>
          </cell>
        </row>
        <row r="937">
          <cell r="B937" t="str">
            <v>99032006-2000004</v>
          </cell>
          <cell r="C937" t="str">
            <v xml:space="preserve">Other Off BS &amp; contra ac </v>
          </cell>
          <cell r="E937" t="str">
            <v xml:space="preserve">Contra Past Due Loan Int Recv-Collateral Mgt Arrgmt         </v>
          </cell>
          <cell r="G937" t="str">
            <v xml:space="preserve">Other Off BS &amp; contra ac </v>
          </cell>
        </row>
        <row r="938">
          <cell r="B938" t="str">
            <v>99032006-2010003</v>
          </cell>
          <cell r="C938" t="str">
            <v xml:space="preserve">Other Off BS &amp; contra ac </v>
          </cell>
          <cell r="D938" t="str">
            <v xml:space="preserve">Contra Past Due Loan Int Recv-Export_Bills_Purchased        </v>
          </cell>
          <cell r="E938" t="str">
            <v xml:space="preserve">Contra Past Due Loan Int Recv-Export_Bills_Purchased        </v>
          </cell>
          <cell r="G938" t="str">
            <v xml:space="preserve">Other Off BS &amp; contra ac </v>
          </cell>
        </row>
        <row r="939">
          <cell r="B939" t="str">
            <v>99032006-2020000</v>
          </cell>
          <cell r="C939" t="str">
            <v xml:space="preserve">Other Off BS &amp; contra ac </v>
          </cell>
          <cell r="D939" t="str">
            <v>Contra Past Due Loan Int Recv</v>
          </cell>
          <cell r="E939" t="str">
            <v xml:space="preserve">Contra Past Due Loan Int Recv-Bills_Receivable_Purchased    </v>
          </cell>
          <cell r="G939" t="str">
            <v xml:space="preserve">Other Off BS &amp; contra ac </v>
          </cell>
        </row>
        <row r="940">
          <cell r="B940" t="str">
            <v>99032006-2280001</v>
          </cell>
          <cell r="C940" t="str">
            <v xml:space="preserve">Other Off BS &amp; contra ac </v>
          </cell>
          <cell r="E940" t="str">
            <v xml:space="preserve">Contra Past Due Loan Int Recv-Term_Loan                     </v>
          </cell>
          <cell r="G940" t="str">
            <v xml:space="preserve">Other Off BS &amp; contra ac </v>
          </cell>
        </row>
        <row r="941">
          <cell r="B941" t="str">
            <v>99032006-2350006</v>
          </cell>
          <cell r="C941" t="str">
            <v xml:space="preserve">Other Off BS &amp; contra ac </v>
          </cell>
          <cell r="D941" t="str">
            <v>Contra Past Due Loan Int Recv</v>
          </cell>
          <cell r="E941" t="str">
            <v xml:space="preserve">Contra Past Due Loan Int Recv-Trust_Receipt                 </v>
          </cell>
          <cell r="G941" t="str">
            <v xml:space="preserve">Other Off BS &amp; contra ac </v>
          </cell>
        </row>
        <row r="942">
          <cell r="B942" t="str">
            <v>99032006-8330000</v>
          </cell>
          <cell r="C942" t="str">
            <v xml:space="preserve">Other Off BS &amp; contra ac </v>
          </cell>
          <cell r="D942" t="str">
            <v>Contra Past Due Loan Int Recv</v>
          </cell>
          <cell r="E942" t="str">
            <v xml:space="preserve">Contra Past Due Loan Int Recv-Import_Bills_For_Collection   </v>
          </cell>
          <cell r="G942" t="str">
            <v xml:space="preserve">Other Off BS &amp; contra ac </v>
          </cell>
        </row>
        <row r="943">
          <cell r="B943" t="str">
            <v>99032007-9700000</v>
          </cell>
          <cell r="C943" t="str">
            <v xml:space="preserve">Other Off BS &amp; contra ac </v>
          </cell>
          <cell r="D943" t="str">
            <v>(blank)</v>
          </cell>
          <cell r="E943" t="str">
            <v xml:space="preserve">-Non_product_related           </v>
          </cell>
          <cell r="G943" t="str">
            <v xml:space="preserve">Other Off BS &amp; contra ac </v>
          </cell>
        </row>
        <row r="945">
          <cell r="B945" t="str">
            <v>11002113-4100000</v>
          </cell>
          <cell r="C945">
            <v>130</v>
          </cell>
          <cell r="D945" t="str">
            <v xml:space="preserve">BCA-Current_Account               </v>
          </cell>
          <cell r="E945" t="str">
            <v xml:space="preserve">BCA-Current_Account               </v>
          </cell>
          <cell r="G945">
            <v>350</v>
          </cell>
        </row>
        <row r="946">
          <cell r="B946" t="str">
            <v>13001100-2020003</v>
          </cell>
          <cell r="C946">
            <v>170</v>
          </cell>
          <cell r="D946" t="str">
            <v xml:space="preserve">Trade Fin Rec'ble-Odue-NB-Import_Bills_Under_LC         </v>
          </cell>
          <cell r="E946" t="str">
            <v xml:space="preserve">Trade Fin Rec'ble-Odue-NB-Import_Bills_Under_LC         </v>
          </cell>
          <cell r="G946">
            <v>170</v>
          </cell>
        </row>
        <row r="947">
          <cell r="B947" t="str">
            <v>17394003-2280001</v>
          </cell>
          <cell r="C947">
            <v>230</v>
          </cell>
          <cell r="D947" t="str">
            <v xml:space="preserve">OTH DEF'D ASSET (FIXED ASSET)-Term_Loan                     </v>
          </cell>
          <cell r="E947" t="str">
            <v xml:space="preserve">OTH DEF'D ASSET (FIXED ASSET)-Term_Loan                     </v>
          </cell>
          <cell r="F947" t="str">
            <v>230-45</v>
          </cell>
          <cell r="G947">
            <v>230</v>
          </cell>
          <cell r="H947" t="str">
            <v>230-45</v>
          </cell>
        </row>
        <row r="948">
          <cell r="B948" t="str">
            <v>24111010-4200000</v>
          </cell>
          <cell r="C948">
            <v>400</v>
          </cell>
          <cell r="D948" t="str">
            <v xml:space="preserve">Teller Sundry Account-Fixed_Deposit                 </v>
          </cell>
          <cell r="E948" t="str">
            <v xml:space="preserve">Teller Sundry Account-Fixed_Deposit                 </v>
          </cell>
          <cell r="F948" t="str">
            <v>400-99</v>
          </cell>
          <cell r="G948">
            <v>230</v>
          </cell>
          <cell r="H948" t="str">
            <v>230-99</v>
          </cell>
        </row>
        <row r="949">
          <cell r="B949" t="str">
            <v>24111024-9700000</v>
          </cell>
          <cell r="C949">
            <v>400</v>
          </cell>
          <cell r="D949" t="str">
            <v xml:space="preserve">Sundry Redemption Unit Trust-Non_product_related           </v>
          </cell>
          <cell r="E949" t="str">
            <v xml:space="preserve">Sundry Redemption Unit Trust-Non_product_related           </v>
          </cell>
          <cell r="F949" t="str">
            <v>400-99</v>
          </cell>
          <cell r="G949">
            <v>230</v>
          </cell>
          <cell r="H949" t="str">
            <v>230-99</v>
          </cell>
        </row>
        <row r="950">
          <cell r="B950" t="str">
            <v>24111025-9700000</v>
          </cell>
          <cell r="C950">
            <v>400</v>
          </cell>
          <cell r="D950" t="str">
            <v xml:space="preserve">Sundry Bancassurance Fee-Non_product_related           </v>
          </cell>
          <cell r="E950" t="str">
            <v xml:space="preserve">Sundry Bancassurance Fee-Non_product_related           </v>
          </cell>
          <cell r="F950" t="str">
            <v>400-99</v>
          </cell>
          <cell r="G950">
            <v>230</v>
          </cell>
          <cell r="H950" t="str">
            <v>230-99</v>
          </cell>
        </row>
        <row r="951">
          <cell r="B951" t="str">
            <v>24502050-9700000</v>
          </cell>
          <cell r="C951">
            <v>400</v>
          </cell>
          <cell r="D951" t="str">
            <v xml:space="preserve">Internal Payment Clearing-Non_product_related           </v>
          </cell>
          <cell r="E951" t="str">
            <v xml:space="preserve">Internal Payment Clearing-Non_product_related           </v>
          </cell>
          <cell r="F951" t="str">
            <v>400-99</v>
          </cell>
          <cell r="G951">
            <v>230</v>
          </cell>
          <cell r="H951" t="str">
            <v>230-99</v>
          </cell>
        </row>
        <row r="952">
          <cell r="B952" t="str">
            <v>24502090-8700000</v>
          </cell>
          <cell r="C952">
            <v>400</v>
          </cell>
          <cell r="D952" t="str">
            <v xml:space="preserve">Finacle Conversion Account-FX_Contracts                  </v>
          </cell>
          <cell r="E952" t="str">
            <v xml:space="preserve">Finacle Conversion Account-FX_Contracts                  </v>
          </cell>
          <cell r="F952" t="str">
            <v>400-99</v>
          </cell>
          <cell r="G952">
            <v>230</v>
          </cell>
          <cell r="H952" t="str">
            <v>230-99</v>
          </cell>
        </row>
        <row r="953">
          <cell r="B953" t="str">
            <v>24692001-2330005</v>
          </cell>
          <cell r="C953">
            <v>211</v>
          </cell>
          <cell r="D953" t="str">
            <v xml:space="preserve">SP-A/C Receivable-Personal_Loan                 </v>
          </cell>
          <cell r="E953" t="str">
            <v xml:space="preserve">SP-A/C Receivable-Personal_Loan                 </v>
          </cell>
          <cell r="G953">
            <v>211</v>
          </cell>
        </row>
        <row r="954">
          <cell r="B954" t="str">
            <v>27411000-2280001</v>
          </cell>
          <cell r="C954">
            <v>211</v>
          </cell>
          <cell r="D954" t="str">
            <v xml:space="preserve">PROV FORECLOSED ASSET-Term_Loan                     </v>
          </cell>
          <cell r="E954" t="str">
            <v xml:space="preserve">PROV FORECLOSED ASSET-Term_Loan                     </v>
          </cell>
          <cell r="G954">
            <v>211</v>
          </cell>
        </row>
        <row r="955">
          <cell r="B955" t="str">
            <v>33222000-3000000</v>
          </cell>
          <cell r="C955">
            <v>439</v>
          </cell>
          <cell r="D955" t="str">
            <v xml:space="preserve">Valn_Res_Bid_Offer_AFS-Bond                          </v>
          </cell>
          <cell r="E955" t="str">
            <v xml:space="preserve">Valn_Res_Bid_Offer_AFS-Bond                          </v>
          </cell>
          <cell r="G955">
            <v>439</v>
          </cell>
        </row>
        <row r="956">
          <cell r="B956" t="str">
            <v>51411000-2280001</v>
          </cell>
          <cell r="C956">
            <v>465</v>
          </cell>
          <cell r="D956" t="str">
            <v xml:space="preserve">Processing Fees-Term_Loan                     </v>
          </cell>
          <cell r="E956" t="str">
            <v xml:space="preserve">Processing Fees-Term_Loan                     </v>
          </cell>
          <cell r="G956">
            <v>465</v>
          </cell>
        </row>
        <row r="957">
          <cell r="B957" t="str">
            <v>51411000-2280003</v>
          </cell>
          <cell r="C957">
            <v>465</v>
          </cell>
          <cell r="D957" t="str">
            <v xml:space="preserve">Processing Fees-Syndicated_Loan               </v>
          </cell>
          <cell r="E957" t="str">
            <v xml:space="preserve">Processing Fees-Syndicated_Loan               </v>
          </cell>
          <cell r="G957">
            <v>465</v>
          </cell>
        </row>
        <row r="958">
          <cell r="B958" t="str">
            <v>52991013-2280001</v>
          </cell>
          <cell r="C958">
            <v>465</v>
          </cell>
          <cell r="D958" t="str">
            <v xml:space="preserve">Misce Income (Loan Related)-Term_Loan                     </v>
          </cell>
          <cell r="E958" t="str">
            <v xml:space="preserve">Misce Income (Loan Related)-Term_Loan                     </v>
          </cell>
          <cell r="G958">
            <v>465</v>
          </cell>
        </row>
        <row r="959">
          <cell r="B959" t="str">
            <v>92101008-8700000</v>
          </cell>
          <cell r="C959" t="str">
            <v xml:space="preserve">Other Off BS &amp; contra ac </v>
          </cell>
          <cell r="D959" t="str">
            <v xml:space="preserve">Foreign Exchange Sold-Spot-FX_Contracts                  </v>
          </cell>
          <cell r="E959" t="str">
            <v xml:space="preserve">Foreign Exchange Sold-Spot-FX_Contracts                  </v>
          </cell>
          <cell r="G959" t="str">
            <v xml:space="preserve">Other Off BS &amp; contra ac </v>
          </cell>
        </row>
        <row r="960">
          <cell r="B960" t="str">
            <v>99031006-2010000</v>
          </cell>
          <cell r="C960" t="str">
            <v xml:space="preserve">Other Off BS &amp; contra ac </v>
          </cell>
          <cell r="D960" t="str">
            <v xml:space="preserve">Past Due Loan Interest Recv-Bills_Receivable_Discounted   </v>
          </cell>
          <cell r="E960" t="str">
            <v xml:space="preserve">Past Due Loan Interest Recv-Bills_Receivable_Discounted   </v>
          </cell>
          <cell r="G960" t="str">
            <v xml:space="preserve">Other Off BS &amp; contra ac </v>
          </cell>
        </row>
        <row r="961">
          <cell r="B961" t="str">
            <v>99032006-2010000</v>
          </cell>
          <cell r="C961" t="str">
            <v xml:space="preserve">Other Off BS &amp; contra ac </v>
          </cell>
          <cell r="D961" t="str">
            <v xml:space="preserve">Contra Past Due Loan Int Recv-Bills_Receivable_Discounted   </v>
          </cell>
          <cell r="E961" t="str">
            <v xml:space="preserve">Contra Past Due Loan Int Recv-Bills_Receivable_Discounted   </v>
          </cell>
          <cell r="G961" t="str">
            <v xml:space="preserve">Other Off BS &amp; contra ac </v>
          </cell>
        </row>
        <row r="962">
          <cell r="B962" t="str">
            <v>51411000-4100000</v>
          </cell>
          <cell r="C962">
            <v>465</v>
          </cell>
          <cell r="D962" t="str">
            <v xml:space="preserve">Processing Fees-Current_Account               </v>
          </cell>
          <cell r="E962" t="str">
            <v xml:space="preserve">Processing Fees-Current_Account               </v>
          </cell>
          <cell r="G962">
            <v>465</v>
          </cell>
        </row>
        <row r="963">
          <cell r="B963" t="str">
            <v>24502072-2330005</v>
          </cell>
          <cell r="C963">
            <v>400</v>
          </cell>
          <cell r="D963" t="str">
            <v xml:space="preserve">Trade Settlement Clearing-Personal_Loan                 </v>
          </cell>
          <cell r="E963" t="str">
            <v xml:space="preserve">Trade Settlement Clearing-Personal_Loan                 </v>
          </cell>
          <cell r="F963" t="str">
            <v>400-99</v>
          </cell>
          <cell r="G963">
            <v>230</v>
          </cell>
          <cell r="H963" t="str">
            <v>230-99</v>
          </cell>
        </row>
        <row r="964">
          <cell r="B964" t="str">
            <v>24502072-5400000</v>
          </cell>
          <cell r="C964">
            <v>400</v>
          </cell>
          <cell r="D964" t="str">
            <v xml:space="preserve">Trade Settlement Clearing-Bancassurance                 </v>
          </cell>
          <cell r="E964" t="str">
            <v xml:space="preserve">Trade Settlement Clearing-Bancassurance                 </v>
          </cell>
          <cell r="F964" t="str">
            <v>400-99</v>
          </cell>
          <cell r="G964">
            <v>230</v>
          </cell>
          <cell r="H964" t="str">
            <v>230-99</v>
          </cell>
        </row>
        <row r="965">
          <cell r="B965" t="str">
            <v>15011000-4100000</v>
          </cell>
          <cell r="C965">
            <v>230</v>
          </cell>
          <cell r="D965" t="str">
            <v xml:space="preserve">Accrued Interest Receivable-Current_Account               </v>
          </cell>
          <cell r="G965">
            <v>400</v>
          </cell>
        </row>
        <row r="967">
          <cell r="B967" t="str">
            <v>71030001-9700000</v>
          </cell>
          <cell r="C967">
            <v>465</v>
          </cell>
          <cell r="D967" t="str">
            <v xml:space="preserve">Sharing Fee DBS Vickers-Non_product_related           </v>
          </cell>
          <cell r="E967" t="str">
            <v xml:space="preserve">Sharing Fee DBS Vickers-Non_product_related           </v>
          </cell>
          <cell r="G967">
            <v>465</v>
          </cell>
        </row>
        <row r="969">
          <cell r="B969" t="str">
            <v>27101000-2280001</v>
          </cell>
          <cell r="C969">
            <v>400</v>
          </cell>
          <cell r="D969" t="str">
            <v xml:space="preserve">SP Prov Princ-Create-NB-Term_Loan                     </v>
          </cell>
          <cell r="F969" t="str">
            <v>400-99</v>
          </cell>
          <cell r="G969">
            <v>230</v>
          </cell>
          <cell r="H969" t="str">
            <v>230-99</v>
          </cell>
        </row>
        <row r="970">
          <cell r="B970" t="str">
            <v>13201000-2280003</v>
          </cell>
          <cell r="C970">
            <v>170</v>
          </cell>
          <cell r="D970" t="str">
            <v xml:space="preserve">L&amp;A to NB Cust-Syndicated_Loan               </v>
          </cell>
          <cell r="G970">
            <v>170</v>
          </cell>
        </row>
        <row r="972">
          <cell r="B972" t="str">
            <v>24211028-2330005</v>
          </cell>
          <cell r="C972">
            <v>400</v>
          </cell>
          <cell r="D972" t="str">
            <v xml:space="preserve">Unearned Int-Personal Loans-Personal_Loan                 </v>
          </cell>
          <cell r="F972" t="str">
            <v>400-99</v>
          </cell>
          <cell r="G972">
            <v>230</v>
          </cell>
          <cell r="H972" t="str">
            <v>230-99</v>
          </cell>
        </row>
        <row r="974">
          <cell r="B974" t="str">
            <v>99032006-2010002</v>
          </cell>
          <cell r="C974" t="str">
            <v xml:space="preserve">Other Off BS &amp; contra ac </v>
          </cell>
          <cell r="D974" t="str">
            <v xml:space="preserve">Contra Past Due Loan Int Recv-Export_Bills_under_LC         </v>
          </cell>
          <cell r="G974" t="str">
            <v xml:space="preserve">Other Off BS &amp; contra ac </v>
          </cell>
        </row>
        <row r="976">
          <cell r="B976" t="str">
            <v>99031006-2010002</v>
          </cell>
          <cell r="C976" t="str">
            <v xml:space="preserve">Other Off BS &amp; contra ac </v>
          </cell>
          <cell r="D976" t="str">
            <v xml:space="preserve">Past Due Loan Interest Recv-Export_Bills_under_LC         </v>
          </cell>
          <cell r="G976" t="str">
            <v xml:space="preserve">Other Off BS &amp; contra ac </v>
          </cell>
        </row>
        <row r="978">
          <cell r="B978" t="str">
            <v>51121000-8020003</v>
          </cell>
          <cell r="C978">
            <v>465</v>
          </cell>
          <cell r="D978" t="str">
            <v xml:space="preserve">Commission Received-Shipping_Guarantee            </v>
          </cell>
          <cell r="G978">
            <v>465</v>
          </cell>
        </row>
        <row r="979">
          <cell r="B979" t="str">
            <v>51411000-2280002</v>
          </cell>
          <cell r="C979">
            <v>465</v>
          </cell>
          <cell r="D979" t="str">
            <v xml:space="preserve">Processing Fees-Structured_Finance_Term_Loan  </v>
          </cell>
          <cell r="G979">
            <v>465</v>
          </cell>
        </row>
        <row r="980">
          <cell r="B980" t="str">
            <v>81142000-2330005</v>
          </cell>
          <cell r="C980">
            <v>465</v>
          </cell>
          <cell r="D980" t="str">
            <v xml:space="preserve">Allowances-Personal_Loan                 </v>
          </cell>
          <cell r="G980">
            <v>465</v>
          </cell>
        </row>
        <row r="981">
          <cell r="B981" t="str">
            <v>85491100-9700000</v>
          </cell>
          <cell r="C981">
            <v>465</v>
          </cell>
          <cell r="D981" t="str">
            <v xml:space="preserve">Cash Security Courier Services-Non_product_related           </v>
          </cell>
          <cell r="G981">
            <v>465</v>
          </cell>
        </row>
        <row r="983">
          <cell r="B983" t="str">
            <v>25101000-9700000</v>
          </cell>
          <cell r="C983">
            <v>300</v>
          </cell>
          <cell r="D983" t="str">
            <v xml:space="preserve">Deposits from Non Bank Cust-Non_product_related           </v>
          </cell>
          <cell r="G983">
            <v>300</v>
          </cell>
        </row>
        <row r="985">
          <cell r="B985" t="str">
            <v>15100000-3000000</v>
          </cell>
          <cell r="C985">
            <v>120</v>
          </cell>
          <cell r="D985" t="str">
            <v xml:space="preserve">A/C Rec'ble-Affiliate-Bond                          </v>
          </cell>
          <cell r="G985">
            <v>120</v>
          </cell>
        </row>
        <row r="986">
          <cell r="B986" t="str">
            <v>15101015-3000000</v>
          </cell>
          <cell r="C986">
            <v>140</v>
          </cell>
          <cell r="D986" t="str">
            <v xml:space="preserve">Accounts Receivable Bank-Bond                          </v>
          </cell>
          <cell r="G986">
            <v>140</v>
          </cell>
        </row>
        <row r="987">
          <cell r="B987" t="str">
            <v>24100000-3000000</v>
          </cell>
          <cell r="C987">
            <v>120</v>
          </cell>
          <cell r="D987" t="str">
            <v xml:space="preserve">A/C Payable-Affiliate-Bond                          </v>
          </cell>
          <cell r="G987">
            <v>120</v>
          </cell>
        </row>
        <row r="988">
          <cell r="B988" t="str">
            <v>24101001-3000000</v>
          </cell>
          <cell r="C988">
            <v>120</v>
          </cell>
          <cell r="D988" t="str">
            <v xml:space="preserve">Accounts Payable -Bank-Bond                          </v>
          </cell>
          <cell r="G988">
            <v>120</v>
          </cell>
        </row>
        <row r="989">
          <cell r="B989" t="str">
            <v>24101002-3000000</v>
          </cell>
          <cell r="C989">
            <v>120</v>
          </cell>
          <cell r="D989" t="str">
            <v xml:space="preserve">Accounts Payable-Non Bank-Bond                          </v>
          </cell>
          <cell r="G989">
            <v>120</v>
          </cell>
        </row>
        <row r="991">
          <cell r="B991" t="str">
            <v>11021200-9700000</v>
          </cell>
          <cell r="C991">
            <v>100</v>
          </cell>
          <cell r="D991" t="str">
            <v xml:space="preserve">Cash In ATM-Non_product_related           </v>
          </cell>
          <cell r="G991">
            <v>100</v>
          </cell>
        </row>
        <row r="992">
          <cell r="B992" t="str">
            <v>24506003-4300001</v>
          </cell>
          <cell r="C992">
            <v>223</v>
          </cell>
          <cell r="D992" t="str">
            <v xml:space="preserve">Interunit Account between BUs-Savings_Account               </v>
          </cell>
          <cell r="G992">
            <v>223</v>
          </cell>
        </row>
        <row r="993">
          <cell r="B993" t="str">
            <v>24506003-4100000</v>
          </cell>
          <cell r="C993">
            <v>223</v>
          </cell>
          <cell r="D993" t="str">
            <v xml:space="preserve">Interunit Account between BUs-Current_Account               </v>
          </cell>
          <cell r="G993">
            <v>223</v>
          </cell>
        </row>
        <row r="994">
          <cell r="B994" t="str">
            <v>24506003-4200000</v>
          </cell>
          <cell r="C994">
            <v>223</v>
          </cell>
          <cell r="D994" t="str">
            <v xml:space="preserve">Interunit Account between BUs-Fixed_Deposit                 </v>
          </cell>
          <cell r="G994">
            <v>223</v>
          </cell>
        </row>
        <row r="995">
          <cell r="B995" t="str">
            <v>85691001-2330005</v>
          </cell>
          <cell r="C995">
            <v>465</v>
          </cell>
          <cell r="D995" t="str">
            <v xml:space="preserve">Misc - Overheads Expense-Personal_Loan                 </v>
          </cell>
          <cell r="G995">
            <v>465</v>
          </cell>
        </row>
        <row r="996">
          <cell r="B996" t="str">
            <v>85691001-4200000</v>
          </cell>
          <cell r="C996">
            <v>465</v>
          </cell>
          <cell r="D996" t="str">
            <v xml:space="preserve">Misc - Overheads Expense-Fixed_Deposit                 </v>
          </cell>
          <cell r="G996">
            <v>465</v>
          </cell>
        </row>
        <row r="998">
          <cell r="B998" t="str">
            <v>85421000-9700000</v>
          </cell>
          <cell r="C998">
            <v>465</v>
          </cell>
          <cell r="D998" t="str">
            <v xml:space="preserve">Insurance-General-Non_product_related           </v>
          </cell>
          <cell r="G998">
            <v>465</v>
          </cell>
        </row>
        <row r="999">
          <cell r="B999" t="str">
            <v>15101016-3000000</v>
          </cell>
          <cell r="C999">
            <v>120</v>
          </cell>
          <cell r="D999" t="str">
            <v xml:space="preserve">Accounts Receivable Non Bank-Bond                          </v>
          </cell>
          <cell r="G999">
            <v>120</v>
          </cell>
        </row>
        <row r="1001">
          <cell r="B1001" t="str">
            <v>99031006-2350005</v>
          </cell>
          <cell r="C1001" t="str">
            <v xml:space="preserve">Other Off BS &amp; contra ac </v>
          </cell>
          <cell r="D1001" t="str">
            <v xml:space="preserve">Past Due Loan Interest Recv-Loan_Packing_Credit           </v>
          </cell>
          <cell r="G1001" t="str">
            <v xml:space="preserve">Other Off BS &amp; contra ac </v>
          </cell>
        </row>
        <row r="1002">
          <cell r="B1002" t="str">
            <v>99032006-2350005</v>
          </cell>
          <cell r="C1002" t="str">
            <v xml:space="preserve">Other Off BS &amp; contra ac </v>
          </cell>
          <cell r="D1002" t="str">
            <v xml:space="preserve">Contra Past Due Loan Int Recv-Loan_Packing_Credit           </v>
          </cell>
          <cell r="G1002" t="str">
            <v xml:space="preserve">Other Off BS &amp; contra ac </v>
          </cell>
        </row>
        <row r="1003">
          <cell r="B1003" t="str">
            <v>56091000-9700000</v>
          </cell>
          <cell r="C1003">
            <v>465</v>
          </cell>
          <cell r="D1003" t="str">
            <v xml:space="preserve">Misc Non-Fee Based Income-Non_product_related1          </v>
          </cell>
          <cell r="G1003">
            <v>465</v>
          </cell>
        </row>
        <row r="1004">
          <cell r="B1004" t="str">
            <v>85690103-9700000</v>
          </cell>
          <cell r="C1004">
            <v>465</v>
          </cell>
          <cell r="D1004" t="str">
            <v xml:space="preserve">IT Systems Support Charges-Non_product_related1          </v>
          </cell>
          <cell r="G1004">
            <v>465</v>
          </cell>
        </row>
        <row r="1005">
          <cell r="B1005" t="str">
            <v>85690104-9700000</v>
          </cell>
          <cell r="C1005">
            <v>465</v>
          </cell>
          <cell r="D1005" t="str">
            <v xml:space="preserve">Operations Support Charges-Non_product_related1          </v>
          </cell>
          <cell r="G1005">
            <v>465</v>
          </cell>
        </row>
        <row r="1007">
          <cell r="B1007" t="str">
            <v>99032006-2350002</v>
          </cell>
          <cell r="C1007" t="str">
            <v xml:space="preserve">Other Off BS &amp; contra ac </v>
          </cell>
          <cell r="D1007" t="str">
            <v xml:space="preserve">Contra Past Due Loan Int Recv-Short_Term_Loan               </v>
          </cell>
          <cell r="G1007" t="str">
            <v xml:space="preserve">Other Off BS &amp; contra ac </v>
          </cell>
        </row>
        <row r="1008">
          <cell r="B1008" t="str">
            <v>99032006-4100000</v>
          </cell>
          <cell r="C1008" t="str">
            <v xml:space="preserve">Other Off BS &amp; contra ac </v>
          </cell>
          <cell r="D1008" t="str">
            <v xml:space="preserve">Contra Past Due Loan Int Recv-Current_Account               </v>
          </cell>
          <cell r="G1008" t="str">
            <v xml:space="preserve">Other Off BS &amp; contra ac </v>
          </cell>
        </row>
        <row r="1009">
          <cell r="B1009" t="str">
            <v>13201000-2380001</v>
          </cell>
          <cell r="C1009">
            <v>170</v>
          </cell>
          <cell r="D1009" t="str">
            <v xml:space="preserve">L&amp;A to NB Cust-Staff_Vehicle_Loan            </v>
          </cell>
          <cell r="G1009">
            <v>170</v>
          </cell>
        </row>
        <row r="1011">
          <cell r="B1011" t="str">
            <v>85690105-9700000</v>
          </cell>
          <cell r="C1011">
            <v>465</v>
          </cell>
          <cell r="D1011" t="str">
            <v xml:space="preserve">Support Services Charges-Non_product_related1          </v>
          </cell>
        </row>
        <row r="1013">
          <cell r="B1013" t="str">
            <v>15221021-2280001</v>
          </cell>
          <cell r="C1013">
            <v>230</v>
          </cell>
          <cell r="D1013" t="str">
            <v xml:space="preserve">Cheque / Giro Stamp Duty-Term_Loan                     </v>
          </cell>
          <cell r="F1013" t="str">
            <v>230-99</v>
          </cell>
          <cell r="G1013">
            <v>400</v>
          </cell>
          <cell r="H1013" t="str">
            <v>400-99</v>
          </cell>
        </row>
        <row r="1014">
          <cell r="B1014" t="str">
            <v>24111027-9700000</v>
          </cell>
          <cell r="C1014">
            <v>230</v>
          </cell>
          <cell r="D1014" t="str">
            <v xml:space="preserve">Sundry Subscription Unit Trust-Non_product_related1          </v>
          </cell>
          <cell r="F1014" t="str">
            <v>230-99</v>
          </cell>
          <cell r="G1014">
            <v>400</v>
          </cell>
          <cell r="H1014" t="str">
            <v>400-99</v>
          </cell>
        </row>
        <row r="1015">
          <cell r="B1015" t="str">
            <v>71221002-9700000</v>
          </cell>
          <cell r="C1015">
            <v>465</v>
          </cell>
          <cell r="D1015" t="str">
            <v xml:space="preserve">Commission agent CBG-Non_product_related1          </v>
          </cell>
          <cell r="G1015">
            <v>465</v>
          </cell>
        </row>
        <row r="1016">
          <cell r="B1016" t="str">
            <v>91140000-2800002</v>
          </cell>
          <cell r="C1016" t="str">
            <v xml:space="preserve">Other Off BS &amp; contra ac </v>
          </cell>
          <cell r="D1016" t="str">
            <v xml:space="preserve">MM Lending-Commitmt Contra Aff-Interbank_Lending             </v>
          </cell>
          <cell r="G1016" t="str">
            <v xml:space="preserve">Other Off BS &amp; contra ac </v>
          </cell>
        </row>
        <row r="1017">
          <cell r="B1017" t="str">
            <v>99031006-2350002</v>
          </cell>
          <cell r="C1017" t="str">
            <v xml:space="preserve">Other Off BS &amp; contra ac </v>
          </cell>
          <cell r="D1017" t="str">
            <v xml:space="preserve">Past Due Loan Interest Recv-Short_Term_Loan               </v>
          </cell>
          <cell r="G1017" t="str">
            <v xml:space="preserve">Other Off BS &amp; contra ac </v>
          </cell>
        </row>
      </sheetData>
      <sheetData sheetId="6" refreshError="1"/>
      <sheetData sheetId="7" refreshError="1"/>
      <sheetData sheetId="8">
        <row r="17">
          <cell r="G17">
            <v>-4699.6916730000003</v>
          </cell>
        </row>
        <row r="18">
          <cell r="G18">
            <v>-6.0000000000000002E-6</v>
          </cell>
        </row>
        <row r="46">
          <cell r="H46">
            <v>98094.652040590008</v>
          </cell>
          <cell r="I46">
            <v>9373.3230981312736</v>
          </cell>
        </row>
        <row r="59">
          <cell r="H59">
            <v>94788.430334245146</v>
          </cell>
          <cell r="I59">
            <v>42370.717709873818</v>
          </cell>
        </row>
        <row r="74">
          <cell r="H74">
            <v>30129.627718569962</v>
          </cell>
          <cell r="I74">
            <v>62670.22239684088</v>
          </cell>
        </row>
        <row r="87">
          <cell r="H87">
            <v>9058.3194583200057</v>
          </cell>
          <cell r="I87">
            <v>4383.1517213659536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GeneralInfo"/>
    </sheetNames>
    <sheetDataSet>
      <sheetData sheetId="0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on - Wandi"/>
      <sheetName val="Data"/>
      <sheetName val="Def fees"/>
      <sheetName val="Fees GL data"/>
      <sheetName val="Def cost"/>
      <sheetName val="Transaction cost"/>
      <sheetName val="GLID"/>
      <sheetName val="EIR calculator"/>
    </sheetNames>
    <sheetDataSet>
      <sheetData sheetId="0"/>
      <sheetData sheetId="1" refreshError="1">
        <row r="2">
          <cell r="B2" t="str">
            <v>credit_limit</v>
          </cell>
          <cell r="C2" t="str">
            <v>decision_date</v>
          </cell>
          <cell r="D2" t="str">
            <v>block_code1</v>
          </cell>
          <cell r="E2" t="str">
            <v>block_code2</v>
          </cell>
          <cell r="F2" t="str">
            <v>current_balance</v>
          </cell>
          <cell r="G2" t="str">
            <v>fixed_pmt_amt</v>
          </cell>
          <cell r="H2" t="str">
            <v>effective_rate</v>
          </cell>
          <cell r="I2" t="str">
            <v>effective in %</v>
          </cell>
          <cell r="J2" t="str">
            <v>start date</v>
          </cell>
          <cell r="K2" t="str">
            <v>end date</v>
          </cell>
          <cell r="L2" t="str">
            <v>proc_fee</v>
          </cell>
        </row>
        <row r="3">
          <cell r="B3">
            <v>6000000</v>
          </cell>
          <cell r="C3">
            <v>39703</v>
          </cell>
          <cell r="F3">
            <v>1017898.82</v>
          </cell>
          <cell r="G3">
            <v>381991</v>
          </cell>
          <cell r="H3">
            <v>44.54</v>
          </cell>
          <cell r="I3">
            <v>0.44540000000000002</v>
          </cell>
          <cell r="J3">
            <v>39736</v>
          </cell>
          <cell r="K3">
            <v>40436</v>
          </cell>
        </row>
        <row r="4">
          <cell r="B4">
            <v>10000000</v>
          </cell>
          <cell r="C4">
            <v>39703</v>
          </cell>
          <cell r="F4">
            <v>5560208.0599999996</v>
          </cell>
          <cell r="G4">
            <v>457754</v>
          </cell>
          <cell r="H4">
            <v>35.950000000000003</v>
          </cell>
          <cell r="I4">
            <v>0.35950000000000004</v>
          </cell>
          <cell r="J4">
            <v>39736</v>
          </cell>
          <cell r="K4">
            <v>40801</v>
          </cell>
        </row>
        <row r="5">
          <cell r="B5">
            <v>12000000</v>
          </cell>
          <cell r="C5">
            <v>39707</v>
          </cell>
          <cell r="F5">
            <v>2017937.74</v>
          </cell>
          <cell r="G5">
            <v>708824</v>
          </cell>
          <cell r="H5">
            <v>36.04</v>
          </cell>
          <cell r="I5">
            <v>0.3604</v>
          </cell>
          <cell r="J5">
            <v>39736</v>
          </cell>
          <cell r="K5">
            <v>40436</v>
          </cell>
        </row>
        <row r="6">
          <cell r="B6">
            <v>13000000</v>
          </cell>
          <cell r="C6">
            <v>39707</v>
          </cell>
          <cell r="F6">
            <v>6580221.5700000003</v>
          </cell>
          <cell r="G6">
            <v>595080</v>
          </cell>
          <cell r="H6">
            <v>35.950000000000003</v>
          </cell>
          <cell r="I6">
            <v>0.35950000000000004</v>
          </cell>
          <cell r="J6">
            <v>39736</v>
          </cell>
          <cell r="K6">
            <v>40801</v>
          </cell>
        </row>
        <row r="7">
          <cell r="B7">
            <v>8000000</v>
          </cell>
          <cell r="C7">
            <v>39707</v>
          </cell>
          <cell r="D7" t="str">
            <v>A</v>
          </cell>
          <cell r="E7" t="str">
            <v>S</v>
          </cell>
          <cell r="F7">
            <v>6200003.9500000002</v>
          </cell>
          <cell r="G7">
            <v>366203</v>
          </cell>
          <cell r="H7">
            <v>35.950000000000003</v>
          </cell>
          <cell r="I7">
            <v>0.35950000000000004</v>
          </cell>
          <cell r="J7">
            <v>39736</v>
          </cell>
          <cell r="K7">
            <v>40801</v>
          </cell>
        </row>
        <row r="8">
          <cell r="B8">
            <v>3300000</v>
          </cell>
          <cell r="C8">
            <v>39707</v>
          </cell>
          <cell r="D8" t="str">
            <v>A</v>
          </cell>
          <cell r="E8" t="str">
            <v>T</v>
          </cell>
          <cell r="F8">
            <v>2206168.9900000002</v>
          </cell>
          <cell r="G8">
            <v>210095</v>
          </cell>
          <cell r="H8">
            <v>44.54</v>
          </cell>
          <cell r="I8">
            <v>0.44540000000000002</v>
          </cell>
          <cell r="J8">
            <v>39736</v>
          </cell>
          <cell r="K8">
            <v>40436</v>
          </cell>
        </row>
        <row r="9">
          <cell r="B9">
            <v>3500000</v>
          </cell>
          <cell r="C9">
            <v>39708</v>
          </cell>
          <cell r="F9">
            <v>1839357.08</v>
          </cell>
          <cell r="G9">
            <v>193477</v>
          </cell>
          <cell r="H9">
            <v>51.88</v>
          </cell>
          <cell r="I9">
            <v>0.51880000000000004</v>
          </cell>
          <cell r="J9">
            <v>39736</v>
          </cell>
          <cell r="K9">
            <v>40801</v>
          </cell>
        </row>
        <row r="10">
          <cell r="B10">
            <v>6800000</v>
          </cell>
          <cell r="C10">
            <v>39708</v>
          </cell>
          <cell r="F10">
            <v>732241.54</v>
          </cell>
          <cell r="G10">
            <v>432923</v>
          </cell>
          <cell r="H10">
            <v>44.54</v>
          </cell>
          <cell r="I10">
            <v>0.44540000000000002</v>
          </cell>
          <cell r="J10">
            <v>39736</v>
          </cell>
          <cell r="K10">
            <v>40436</v>
          </cell>
        </row>
        <row r="11">
          <cell r="B11">
            <v>5000000</v>
          </cell>
          <cell r="C11">
            <v>39708</v>
          </cell>
          <cell r="F11">
            <v>261421.3</v>
          </cell>
          <cell r="G11">
            <v>318326</v>
          </cell>
          <cell r="H11">
            <v>44.54</v>
          </cell>
          <cell r="I11">
            <v>0.44540000000000002</v>
          </cell>
          <cell r="J11">
            <v>39736</v>
          </cell>
          <cell r="K11">
            <v>40436</v>
          </cell>
        </row>
        <row r="12">
          <cell r="B12">
            <v>9000000</v>
          </cell>
          <cell r="C12">
            <v>39708</v>
          </cell>
          <cell r="F12">
            <v>3093179.82</v>
          </cell>
          <cell r="G12">
            <v>525010</v>
          </cell>
          <cell r="H12">
            <v>48.86</v>
          </cell>
          <cell r="I12">
            <v>0.48859999999999998</v>
          </cell>
          <cell r="J12">
            <v>39736</v>
          </cell>
          <cell r="K12">
            <v>40617</v>
          </cell>
        </row>
        <row r="13">
          <cell r="B13">
            <v>9000000</v>
          </cell>
          <cell r="C13">
            <v>39708</v>
          </cell>
          <cell r="F13">
            <v>3400042.62</v>
          </cell>
          <cell r="G13">
            <v>572986</v>
          </cell>
          <cell r="H13">
            <v>44.54</v>
          </cell>
          <cell r="I13">
            <v>0.44540000000000002</v>
          </cell>
          <cell r="J13">
            <v>39736</v>
          </cell>
          <cell r="K13">
            <v>40436</v>
          </cell>
        </row>
        <row r="14">
          <cell r="B14">
            <v>3000000</v>
          </cell>
          <cell r="C14">
            <v>39708</v>
          </cell>
          <cell r="F14">
            <v>619789.24</v>
          </cell>
          <cell r="G14">
            <v>190996</v>
          </cell>
          <cell r="H14">
            <v>44.54</v>
          </cell>
          <cell r="I14">
            <v>0.44540000000000002</v>
          </cell>
          <cell r="J14">
            <v>39736</v>
          </cell>
          <cell r="K14">
            <v>40436</v>
          </cell>
        </row>
        <row r="15">
          <cell r="B15">
            <v>20000000</v>
          </cell>
          <cell r="C15">
            <v>39708</v>
          </cell>
          <cell r="D15" t="str">
            <v>A</v>
          </cell>
          <cell r="E15" t="str">
            <v>T</v>
          </cell>
          <cell r="F15">
            <v>17737917.57</v>
          </cell>
          <cell r="G15">
            <v>915507</v>
          </cell>
          <cell r="H15">
            <v>35.950000000000003</v>
          </cell>
          <cell r="I15">
            <v>0.35950000000000004</v>
          </cell>
          <cell r="J15">
            <v>39736</v>
          </cell>
          <cell r="K15">
            <v>40801</v>
          </cell>
        </row>
        <row r="16">
          <cell r="B16">
            <v>6000000</v>
          </cell>
          <cell r="C16">
            <v>39708</v>
          </cell>
          <cell r="F16">
            <v>2253430.5499999998</v>
          </cell>
          <cell r="G16">
            <v>350007</v>
          </cell>
          <cell r="H16">
            <v>48.86</v>
          </cell>
          <cell r="I16">
            <v>0.48859999999999998</v>
          </cell>
          <cell r="J16">
            <v>39736</v>
          </cell>
          <cell r="K16">
            <v>40617</v>
          </cell>
        </row>
        <row r="17">
          <cell r="B17">
            <v>15000000</v>
          </cell>
          <cell r="C17">
            <v>39709</v>
          </cell>
          <cell r="F17">
            <v>7711308.0300000003</v>
          </cell>
          <cell r="G17">
            <v>686630</v>
          </cell>
          <cell r="H17">
            <v>35.950000000000003</v>
          </cell>
          <cell r="I17">
            <v>0.35950000000000004</v>
          </cell>
          <cell r="J17">
            <v>39736</v>
          </cell>
          <cell r="K17">
            <v>40801</v>
          </cell>
        </row>
        <row r="18">
          <cell r="B18">
            <v>15000000</v>
          </cell>
          <cell r="C18">
            <v>39710</v>
          </cell>
          <cell r="F18">
            <v>7651083.8099999996</v>
          </cell>
          <cell r="G18">
            <v>686630</v>
          </cell>
          <cell r="H18">
            <v>35.950000000000003</v>
          </cell>
          <cell r="I18">
            <v>0.35950000000000004</v>
          </cell>
          <cell r="J18">
            <v>39736</v>
          </cell>
          <cell r="K18">
            <v>40801</v>
          </cell>
        </row>
        <row r="19">
          <cell r="B19">
            <v>5000000</v>
          </cell>
          <cell r="C19">
            <v>39710</v>
          </cell>
          <cell r="D19" t="str">
            <v>A</v>
          </cell>
          <cell r="E19" t="str">
            <v>T</v>
          </cell>
          <cell r="F19">
            <v>4961600.21</v>
          </cell>
          <cell r="G19">
            <v>276395</v>
          </cell>
          <cell r="H19">
            <v>51.88</v>
          </cell>
          <cell r="I19">
            <v>0.51880000000000004</v>
          </cell>
          <cell r="J19">
            <v>39736</v>
          </cell>
          <cell r="K19">
            <v>40801</v>
          </cell>
        </row>
        <row r="20">
          <cell r="B20">
            <v>8500000</v>
          </cell>
          <cell r="C20">
            <v>39710</v>
          </cell>
          <cell r="F20">
            <v>4091050.75</v>
          </cell>
          <cell r="G20">
            <v>389091</v>
          </cell>
          <cell r="H20">
            <v>35.950000000000003</v>
          </cell>
          <cell r="I20">
            <v>0.35950000000000004</v>
          </cell>
          <cell r="J20">
            <v>39736</v>
          </cell>
          <cell r="K20">
            <v>40801</v>
          </cell>
        </row>
        <row r="21">
          <cell r="B21">
            <v>9000000</v>
          </cell>
          <cell r="C21">
            <v>39713</v>
          </cell>
          <cell r="F21">
            <v>5092076.05</v>
          </cell>
          <cell r="G21">
            <v>497511</v>
          </cell>
          <cell r="H21">
            <v>51.88</v>
          </cell>
          <cell r="I21">
            <v>0.51880000000000004</v>
          </cell>
          <cell r="J21">
            <v>39736</v>
          </cell>
          <cell r="K21">
            <v>40801</v>
          </cell>
        </row>
        <row r="22">
          <cell r="B22">
            <v>12000000</v>
          </cell>
          <cell r="C22">
            <v>39713</v>
          </cell>
          <cell r="F22">
            <v>1193355.49</v>
          </cell>
          <cell r="G22">
            <v>708824</v>
          </cell>
          <cell r="H22">
            <v>36.04</v>
          </cell>
          <cell r="I22">
            <v>0.3604</v>
          </cell>
          <cell r="J22">
            <v>39736</v>
          </cell>
          <cell r="K22">
            <v>40436</v>
          </cell>
        </row>
        <row r="23">
          <cell r="B23">
            <v>10000000</v>
          </cell>
          <cell r="C23">
            <v>39713</v>
          </cell>
          <cell r="E23" t="str">
            <v>P</v>
          </cell>
          <cell r="F23">
            <v>7001154.7999999998</v>
          </cell>
          <cell r="G23">
            <v>552789</v>
          </cell>
          <cell r="H23">
            <v>51.88</v>
          </cell>
          <cell r="I23">
            <v>0.51880000000000004</v>
          </cell>
          <cell r="J23">
            <v>39736</v>
          </cell>
          <cell r="K23">
            <v>40801</v>
          </cell>
        </row>
        <row r="24">
          <cell r="B24">
            <v>20000000</v>
          </cell>
          <cell r="C24">
            <v>39713</v>
          </cell>
          <cell r="D24" t="str">
            <v>A</v>
          </cell>
          <cell r="E24" t="str">
            <v>T</v>
          </cell>
          <cell r="F24">
            <v>16940066.329999998</v>
          </cell>
          <cell r="G24">
            <v>915507</v>
          </cell>
          <cell r="H24">
            <v>35.950000000000003</v>
          </cell>
          <cell r="I24">
            <v>0.35950000000000004</v>
          </cell>
          <cell r="J24">
            <v>39736</v>
          </cell>
          <cell r="K24">
            <v>40801</v>
          </cell>
        </row>
        <row r="25">
          <cell r="B25">
            <v>8000000</v>
          </cell>
          <cell r="C25">
            <v>39713</v>
          </cell>
          <cell r="F25">
            <v>189327.9</v>
          </cell>
          <cell r="G25">
            <v>509321</v>
          </cell>
          <cell r="H25">
            <v>44.54</v>
          </cell>
          <cell r="I25">
            <v>0.44540000000000002</v>
          </cell>
          <cell r="J25">
            <v>39736</v>
          </cell>
          <cell r="K25">
            <v>40436</v>
          </cell>
        </row>
        <row r="26">
          <cell r="B26">
            <v>16000000</v>
          </cell>
          <cell r="C26">
            <v>39713</v>
          </cell>
          <cell r="E26" t="str">
            <v>R</v>
          </cell>
          <cell r="F26">
            <v>10663826.83</v>
          </cell>
          <cell r="G26">
            <v>732406</v>
          </cell>
          <cell r="H26">
            <v>35.950000000000003</v>
          </cell>
          <cell r="I26">
            <v>0.35950000000000004</v>
          </cell>
          <cell r="J26">
            <v>39736</v>
          </cell>
          <cell r="K26">
            <v>40801</v>
          </cell>
        </row>
        <row r="27">
          <cell r="B27">
            <v>14000000</v>
          </cell>
          <cell r="C27">
            <v>39713</v>
          </cell>
          <cell r="E27" t="str">
            <v>P</v>
          </cell>
          <cell r="F27">
            <v>3349463.55</v>
          </cell>
          <cell r="G27">
            <v>826961</v>
          </cell>
          <cell r="H27">
            <v>36.04</v>
          </cell>
          <cell r="I27">
            <v>0.3604</v>
          </cell>
          <cell r="J27">
            <v>39736</v>
          </cell>
          <cell r="K27">
            <v>40436</v>
          </cell>
        </row>
        <row r="28">
          <cell r="B28">
            <v>12600000</v>
          </cell>
          <cell r="C28">
            <v>39713</v>
          </cell>
          <cell r="F28">
            <v>5649064.5599999996</v>
          </cell>
          <cell r="G28">
            <v>643051</v>
          </cell>
          <cell r="H28">
            <v>36.03</v>
          </cell>
          <cell r="I28">
            <v>0.36030000000000001</v>
          </cell>
          <cell r="J28">
            <v>39736</v>
          </cell>
          <cell r="K28">
            <v>40617</v>
          </cell>
        </row>
        <row r="29">
          <cell r="B29">
            <v>12000000</v>
          </cell>
          <cell r="C29">
            <v>39713</v>
          </cell>
          <cell r="F29">
            <v>6021977.5999999996</v>
          </cell>
          <cell r="G29">
            <v>549304</v>
          </cell>
          <cell r="H29">
            <v>35.950000000000003</v>
          </cell>
          <cell r="I29">
            <v>0.35950000000000004</v>
          </cell>
          <cell r="J29">
            <v>39736</v>
          </cell>
          <cell r="K29">
            <v>40801</v>
          </cell>
        </row>
        <row r="30">
          <cell r="B30">
            <v>7000000</v>
          </cell>
          <cell r="C30">
            <v>39714</v>
          </cell>
          <cell r="E30" t="str">
            <v>R</v>
          </cell>
          <cell r="F30">
            <v>1961182.54</v>
          </cell>
          <cell r="G30">
            <v>445656</v>
          </cell>
          <cell r="H30">
            <v>44.54</v>
          </cell>
          <cell r="I30">
            <v>0.44540000000000002</v>
          </cell>
          <cell r="J30">
            <v>39736</v>
          </cell>
          <cell r="K30">
            <v>40436</v>
          </cell>
        </row>
        <row r="31">
          <cell r="B31">
            <v>10000000</v>
          </cell>
          <cell r="C31">
            <v>39714</v>
          </cell>
          <cell r="F31">
            <v>5033161.07</v>
          </cell>
          <cell r="G31">
            <v>457754</v>
          </cell>
          <cell r="H31">
            <v>35.950000000000003</v>
          </cell>
          <cell r="I31">
            <v>0.35950000000000004</v>
          </cell>
          <cell r="J31">
            <v>39736</v>
          </cell>
          <cell r="K31">
            <v>40801</v>
          </cell>
        </row>
        <row r="32">
          <cell r="B32">
            <v>16500000</v>
          </cell>
          <cell r="C32">
            <v>39714</v>
          </cell>
          <cell r="D32" t="str">
            <v>A</v>
          </cell>
          <cell r="E32" t="str">
            <v>S</v>
          </cell>
          <cell r="F32">
            <v>12818730.699999999</v>
          </cell>
          <cell r="G32">
            <v>755293</v>
          </cell>
          <cell r="H32">
            <v>35.950000000000003</v>
          </cell>
          <cell r="I32">
            <v>0.35950000000000004</v>
          </cell>
          <cell r="J32">
            <v>39736</v>
          </cell>
          <cell r="K32">
            <v>40801</v>
          </cell>
        </row>
        <row r="33">
          <cell r="B33">
            <v>15000000</v>
          </cell>
          <cell r="C33">
            <v>39714</v>
          </cell>
          <cell r="F33">
            <v>7575272</v>
          </cell>
          <cell r="G33">
            <v>686630</v>
          </cell>
          <cell r="H33">
            <v>35.950000000000003</v>
          </cell>
          <cell r="I33">
            <v>0.35950000000000004</v>
          </cell>
          <cell r="J33">
            <v>39736</v>
          </cell>
          <cell r="K33">
            <v>40801</v>
          </cell>
        </row>
        <row r="34">
          <cell r="B34">
            <v>15000000</v>
          </cell>
          <cell r="C34">
            <v>39714</v>
          </cell>
          <cell r="F34">
            <v>1321975.93</v>
          </cell>
          <cell r="G34">
            <v>886030</v>
          </cell>
          <cell r="H34">
            <v>36.04</v>
          </cell>
          <cell r="I34">
            <v>0.3604</v>
          </cell>
          <cell r="J34">
            <v>39736</v>
          </cell>
          <cell r="K34">
            <v>40436</v>
          </cell>
        </row>
        <row r="35">
          <cell r="B35">
            <v>20000000</v>
          </cell>
          <cell r="C35">
            <v>39714</v>
          </cell>
          <cell r="F35">
            <v>10067587.75</v>
          </cell>
          <cell r="G35">
            <v>915507</v>
          </cell>
          <cell r="H35">
            <v>35.950000000000003</v>
          </cell>
          <cell r="I35">
            <v>0.35950000000000004</v>
          </cell>
          <cell r="J35">
            <v>39736</v>
          </cell>
          <cell r="K35">
            <v>40801</v>
          </cell>
        </row>
        <row r="36">
          <cell r="B36">
            <v>20000000</v>
          </cell>
          <cell r="C36">
            <v>39714</v>
          </cell>
          <cell r="D36" t="str">
            <v>A</v>
          </cell>
          <cell r="E36" t="str">
            <v>T</v>
          </cell>
          <cell r="F36">
            <v>10449940.65</v>
          </cell>
          <cell r="G36">
            <v>1181373</v>
          </cell>
          <cell r="H36">
            <v>36.04</v>
          </cell>
          <cell r="I36">
            <v>0.3604</v>
          </cell>
          <cell r="J36">
            <v>39736</v>
          </cell>
          <cell r="K36">
            <v>40436</v>
          </cell>
        </row>
        <row r="37">
          <cell r="B37">
            <v>26000000</v>
          </cell>
          <cell r="C37">
            <v>39714</v>
          </cell>
          <cell r="F37">
            <v>12716584.73</v>
          </cell>
          <cell r="G37">
            <v>1190159</v>
          </cell>
          <cell r="H37">
            <v>35.950000000000003</v>
          </cell>
          <cell r="I37">
            <v>0.35950000000000004</v>
          </cell>
          <cell r="J37">
            <v>39736</v>
          </cell>
          <cell r="K37">
            <v>40801</v>
          </cell>
        </row>
        <row r="38">
          <cell r="B38">
            <v>4000000</v>
          </cell>
          <cell r="C38">
            <v>39714</v>
          </cell>
          <cell r="F38">
            <v>341943.53</v>
          </cell>
          <cell r="G38">
            <v>254661</v>
          </cell>
          <cell r="H38">
            <v>44.54</v>
          </cell>
          <cell r="I38">
            <v>0.44540000000000002</v>
          </cell>
          <cell r="J38">
            <v>39736</v>
          </cell>
          <cell r="K38">
            <v>40436</v>
          </cell>
        </row>
        <row r="39">
          <cell r="B39">
            <v>8000000</v>
          </cell>
          <cell r="C39">
            <v>39714</v>
          </cell>
          <cell r="F39">
            <v>4113534.3</v>
          </cell>
          <cell r="G39">
            <v>442232</v>
          </cell>
          <cell r="H39">
            <v>51.88</v>
          </cell>
          <cell r="I39">
            <v>0.51880000000000004</v>
          </cell>
          <cell r="J39">
            <v>39736</v>
          </cell>
          <cell r="K39">
            <v>40801</v>
          </cell>
        </row>
        <row r="40">
          <cell r="B40">
            <v>6000000</v>
          </cell>
          <cell r="C40">
            <v>39714</v>
          </cell>
          <cell r="F40">
            <v>105608.89</v>
          </cell>
          <cell r="G40">
            <v>381991</v>
          </cell>
          <cell r="H40">
            <v>44.54</v>
          </cell>
          <cell r="I40">
            <v>0.44540000000000002</v>
          </cell>
          <cell r="J40">
            <v>39736</v>
          </cell>
          <cell r="K40">
            <v>40436</v>
          </cell>
        </row>
        <row r="41">
          <cell r="B41">
            <v>8000000</v>
          </cell>
          <cell r="C41">
            <v>39715</v>
          </cell>
          <cell r="D41" t="str">
            <v>A</v>
          </cell>
          <cell r="E41" t="str">
            <v>S</v>
          </cell>
          <cell r="F41">
            <v>7236376.1699999999</v>
          </cell>
          <cell r="G41">
            <v>442232</v>
          </cell>
          <cell r="H41">
            <v>51.88</v>
          </cell>
          <cell r="I41">
            <v>0.51880000000000004</v>
          </cell>
          <cell r="J41">
            <v>39736</v>
          </cell>
          <cell r="K41">
            <v>40801</v>
          </cell>
        </row>
        <row r="42">
          <cell r="B42">
            <v>5600000</v>
          </cell>
          <cell r="C42">
            <v>39715</v>
          </cell>
          <cell r="F42">
            <v>1211493.1399999999</v>
          </cell>
          <cell r="G42">
            <v>356525</v>
          </cell>
          <cell r="H42">
            <v>44.54</v>
          </cell>
          <cell r="I42">
            <v>0.44540000000000002</v>
          </cell>
          <cell r="J42">
            <v>39736</v>
          </cell>
          <cell r="K42">
            <v>40436</v>
          </cell>
        </row>
        <row r="43">
          <cell r="B43">
            <v>5000000</v>
          </cell>
          <cell r="C43">
            <v>39715</v>
          </cell>
          <cell r="F43">
            <v>436259.53</v>
          </cell>
          <cell r="G43">
            <v>318326</v>
          </cell>
          <cell r="H43">
            <v>44.54</v>
          </cell>
          <cell r="I43">
            <v>0.44540000000000002</v>
          </cell>
          <cell r="J43">
            <v>39736</v>
          </cell>
          <cell r="K43">
            <v>40436</v>
          </cell>
        </row>
        <row r="44">
          <cell r="B44">
            <v>8000000</v>
          </cell>
          <cell r="C44">
            <v>39715</v>
          </cell>
          <cell r="F44">
            <v>3785695.93</v>
          </cell>
          <cell r="G44">
            <v>366203</v>
          </cell>
          <cell r="H44">
            <v>35.950000000000003</v>
          </cell>
          <cell r="I44">
            <v>0.35950000000000004</v>
          </cell>
          <cell r="J44">
            <v>39736</v>
          </cell>
          <cell r="K44">
            <v>40801</v>
          </cell>
        </row>
        <row r="45">
          <cell r="B45">
            <v>8000000</v>
          </cell>
          <cell r="C45">
            <v>39715</v>
          </cell>
          <cell r="F45">
            <v>848850.28</v>
          </cell>
          <cell r="G45">
            <v>509321</v>
          </cell>
          <cell r="H45">
            <v>44.54</v>
          </cell>
          <cell r="I45">
            <v>0.44540000000000002</v>
          </cell>
          <cell r="J45">
            <v>39736</v>
          </cell>
          <cell r="K45">
            <v>40436</v>
          </cell>
        </row>
        <row r="46">
          <cell r="B46">
            <v>12000000</v>
          </cell>
          <cell r="C46">
            <v>39715</v>
          </cell>
          <cell r="F46">
            <v>1656317.11</v>
          </cell>
          <cell r="G46">
            <v>708824</v>
          </cell>
          <cell r="H46">
            <v>36.04</v>
          </cell>
          <cell r="I46">
            <v>0.3604</v>
          </cell>
          <cell r="J46">
            <v>39736</v>
          </cell>
          <cell r="K46">
            <v>40436</v>
          </cell>
        </row>
        <row r="47">
          <cell r="B47">
            <v>12000000</v>
          </cell>
          <cell r="C47">
            <v>39715</v>
          </cell>
          <cell r="F47">
            <v>1074615.7</v>
          </cell>
          <cell r="G47">
            <v>708824</v>
          </cell>
          <cell r="H47">
            <v>36.04</v>
          </cell>
          <cell r="I47">
            <v>0.3604</v>
          </cell>
          <cell r="J47">
            <v>39736</v>
          </cell>
          <cell r="K47">
            <v>40436</v>
          </cell>
        </row>
        <row r="48">
          <cell r="B48">
            <v>5000000</v>
          </cell>
          <cell r="C48">
            <v>39716</v>
          </cell>
          <cell r="E48" t="str">
            <v>P</v>
          </cell>
          <cell r="F48">
            <v>1517525.35</v>
          </cell>
          <cell r="G48">
            <v>318326</v>
          </cell>
          <cell r="H48">
            <v>44.54</v>
          </cell>
          <cell r="I48">
            <v>0.44540000000000002</v>
          </cell>
          <cell r="J48">
            <v>39736</v>
          </cell>
          <cell r="K48">
            <v>40436</v>
          </cell>
        </row>
        <row r="49">
          <cell r="B49">
            <v>5000000</v>
          </cell>
          <cell r="C49">
            <v>39716</v>
          </cell>
          <cell r="E49" t="str">
            <v>R</v>
          </cell>
          <cell r="F49">
            <v>2164075.33</v>
          </cell>
          <cell r="G49">
            <v>276395</v>
          </cell>
          <cell r="H49">
            <v>51.88</v>
          </cell>
          <cell r="I49">
            <v>0.51880000000000004</v>
          </cell>
          <cell r="J49">
            <v>39736</v>
          </cell>
          <cell r="K49">
            <v>40801</v>
          </cell>
        </row>
        <row r="50">
          <cell r="B50">
            <v>10000000</v>
          </cell>
          <cell r="C50">
            <v>39716</v>
          </cell>
          <cell r="E50" t="str">
            <v>P</v>
          </cell>
          <cell r="F50">
            <v>5793710.3200000003</v>
          </cell>
          <cell r="G50">
            <v>457754</v>
          </cell>
          <cell r="H50">
            <v>35.950000000000003</v>
          </cell>
          <cell r="I50">
            <v>0.35950000000000004</v>
          </cell>
          <cell r="J50">
            <v>39736</v>
          </cell>
          <cell r="K50">
            <v>40801</v>
          </cell>
        </row>
        <row r="51">
          <cell r="B51">
            <v>11700000</v>
          </cell>
          <cell r="C51">
            <v>39716</v>
          </cell>
          <cell r="F51">
            <v>5839778.2300000004</v>
          </cell>
          <cell r="G51">
            <v>535572</v>
          </cell>
          <cell r="H51">
            <v>35.950000000000003</v>
          </cell>
          <cell r="I51">
            <v>0.35950000000000004</v>
          </cell>
          <cell r="J51">
            <v>39736</v>
          </cell>
          <cell r="K51">
            <v>40801</v>
          </cell>
        </row>
        <row r="52">
          <cell r="B52">
            <v>6000000</v>
          </cell>
          <cell r="C52">
            <v>39716</v>
          </cell>
          <cell r="F52">
            <v>3069591.18</v>
          </cell>
          <cell r="G52">
            <v>331674</v>
          </cell>
          <cell r="H52">
            <v>51.88</v>
          </cell>
          <cell r="I52">
            <v>0.51880000000000004</v>
          </cell>
          <cell r="J52">
            <v>39744</v>
          </cell>
          <cell r="K52">
            <v>40809</v>
          </cell>
        </row>
        <row r="53">
          <cell r="B53">
            <v>10000000</v>
          </cell>
          <cell r="C53">
            <v>39716</v>
          </cell>
          <cell r="D53" t="str">
            <v>A</v>
          </cell>
          <cell r="E53" t="str">
            <v>S</v>
          </cell>
          <cell r="F53">
            <v>7227142.5</v>
          </cell>
          <cell r="G53">
            <v>457754</v>
          </cell>
          <cell r="H53">
            <v>35.950000000000003</v>
          </cell>
          <cell r="I53">
            <v>0.35950000000000004</v>
          </cell>
          <cell r="J53">
            <v>39736</v>
          </cell>
          <cell r="K53">
            <v>40801</v>
          </cell>
        </row>
        <row r="54">
          <cell r="B54">
            <v>5000000</v>
          </cell>
          <cell r="C54">
            <v>39716</v>
          </cell>
          <cell r="F54">
            <v>231678.61</v>
          </cell>
          <cell r="G54">
            <v>377777</v>
          </cell>
          <cell r="H54">
            <v>41.5</v>
          </cell>
          <cell r="I54">
            <v>0.41499999999999998</v>
          </cell>
          <cell r="J54">
            <v>39744</v>
          </cell>
          <cell r="K54">
            <v>40260</v>
          </cell>
        </row>
        <row r="55">
          <cell r="B55">
            <v>10000000</v>
          </cell>
          <cell r="C55">
            <v>39716</v>
          </cell>
          <cell r="F55">
            <v>3208122.28</v>
          </cell>
          <cell r="G55">
            <v>510358</v>
          </cell>
          <cell r="H55">
            <v>36.03</v>
          </cell>
          <cell r="I55">
            <v>0.36030000000000001</v>
          </cell>
          <cell r="J55">
            <v>39736</v>
          </cell>
          <cell r="K55">
            <v>40617</v>
          </cell>
        </row>
        <row r="56">
          <cell r="B56">
            <v>20000000</v>
          </cell>
          <cell r="C56">
            <v>39716</v>
          </cell>
          <cell r="F56">
            <v>2444833.5099999998</v>
          </cell>
          <cell r="G56">
            <v>1181373</v>
          </cell>
          <cell r="H56">
            <v>36.04</v>
          </cell>
          <cell r="I56">
            <v>0.3604</v>
          </cell>
          <cell r="J56">
            <v>39736</v>
          </cell>
          <cell r="K56">
            <v>40436</v>
          </cell>
        </row>
        <row r="57">
          <cell r="B57">
            <v>15000000</v>
          </cell>
          <cell r="C57">
            <v>39716</v>
          </cell>
          <cell r="E57" t="str">
            <v>P</v>
          </cell>
          <cell r="F57">
            <v>3543987.6</v>
          </cell>
          <cell r="G57">
            <v>886030</v>
          </cell>
          <cell r="H57">
            <v>36.04</v>
          </cell>
          <cell r="I57">
            <v>0.3604</v>
          </cell>
          <cell r="J57">
            <v>39736</v>
          </cell>
          <cell r="K57">
            <v>40436</v>
          </cell>
        </row>
        <row r="58">
          <cell r="B58">
            <v>8800000</v>
          </cell>
          <cell r="C58">
            <v>39716</v>
          </cell>
          <cell r="F58">
            <v>4786054.3099999996</v>
          </cell>
          <cell r="G58">
            <v>486455</v>
          </cell>
          <cell r="H58">
            <v>51.88</v>
          </cell>
          <cell r="I58">
            <v>0.51880000000000004</v>
          </cell>
          <cell r="J58">
            <v>39736</v>
          </cell>
          <cell r="K58">
            <v>40801</v>
          </cell>
        </row>
        <row r="59">
          <cell r="B59">
            <v>10000000</v>
          </cell>
          <cell r="C59">
            <v>39717</v>
          </cell>
          <cell r="F59">
            <v>1029566.04</v>
          </cell>
          <cell r="G59">
            <v>636651</v>
          </cell>
          <cell r="H59">
            <v>44.54</v>
          </cell>
          <cell r="I59">
            <v>0.44540000000000002</v>
          </cell>
          <cell r="J59">
            <v>39744</v>
          </cell>
          <cell r="K59">
            <v>40444</v>
          </cell>
        </row>
        <row r="60">
          <cell r="B60">
            <v>10000000</v>
          </cell>
          <cell r="C60">
            <v>39717</v>
          </cell>
          <cell r="F60">
            <v>2095498.66</v>
          </cell>
          <cell r="G60">
            <v>590687</v>
          </cell>
          <cell r="H60">
            <v>36.04</v>
          </cell>
          <cell r="I60">
            <v>0.3604</v>
          </cell>
          <cell r="J60">
            <v>39744</v>
          </cell>
          <cell r="K60">
            <v>40444</v>
          </cell>
        </row>
        <row r="61">
          <cell r="B61">
            <v>4500000</v>
          </cell>
          <cell r="C61">
            <v>39717</v>
          </cell>
          <cell r="F61">
            <v>3940081.99</v>
          </cell>
          <cell r="G61">
            <v>248756</v>
          </cell>
          <cell r="H61">
            <v>51.88</v>
          </cell>
          <cell r="I61">
            <v>0.51880000000000004</v>
          </cell>
          <cell r="J61">
            <v>39744</v>
          </cell>
          <cell r="K61">
            <v>40809</v>
          </cell>
        </row>
        <row r="62">
          <cell r="B62">
            <v>7000000</v>
          </cell>
          <cell r="C62">
            <v>39717</v>
          </cell>
          <cell r="F62">
            <v>1366009.46</v>
          </cell>
          <cell r="G62">
            <v>445656</v>
          </cell>
          <cell r="H62">
            <v>44.54</v>
          </cell>
          <cell r="I62">
            <v>0.44540000000000002</v>
          </cell>
          <cell r="J62">
            <v>39766</v>
          </cell>
          <cell r="K62">
            <v>40465</v>
          </cell>
        </row>
        <row r="63">
          <cell r="B63">
            <v>5000000</v>
          </cell>
          <cell r="C63">
            <v>39717</v>
          </cell>
          <cell r="F63">
            <v>588118.93999999994</v>
          </cell>
          <cell r="G63">
            <v>318326</v>
          </cell>
          <cell r="H63">
            <v>44.54</v>
          </cell>
          <cell r="I63">
            <v>0.44540000000000002</v>
          </cell>
          <cell r="J63">
            <v>39744</v>
          </cell>
          <cell r="K63">
            <v>40444</v>
          </cell>
        </row>
        <row r="64">
          <cell r="B64">
            <v>4000000</v>
          </cell>
          <cell r="C64">
            <v>39717</v>
          </cell>
          <cell r="D64" t="str">
            <v>A</v>
          </cell>
          <cell r="E64" t="str">
            <v>S</v>
          </cell>
          <cell r="F64">
            <v>2961847.53</v>
          </cell>
          <cell r="G64">
            <v>254661</v>
          </cell>
          <cell r="H64">
            <v>44.54</v>
          </cell>
          <cell r="I64">
            <v>0.44540000000000002</v>
          </cell>
          <cell r="J64">
            <v>39766</v>
          </cell>
          <cell r="K64">
            <v>40465</v>
          </cell>
        </row>
        <row r="65">
          <cell r="B65">
            <v>3000000</v>
          </cell>
          <cell r="C65">
            <v>39717</v>
          </cell>
          <cell r="F65">
            <v>1092321.48</v>
          </cell>
          <cell r="G65">
            <v>190996</v>
          </cell>
          <cell r="H65">
            <v>44.54</v>
          </cell>
          <cell r="I65">
            <v>0.44540000000000002</v>
          </cell>
          <cell r="J65">
            <v>39744</v>
          </cell>
          <cell r="K65">
            <v>40444</v>
          </cell>
        </row>
        <row r="66">
          <cell r="B66">
            <v>13000000</v>
          </cell>
          <cell r="C66">
            <v>39717</v>
          </cell>
          <cell r="F66">
            <v>2328390.5499999998</v>
          </cell>
          <cell r="G66">
            <v>767893</v>
          </cell>
          <cell r="H66">
            <v>36.04</v>
          </cell>
          <cell r="I66">
            <v>0.3604</v>
          </cell>
          <cell r="J66">
            <v>39766</v>
          </cell>
          <cell r="K66">
            <v>40465</v>
          </cell>
        </row>
        <row r="67">
          <cell r="B67">
            <v>5000000</v>
          </cell>
          <cell r="C67">
            <v>39717</v>
          </cell>
          <cell r="E67" t="str">
            <v>R</v>
          </cell>
          <cell r="F67">
            <v>2498119.19</v>
          </cell>
          <cell r="G67">
            <v>318326</v>
          </cell>
          <cell r="H67">
            <v>44.54</v>
          </cell>
          <cell r="I67">
            <v>0.44540000000000002</v>
          </cell>
          <cell r="J67">
            <v>39744</v>
          </cell>
          <cell r="K67">
            <v>40444</v>
          </cell>
        </row>
        <row r="68">
          <cell r="B68">
            <v>8000000</v>
          </cell>
          <cell r="C68">
            <v>39717</v>
          </cell>
          <cell r="F68">
            <v>989703.94</v>
          </cell>
          <cell r="G68">
            <v>509321</v>
          </cell>
          <cell r="H68">
            <v>44.54</v>
          </cell>
          <cell r="I68">
            <v>0.44540000000000002</v>
          </cell>
          <cell r="J68">
            <v>39744</v>
          </cell>
          <cell r="K68">
            <v>40444</v>
          </cell>
        </row>
        <row r="69">
          <cell r="B69">
            <v>16000000</v>
          </cell>
          <cell r="C69">
            <v>39717</v>
          </cell>
          <cell r="E69" t="str">
            <v>R</v>
          </cell>
          <cell r="F69">
            <v>5662156.1200000001</v>
          </cell>
          <cell r="G69">
            <v>945098</v>
          </cell>
          <cell r="H69">
            <v>36.04</v>
          </cell>
          <cell r="I69">
            <v>0.3604</v>
          </cell>
          <cell r="J69">
            <v>39744</v>
          </cell>
          <cell r="K69">
            <v>40444</v>
          </cell>
        </row>
        <row r="70">
          <cell r="B70">
            <v>30000000</v>
          </cell>
          <cell r="C70">
            <v>39717</v>
          </cell>
          <cell r="F70">
            <v>17202520.100000001</v>
          </cell>
          <cell r="G70">
            <v>1373260</v>
          </cell>
          <cell r="H70">
            <v>35.950000000000003</v>
          </cell>
          <cell r="I70">
            <v>0.35950000000000004</v>
          </cell>
          <cell r="J70">
            <v>39766</v>
          </cell>
          <cell r="K70">
            <v>40830</v>
          </cell>
        </row>
        <row r="71">
          <cell r="B71">
            <v>12000000</v>
          </cell>
          <cell r="C71">
            <v>39717</v>
          </cell>
          <cell r="F71">
            <v>5925678.2599999998</v>
          </cell>
          <cell r="G71">
            <v>549304</v>
          </cell>
          <cell r="H71">
            <v>35.950000000000003</v>
          </cell>
          <cell r="I71">
            <v>0.35950000000000004</v>
          </cell>
          <cell r="J71">
            <v>39744</v>
          </cell>
          <cell r="K71">
            <v>40809</v>
          </cell>
        </row>
        <row r="72">
          <cell r="B72">
            <v>18000000</v>
          </cell>
          <cell r="C72">
            <v>39717</v>
          </cell>
          <cell r="F72">
            <v>1902898.54</v>
          </cell>
          <cell r="G72">
            <v>1063236</v>
          </cell>
          <cell r="H72">
            <v>36.04</v>
          </cell>
          <cell r="I72">
            <v>0.3604</v>
          </cell>
          <cell r="J72">
            <v>39766</v>
          </cell>
          <cell r="K72">
            <v>40465</v>
          </cell>
        </row>
        <row r="73">
          <cell r="B73">
            <v>8000000</v>
          </cell>
          <cell r="C73">
            <v>39717</v>
          </cell>
          <cell r="D73" t="str">
            <v>A</v>
          </cell>
          <cell r="E73" t="str">
            <v>P</v>
          </cell>
          <cell r="F73">
            <v>5220743.99</v>
          </cell>
          <cell r="G73">
            <v>442232</v>
          </cell>
          <cell r="H73">
            <v>51.88</v>
          </cell>
          <cell r="I73">
            <v>0.51880000000000004</v>
          </cell>
          <cell r="J73">
            <v>39744</v>
          </cell>
          <cell r="K73">
            <v>40809</v>
          </cell>
        </row>
        <row r="74">
          <cell r="B74">
            <v>6000000</v>
          </cell>
          <cell r="C74">
            <v>39717</v>
          </cell>
          <cell r="E74" t="str">
            <v>Q</v>
          </cell>
          <cell r="F74">
            <v>4701810.9400000004</v>
          </cell>
          <cell r="G74">
            <v>331674</v>
          </cell>
          <cell r="H74">
            <v>51.88</v>
          </cell>
          <cell r="I74">
            <v>0.51880000000000004</v>
          </cell>
          <cell r="J74">
            <v>39766</v>
          </cell>
          <cell r="K74">
            <v>40830</v>
          </cell>
        </row>
        <row r="75">
          <cell r="B75">
            <v>3000000</v>
          </cell>
          <cell r="C75">
            <v>39717</v>
          </cell>
          <cell r="E75" t="str">
            <v>R</v>
          </cell>
          <cell r="F75">
            <v>512897.26</v>
          </cell>
          <cell r="G75">
            <v>226666</v>
          </cell>
          <cell r="H75">
            <v>41.5</v>
          </cell>
          <cell r="I75">
            <v>0.41499999999999998</v>
          </cell>
          <cell r="J75">
            <v>39744</v>
          </cell>
          <cell r="K75">
            <v>40260</v>
          </cell>
        </row>
        <row r="76">
          <cell r="B76">
            <v>5000000</v>
          </cell>
          <cell r="C76">
            <v>39717</v>
          </cell>
          <cell r="E76" t="str">
            <v>P</v>
          </cell>
          <cell r="F76">
            <v>1601405.2</v>
          </cell>
          <cell r="G76">
            <v>318326</v>
          </cell>
          <cell r="H76">
            <v>44.54</v>
          </cell>
          <cell r="I76">
            <v>0.44540000000000002</v>
          </cell>
          <cell r="J76">
            <v>39744</v>
          </cell>
          <cell r="K76">
            <v>40444</v>
          </cell>
        </row>
        <row r="77">
          <cell r="B77">
            <v>5000000</v>
          </cell>
          <cell r="C77">
            <v>39720</v>
          </cell>
          <cell r="E77" t="str">
            <v>R</v>
          </cell>
          <cell r="F77">
            <v>2519411.8199999998</v>
          </cell>
          <cell r="G77">
            <v>318326</v>
          </cell>
          <cell r="H77">
            <v>44.54</v>
          </cell>
          <cell r="I77">
            <v>0.44540000000000002</v>
          </cell>
          <cell r="J77">
            <v>39766</v>
          </cell>
          <cell r="K77">
            <v>40465</v>
          </cell>
        </row>
        <row r="78">
          <cell r="B78">
            <v>10000000</v>
          </cell>
          <cell r="C78">
            <v>39720</v>
          </cell>
          <cell r="F78">
            <v>6679889.4400000004</v>
          </cell>
          <cell r="G78">
            <v>552789</v>
          </cell>
          <cell r="H78">
            <v>51.88</v>
          </cell>
          <cell r="I78">
            <v>0.51880000000000004</v>
          </cell>
          <cell r="J78">
            <v>39766</v>
          </cell>
          <cell r="K78">
            <v>40830</v>
          </cell>
        </row>
        <row r="79">
          <cell r="B79">
            <v>15000000</v>
          </cell>
          <cell r="C79">
            <v>39720</v>
          </cell>
          <cell r="F79">
            <v>8566676.9900000002</v>
          </cell>
          <cell r="G79">
            <v>686630</v>
          </cell>
          <cell r="H79">
            <v>35.950000000000003</v>
          </cell>
          <cell r="I79">
            <v>0.35950000000000004</v>
          </cell>
          <cell r="J79">
            <v>39744</v>
          </cell>
          <cell r="K79">
            <v>40809</v>
          </cell>
        </row>
        <row r="80">
          <cell r="B80">
            <v>5000000</v>
          </cell>
          <cell r="C80">
            <v>39720</v>
          </cell>
          <cell r="D80" t="str">
            <v>A</v>
          </cell>
          <cell r="E80" t="str">
            <v>S</v>
          </cell>
          <cell r="F80">
            <v>948290.98</v>
          </cell>
          <cell r="G80">
            <v>377777</v>
          </cell>
          <cell r="H80">
            <v>41.5</v>
          </cell>
          <cell r="I80">
            <v>0.41499999999999998</v>
          </cell>
          <cell r="J80">
            <v>39766</v>
          </cell>
          <cell r="K80">
            <v>40282</v>
          </cell>
        </row>
        <row r="81">
          <cell r="B81">
            <v>5500000</v>
          </cell>
          <cell r="C81">
            <v>39720</v>
          </cell>
          <cell r="E81" t="str">
            <v>R</v>
          </cell>
          <cell r="F81">
            <v>2689645.17</v>
          </cell>
          <cell r="G81">
            <v>350158</v>
          </cell>
          <cell r="H81">
            <v>44.54</v>
          </cell>
          <cell r="I81">
            <v>0.44540000000000002</v>
          </cell>
          <cell r="J81">
            <v>39766</v>
          </cell>
          <cell r="K81">
            <v>40465</v>
          </cell>
        </row>
        <row r="82">
          <cell r="B82">
            <v>8000000</v>
          </cell>
          <cell r="C82">
            <v>39720</v>
          </cell>
          <cell r="F82">
            <v>1739332.47</v>
          </cell>
          <cell r="G82">
            <v>509321</v>
          </cell>
          <cell r="H82">
            <v>44.54</v>
          </cell>
          <cell r="I82">
            <v>0.44540000000000002</v>
          </cell>
          <cell r="J82">
            <v>39766</v>
          </cell>
          <cell r="K82">
            <v>40465</v>
          </cell>
        </row>
        <row r="83">
          <cell r="B83">
            <v>6000000</v>
          </cell>
          <cell r="C83">
            <v>39720</v>
          </cell>
          <cell r="F83">
            <v>3869154.98</v>
          </cell>
          <cell r="G83">
            <v>331674</v>
          </cell>
          <cell r="H83">
            <v>51.88</v>
          </cell>
          <cell r="I83">
            <v>0.51880000000000004</v>
          </cell>
          <cell r="J83">
            <v>39766</v>
          </cell>
          <cell r="K83">
            <v>40830</v>
          </cell>
        </row>
        <row r="84">
          <cell r="B84">
            <v>5000000</v>
          </cell>
          <cell r="C84">
            <v>39720</v>
          </cell>
          <cell r="F84">
            <v>936941.16</v>
          </cell>
          <cell r="G84">
            <v>318326</v>
          </cell>
          <cell r="H84">
            <v>44.54</v>
          </cell>
          <cell r="I84">
            <v>0.44540000000000002</v>
          </cell>
          <cell r="J84">
            <v>39766</v>
          </cell>
          <cell r="K84">
            <v>40465</v>
          </cell>
        </row>
        <row r="85">
          <cell r="B85">
            <v>16000000</v>
          </cell>
          <cell r="C85">
            <v>39720</v>
          </cell>
          <cell r="F85">
            <v>9229880.5299999993</v>
          </cell>
          <cell r="G85">
            <v>732406</v>
          </cell>
          <cell r="H85">
            <v>35.950000000000003</v>
          </cell>
          <cell r="I85">
            <v>0.35950000000000004</v>
          </cell>
          <cell r="J85">
            <v>39766</v>
          </cell>
          <cell r="K85">
            <v>40830</v>
          </cell>
        </row>
        <row r="86">
          <cell r="B86">
            <v>25000000</v>
          </cell>
          <cell r="C86">
            <v>39720</v>
          </cell>
          <cell r="F86">
            <v>4982359.8099999996</v>
          </cell>
          <cell r="G86">
            <v>1476716</v>
          </cell>
          <cell r="H86">
            <v>36.04</v>
          </cell>
          <cell r="I86">
            <v>0.3604</v>
          </cell>
          <cell r="J86">
            <v>39766</v>
          </cell>
          <cell r="K86">
            <v>40465</v>
          </cell>
        </row>
        <row r="87">
          <cell r="B87">
            <v>10000000</v>
          </cell>
          <cell r="C87">
            <v>39720</v>
          </cell>
          <cell r="F87">
            <v>6457759.5700000003</v>
          </cell>
          <cell r="G87">
            <v>552789</v>
          </cell>
          <cell r="H87">
            <v>51.88</v>
          </cell>
          <cell r="I87">
            <v>0.51880000000000004</v>
          </cell>
          <cell r="J87">
            <v>39744</v>
          </cell>
          <cell r="K87">
            <v>40809</v>
          </cell>
        </row>
        <row r="88">
          <cell r="B88">
            <v>4000000</v>
          </cell>
          <cell r="C88">
            <v>39727</v>
          </cell>
          <cell r="F88">
            <v>931961.05</v>
          </cell>
          <cell r="G88">
            <v>254661</v>
          </cell>
          <cell r="H88">
            <v>44.54</v>
          </cell>
          <cell r="I88">
            <v>0.44540000000000002</v>
          </cell>
          <cell r="J88">
            <v>39775</v>
          </cell>
          <cell r="K88">
            <v>40474</v>
          </cell>
        </row>
        <row r="89">
          <cell r="B89">
            <v>20000000</v>
          </cell>
          <cell r="C89">
            <v>39727</v>
          </cell>
          <cell r="F89">
            <v>9602755.4399999995</v>
          </cell>
          <cell r="G89">
            <v>915507</v>
          </cell>
          <cell r="H89">
            <v>35.950000000000003</v>
          </cell>
          <cell r="I89">
            <v>0.35950000000000004</v>
          </cell>
          <cell r="J89">
            <v>39775</v>
          </cell>
          <cell r="K89">
            <v>40839</v>
          </cell>
        </row>
        <row r="90">
          <cell r="B90">
            <v>14500000</v>
          </cell>
          <cell r="C90">
            <v>39727</v>
          </cell>
          <cell r="F90">
            <v>5547774.7400000002</v>
          </cell>
          <cell r="G90">
            <v>663743</v>
          </cell>
          <cell r="H90">
            <v>35.950000000000003</v>
          </cell>
          <cell r="I90">
            <v>0.35950000000000004</v>
          </cell>
          <cell r="J90">
            <v>39775</v>
          </cell>
          <cell r="K90">
            <v>40839</v>
          </cell>
        </row>
        <row r="91">
          <cell r="B91">
            <v>8000000</v>
          </cell>
          <cell r="C91">
            <v>39728</v>
          </cell>
          <cell r="F91">
            <v>3642948.8</v>
          </cell>
          <cell r="G91">
            <v>466675</v>
          </cell>
          <cell r="H91">
            <v>48.86</v>
          </cell>
          <cell r="I91">
            <v>0.48859999999999998</v>
          </cell>
          <cell r="J91">
            <v>39775</v>
          </cell>
          <cell r="K91">
            <v>40656</v>
          </cell>
        </row>
        <row r="92">
          <cell r="B92">
            <v>8000000</v>
          </cell>
          <cell r="C92">
            <v>39728</v>
          </cell>
          <cell r="D92" t="str">
            <v>A</v>
          </cell>
          <cell r="E92" t="str">
            <v>R</v>
          </cell>
          <cell r="F92">
            <v>5432486.8600000003</v>
          </cell>
          <cell r="G92">
            <v>509321</v>
          </cell>
          <cell r="H92">
            <v>44.54</v>
          </cell>
          <cell r="I92">
            <v>0.44540000000000002</v>
          </cell>
          <cell r="J92">
            <v>39775</v>
          </cell>
          <cell r="K92">
            <v>40474</v>
          </cell>
        </row>
        <row r="93">
          <cell r="B93">
            <v>23500000</v>
          </cell>
          <cell r="C93">
            <v>39728</v>
          </cell>
          <cell r="D93" t="str">
            <v>A</v>
          </cell>
          <cell r="E93" t="str">
            <v>S</v>
          </cell>
          <cell r="F93">
            <v>5502207.2699999996</v>
          </cell>
          <cell r="G93">
            <v>1709738</v>
          </cell>
          <cell r="H93">
            <v>36.090000000000003</v>
          </cell>
          <cell r="I93">
            <v>0.36090000000000005</v>
          </cell>
          <cell r="J93">
            <v>39775</v>
          </cell>
          <cell r="K93">
            <v>40291</v>
          </cell>
        </row>
        <row r="94">
          <cell r="B94">
            <v>10000000</v>
          </cell>
          <cell r="C94">
            <v>39729</v>
          </cell>
          <cell r="D94" t="str">
            <v>A</v>
          </cell>
          <cell r="E94" t="str">
            <v>S</v>
          </cell>
          <cell r="F94">
            <v>9682838.8599999994</v>
          </cell>
          <cell r="G94">
            <v>552789</v>
          </cell>
          <cell r="H94">
            <v>51.88</v>
          </cell>
          <cell r="I94">
            <v>0.51880000000000004</v>
          </cell>
          <cell r="J94">
            <v>39775</v>
          </cell>
          <cell r="K94">
            <v>40839</v>
          </cell>
        </row>
        <row r="95">
          <cell r="B95">
            <v>8000000</v>
          </cell>
          <cell r="C95">
            <v>39729</v>
          </cell>
          <cell r="F95">
            <v>3581851.4</v>
          </cell>
          <cell r="G95">
            <v>466675</v>
          </cell>
          <cell r="H95">
            <v>48.86</v>
          </cell>
          <cell r="I95">
            <v>0.48859999999999998</v>
          </cell>
          <cell r="J95">
            <v>39753</v>
          </cell>
          <cell r="K95">
            <v>40634</v>
          </cell>
        </row>
        <row r="96">
          <cell r="B96">
            <v>12000000</v>
          </cell>
          <cell r="C96">
            <v>39729</v>
          </cell>
          <cell r="F96">
            <v>7016162.1200000001</v>
          </cell>
          <cell r="G96">
            <v>549304</v>
          </cell>
          <cell r="H96">
            <v>35.950000000000003</v>
          </cell>
          <cell r="I96">
            <v>0.35950000000000004</v>
          </cell>
          <cell r="J96">
            <v>39766</v>
          </cell>
          <cell r="K96">
            <v>40830</v>
          </cell>
        </row>
        <row r="97">
          <cell r="B97">
            <v>6000000</v>
          </cell>
          <cell r="C97">
            <v>39730</v>
          </cell>
          <cell r="D97" t="str">
            <v>A</v>
          </cell>
          <cell r="E97" t="str">
            <v>T</v>
          </cell>
          <cell r="F97">
            <v>605168.99</v>
          </cell>
          <cell r="G97">
            <v>610988</v>
          </cell>
          <cell r="H97">
            <v>38.729999999999997</v>
          </cell>
          <cell r="I97">
            <v>0.38729999999999998</v>
          </cell>
          <cell r="J97">
            <v>39753</v>
          </cell>
          <cell r="K97">
            <v>40087</v>
          </cell>
        </row>
        <row r="98">
          <cell r="B98">
            <v>8000000</v>
          </cell>
          <cell r="C98">
            <v>39730</v>
          </cell>
          <cell r="F98">
            <v>845009.25</v>
          </cell>
          <cell r="G98">
            <v>509321</v>
          </cell>
          <cell r="H98">
            <v>44.54</v>
          </cell>
          <cell r="I98">
            <v>0.44540000000000002</v>
          </cell>
          <cell r="J98">
            <v>39775</v>
          </cell>
          <cell r="K98">
            <v>40474</v>
          </cell>
        </row>
        <row r="99">
          <cell r="B99">
            <v>5000000</v>
          </cell>
          <cell r="C99">
            <v>39731</v>
          </cell>
          <cell r="F99">
            <v>407784.15</v>
          </cell>
          <cell r="G99">
            <v>318326</v>
          </cell>
          <cell r="H99">
            <v>44.54</v>
          </cell>
          <cell r="I99">
            <v>0.44540000000000002</v>
          </cell>
          <cell r="J99">
            <v>39753</v>
          </cell>
          <cell r="K99">
            <v>40452</v>
          </cell>
        </row>
        <row r="100">
          <cell r="B100">
            <v>9000000</v>
          </cell>
          <cell r="C100">
            <v>39731</v>
          </cell>
          <cell r="D100" t="str">
            <v>A</v>
          </cell>
          <cell r="E100" t="str">
            <v>S</v>
          </cell>
          <cell r="F100">
            <v>1711066.01</v>
          </cell>
          <cell r="G100">
            <v>679997</v>
          </cell>
          <cell r="H100">
            <v>41.5</v>
          </cell>
          <cell r="I100">
            <v>0.41499999999999998</v>
          </cell>
          <cell r="J100">
            <v>39753</v>
          </cell>
          <cell r="K100">
            <v>40269</v>
          </cell>
        </row>
        <row r="101">
          <cell r="B101">
            <v>6000000</v>
          </cell>
          <cell r="C101">
            <v>39731</v>
          </cell>
          <cell r="F101">
            <v>1392697.83</v>
          </cell>
          <cell r="G101">
            <v>381991</v>
          </cell>
          <cell r="H101">
            <v>44.54</v>
          </cell>
          <cell r="I101">
            <v>0.44540000000000002</v>
          </cell>
          <cell r="J101">
            <v>39753</v>
          </cell>
          <cell r="K101">
            <v>40452</v>
          </cell>
        </row>
        <row r="102">
          <cell r="B102">
            <v>5000000</v>
          </cell>
          <cell r="C102">
            <v>39731</v>
          </cell>
          <cell r="D102" t="str">
            <v>A</v>
          </cell>
          <cell r="E102" t="str">
            <v>T</v>
          </cell>
          <cell r="F102">
            <v>2958678.41</v>
          </cell>
          <cell r="G102">
            <v>318326</v>
          </cell>
          <cell r="H102">
            <v>44.54</v>
          </cell>
          <cell r="I102">
            <v>0.44540000000000002</v>
          </cell>
          <cell r="J102">
            <v>39753</v>
          </cell>
          <cell r="K102">
            <v>40452</v>
          </cell>
        </row>
        <row r="103">
          <cell r="B103">
            <v>10000000</v>
          </cell>
          <cell r="C103">
            <v>39731</v>
          </cell>
          <cell r="E103" t="str">
            <v>Q</v>
          </cell>
          <cell r="F103">
            <v>2857794.17</v>
          </cell>
          <cell r="G103">
            <v>636651</v>
          </cell>
          <cell r="H103">
            <v>44.54</v>
          </cell>
          <cell r="I103">
            <v>0.44540000000000002</v>
          </cell>
          <cell r="J103">
            <v>39753</v>
          </cell>
          <cell r="K103">
            <v>40452</v>
          </cell>
        </row>
        <row r="104">
          <cell r="B104">
            <v>5100000</v>
          </cell>
          <cell r="C104">
            <v>39734</v>
          </cell>
          <cell r="D104" t="str">
            <v>A</v>
          </cell>
          <cell r="E104" t="str">
            <v>S</v>
          </cell>
          <cell r="F104">
            <v>5053350.13</v>
          </cell>
          <cell r="G104">
            <v>281923</v>
          </cell>
          <cell r="H104">
            <v>51.88</v>
          </cell>
          <cell r="I104">
            <v>0.51880000000000004</v>
          </cell>
          <cell r="J104">
            <v>39784</v>
          </cell>
          <cell r="K104">
            <v>40849</v>
          </cell>
        </row>
        <row r="105">
          <cell r="B105">
            <v>11000000</v>
          </cell>
          <cell r="C105">
            <v>39734</v>
          </cell>
          <cell r="F105">
            <v>2788672.34</v>
          </cell>
          <cell r="G105">
            <v>649755</v>
          </cell>
          <cell r="H105">
            <v>36.04</v>
          </cell>
          <cell r="I105">
            <v>0.3604</v>
          </cell>
          <cell r="J105">
            <v>39784</v>
          </cell>
          <cell r="K105">
            <v>40484</v>
          </cell>
        </row>
        <row r="106">
          <cell r="B106">
            <v>5000000</v>
          </cell>
          <cell r="C106">
            <v>39734</v>
          </cell>
          <cell r="D106" t="str">
            <v>A</v>
          </cell>
          <cell r="E106" t="str">
            <v>T</v>
          </cell>
          <cell r="F106">
            <v>4795385.2300000004</v>
          </cell>
          <cell r="G106">
            <v>291672</v>
          </cell>
          <cell r="H106">
            <v>48.86</v>
          </cell>
          <cell r="I106">
            <v>0.48859999999999998</v>
          </cell>
          <cell r="J106">
            <v>39784</v>
          </cell>
          <cell r="K106">
            <v>40665</v>
          </cell>
        </row>
        <row r="107">
          <cell r="B107">
            <v>4000000</v>
          </cell>
          <cell r="C107">
            <v>39734</v>
          </cell>
          <cell r="F107">
            <v>1331722.6000000001</v>
          </cell>
          <cell r="G107">
            <v>254661</v>
          </cell>
          <cell r="H107">
            <v>44.54</v>
          </cell>
          <cell r="I107">
            <v>0.44540000000000002</v>
          </cell>
          <cell r="J107">
            <v>39784</v>
          </cell>
          <cell r="K107">
            <v>40484</v>
          </cell>
        </row>
        <row r="108">
          <cell r="B108">
            <v>7000000</v>
          </cell>
          <cell r="C108">
            <v>39734</v>
          </cell>
          <cell r="E108" t="str">
            <v>P</v>
          </cell>
          <cell r="F108">
            <v>3017098.99</v>
          </cell>
          <cell r="G108">
            <v>445656</v>
          </cell>
          <cell r="H108">
            <v>44.54</v>
          </cell>
          <cell r="I108">
            <v>0.44540000000000002</v>
          </cell>
          <cell r="J108">
            <v>39784</v>
          </cell>
          <cell r="K108">
            <v>40484</v>
          </cell>
        </row>
        <row r="109">
          <cell r="B109">
            <v>17000000</v>
          </cell>
          <cell r="C109">
            <v>39734</v>
          </cell>
          <cell r="F109">
            <v>9624566.0600000005</v>
          </cell>
          <cell r="G109">
            <v>778181</v>
          </cell>
          <cell r="H109">
            <v>35.950000000000003</v>
          </cell>
          <cell r="I109">
            <v>0.35950000000000004</v>
          </cell>
          <cell r="J109">
            <v>39784</v>
          </cell>
          <cell r="K109">
            <v>40849</v>
          </cell>
        </row>
        <row r="110">
          <cell r="B110">
            <v>6800000</v>
          </cell>
          <cell r="C110">
            <v>39735</v>
          </cell>
          <cell r="F110">
            <v>1173249.72</v>
          </cell>
          <cell r="G110">
            <v>432923</v>
          </cell>
          <cell r="H110">
            <v>44.54</v>
          </cell>
          <cell r="I110">
            <v>0.44540000000000002</v>
          </cell>
          <cell r="J110">
            <v>39766</v>
          </cell>
          <cell r="K110">
            <v>40465</v>
          </cell>
        </row>
        <row r="111">
          <cell r="B111">
            <v>11500000</v>
          </cell>
          <cell r="C111">
            <v>39735</v>
          </cell>
          <cell r="D111" t="str">
            <v>A</v>
          </cell>
          <cell r="E111" t="str">
            <v>S</v>
          </cell>
          <cell r="F111">
            <v>1998636.7</v>
          </cell>
          <cell r="G111">
            <v>836681</v>
          </cell>
          <cell r="H111">
            <v>36.090000000000003</v>
          </cell>
          <cell r="I111">
            <v>0.36090000000000005</v>
          </cell>
          <cell r="J111">
            <v>39766</v>
          </cell>
          <cell r="K111">
            <v>40282</v>
          </cell>
        </row>
        <row r="112">
          <cell r="B112">
            <v>5000000</v>
          </cell>
          <cell r="C112">
            <v>39736</v>
          </cell>
          <cell r="D112" t="str">
            <v>A</v>
          </cell>
          <cell r="E112" t="str">
            <v>S</v>
          </cell>
          <cell r="F112">
            <v>2641704.9500000002</v>
          </cell>
          <cell r="G112">
            <v>318326</v>
          </cell>
          <cell r="H112">
            <v>44.54</v>
          </cell>
          <cell r="I112">
            <v>0.44540000000000002</v>
          </cell>
          <cell r="J112">
            <v>39766</v>
          </cell>
          <cell r="K112">
            <v>40465</v>
          </cell>
        </row>
        <row r="113">
          <cell r="B113">
            <v>6000000</v>
          </cell>
          <cell r="C113">
            <v>39736</v>
          </cell>
          <cell r="F113">
            <v>3879299.26</v>
          </cell>
          <cell r="G113">
            <v>331674</v>
          </cell>
          <cell r="H113">
            <v>51.88</v>
          </cell>
          <cell r="I113">
            <v>0.51880000000000004</v>
          </cell>
          <cell r="J113">
            <v>39766</v>
          </cell>
          <cell r="K113">
            <v>40830</v>
          </cell>
        </row>
        <row r="114">
          <cell r="B114">
            <v>8000000</v>
          </cell>
          <cell r="C114">
            <v>39737</v>
          </cell>
          <cell r="E114" t="str">
            <v>P</v>
          </cell>
          <cell r="F114">
            <v>1927459.87</v>
          </cell>
          <cell r="G114">
            <v>509321</v>
          </cell>
          <cell r="H114">
            <v>44.54</v>
          </cell>
          <cell r="I114">
            <v>0.44540000000000002</v>
          </cell>
          <cell r="J114">
            <v>39766</v>
          </cell>
          <cell r="K114">
            <v>40465</v>
          </cell>
        </row>
        <row r="115">
          <cell r="B115">
            <v>8500000</v>
          </cell>
          <cell r="C115">
            <v>39737</v>
          </cell>
          <cell r="F115">
            <v>3533688</v>
          </cell>
          <cell r="G115">
            <v>495843</v>
          </cell>
          <cell r="H115">
            <v>48.86</v>
          </cell>
          <cell r="I115">
            <v>0.48859999999999998</v>
          </cell>
          <cell r="J115">
            <v>39766</v>
          </cell>
          <cell r="K115">
            <v>40647</v>
          </cell>
        </row>
        <row r="116">
          <cell r="B116">
            <v>6000000</v>
          </cell>
          <cell r="C116">
            <v>39737</v>
          </cell>
          <cell r="D116" t="str">
            <v>A</v>
          </cell>
          <cell r="E116" t="str">
            <v>T</v>
          </cell>
          <cell r="F116">
            <v>1715241.45</v>
          </cell>
          <cell r="G116">
            <v>453332</v>
          </cell>
          <cell r="H116">
            <v>41.5</v>
          </cell>
          <cell r="I116">
            <v>0.41499999999999998</v>
          </cell>
          <cell r="J116">
            <v>39766</v>
          </cell>
          <cell r="K116">
            <v>40282</v>
          </cell>
        </row>
        <row r="117">
          <cell r="B117">
            <v>20000000</v>
          </cell>
          <cell r="C117">
            <v>39737</v>
          </cell>
          <cell r="D117" t="str">
            <v>A</v>
          </cell>
          <cell r="E117" t="str">
            <v>S</v>
          </cell>
          <cell r="F117">
            <v>505528.53</v>
          </cell>
          <cell r="G117">
            <v>2008643</v>
          </cell>
          <cell r="H117">
            <v>35.94</v>
          </cell>
          <cell r="I117">
            <v>0.3594</v>
          </cell>
          <cell r="J117">
            <v>39766</v>
          </cell>
          <cell r="K117">
            <v>40100</v>
          </cell>
        </row>
        <row r="118">
          <cell r="B118">
            <v>10000000</v>
          </cell>
          <cell r="C118">
            <v>39737</v>
          </cell>
          <cell r="D118" t="str">
            <v>A</v>
          </cell>
          <cell r="E118" t="str">
            <v>S</v>
          </cell>
          <cell r="F118">
            <v>4603850.9000000004</v>
          </cell>
          <cell r="G118">
            <v>636651</v>
          </cell>
          <cell r="H118">
            <v>44.54</v>
          </cell>
          <cell r="I118">
            <v>0.44540000000000002</v>
          </cell>
          <cell r="J118">
            <v>39766</v>
          </cell>
          <cell r="K118">
            <v>40465</v>
          </cell>
        </row>
        <row r="119">
          <cell r="B119">
            <v>6000000</v>
          </cell>
          <cell r="C119">
            <v>39737</v>
          </cell>
          <cell r="D119" t="str">
            <v>A</v>
          </cell>
          <cell r="E119" t="str">
            <v>T</v>
          </cell>
          <cell r="F119">
            <v>1397931.66</v>
          </cell>
          <cell r="G119">
            <v>453332</v>
          </cell>
          <cell r="H119">
            <v>41.5</v>
          </cell>
          <cell r="I119">
            <v>0.41499999999999998</v>
          </cell>
          <cell r="J119">
            <v>39766</v>
          </cell>
          <cell r="K119">
            <v>40282</v>
          </cell>
        </row>
        <row r="120">
          <cell r="B120">
            <v>12000000</v>
          </cell>
          <cell r="C120">
            <v>39738</v>
          </cell>
          <cell r="F120">
            <v>4605242.95</v>
          </cell>
          <cell r="G120">
            <v>612429</v>
          </cell>
          <cell r="H120">
            <v>36.03</v>
          </cell>
          <cell r="I120">
            <v>0.36030000000000001</v>
          </cell>
          <cell r="J120">
            <v>39766</v>
          </cell>
          <cell r="K120">
            <v>40647</v>
          </cell>
        </row>
        <row r="121">
          <cell r="B121">
            <v>20000000</v>
          </cell>
          <cell r="C121">
            <v>39738</v>
          </cell>
          <cell r="F121">
            <v>11438975.189999999</v>
          </cell>
          <cell r="G121">
            <v>915507</v>
          </cell>
          <cell r="H121">
            <v>35.950000000000003</v>
          </cell>
          <cell r="I121">
            <v>0.35950000000000004</v>
          </cell>
          <cell r="J121">
            <v>39766</v>
          </cell>
          <cell r="K121">
            <v>40830</v>
          </cell>
        </row>
        <row r="122">
          <cell r="B122">
            <v>7500000</v>
          </cell>
          <cell r="C122">
            <v>39738</v>
          </cell>
          <cell r="F122">
            <v>1198043.73</v>
          </cell>
          <cell r="G122">
            <v>477489</v>
          </cell>
          <cell r="H122">
            <v>44.54</v>
          </cell>
          <cell r="I122">
            <v>0.44540000000000002</v>
          </cell>
          <cell r="J122">
            <v>39766</v>
          </cell>
          <cell r="K122">
            <v>40465</v>
          </cell>
        </row>
        <row r="123">
          <cell r="B123">
            <v>15500000</v>
          </cell>
          <cell r="C123">
            <v>39738</v>
          </cell>
          <cell r="E123" t="str">
            <v>P</v>
          </cell>
          <cell r="F123">
            <v>205109.31</v>
          </cell>
          <cell r="G123">
            <v>1127700</v>
          </cell>
          <cell r="H123">
            <v>36.090000000000003</v>
          </cell>
          <cell r="I123">
            <v>0.36090000000000005</v>
          </cell>
          <cell r="J123">
            <v>39766</v>
          </cell>
          <cell r="K123">
            <v>40282</v>
          </cell>
        </row>
        <row r="124">
          <cell r="B124">
            <v>30000000</v>
          </cell>
          <cell r="C124">
            <v>39738</v>
          </cell>
          <cell r="E124" t="str">
            <v>P</v>
          </cell>
          <cell r="F124">
            <v>6745057.2699999996</v>
          </cell>
          <cell r="G124">
            <v>1772059</v>
          </cell>
          <cell r="H124">
            <v>36.04</v>
          </cell>
          <cell r="I124">
            <v>0.3604</v>
          </cell>
          <cell r="J124">
            <v>39766</v>
          </cell>
          <cell r="K124">
            <v>40465</v>
          </cell>
        </row>
        <row r="125">
          <cell r="B125">
            <v>6000000</v>
          </cell>
          <cell r="C125">
            <v>39738</v>
          </cell>
          <cell r="D125" t="str">
            <v>A</v>
          </cell>
          <cell r="E125" t="str">
            <v>T</v>
          </cell>
          <cell r="F125">
            <v>5799032.8399999999</v>
          </cell>
          <cell r="G125">
            <v>381991</v>
          </cell>
          <cell r="H125">
            <v>44.54</v>
          </cell>
          <cell r="I125">
            <v>0.44540000000000002</v>
          </cell>
          <cell r="J125">
            <v>39766</v>
          </cell>
          <cell r="K125">
            <v>40465</v>
          </cell>
        </row>
        <row r="126">
          <cell r="B126">
            <v>11000000</v>
          </cell>
          <cell r="C126">
            <v>39741</v>
          </cell>
          <cell r="F126">
            <v>1506152.32</v>
          </cell>
          <cell r="G126">
            <v>649755</v>
          </cell>
          <cell r="H126">
            <v>36.04</v>
          </cell>
          <cell r="I126">
            <v>0.3604</v>
          </cell>
          <cell r="J126">
            <v>39766</v>
          </cell>
          <cell r="K126">
            <v>40465</v>
          </cell>
        </row>
        <row r="127">
          <cell r="B127">
            <v>12000000</v>
          </cell>
          <cell r="C127">
            <v>39741</v>
          </cell>
          <cell r="E127" t="str">
            <v>R</v>
          </cell>
          <cell r="F127">
            <v>4835862.68</v>
          </cell>
          <cell r="G127">
            <v>708824</v>
          </cell>
          <cell r="H127">
            <v>36.04</v>
          </cell>
          <cell r="I127">
            <v>0.3604</v>
          </cell>
          <cell r="J127">
            <v>39766</v>
          </cell>
          <cell r="K127">
            <v>40465</v>
          </cell>
        </row>
        <row r="128">
          <cell r="B128">
            <v>5000000</v>
          </cell>
          <cell r="C128">
            <v>39741</v>
          </cell>
          <cell r="E128" t="str">
            <v>R</v>
          </cell>
          <cell r="F128">
            <v>2544228.41</v>
          </cell>
          <cell r="G128">
            <v>318326</v>
          </cell>
          <cell r="H128">
            <v>44.54</v>
          </cell>
          <cell r="I128">
            <v>0.44540000000000002</v>
          </cell>
          <cell r="J128">
            <v>39766</v>
          </cell>
          <cell r="K128">
            <v>40465</v>
          </cell>
        </row>
        <row r="129">
          <cell r="B129">
            <v>17500000</v>
          </cell>
          <cell r="C129">
            <v>39742</v>
          </cell>
          <cell r="F129">
            <v>2541147.61</v>
          </cell>
          <cell r="G129">
            <v>1033701</v>
          </cell>
          <cell r="H129">
            <v>36.04</v>
          </cell>
          <cell r="I129">
            <v>0.3604</v>
          </cell>
          <cell r="J129">
            <v>39766</v>
          </cell>
          <cell r="K129">
            <v>40465</v>
          </cell>
        </row>
        <row r="130">
          <cell r="B130">
            <v>9000000</v>
          </cell>
          <cell r="C130">
            <v>39742</v>
          </cell>
          <cell r="F130">
            <v>2131691.15</v>
          </cell>
          <cell r="G130">
            <v>572986</v>
          </cell>
          <cell r="H130">
            <v>44.54</v>
          </cell>
          <cell r="I130">
            <v>0.44540000000000002</v>
          </cell>
          <cell r="J130">
            <v>39766</v>
          </cell>
          <cell r="K130">
            <v>40465</v>
          </cell>
        </row>
        <row r="131">
          <cell r="B131">
            <v>20000000</v>
          </cell>
          <cell r="C131">
            <v>39742</v>
          </cell>
          <cell r="D131" t="str">
            <v>A</v>
          </cell>
          <cell r="E131" t="str">
            <v>T</v>
          </cell>
          <cell r="F131">
            <v>2831703.79</v>
          </cell>
          <cell r="G131">
            <v>1455097</v>
          </cell>
          <cell r="H131">
            <v>36.090000000000003</v>
          </cell>
          <cell r="I131">
            <v>0.36090000000000005</v>
          </cell>
          <cell r="J131">
            <v>39766</v>
          </cell>
          <cell r="K131">
            <v>40282</v>
          </cell>
        </row>
        <row r="132">
          <cell r="B132">
            <v>8000000</v>
          </cell>
          <cell r="C132">
            <v>39742</v>
          </cell>
          <cell r="E132" t="str">
            <v>P</v>
          </cell>
          <cell r="F132">
            <v>5930826.3300000001</v>
          </cell>
          <cell r="G132">
            <v>442232</v>
          </cell>
          <cell r="H132">
            <v>51.88</v>
          </cell>
          <cell r="I132">
            <v>0.51880000000000004</v>
          </cell>
          <cell r="J132">
            <v>39766</v>
          </cell>
          <cell r="K132">
            <v>40830</v>
          </cell>
        </row>
        <row r="133">
          <cell r="B133">
            <v>50000000</v>
          </cell>
          <cell r="C133">
            <v>39742</v>
          </cell>
          <cell r="E133" t="str">
            <v>R</v>
          </cell>
          <cell r="F133">
            <v>18484346.460000001</v>
          </cell>
          <cell r="G133">
            <v>2953432</v>
          </cell>
          <cell r="H133">
            <v>36.04</v>
          </cell>
          <cell r="I133">
            <v>0.3604</v>
          </cell>
          <cell r="J133">
            <v>39766</v>
          </cell>
          <cell r="K133">
            <v>40465</v>
          </cell>
        </row>
        <row r="134">
          <cell r="B134">
            <v>40000000</v>
          </cell>
          <cell r="C134">
            <v>39742</v>
          </cell>
          <cell r="F134">
            <v>21139504.760000002</v>
          </cell>
          <cell r="G134">
            <v>1831013</v>
          </cell>
          <cell r="H134">
            <v>35.950000000000003</v>
          </cell>
          <cell r="I134">
            <v>0.35950000000000004</v>
          </cell>
          <cell r="J134">
            <v>39766</v>
          </cell>
          <cell r="K134">
            <v>40830</v>
          </cell>
        </row>
        <row r="135">
          <cell r="B135">
            <v>6000000</v>
          </cell>
          <cell r="C135">
            <v>39742</v>
          </cell>
          <cell r="F135">
            <v>903658.84</v>
          </cell>
          <cell r="G135">
            <v>381991</v>
          </cell>
          <cell r="H135">
            <v>44.54</v>
          </cell>
          <cell r="I135">
            <v>0.44540000000000002</v>
          </cell>
          <cell r="J135">
            <v>39766</v>
          </cell>
          <cell r="K135">
            <v>40465</v>
          </cell>
        </row>
        <row r="136">
          <cell r="B136">
            <v>6800000</v>
          </cell>
          <cell r="C136">
            <v>39742</v>
          </cell>
          <cell r="E136" t="str">
            <v>P</v>
          </cell>
          <cell r="F136">
            <v>2060305.21</v>
          </cell>
          <cell r="G136">
            <v>432923</v>
          </cell>
          <cell r="H136">
            <v>44.54</v>
          </cell>
          <cell r="I136">
            <v>0.44540000000000002</v>
          </cell>
          <cell r="J136">
            <v>39766</v>
          </cell>
          <cell r="K136">
            <v>40465</v>
          </cell>
        </row>
        <row r="137">
          <cell r="B137">
            <v>6000000</v>
          </cell>
          <cell r="C137">
            <v>39742</v>
          </cell>
          <cell r="F137">
            <v>3393699.33</v>
          </cell>
          <cell r="G137">
            <v>331674</v>
          </cell>
          <cell r="H137">
            <v>51.88</v>
          </cell>
          <cell r="I137">
            <v>0.51880000000000004</v>
          </cell>
          <cell r="J137">
            <v>39766</v>
          </cell>
          <cell r="K137">
            <v>40830</v>
          </cell>
        </row>
        <row r="138">
          <cell r="B138">
            <v>6800000</v>
          </cell>
          <cell r="C138">
            <v>39743</v>
          </cell>
          <cell r="D138" t="str">
            <v>A</v>
          </cell>
          <cell r="E138" t="str">
            <v>S</v>
          </cell>
          <cell r="F138">
            <v>6628897.7300000004</v>
          </cell>
          <cell r="G138">
            <v>375897</v>
          </cell>
          <cell r="H138">
            <v>51.88</v>
          </cell>
          <cell r="I138">
            <v>0.51880000000000004</v>
          </cell>
          <cell r="J138">
            <v>39766</v>
          </cell>
          <cell r="K138">
            <v>40830</v>
          </cell>
        </row>
        <row r="139">
          <cell r="B139">
            <v>5000000</v>
          </cell>
          <cell r="C139">
            <v>39743</v>
          </cell>
          <cell r="F139">
            <v>2010833.23</v>
          </cell>
          <cell r="G139">
            <v>291672</v>
          </cell>
          <cell r="H139">
            <v>48.86</v>
          </cell>
          <cell r="I139">
            <v>0.48859999999999998</v>
          </cell>
          <cell r="J139">
            <v>39766</v>
          </cell>
          <cell r="K139">
            <v>40647</v>
          </cell>
        </row>
        <row r="140">
          <cell r="B140">
            <v>20000000</v>
          </cell>
          <cell r="C140">
            <v>39743</v>
          </cell>
          <cell r="F140">
            <v>10691225.390000001</v>
          </cell>
          <cell r="G140">
            <v>915507</v>
          </cell>
          <cell r="H140">
            <v>35.950000000000003</v>
          </cell>
          <cell r="I140">
            <v>0.35950000000000004</v>
          </cell>
          <cell r="J140">
            <v>39766</v>
          </cell>
          <cell r="K140">
            <v>40830</v>
          </cell>
        </row>
        <row r="141">
          <cell r="B141">
            <v>6000000</v>
          </cell>
          <cell r="C141">
            <v>39743</v>
          </cell>
          <cell r="F141">
            <v>523779.82</v>
          </cell>
          <cell r="G141">
            <v>381991</v>
          </cell>
          <cell r="H141">
            <v>44.54</v>
          </cell>
          <cell r="I141">
            <v>0.44540000000000002</v>
          </cell>
          <cell r="J141">
            <v>39766</v>
          </cell>
          <cell r="K141">
            <v>40465</v>
          </cell>
        </row>
        <row r="142">
          <cell r="B142">
            <v>14000000</v>
          </cell>
          <cell r="C142">
            <v>39743</v>
          </cell>
          <cell r="F142">
            <v>2155486.98</v>
          </cell>
          <cell r="G142">
            <v>826961</v>
          </cell>
          <cell r="H142">
            <v>36.04</v>
          </cell>
          <cell r="I142">
            <v>0.3604</v>
          </cell>
          <cell r="J142">
            <v>39766</v>
          </cell>
          <cell r="K142">
            <v>40465</v>
          </cell>
        </row>
        <row r="143">
          <cell r="B143">
            <v>15300000</v>
          </cell>
          <cell r="C143">
            <v>39743</v>
          </cell>
          <cell r="F143">
            <v>3203400.31</v>
          </cell>
          <cell r="G143">
            <v>903750</v>
          </cell>
          <cell r="H143">
            <v>36.04</v>
          </cell>
          <cell r="I143">
            <v>0.3604</v>
          </cell>
          <cell r="J143">
            <v>39766</v>
          </cell>
          <cell r="K143">
            <v>40465</v>
          </cell>
        </row>
        <row r="144">
          <cell r="B144">
            <v>21000000</v>
          </cell>
          <cell r="C144">
            <v>39743</v>
          </cell>
          <cell r="E144" t="str">
            <v>Q</v>
          </cell>
          <cell r="F144">
            <v>14510814.34</v>
          </cell>
          <cell r="G144">
            <v>961282</v>
          </cell>
          <cell r="H144">
            <v>35.950000000000003</v>
          </cell>
          <cell r="I144">
            <v>0.35950000000000004</v>
          </cell>
          <cell r="J144">
            <v>39766</v>
          </cell>
          <cell r="K144">
            <v>40830</v>
          </cell>
        </row>
        <row r="145">
          <cell r="B145">
            <v>18000000</v>
          </cell>
          <cell r="C145">
            <v>39743</v>
          </cell>
          <cell r="F145">
            <v>9127547.8300000001</v>
          </cell>
          <cell r="G145">
            <v>823956</v>
          </cell>
          <cell r="H145">
            <v>35.950000000000003</v>
          </cell>
          <cell r="I145">
            <v>0.35950000000000004</v>
          </cell>
          <cell r="J145">
            <v>39766</v>
          </cell>
          <cell r="K145">
            <v>40830</v>
          </cell>
        </row>
        <row r="146">
          <cell r="B146">
            <v>12000000</v>
          </cell>
          <cell r="C146">
            <v>39743</v>
          </cell>
          <cell r="F146">
            <v>970791.05</v>
          </cell>
          <cell r="G146">
            <v>708824</v>
          </cell>
          <cell r="H146">
            <v>36.04</v>
          </cell>
          <cell r="I146">
            <v>0.3604</v>
          </cell>
          <cell r="J146">
            <v>39766</v>
          </cell>
          <cell r="K146">
            <v>40465</v>
          </cell>
        </row>
        <row r="147">
          <cell r="B147">
            <v>15000000</v>
          </cell>
          <cell r="C147">
            <v>39744</v>
          </cell>
          <cell r="F147">
            <v>8051067.5</v>
          </cell>
          <cell r="G147">
            <v>686630</v>
          </cell>
          <cell r="H147">
            <v>35.950000000000003</v>
          </cell>
          <cell r="I147">
            <v>0.35950000000000004</v>
          </cell>
          <cell r="J147">
            <v>39766</v>
          </cell>
          <cell r="K147">
            <v>40830</v>
          </cell>
        </row>
        <row r="148">
          <cell r="B148">
            <v>5000000</v>
          </cell>
          <cell r="C148">
            <v>39744</v>
          </cell>
          <cell r="F148">
            <v>709814.23</v>
          </cell>
          <cell r="G148">
            <v>318326</v>
          </cell>
          <cell r="H148">
            <v>44.54</v>
          </cell>
          <cell r="I148">
            <v>0.44540000000000002</v>
          </cell>
          <cell r="J148">
            <v>39766</v>
          </cell>
          <cell r="K148">
            <v>40465</v>
          </cell>
        </row>
        <row r="149">
          <cell r="B149">
            <v>6400000</v>
          </cell>
          <cell r="C149">
            <v>39744</v>
          </cell>
          <cell r="F149">
            <v>1005631.55</v>
          </cell>
          <cell r="G149">
            <v>407457</v>
          </cell>
          <cell r="H149">
            <v>44.54</v>
          </cell>
          <cell r="I149">
            <v>0.44540000000000002</v>
          </cell>
          <cell r="J149">
            <v>39766</v>
          </cell>
          <cell r="K149">
            <v>40465</v>
          </cell>
        </row>
        <row r="150">
          <cell r="B150">
            <v>15500000</v>
          </cell>
          <cell r="C150">
            <v>39744</v>
          </cell>
          <cell r="E150" t="str">
            <v>P</v>
          </cell>
          <cell r="F150">
            <v>9331081.25</v>
          </cell>
          <cell r="G150">
            <v>709518</v>
          </cell>
          <cell r="H150">
            <v>35.950000000000003</v>
          </cell>
          <cell r="I150">
            <v>0.35950000000000004</v>
          </cell>
          <cell r="J150">
            <v>39766</v>
          </cell>
          <cell r="K150">
            <v>40830</v>
          </cell>
        </row>
        <row r="151">
          <cell r="B151">
            <v>18000000</v>
          </cell>
          <cell r="C151">
            <v>39744</v>
          </cell>
          <cell r="F151">
            <v>9569850.4700000007</v>
          </cell>
          <cell r="G151">
            <v>823956</v>
          </cell>
          <cell r="H151">
            <v>35.950000000000003</v>
          </cell>
          <cell r="I151">
            <v>0.35950000000000004</v>
          </cell>
          <cell r="J151">
            <v>39766</v>
          </cell>
          <cell r="K151">
            <v>40830</v>
          </cell>
        </row>
        <row r="152">
          <cell r="B152">
            <v>8400000</v>
          </cell>
          <cell r="C152">
            <v>39745</v>
          </cell>
          <cell r="F152">
            <v>1187497.6000000001</v>
          </cell>
          <cell r="G152">
            <v>534787</v>
          </cell>
          <cell r="H152">
            <v>44.54</v>
          </cell>
          <cell r="I152">
            <v>0.44540000000000002</v>
          </cell>
          <cell r="J152">
            <v>39775</v>
          </cell>
          <cell r="K152">
            <v>40474</v>
          </cell>
        </row>
        <row r="153">
          <cell r="B153">
            <v>30000000</v>
          </cell>
          <cell r="C153">
            <v>39745</v>
          </cell>
          <cell r="F153">
            <v>16062709.560000001</v>
          </cell>
          <cell r="G153">
            <v>1373260</v>
          </cell>
          <cell r="H153">
            <v>35.950000000000003</v>
          </cell>
          <cell r="I153">
            <v>0.35950000000000004</v>
          </cell>
          <cell r="J153">
            <v>39766</v>
          </cell>
          <cell r="K153">
            <v>40830</v>
          </cell>
        </row>
        <row r="154">
          <cell r="B154">
            <v>8000000</v>
          </cell>
          <cell r="C154">
            <v>39745</v>
          </cell>
          <cell r="F154">
            <v>1303995.8400000001</v>
          </cell>
          <cell r="G154">
            <v>509321</v>
          </cell>
          <cell r="H154">
            <v>44.54</v>
          </cell>
          <cell r="I154">
            <v>0.44540000000000002</v>
          </cell>
          <cell r="J154">
            <v>39775</v>
          </cell>
          <cell r="K154">
            <v>40474</v>
          </cell>
        </row>
        <row r="155">
          <cell r="B155">
            <v>10000000</v>
          </cell>
          <cell r="C155">
            <v>39745</v>
          </cell>
          <cell r="F155">
            <v>6769481.0499999998</v>
          </cell>
          <cell r="G155">
            <v>552789</v>
          </cell>
          <cell r="H155">
            <v>51.88</v>
          </cell>
          <cell r="I155">
            <v>0.51880000000000004</v>
          </cell>
          <cell r="J155">
            <v>39775</v>
          </cell>
          <cell r="K155">
            <v>40839</v>
          </cell>
        </row>
        <row r="156">
          <cell r="B156">
            <v>13000000</v>
          </cell>
          <cell r="C156">
            <v>39745</v>
          </cell>
          <cell r="F156">
            <v>7052814.4299999997</v>
          </cell>
          <cell r="G156">
            <v>595080</v>
          </cell>
          <cell r="H156">
            <v>35.950000000000003</v>
          </cell>
          <cell r="I156">
            <v>0.35950000000000004</v>
          </cell>
          <cell r="J156">
            <v>39766</v>
          </cell>
          <cell r="K156">
            <v>40830</v>
          </cell>
        </row>
        <row r="157">
          <cell r="B157">
            <v>20000000</v>
          </cell>
          <cell r="C157">
            <v>39748</v>
          </cell>
          <cell r="F157">
            <v>9067992.7200000007</v>
          </cell>
          <cell r="G157">
            <v>1020715</v>
          </cell>
          <cell r="H157">
            <v>36.03</v>
          </cell>
          <cell r="I157">
            <v>0.36030000000000001</v>
          </cell>
          <cell r="J157">
            <v>39797</v>
          </cell>
          <cell r="K157">
            <v>40678</v>
          </cell>
        </row>
        <row r="158">
          <cell r="B158">
            <v>10500000</v>
          </cell>
          <cell r="C158">
            <v>39748</v>
          </cell>
          <cell r="E158" t="str">
            <v>P</v>
          </cell>
          <cell r="F158">
            <v>3080764.31</v>
          </cell>
          <cell r="G158">
            <v>620221</v>
          </cell>
          <cell r="H158">
            <v>36.04</v>
          </cell>
          <cell r="I158">
            <v>0.3604</v>
          </cell>
          <cell r="J158">
            <v>39797</v>
          </cell>
          <cell r="K158">
            <v>40497</v>
          </cell>
        </row>
        <row r="159">
          <cell r="B159">
            <v>12000000</v>
          </cell>
          <cell r="C159">
            <v>39748</v>
          </cell>
          <cell r="F159">
            <v>7312778.7999999998</v>
          </cell>
          <cell r="G159">
            <v>549304</v>
          </cell>
          <cell r="H159">
            <v>35.950000000000003</v>
          </cell>
          <cell r="I159">
            <v>0.35950000000000004</v>
          </cell>
          <cell r="J159">
            <v>39797</v>
          </cell>
          <cell r="K159">
            <v>40862</v>
          </cell>
        </row>
        <row r="160">
          <cell r="B160">
            <v>5000000</v>
          </cell>
          <cell r="C160">
            <v>39749</v>
          </cell>
          <cell r="F160">
            <v>1068209.3899999999</v>
          </cell>
          <cell r="G160">
            <v>318326</v>
          </cell>
          <cell r="H160">
            <v>44.54</v>
          </cell>
          <cell r="I160">
            <v>0.44540000000000002</v>
          </cell>
          <cell r="J160">
            <v>39797</v>
          </cell>
          <cell r="K160">
            <v>40497</v>
          </cell>
        </row>
        <row r="161">
          <cell r="B161">
            <v>9000000</v>
          </cell>
          <cell r="C161">
            <v>39749</v>
          </cell>
          <cell r="F161">
            <v>6262806.4100000001</v>
          </cell>
          <cell r="G161">
            <v>497511</v>
          </cell>
          <cell r="H161">
            <v>51.88</v>
          </cell>
          <cell r="I161">
            <v>0.51880000000000004</v>
          </cell>
          <cell r="J161">
            <v>39797</v>
          </cell>
          <cell r="K161">
            <v>40862</v>
          </cell>
        </row>
        <row r="162">
          <cell r="B162">
            <v>20000000</v>
          </cell>
          <cell r="C162">
            <v>39749</v>
          </cell>
          <cell r="F162">
            <v>9536662.2599999998</v>
          </cell>
          <cell r="G162">
            <v>1020715</v>
          </cell>
          <cell r="H162">
            <v>36.03</v>
          </cell>
          <cell r="I162">
            <v>0.36030000000000001</v>
          </cell>
          <cell r="J162">
            <v>39797</v>
          </cell>
          <cell r="K162">
            <v>40678</v>
          </cell>
        </row>
        <row r="163">
          <cell r="B163">
            <v>15000000</v>
          </cell>
          <cell r="C163">
            <v>39749</v>
          </cell>
          <cell r="D163" t="str">
            <v>A</v>
          </cell>
          <cell r="E163" t="str">
            <v>T</v>
          </cell>
          <cell r="F163">
            <v>9711149.0899999999</v>
          </cell>
          <cell r="G163">
            <v>886030</v>
          </cell>
          <cell r="H163">
            <v>36.04</v>
          </cell>
          <cell r="I163">
            <v>0.3604</v>
          </cell>
          <cell r="J163">
            <v>39775</v>
          </cell>
          <cell r="K163">
            <v>40474</v>
          </cell>
        </row>
        <row r="164">
          <cell r="B164">
            <v>10000000</v>
          </cell>
          <cell r="C164">
            <v>39749</v>
          </cell>
          <cell r="F164">
            <v>3536905.58</v>
          </cell>
          <cell r="G164">
            <v>583344</v>
          </cell>
          <cell r="H164">
            <v>48.86</v>
          </cell>
          <cell r="I164">
            <v>0.48859999999999998</v>
          </cell>
          <cell r="J164">
            <v>39775</v>
          </cell>
          <cell r="K164">
            <v>40656</v>
          </cell>
        </row>
        <row r="165">
          <cell r="B165">
            <v>16000000</v>
          </cell>
          <cell r="C165">
            <v>39749</v>
          </cell>
          <cell r="F165">
            <v>2874875.57</v>
          </cell>
          <cell r="G165">
            <v>945098</v>
          </cell>
          <cell r="H165">
            <v>36.04</v>
          </cell>
          <cell r="I165">
            <v>0.3604</v>
          </cell>
          <cell r="J165">
            <v>39775</v>
          </cell>
          <cell r="K165">
            <v>40474</v>
          </cell>
        </row>
        <row r="166">
          <cell r="B166">
            <v>20000000</v>
          </cell>
          <cell r="C166">
            <v>39749</v>
          </cell>
          <cell r="F166">
            <v>9607259.9100000001</v>
          </cell>
          <cell r="G166">
            <v>915507</v>
          </cell>
          <cell r="H166">
            <v>35.950000000000003</v>
          </cell>
          <cell r="I166">
            <v>0.35950000000000004</v>
          </cell>
          <cell r="J166">
            <v>39775</v>
          </cell>
          <cell r="K166">
            <v>40839</v>
          </cell>
        </row>
        <row r="167">
          <cell r="B167">
            <v>15000000</v>
          </cell>
          <cell r="C167">
            <v>39749</v>
          </cell>
          <cell r="D167" t="str">
            <v>A</v>
          </cell>
          <cell r="E167" t="str">
            <v>T</v>
          </cell>
          <cell r="F167">
            <v>12371331.99</v>
          </cell>
          <cell r="G167">
            <v>765537</v>
          </cell>
          <cell r="H167">
            <v>36.03</v>
          </cell>
          <cell r="I167">
            <v>0.36030000000000001</v>
          </cell>
          <cell r="J167">
            <v>39775</v>
          </cell>
          <cell r="K167">
            <v>40656</v>
          </cell>
        </row>
        <row r="168">
          <cell r="B168">
            <v>8000000</v>
          </cell>
          <cell r="C168">
            <v>39750</v>
          </cell>
          <cell r="D168" t="str">
            <v>A</v>
          </cell>
          <cell r="E168" t="str">
            <v>S</v>
          </cell>
          <cell r="F168">
            <v>4196411.53</v>
          </cell>
          <cell r="G168">
            <v>509321</v>
          </cell>
          <cell r="H168">
            <v>44.54</v>
          </cell>
          <cell r="I168">
            <v>0.44540000000000002</v>
          </cell>
          <cell r="J168">
            <v>39775</v>
          </cell>
          <cell r="K168">
            <v>40474</v>
          </cell>
        </row>
        <row r="169">
          <cell r="B169">
            <v>8000000</v>
          </cell>
          <cell r="C169">
            <v>39750</v>
          </cell>
          <cell r="D169" t="str">
            <v>A</v>
          </cell>
          <cell r="E169" t="str">
            <v>S</v>
          </cell>
          <cell r="F169">
            <v>4551764.04</v>
          </cell>
          <cell r="G169">
            <v>509321</v>
          </cell>
          <cell r="H169">
            <v>44.54</v>
          </cell>
          <cell r="I169">
            <v>0.44540000000000002</v>
          </cell>
          <cell r="J169">
            <v>39775</v>
          </cell>
          <cell r="K169">
            <v>40474</v>
          </cell>
        </row>
        <row r="170">
          <cell r="B170">
            <v>6000000</v>
          </cell>
          <cell r="C170">
            <v>39750</v>
          </cell>
          <cell r="F170">
            <v>891977.62</v>
          </cell>
          <cell r="G170">
            <v>381991</v>
          </cell>
          <cell r="H170">
            <v>44.54</v>
          </cell>
          <cell r="I170">
            <v>0.44540000000000002</v>
          </cell>
          <cell r="J170">
            <v>39775</v>
          </cell>
          <cell r="K170">
            <v>40474</v>
          </cell>
        </row>
        <row r="171">
          <cell r="B171">
            <v>6000000</v>
          </cell>
          <cell r="C171">
            <v>39750</v>
          </cell>
          <cell r="F171">
            <v>3594001.88</v>
          </cell>
          <cell r="G171">
            <v>331674</v>
          </cell>
          <cell r="H171">
            <v>51.88</v>
          </cell>
          <cell r="I171">
            <v>0.51880000000000004</v>
          </cell>
          <cell r="J171">
            <v>39775</v>
          </cell>
          <cell r="K171">
            <v>40839</v>
          </cell>
        </row>
        <row r="172">
          <cell r="B172">
            <v>22000000</v>
          </cell>
          <cell r="C172">
            <v>39750</v>
          </cell>
          <cell r="E172" t="str">
            <v>P</v>
          </cell>
          <cell r="F172">
            <v>13747331.91</v>
          </cell>
          <cell r="G172">
            <v>1007058</v>
          </cell>
          <cell r="H172">
            <v>35.950000000000003</v>
          </cell>
          <cell r="I172">
            <v>0.35950000000000004</v>
          </cell>
          <cell r="J172">
            <v>39775</v>
          </cell>
          <cell r="K172">
            <v>40839</v>
          </cell>
        </row>
        <row r="173">
          <cell r="B173">
            <v>18000000</v>
          </cell>
          <cell r="C173">
            <v>39750</v>
          </cell>
          <cell r="F173">
            <v>10732730.35</v>
          </cell>
          <cell r="G173">
            <v>823956</v>
          </cell>
          <cell r="H173">
            <v>35.950000000000003</v>
          </cell>
          <cell r="I173">
            <v>0.35950000000000004</v>
          </cell>
          <cell r="J173">
            <v>39775</v>
          </cell>
          <cell r="K173">
            <v>40839</v>
          </cell>
        </row>
        <row r="174">
          <cell r="B174">
            <v>19000000</v>
          </cell>
          <cell r="C174">
            <v>39751</v>
          </cell>
          <cell r="E174" t="str">
            <v>P</v>
          </cell>
          <cell r="F174">
            <v>12107468.75</v>
          </cell>
          <cell r="G174">
            <v>869732</v>
          </cell>
          <cell r="H174">
            <v>35.950000000000003</v>
          </cell>
          <cell r="I174">
            <v>0.35950000000000004</v>
          </cell>
          <cell r="J174">
            <v>39775</v>
          </cell>
          <cell r="K174">
            <v>40839</v>
          </cell>
        </row>
        <row r="175">
          <cell r="B175">
            <v>5000000</v>
          </cell>
          <cell r="C175">
            <v>39751</v>
          </cell>
          <cell r="F175">
            <v>3502474.38</v>
          </cell>
          <cell r="G175">
            <v>276395</v>
          </cell>
          <cell r="H175">
            <v>51.88</v>
          </cell>
          <cell r="I175">
            <v>0.51880000000000004</v>
          </cell>
          <cell r="J175">
            <v>39797</v>
          </cell>
          <cell r="K175">
            <v>40862</v>
          </cell>
        </row>
        <row r="176">
          <cell r="B176">
            <v>10000000</v>
          </cell>
          <cell r="C176">
            <v>39751</v>
          </cell>
          <cell r="F176">
            <v>6470640.6399999997</v>
          </cell>
          <cell r="G176">
            <v>552789</v>
          </cell>
          <cell r="H176">
            <v>51.88</v>
          </cell>
          <cell r="I176">
            <v>0.51880000000000004</v>
          </cell>
          <cell r="J176">
            <v>39775</v>
          </cell>
          <cell r="K176">
            <v>40839</v>
          </cell>
        </row>
        <row r="177">
          <cell r="B177">
            <v>19800000</v>
          </cell>
          <cell r="C177">
            <v>39751</v>
          </cell>
          <cell r="F177">
            <v>3217670.32</v>
          </cell>
          <cell r="G177">
            <v>1169559</v>
          </cell>
          <cell r="H177">
            <v>36.04</v>
          </cell>
          <cell r="I177">
            <v>0.3604</v>
          </cell>
          <cell r="J177">
            <v>39775</v>
          </cell>
          <cell r="K177">
            <v>40474</v>
          </cell>
        </row>
        <row r="178">
          <cell r="B178">
            <v>20000000</v>
          </cell>
          <cell r="C178">
            <v>39751</v>
          </cell>
          <cell r="F178">
            <v>11719519.18</v>
          </cell>
          <cell r="G178">
            <v>915507</v>
          </cell>
          <cell r="H178">
            <v>35.950000000000003</v>
          </cell>
          <cell r="I178">
            <v>0.35950000000000004</v>
          </cell>
          <cell r="J178">
            <v>39775</v>
          </cell>
          <cell r="K178">
            <v>40839</v>
          </cell>
        </row>
        <row r="179">
          <cell r="B179">
            <v>21000000</v>
          </cell>
          <cell r="C179">
            <v>39751</v>
          </cell>
          <cell r="F179">
            <v>11081524.460000001</v>
          </cell>
          <cell r="G179">
            <v>961282</v>
          </cell>
          <cell r="H179">
            <v>35.950000000000003</v>
          </cell>
          <cell r="I179">
            <v>0.35950000000000004</v>
          </cell>
          <cell r="J179">
            <v>39775</v>
          </cell>
          <cell r="K179">
            <v>40839</v>
          </cell>
        </row>
        <row r="180">
          <cell r="B180">
            <v>8600000</v>
          </cell>
          <cell r="C180">
            <v>39751</v>
          </cell>
          <cell r="D180" t="str">
            <v>A</v>
          </cell>
          <cell r="E180" t="str">
            <v>T</v>
          </cell>
          <cell r="F180">
            <v>8821259.3300000001</v>
          </cell>
          <cell r="G180">
            <v>475399</v>
          </cell>
          <cell r="H180">
            <v>51.88</v>
          </cell>
          <cell r="I180">
            <v>0.51880000000000004</v>
          </cell>
          <cell r="J180">
            <v>39775</v>
          </cell>
          <cell r="K180">
            <v>40839</v>
          </cell>
        </row>
        <row r="181">
          <cell r="B181">
            <v>44000000</v>
          </cell>
          <cell r="C181">
            <v>39752</v>
          </cell>
          <cell r="E181" t="str">
            <v>P</v>
          </cell>
          <cell r="F181">
            <v>26840549.379999999</v>
          </cell>
          <cell r="G181">
            <v>2014115</v>
          </cell>
          <cell r="H181">
            <v>35.950000000000003</v>
          </cell>
          <cell r="I181">
            <v>0.35950000000000004</v>
          </cell>
          <cell r="J181">
            <v>39775</v>
          </cell>
          <cell r="K181">
            <v>40839</v>
          </cell>
        </row>
        <row r="182">
          <cell r="B182">
            <v>20000000</v>
          </cell>
          <cell r="C182">
            <v>39752</v>
          </cell>
          <cell r="F182">
            <v>4180604.29</v>
          </cell>
          <cell r="G182">
            <v>1181373</v>
          </cell>
          <cell r="H182">
            <v>36.04</v>
          </cell>
          <cell r="I182">
            <v>0.3604</v>
          </cell>
          <cell r="J182">
            <v>39775</v>
          </cell>
          <cell r="K182">
            <v>40474</v>
          </cell>
        </row>
        <row r="183">
          <cell r="B183">
            <v>14000000</v>
          </cell>
          <cell r="C183">
            <v>39752</v>
          </cell>
          <cell r="F183">
            <v>8257966.5700000003</v>
          </cell>
          <cell r="G183">
            <v>640855</v>
          </cell>
          <cell r="H183">
            <v>35.950000000000003</v>
          </cell>
          <cell r="I183">
            <v>0.35950000000000004</v>
          </cell>
          <cell r="J183">
            <v>39775</v>
          </cell>
          <cell r="K183">
            <v>40839</v>
          </cell>
        </row>
        <row r="184">
          <cell r="B184">
            <v>6900000</v>
          </cell>
          <cell r="C184">
            <v>39752</v>
          </cell>
          <cell r="F184">
            <v>1019484.77</v>
          </cell>
          <cell r="G184">
            <v>439290</v>
          </cell>
          <cell r="H184">
            <v>44.54</v>
          </cell>
          <cell r="I184">
            <v>0.44540000000000002</v>
          </cell>
          <cell r="J184">
            <v>39775</v>
          </cell>
          <cell r="K184">
            <v>40474</v>
          </cell>
        </row>
        <row r="185">
          <cell r="B185">
            <v>12000000</v>
          </cell>
          <cell r="C185">
            <v>39752</v>
          </cell>
          <cell r="F185">
            <v>6023277.5700000003</v>
          </cell>
          <cell r="G185">
            <v>612429</v>
          </cell>
          <cell r="H185">
            <v>36.03</v>
          </cell>
          <cell r="I185">
            <v>0.36030000000000001</v>
          </cell>
          <cell r="J185">
            <v>39775</v>
          </cell>
          <cell r="K185">
            <v>40656</v>
          </cell>
        </row>
        <row r="186">
          <cell r="B186">
            <v>16000000</v>
          </cell>
          <cell r="C186">
            <v>39752</v>
          </cell>
          <cell r="F186">
            <v>2267172.3199999998</v>
          </cell>
          <cell r="G186">
            <v>945098</v>
          </cell>
          <cell r="H186">
            <v>36.04</v>
          </cell>
          <cell r="I186">
            <v>0.3604</v>
          </cell>
          <cell r="J186">
            <v>39775</v>
          </cell>
          <cell r="K186">
            <v>40474</v>
          </cell>
        </row>
        <row r="187">
          <cell r="B187">
            <v>25000000</v>
          </cell>
          <cell r="C187">
            <v>39752</v>
          </cell>
          <cell r="F187">
            <v>3614433.37</v>
          </cell>
          <cell r="G187">
            <v>1476716</v>
          </cell>
          <cell r="H187">
            <v>36.04</v>
          </cell>
          <cell r="I187">
            <v>0.3604</v>
          </cell>
          <cell r="J187">
            <v>39775</v>
          </cell>
          <cell r="K187">
            <v>40474</v>
          </cell>
        </row>
        <row r="188">
          <cell r="B188">
            <v>15000000</v>
          </cell>
          <cell r="C188">
            <v>39752</v>
          </cell>
          <cell r="F188">
            <v>9051815.2400000002</v>
          </cell>
          <cell r="G188">
            <v>686630</v>
          </cell>
          <cell r="H188">
            <v>35.950000000000003</v>
          </cell>
          <cell r="I188">
            <v>0.35950000000000004</v>
          </cell>
          <cell r="J188">
            <v>39775</v>
          </cell>
          <cell r="K188">
            <v>40839</v>
          </cell>
        </row>
        <row r="189">
          <cell r="B189">
            <v>12000000</v>
          </cell>
          <cell r="C189">
            <v>39752</v>
          </cell>
          <cell r="F189">
            <v>6412717.6200000001</v>
          </cell>
          <cell r="G189">
            <v>549304</v>
          </cell>
          <cell r="H189">
            <v>35.950000000000003</v>
          </cell>
          <cell r="I189">
            <v>0.35950000000000004</v>
          </cell>
          <cell r="J189">
            <v>39778</v>
          </cell>
          <cell r="K189">
            <v>40842</v>
          </cell>
        </row>
        <row r="190">
          <cell r="B190">
            <v>20000000</v>
          </cell>
          <cell r="C190">
            <v>39752</v>
          </cell>
          <cell r="E190" t="str">
            <v>R</v>
          </cell>
          <cell r="F190">
            <v>9174786.5500000007</v>
          </cell>
          <cell r="G190">
            <v>1181373</v>
          </cell>
          <cell r="H190">
            <v>36.04</v>
          </cell>
          <cell r="I190">
            <v>0.3604</v>
          </cell>
          <cell r="J190">
            <v>39797</v>
          </cell>
          <cell r="K190">
            <v>40497</v>
          </cell>
        </row>
        <row r="191">
          <cell r="B191">
            <v>5000000</v>
          </cell>
          <cell r="C191">
            <v>39752</v>
          </cell>
          <cell r="D191" t="str">
            <v>A</v>
          </cell>
          <cell r="E191" t="str">
            <v>R</v>
          </cell>
          <cell r="F191">
            <v>4379653.3</v>
          </cell>
          <cell r="G191">
            <v>276395</v>
          </cell>
          <cell r="H191">
            <v>51.88</v>
          </cell>
          <cell r="I191">
            <v>0.51880000000000004</v>
          </cell>
          <cell r="J191">
            <v>39778</v>
          </cell>
          <cell r="K191">
            <v>40842</v>
          </cell>
        </row>
        <row r="192">
          <cell r="B192">
            <v>20000000</v>
          </cell>
          <cell r="C192">
            <v>39752</v>
          </cell>
          <cell r="F192">
            <v>3041915.24</v>
          </cell>
          <cell r="G192">
            <v>1181373</v>
          </cell>
          <cell r="H192">
            <v>36.04</v>
          </cell>
          <cell r="I192">
            <v>0.3604</v>
          </cell>
          <cell r="J192">
            <v>39775</v>
          </cell>
          <cell r="K192">
            <v>40474</v>
          </cell>
        </row>
        <row r="193">
          <cell r="B193">
            <v>8000000</v>
          </cell>
          <cell r="C193">
            <v>39752</v>
          </cell>
          <cell r="F193">
            <v>1185601.28</v>
          </cell>
          <cell r="G193">
            <v>509321</v>
          </cell>
          <cell r="H193">
            <v>44.54</v>
          </cell>
          <cell r="I193">
            <v>0.44540000000000002</v>
          </cell>
          <cell r="J193">
            <v>39778</v>
          </cell>
          <cell r="K193">
            <v>40477</v>
          </cell>
        </row>
        <row r="194">
          <cell r="B194">
            <v>7000000</v>
          </cell>
          <cell r="C194">
            <v>39752</v>
          </cell>
          <cell r="F194">
            <v>3869401.14</v>
          </cell>
          <cell r="G194">
            <v>386953</v>
          </cell>
          <cell r="H194">
            <v>51.88</v>
          </cell>
          <cell r="I194">
            <v>0.51880000000000004</v>
          </cell>
          <cell r="J194">
            <v>39778</v>
          </cell>
          <cell r="K194">
            <v>40842</v>
          </cell>
        </row>
        <row r="195">
          <cell r="B195">
            <v>7000000</v>
          </cell>
          <cell r="C195">
            <v>39752</v>
          </cell>
          <cell r="F195">
            <v>1011985.26</v>
          </cell>
          <cell r="G195">
            <v>445656</v>
          </cell>
          <cell r="H195">
            <v>44.54</v>
          </cell>
          <cell r="I195">
            <v>0.44540000000000002</v>
          </cell>
          <cell r="J195">
            <v>39775</v>
          </cell>
          <cell r="K195">
            <v>40474</v>
          </cell>
        </row>
        <row r="196">
          <cell r="B196">
            <v>6000000</v>
          </cell>
          <cell r="C196">
            <v>39752</v>
          </cell>
          <cell r="F196">
            <v>753200.6</v>
          </cell>
          <cell r="G196">
            <v>381991</v>
          </cell>
          <cell r="H196">
            <v>44.54</v>
          </cell>
          <cell r="I196">
            <v>0.44540000000000002</v>
          </cell>
          <cell r="J196">
            <v>39775</v>
          </cell>
          <cell r="K196">
            <v>40474</v>
          </cell>
        </row>
        <row r="197">
          <cell r="B197">
            <v>10000000</v>
          </cell>
          <cell r="C197">
            <v>39752</v>
          </cell>
          <cell r="D197" t="str">
            <v>A</v>
          </cell>
          <cell r="E197" t="str">
            <v>S</v>
          </cell>
          <cell r="F197">
            <v>5599727.46</v>
          </cell>
          <cell r="G197">
            <v>636651</v>
          </cell>
          <cell r="H197">
            <v>44.54</v>
          </cell>
          <cell r="I197">
            <v>0.44540000000000002</v>
          </cell>
          <cell r="J197">
            <v>39778</v>
          </cell>
          <cell r="K197">
            <v>40477</v>
          </cell>
        </row>
        <row r="198">
          <cell r="B198">
            <v>14000000</v>
          </cell>
          <cell r="C198">
            <v>39752</v>
          </cell>
          <cell r="F198">
            <v>3474856.37</v>
          </cell>
          <cell r="G198">
            <v>826961</v>
          </cell>
          <cell r="H198">
            <v>36.04</v>
          </cell>
          <cell r="I198">
            <v>0.3604</v>
          </cell>
          <cell r="J198">
            <v>39775</v>
          </cell>
          <cell r="K198">
            <v>40474</v>
          </cell>
        </row>
        <row r="199">
          <cell r="B199">
            <v>12000000</v>
          </cell>
          <cell r="C199">
            <v>39755</v>
          </cell>
          <cell r="E199" t="str">
            <v>P</v>
          </cell>
          <cell r="F199">
            <v>8242149.1200000001</v>
          </cell>
          <cell r="G199">
            <v>549304</v>
          </cell>
          <cell r="H199">
            <v>35.950000000000003</v>
          </cell>
          <cell r="I199">
            <v>0.35950000000000004</v>
          </cell>
          <cell r="J199">
            <v>39797</v>
          </cell>
          <cell r="K199">
            <v>40862</v>
          </cell>
        </row>
        <row r="200">
          <cell r="B200">
            <v>6400000</v>
          </cell>
          <cell r="C200">
            <v>39755</v>
          </cell>
          <cell r="D200" t="str">
            <v>A</v>
          </cell>
          <cell r="E200" t="str">
            <v>T</v>
          </cell>
          <cell r="F200">
            <v>7058527.46</v>
          </cell>
          <cell r="G200">
            <v>353785</v>
          </cell>
          <cell r="H200">
            <v>51.88</v>
          </cell>
          <cell r="I200">
            <v>0.51880000000000004</v>
          </cell>
          <cell r="J200">
            <v>39797</v>
          </cell>
          <cell r="K200">
            <v>40862</v>
          </cell>
        </row>
        <row r="201">
          <cell r="B201">
            <v>10200000</v>
          </cell>
          <cell r="C201">
            <v>39755</v>
          </cell>
          <cell r="F201">
            <v>6606702.1699999999</v>
          </cell>
          <cell r="G201">
            <v>466909</v>
          </cell>
          <cell r="H201">
            <v>35.950000000000003</v>
          </cell>
          <cell r="I201">
            <v>0.35950000000000004</v>
          </cell>
          <cell r="J201">
            <v>39797</v>
          </cell>
          <cell r="K201">
            <v>40862</v>
          </cell>
        </row>
        <row r="202">
          <cell r="B202">
            <v>15000000</v>
          </cell>
          <cell r="C202">
            <v>39755</v>
          </cell>
          <cell r="F202">
            <v>3531881.79</v>
          </cell>
          <cell r="G202">
            <v>886030</v>
          </cell>
          <cell r="H202">
            <v>36.04</v>
          </cell>
          <cell r="I202">
            <v>0.3604</v>
          </cell>
          <cell r="J202">
            <v>39797</v>
          </cell>
          <cell r="K202">
            <v>40497</v>
          </cell>
        </row>
        <row r="203">
          <cell r="B203">
            <v>10000000</v>
          </cell>
          <cell r="C203">
            <v>39755</v>
          </cell>
          <cell r="F203">
            <v>6937887.04</v>
          </cell>
          <cell r="G203">
            <v>552789</v>
          </cell>
          <cell r="H203">
            <v>51.88</v>
          </cell>
          <cell r="I203">
            <v>0.51880000000000004</v>
          </cell>
          <cell r="J203">
            <v>39797</v>
          </cell>
          <cell r="K203">
            <v>40862</v>
          </cell>
        </row>
        <row r="204">
          <cell r="B204">
            <v>13000000</v>
          </cell>
          <cell r="C204">
            <v>39755</v>
          </cell>
          <cell r="F204">
            <v>3013412.71</v>
          </cell>
          <cell r="G204">
            <v>767893</v>
          </cell>
          <cell r="H204">
            <v>36.04</v>
          </cell>
          <cell r="I204">
            <v>0.3604</v>
          </cell>
          <cell r="J204">
            <v>39797</v>
          </cell>
          <cell r="K204">
            <v>40497</v>
          </cell>
        </row>
        <row r="205">
          <cell r="B205">
            <v>21000000</v>
          </cell>
          <cell r="C205">
            <v>39755</v>
          </cell>
          <cell r="F205">
            <v>12998256.23</v>
          </cell>
          <cell r="G205">
            <v>961282</v>
          </cell>
          <cell r="H205">
            <v>35.950000000000003</v>
          </cell>
          <cell r="I205">
            <v>0.35950000000000004</v>
          </cell>
          <cell r="J205">
            <v>39797</v>
          </cell>
          <cell r="K205">
            <v>40862</v>
          </cell>
        </row>
        <row r="206">
          <cell r="B206">
            <v>11500000</v>
          </cell>
          <cell r="C206">
            <v>39756</v>
          </cell>
          <cell r="F206">
            <v>2813180.21</v>
          </cell>
          <cell r="G206">
            <v>679290</v>
          </cell>
          <cell r="H206">
            <v>36.04</v>
          </cell>
          <cell r="I206">
            <v>0.3604</v>
          </cell>
          <cell r="J206">
            <v>39805</v>
          </cell>
          <cell r="K206">
            <v>40505</v>
          </cell>
        </row>
        <row r="207">
          <cell r="B207">
            <v>8000000</v>
          </cell>
          <cell r="C207">
            <v>39756</v>
          </cell>
          <cell r="F207">
            <v>2196829.31</v>
          </cell>
          <cell r="G207">
            <v>509321</v>
          </cell>
          <cell r="H207">
            <v>44.54</v>
          </cell>
          <cell r="I207">
            <v>0.44540000000000002</v>
          </cell>
          <cell r="J207">
            <v>39797</v>
          </cell>
          <cell r="K207">
            <v>40497</v>
          </cell>
        </row>
        <row r="208">
          <cell r="B208">
            <v>6500000</v>
          </cell>
          <cell r="C208">
            <v>39756</v>
          </cell>
          <cell r="F208">
            <v>1608056.75</v>
          </cell>
          <cell r="G208">
            <v>413824</v>
          </cell>
          <cell r="H208">
            <v>44.54</v>
          </cell>
          <cell r="I208">
            <v>0.44540000000000002</v>
          </cell>
          <cell r="J208">
            <v>39797</v>
          </cell>
          <cell r="K208">
            <v>40497</v>
          </cell>
        </row>
        <row r="209">
          <cell r="B209">
            <v>7200000</v>
          </cell>
          <cell r="C209">
            <v>39756</v>
          </cell>
          <cell r="F209">
            <v>3562060.35</v>
          </cell>
          <cell r="G209">
            <v>420008</v>
          </cell>
          <cell r="H209">
            <v>48.86</v>
          </cell>
          <cell r="I209">
            <v>0.48859999999999998</v>
          </cell>
          <cell r="J209">
            <v>39797</v>
          </cell>
          <cell r="K209">
            <v>40678</v>
          </cell>
        </row>
        <row r="210">
          <cell r="B210">
            <v>6000000</v>
          </cell>
          <cell r="C210">
            <v>39756</v>
          </cell>
          <cell r="E210" t="str">
            <v>Q</v>
          </cell>
          <cell r="F210">
            <v>2818624.63</v>
          </cell>
          <cell r="G210">
            <v>381991</v>
          </cell>
          <cell r="H210">
            <v>44.54</v>
          </cell>
          <cell r="I210">
            <v>0.44540000000000002</v>
          </cell>
          <cell r="J210">
            <v>39797</v>
          </cell>
          <cell r="K210">
            <v>40497</v>
          </cell>
        </row>
        <row r="211">
          <cell r="B211">
            <v>5000000</v>
          </cell>
          <cell r="C211">
            <v>39756</v>
          </cell>
          <cell r="E211" t="str">
            <v>P</v>
          </cell>
          <cell r="F211">
            <v>1808798.99</v>
          </cell>
          <cell r="G211">
            <v>318326</v>
          </cell>
          <cell r="H211">
            <v>44.54</v>
          </cell>
          <cell r="I211">
            <v>0.44540000000000002</v>
          </cell>
          <cell r="J211">
            <v>39797</v>
          </cell>
          <cell r="K211">
            <v>40497</v>
          </cell>
        </row>
        <row r="212">
          <cell r="B212">
            <v>10000000</v>
          </cell>
          <cell r="C212">
            <v>39756</v>
          </cell>
          <cell r="F212">
            <v>2474877.7599999998</v>
          </cell>
          <cell r="G212">
            <v>636651</v>
          </cell>
          <cell r="H212">
            <v>44.54</v>
          </cell>
          <cell r="I212">
            <v>0.44540000000000002</v>
          </cell>
          <cell r="J212">
            <v>39797</v>
          </cell>
          <cell r="K212">
            <v>40497</v>
          </cell>
        </row>
        <row r="213">
          <cell r="B213">
            <v>5000000</v>
          </cell>
          <cell r="C213">
            <v>39757</v>
          </cell>
          <cell r="F213">
            <v>1311204.19</v>
          </cell>
          <cell r="G213">
            <v>318326</v>
          </cell>
          <cell r="H213">
            <v>44.54</v>
          </cell>
          <cell r="I213">
            <v>0.44540000000000002</v>
          </cell>
          <cell r="J213">
            <v>39797</v>
          </cell>
          <cell r="K213">
            <v>40497</v>
          </cell>
        </row>
        <row r="214">
          <cell r="B214">
            <v>29000000</v>
          </cell>
          <cell r="C214">
            <v>39757</v>
          </cell>
          <cell r="F214">
            <v>14493055.359999999</v>
          </cell>
          <cell r="G214">
            <v>1327485</v>
          </cell>
          <cell r="H214">
            <v>35.950000000000003</v>
          </cell>
          <cell r="I214">
            <v>0.35950000000000004</v>
          </cell>
          <cell r="J214">
            <v>39778</v>
          </cell>
          <cell r="K214">
            <v>40842</v>
          </cell>
        </row>
        <row r="215">
          <cell r="B215">
            <v>32000000</v>
          </cell>
          <cell r="C215">
            <v>39757</v>
          </cell>
          <cell r="F215">
            <v>6073757.8799999999</v>
          </cell>
          <cell r="G215">
            <v>1890196</v>
          </cell>
          <cell r="H215">
            <v>36.04</v>
          </cell>
          <cell r="I215">
            <v>0.3604</v>
          </cell>
          <cell r="J215">
            <v>39797</v>
          </cell>
          <cell r="K215">
            <v>40497</v>
          </cell>
        </row>
        <row r="216">
          <cell r="B216">
            <v>30000000</v>
          </cell>
          <cell r="C216">
            <v>39757</v>
          </cell>
          <cell r="F216">
            <v>17735374.079999998</v>
          </cell>
          <cell r="G216">
            <v>1373260</v>
          </cell>
          <cell r="H216">
            <v>35.950000000000003</v>
          </cell>
          <cell r="I216">
            <v>0.35950000000000004</v>
          </cell>
          <cell r="J216">
            <v>39797</v>
          </cell>
          <cell r="K216">
            <v>40862</v>
          </cell>
        </row>
        <row r="217">
          <cell r="B217">
            <v>15000000</v>
          </cell>
          <cell r="C217">
            <v>39757</v>
          </cell>
          <cell r="F217">
            <v>3708167.79</v>
          </cell>
          <cell r="G217">
            <v>886030</v>
          </cell>
          <cell r="H217">
            <v>36.04</v>
          </cell>
          <cell r="I217">
            <v>0.3604</v>
          </cell>
          <cell r="J217">
            <v>39797</v>
          </cell>
          <cell r="K217">
            <v>40497</v>
          </cell>
        </row>
        <row r="218">
          <cell r="B218">
            <v>10000000</v>
          </cell>
          <cell r="C218">
            <v>39758</v>
          </cell>
          <cell r="F218">
            <v>5320316.74</v>
          </cell>
          <cell r="G218">
            <v>552789</v>
          </cell>
          <cell r="H218">
            <v>51.88</v>
          </cell>
          <cell r="I218">
            <v>0.51880000000000004</v>
          </cell>
          <cell r="J218">
            <v>39778</v>
          </cell>
          <cell r="K218">
            <v>40842</v>
          </cell>
        </row>
        <row r="219">
          <cell r="B219">
            <v>20000000</v>
          </cell>
          <cell r="C219">
            <v>39758</v>
          </cell>
          <cell r="F219">
            <v>2947014.75</v>
          </cell>
          <cell r="G219">
            <v>1181373</v>
          </cell>
          <cell r="H219">
            <v>36.04</v>
          </cell>
          <cell r="I219">
            <v>0.3604</v>
          </cell>
          <cell r="J219">
            <v>39778</v>
          </cell>
          <cell r="K219">
            <v>40477</v>
          </cell>
        </row>
        <row r="220">
          <cell r="B220">
            <v>13000000</v>
          </cell>
          <cell r="C220">
            <v>39758</v>
          </cell>
          <cell r="F220">
            <v>7706939.1200000001</v>
          </cell>
          <cell r="G220">
            <v>595080</v>
          </cell>
          <cell r="H220">
            <v>35.950000000000003</v>
          </cell>
          <cell r="I220">
            <v>0.35950000000000004</v>
          </cell>
          <cell r="J220">
            <v>39797</v>
          </cell>
          <cell r="K220">
            <v>40862</v>
          </cell>
        </row>
        <row r="221">
          <cell r="B221">
            <v>11000000</v>
          </cell>
          <cell r="C221">
            <v>39758</v>
          </cell>
          <cell r="F221">
            <v>2571842.75</v>
          </cell>
          <cell r="G221">
            <v>649755</v>
          </cell>
          <cell r="H221">
            <v>36.04</v>
          </cell>
          <cell r="I221">
            <v>0.3604</v>
          </cell>
          <cell r="J221">
            <v>39797</v>
          </cell>
          <cell r="K221">
            <v>40497</v>
          </cell>
        </row>
        <row r="222">
          <cell r="B222">
            <v>20000000</v>
          </cell>
          <cell r="C222">
            <v>39758</v>
          </cell>
          <cell r="E222" t="str">
            <v>P</v>
          </cell>
          <cell r="F222">
            <v>6793088.8200000003</v>
          </cell>
          <cell r="G222">
            <v>1181373</v>
          </cell>
          <cell r="H222">
            <v>36.04</v>
          </cell>
          <cell r="I222">
            <v>0.3604</v>
          </cell>
          <cell r="J222">
            <v>39797</v>
          </cell>
          <cell r="K222">
            <v>40497</v>
          </cell>
        </row>
        <row r="223">
          <cell r="B223">
            <v>25000000</v>
          </cell>
          <cell r="C223">
            <v>39758</v>
          </cell>
          <cell r="E223" t="str">
            <v>P</v>
          </cell>
          <cell r="F223">
            <v>15981925.41</v>
          </cell>
          <cell r="G223">
            <v>1144384</v>
          </cell>
          <cell r="H223">
            <v>35.950000000000003</v>
          </cell>
          <cell r="I223">
            <v>0.35950000000000004</v>
          </cell>
          <cell r="J223">
            <v>39797</v>
          </cell>
          <cell r="K223">
            <v>40862</v>
          </cell>
        </row>
        <row r="224">
          <cell r="B224">
            <v>30000000</v>
          </cell>
          <cell r="C224">
            <v>39758</v>
          </cell>
          <cell r="F224">
            <v>17012278.170000002</v>
          </cell>
          <cell r="G224">
            <v>1373260</v>
          </cell>
          <cell r="H224">
            <v>35.950000000000003</v>
          </cell>
          <cell r="I224">
            <v>0.35950000000000004</v>
          </cell>
          <cell r="J224">
            <v>39797</v>
          </cell>
          <cell r="K224">
            <v>40862</v>
          </cell>
        </row>
        <row r="225">
          <cell r="B225">
            <v>15000000</v>
          </cell>
          <cell r="C225">
            <v>39759</v>
          </cell>
          <cell r="F225">
            <v>9169709.7400000002</v>
          </cell>
          <cell r="G225">
            <v>686630</v>
          </cell>
          <cell r="H225">
            <v>35.950000000000003</v>
          </cell>
          <cell r="I225">
            <v>0.35950000000000004</v>
          </cell>
          <cell r="J225">
            <v>39797</v>
          </cell>
          <cell r="K225">
            <v>40862</v>
          </cell>
        </row>
        <row r="226">
          <cell r="B226">
            <v>18000000</v>
          </cell>
          <cell r="C226">
            <v>39759</v>
          </cell>
          <cell r="E226" t="str">
            <v>R</v>
          </cell>
          <cell r="F226">
            <v>13747758.24</v>
          </cell>
          <cell r="G226">
            <v>823956</v>
          </cell>
          <cell r="H226">
            <v>35.950000000000003</v>
          </cell>
          <cell r="I226">
            <v>0.35950000000000004</v>
          </cell>
          <cell r="J226">
            <v>39797</v>
          </cell>
          <cell r="K226">
            <v>40862</v>
          </cell>
        </row>
        <row r="227">
          <cell r="B227">
            <v>15000000</v>
          </cell>
          <cell r="C227">
            <v>39759</v>
          </cell>
          <cell r="F227">
            <v>3573114.31</v>
          </cell>
          <cell r="G227">
            <v>886030</v>
          </cell>
          <cell r="H227">
            <v>36.04</v>
          </cell>
          <cell r="I227">
            <v>0.3604</v>
          </cell>
          <cell r="J227">
            <v>39797</v>
          </cell>
          <cell r="K227">
            <v>40497</v>
          </cell>
        </row>
        <row r="228">
          <cell r="B228">
            <v>5000000</v>
          </cell>
          <cell r="C228">
            <v>39759</v>
          </cell>
          <cell r="F228">
            <v>2433071.44</v>
          </cell>
          <cell r="G228">
            <v>291672</v>
          </cell>
          <cell r="H228">
            <v>48.86</v>
          </cell>
          <cell r="I228">
            <v>0.48859999999999998</v>
          </cell>
          <cell r="J228">
            <v>39797</v>
          </cell>
          <cell r="K228">
            <v>40678</v>
          </cell>
        </row>
        <row r="229">
          <cell r="B229">
            <v>20000000</v>
          </cell>
          <cell r="C229">
            <v>39759</v>
          </cell>
          <cell r="F229">
            <v>4493847.26</v>
          </cell>
          <cell r="G229">
            <v>1181373</v>
          </cell>
          <cell r="H229">
            <v>36.04</v>
          </cell>
          <cell r="I229">
            <v>0.3604</v>
          </cell>
          <cell r="J229">
            <v>39797</v>
          </cell>
          <cell r="K229">
            <v>40497</v>
          </cell>
        </row>
        <row r="230">
          <cell r="B230">
            <v>50000000</v>
          </cell>
          <cell r="C230">
            <v>39759</v>
          </cell>
          <cell r="E230" t="str">
            <v>P</v>
          </cell>
          <cell r="F230">
            <v>32409468.899999999</v>
          </cell>
          <cell r="G230">
            <v>2288767</v>
          </cell>
          <cell r="H230">
            <v>35.950000000000003</v>
          </cell>
          <cell r="I230">
            <v>0.35950000000000004</v>
          </cell>
          <cell r="J230">
            <v>39797</v>
          </cell>
          <cell r="K230">
            <v>40862</v>
          </cell>
        </row>
        <row r="231">
          <cell r="B231">
            <v>20000000</v>
          </cell>
          <cell r="C231">
            <v>39759</v>
          </cell>
          <cell r="F231">
            <v>11894382.25</v>
          </cell>
          <cell r="G231">
            <v>915507</v>
          </cell>
          <cell r="H231">
            <v>35.950000000000003</v>
          </cell>
          <cell r="I231">
            <v>0.35950000000000004</v>
          </cell>
          <cell r="J231">
            <v>39797</v>
          </cell>
          <cell r="K231">
            <v>40862</v>
          </cell>
        </row>
        <row r="232">
          <cell r="B232">
            <v>13000000</v>
          </cell>
          <cell r="C232">
            <v>39762</v>
          </cell>
          <cell r="F232">
            <v>2954095.74</v>
          </cell>
          <cell r="G232">
            <v>767893</v>
          </cell>
          <cell r="H232">
            <v>36.04</v>
          </cell>
          <cell r="I232">
            <v>0.3604</v>
          </cell>
          <cell r="J232">
            <v>39797</v>
          </cell>
          <cell r="K232">
            <v>40497</v>
          </cell>
        </row>
        <row r="233">
          <cell r="B233">
            <v>15000000</v>
          </cell>
          <cell r="C233">
            <v>39762</v>
          </cell>
          <cell r="F233">
            <v>8771390.7899999991</v>
          </cell>
          <cell r="G233">
            <v>686630</v>
          </cell>
          <cell r="H233">
            <v>35.950000000000003</v>
          </cell>
          <cell r="I233">
            <v>0.35950000000000004</v>
          </cell>
          <cell r="J233">
            <v>39797</v>
          </cell>
          <cell r="K233">
            <v>40862</v>
          </cell>
        </row>
        <row r="234">
          <cell r="B234">
            <v>8000000</v>
          </cell>
          <cell r="C234">
            <v>39762</v>
          </cell>
          <cell r="E234" t="str">
            <v>P</v>
          </cell>
          <cell r="F234">
            <v>3418805.94</v>
          </cell>
          <cell r="G234">
            <v>509321</v>
          </cell>
          <cell r="H234">
            <v>44.54</v>
          </cell>
          <cell r="I234">
            <v>0.44540000000000002</v>
          </cell>
          <cell r="J234">
            <v>39797</v>
          </cell>
          <cell r="K234">
            <v>40497</v>
          </cell>
        </row>
        <row r="235">
          <cell r="B235">
            <v>6000000</v>
          </cell>
          <cell r="C235">
            <v>39762</v>
          </cell>
          <cell r="E235" t="str">
            <v>R</v>
          </cell>
          <cell r="F235">
            <v>1188259.5</v>
          </cell>
          <cell r="G235">
            <v>453332</v>
          </cell>
          <cell r="H235">
            <v>41.5</v>
          </cell>
          <cell r="I235">
            <v>0.41499999999999998</v>
          </cell>
          <cell r="J235">
            <v>39797</v>
          </cell>
          <cell r="K235">
            <v>40313</v>
          </cell>
        </row>
        <row r="236">
          <cell r="B236">
            <v>15000000</v>
          </cell>
          <cell r="C236">
            <v>39762</v>
          </cell>
          <cell r="F236">
            <v>8772600.6500000004</v>
          </cell>
          <cell r="G236">
            <v>686630</v>
          </cell>
          <cell r="H236">
            <v>35.950000000000003</v>
          </cell>
          <cell r="I236">
            <v>0.35950000000000004</v>
          </cell>
          <cell r="J236">
            <v>39797</v>
          </cell>
          <cell r="K236">
            <v>40862</v>
          </cell>
        </row>
        <row r="237">
          <cell r="B237">
            <v>25000000</v>
          </cell>
          <cell r="C237">
            <v>39763</v>
          </cell>
          <cell r="F237">
            <v>12343268.029999999</v>
          </cell>
          <cell r="G237">
            <v>1275894</v>
          </cell>
          <cell r="H237">
            <v>36.03</v>
          </cell>
          <cell r="I237">
            <v>0.36030000000000001</v>
          </cell>
          <cell r="J237">
            <v>39797</v>
          </cell>
          <cell r="K237">
            <v>40678</v>
          </cell>
        </row>
        <row r="238">
          <cell r="B238">
            <v>12000000</v>
          </cell>
          <cell r="C238">
            <v>39763</v>
          </cell>
          <cell r="E238" t="str">
            <v>P</v>
          </cell>
          <cell r="F238">
            <v>3852694.16</v>
          </cell>
          <cell r="G238">
            <v>708824</v>
          </cell>
          <cell r="H238">
            <v>36.04</v>
          </cell>
          <cell r="I238">
            <v>0.3604</v>
          </cell>
          <cell r="J238">
            <v>39797</v>
          </cell>
          <cell r="K238">
            <v>40497</v>
          </cell>
        </row>
        <row r="239">
          <cell r="B239">
            <v>23000000</v>
          </cell>
          <cell r="C239">
            <v>39763</v>
          </cell>
          <cell r="D239" t="str">
            <v>A</v>
          </cell>
          <cell r="E239" t="str">
            <v>S</v>
          </cell>
          <cell r="F239">
            <v>18731132.030000001</v>
          </cell>
          <cell r="G239">
            <v>1052833</v>
          </cell>
          <cell r="H239">
            <v>35.950000000000003</v>
          </cell>
          <cell r="I239">
            <v>0.35950000000000004</v>
          </cell>
          <cell r="J239">
            <v>39797</v>
          </cell>
          <cell r="K239">
            <v>40862</v>
          </cell>
        </row>
        <row r="240">
          <cell r="B240">
            <v>5600000</v>
          </cell>
          <cell r="C240">
            <v>39763</v>
          </cell>
          <cell r="F240">
            <v>3544105.15</v>
          </cell>
          <cell r="G240">
            <v>309562</v>
          </cell>
          <cell r="H240">
            <v>51.88</v>
          </cell>
          <cell r="I240">
            <v>0.51880000000000004</v>
          </cell>
          <cell r="J240">
            <v>39797</v>
          </cell>
          <cell r="K240">
            <v>40862</v>
          </cell>
        </row>
        <row r="241">
          <cell r="B241">
            <v>12000000</v>
          </cell>
          <cell r="C241">
            <v>39763</v>
          </cell>
          <cell r="F241">
            <v>7003417.4500000002</v>
          </cell>
          <cell r="G241">
            <v>549304</v>
          </cell>
          <cell r="H241">
            <v>35.950000000000003</v>
          </cell>
          <cell r="I241">
            <v>0.35950000000000004</v>
          </cell>
          <cell r="J241">
            <v>39797</v>
          </cell>
          <cell r="K241">
            <v>40862</v>
          </cell>
        </row>
        <row r="242">
          <cell r="B242">
            <v>8000000</v>
          </cell>
          <cell r="C242">
            <v>39763</v>
          </cell>
          <cell r="F242">
            <v>1931104.42</v>
          </cell>
          <cell r="G242">
            <v>509321</v>
          </cell>
          <cell r="H242">
            <v>44.54</v>
          </cell>
          <cell r="I242">
            <v>0.44540000000000002</v>
          </cell>
          <cell r="J242">
            <v>39797</v>
          </cell>
          <cell r="K242">
            <v>40497</v>
          </cell>
        </row>
        <row r="243">
          <cell r="B243">
            <v>40000000</v>
          </cell>
          <cell r="C243">
            <v>39763</v>
          </cell>
          <cell r="F243">
            <v>8927318.9499999993</v>
          </cell>
          <cell r="G243">
            <v>2362745</v>
          </cell>
          <cell r="H243">
            <v>36.04</v>
          </cell>
          <cell r="I243">
            <v>0.3604</v>
          </cell>
          <cell r="J243">
            <v>39797</v>
          </cell>
          <cell r="K243">
            <v>40497</v>
          </cell>
        </row>
        <row r="244">
          <cell r="B244">
            <v>30000000</v>
          </cell>
          <cell r="C244">
            <v>39763</v>
          </cell>
          <cell r="D244" t="str">
            <v>A</v>
          </cell>
          <cell r="E244" t="str">
            <v>T</v>
          </cell>
          <cell r="F244">
            <v>26970846.190000001</v>
          </cell>
          <cell r="G244">
            <v>1373260</v>
          </cell>
          <cell r="H244">
            <v>35.950000000000003</v>
          </cell>
          <cell r="I244">
            <v>0.35950000000000004</v>
          </cell>
          <cell r="J244">
            <v>39797</v>
          </cell>
          <cell r="K244">
            <v>40862</v>
          </cell>
        </row>
        <row r="245">
          <cell r="B245">
            <v>45000000</v>
          </cell>
          <cell r="C245">
            <v>39764</v>
          </cell>
          <cell r="F245">
            <v>9897928.4399999995</v>
          </cell>
          <cell r="G245">
            <v>2658088</v>
          </cell>
          <cell r="H245">
            <v>36.04</v>
          </cell>
          <cell r="I245">
            <v>0.3604</v>
          </cell>
          <cell r="J245">
            <v>39797</v>
          </cell>
          <cell r="K245">
            <v>40497</v>
          </cell>
        </row>
        <row r="246">
          <cell r="B246">
            <v>20000000</v>
          </cell>
          <cell r="C246">
            <v>39764</v>
          </cell>
          <cell r="D246" t="str">
            <v>A</v>
          </cell>
          <cell r="E246" t="str">
            <v>T</v>
          </cell>
          <cell r="F246">
            <v>17083309.609999999</v>
          </cell>
          <cell r="G246">
            <v>915507</v>
          </cell>
          <cell r="H246">
            <v>35.950000000000003</v>
          </cell>
          <cell r="I246">
            <v>0.35950000000000004</v>
          </cell>
          <cell r="J246">
            <v>39797</v>
          </cell>
          <cell r="K246">
            <v>40862</v>
          </cell>
        </row>
        <row r="247">
          <cell r="B247">
            <v>44000000</v>
          </cell>
          <cell r="C247">
            <v>39764</v>
          </cell>
          <cell r="D247" t="str">
            <v>A</v>
          </cell>
          <cell r="E247" t="str">
            <v>T</v>
          </cell>
          <cell r="F247">
            <v>38025560.060000002</v>
          </cell>
          <cell r="G247">
            <v>2014115</v>
          </cell>
          <cell r="H247">
            <v>35.950000000000003</v>
          </cell>
          <cell r="I247">
            <v>0.35950000000000004</v>
          </cell>
          <cell r="J247">
            <v>39784</v>
          </cell>
          <cell r="K247">
            <v>40849</v>
          </cell>
        </row>
        <row r="248">
          <cell r="B248">
            <v>18000000</v>
          </cell>
          <cell r="C248">
            <v>39764</v>
          </cell>
          <cell r="F248">
            <v>10447646.75</v>
          </cell>
          <cell r="G248">
            <v>823956</v>
          </cell>
          <cell r="H248">
            <v>35.950000000000003</v>
          </cell>
          <cell r="I248">
            <v>0.35950000000000004</v>
          </cell>
          <cell r="J248">
            <v>39797</v>
          </cell>
          <cell r="K248">
            <v>40862</v>
          </cell>
        </row>
        <row r="249">
          <cell r="B249">
            <v>100000000</v>
          </cell>
          <cell r="C249">
            <v>39764</v>
          </cell>
          <cell r="F249">
            <v>57784083.189999998</v>
          </cell>
          <cell r="G249">
            <v>4577533</v>
          </cell>
          <cell r="H249">
            <v>35.950000000000003</v>
          </cell>
          <cell r="I249">
            <v>0.35950000000000004</v>
          </cell>
          <cell r="J249">
            <v>39797</v>
          </cell>
          <cell r="K249">
            <v>40862</v>
          </cell>
        </row>
        <row r="250">
          <cell r="B250">
            <v>16000000</v>
          </cell>
          <cell r="C250">
            <v>39764</v>
          </cell>
          <cell r="E250" t="str">
            <v>P</v>
          </cell>
          <cell r="F250">
            <v>10099752.609999999</v>
          </cell>
          <cell r="G250">
            <v>732406</v>
          </cell>
          <cell r="H250">
            <v>35.950000000000003</v>
          </cell>
          <cell r="I250">
            <v>0.35950000000000004</v>
          </cell>
          <cell r="J250">
            <v>39797</v>
          </cell>
          <cell r="K250">
            <v>40862</v>
          </cell>
        </row>
        <row r="251">
          <cell r="B251">
            <v>5000000</v>
          </cell>
          <cell r="C251">
            <v>39764</v>
          </cell>
          <cell r="F251">
            <v>2354763.17</v>
          </cell>
          <cell r="G251">
            <v>291672</v>
          </cell>
          <cell r="H251">
            <v>48.86</v>
          </cell>
          <cell r="I251">
            <v>0.48859999999999998</v>
          </cell>
          <cell r="J251">
            <v>39797</v>
          </cell>
          <cell r="K251">
            <v>40678</v>
          </cell>
        </row>
        <row r="252">
          <cell r="B252">
            <v>6500000</v>
          </cell>
          <cell r="C252">
            <v>39764</v>
          </cell>
          <cell r="E252" t="str">
            <v>R</v>
          </cell>
          <cell r="F252">
            <v>4485461.55</v>
          </cell>
          <cell r="G252">
            <v>359313</v>
          </cell>
          <cell r="H252">
            <v>51.88</v>
          </cell>
          <cell r="I252">
            <v>0.51880000000000004</v>
          </cell>
          <cell r="J252">
            <v>39797</v>
          </cell>
          <cell r="K252">
            <v>40862</v>
          </cell>
        </row>
        <row r="253">
          <cell r="B253">
            <v>5000000</v>
          </cell>
          <cell r="C253">
            <v>39764</v>
          </cell>
          <cell r="F253">
            <v>1149984.6299999999</v>
          </cell>
          <cell r="G253">
            <v>318326</v>
          </cell>
          <cell r="H253">
            <v>44.54</v>
          </cell>
          <cell r="I253">
            <v>0.44540000000000002</v>
          </cell>
          <cell r="J253">
            <v>39797</v>
          </cell>
          <cell r="K253">
            <v>40497</v>
          </cell>
        </row>
        <row r="254">
          <cell r="B254">
            <v>10000000</v>
          </cell>
          <cell r="C254">
            <v>39765</v>
          </cell>
          <cell r="F254">
            <v>2712468.02</v>
          </cell>
          <cell r="G254">
            <v>636651</v>
          </cell>
          <cell r="H254">
            <v>44.54</v>
          </cell>
          <cell r="I254">
            <v>0.44540000000000002</v>
          </cell>
          <cell r="J254">
            <v>39797</v>
          </cell>
          <cell r="K254">
            <v>40497</v>
          </cell>
        </row>
        <row r="255">
          <cell r="B255">
            <v>20000000</v>
          </cell>
          <cell r="C255">
            <v>39765</v>
          </cell>
          <cell r="E255" t="str">
            <v>P</v>
          </cell>
          <cell r="F255">
            <v>102242.65</v>
          </cell>
          <cell r="G255">
            <v>1455097</v>
          </cell>
          <cell r="H255">
            <v>36.090000000000003</v>
          </cell>
          <cell r="I255">
            <v>0.36090000000000005</v>
          </cell>
          <cell r="J255">
            <v>39797</v>
          </cell>
          <cell r="K255">
            <v>40313</v>
          </cell>
        </row>
        <row r="256">
          <cell r="B256">
            <v>10000000</v>
          </cell>
          <cell r="C256">
            <v>39765</v>
          </cell>
          <cell r="F256">
            <v>6138726.25</v>
          </cell>
          <cell r="G256">
            <v>552789</v>
          </cell>
          <cell r="H256">
            <v>51.88</v>
          </cell>
          <cell r="I256">
            <v>0.51880000000000004</v>
          </cell>
          <cell r="J256">
            <v>39797</v>
          </cell>
          <cell r="K256">
            <v>40862</v>
          </cell>
        </row>
        <row r="257">
          <cell r="B257">
            <v>30000000</v>
          </cell>
          <cell r="C257">
            <v>39765</v>
          </cell>
          <cell r="E257" t="str">
            <v>R</v>
          </cell>
          <cell r="F257">
            <v>21498440.780000001</v>
          </cell>
          <cell r="G257">
            <v>1373260</v>
          </cell>
          <cell r="H257">
            <v>35.950000000000003</v>
          </cell>
          <cell r="I257">
            <v>0.35950000000000004</v>
          </cell>
          <cell r="J257">
            <v>39797</v>
          </cell>
          <cell r="K257">
            <v>40862</v>
          </cell>
        </row>
        <row r="258">
          <cell r="B258">
            <v>17000000</v>
          </cell>
          <cell r="C258">
            <v>39765</v>
          </cell>
          <cell r="F258">
            <v>10284512.560000001</v>
          </cell>
          <cell r="G258">
            <v>778181</v>
          </cell>
          <cell r="H258">
            <v>35.950000000000003</v>
          </cell>
          <cell r="I258">
            <v>0.35950000000000004</v>
          </cell>
          <cell r="J258">
            <v>39797</v>
          </cell>
          <cell r="K258">
            <v>40862</v>
          </cell>
        </row>
        <row r="259">
          <cell r="B259">
            <v>4000000</v>
          </cell>
          <cell r="C259">
            <v>39765</v>
          </cell>
          <cell r="D259" t="str">
            <v>A</v>
          </cell>
          <cell r="E259" t="str">
            <v>T</v>
          </cell>
          <cell r="F259">
            <v>4878038.49</v>
          </cell>
          <cell r="G259">
            <v>221116</v>
          </cell>
          <cell r="H259">
            <v>51.88</v>
          </cell>
          <cell r="I259">
            <v>0.51880000000000004</v>
          </cell>
          <cell r="J259">
            <v>39797</v>
          </cell>
          <cell r="K259">
            <v>40862</v>
          </cell>
        </row>
        <row r="260">
          <cell r="B260">
            <v>15000000</v>
          </cell>
          <cell r="C260">
            <v>39765</v>
          </cell>
          <cell r="F260">
            <v>8800833.6099999994</v>
          </cell>
          <cell r="G260">
            <v>686630</v>
          </cell>
          <cell r="H260">
            <v>35.950000000000003</v>
          </cell>
          <cell r="I260">
            <v>0.35950000000000004</v>
          </cell>
          <cell r="J260">
            <v>39797</v>
          </cell>
          <cell r="K260">
            <v>40862</v>
          </cell>
        </row>
        <row r="261">
          <cell r="B261">
            <v>40000000</v>
          </cell>
          <cell r="C261">
            <v>39765</v>
          </cell>
          <cell r="F261">
            <v>8813378.3300000001</v>
          </cell>
          <cell r="G261">
            <v>2362745</v>
          </cell>
          <cell r="H261">
            <v>36.04</v>
          </cell>
          <cell r="I261">
            <v>0.3604</v>
          </cell>
          <cell r="J261">
            <v>39797</v>
          </cell>
          <cell r="K261">
            <v>40497</v>
          </cell>
        </row>
        <row r="262">
          <cell r="B262">
            <v>11000000</v>
          </cell>
          <cell r="C262">
            <v>39766</v>
          </cell>
          <cell r="F262">
            <v>2385559.02</v>
          </cell>
          <cell r="G262">
            <v>649755</v>
          </cell>
          <cell r="H262">
            <v>36.04</v>
          </cell>
          <cell r="I262">
            <v>0.3604</v>
          </cell>
          <cell r="J262">
            <v>39797</v>
          </cell>
          <cell r="K262">
            <v>40497</v>
          </cell>
        </row>
        <row r="263">
          <cell r="B263">
            <v>10000000</v>
          </cell>
          <cell r="C263">
            <v>39766</v>
          </cell>
          <cell r="E263" t="str">
            <v>R</v>
          </cell>
          <cell r="F263">
            <v>4112836.48</v>
          </cell>
          <cell r="G263">
            <v>636651</v>
          </cell>
          <cell r="H263">
            <v>44.54</v>
          </cell>
          <cell r="I263">
            <v>0.44540000000000002</v>
          </cell>
          <cell r="J263">
            <v>39797</v>
          </cell>
          <cell r="K263">
            <v>40497</v>
          </cell>
        </row>
        <row r="264">
          <cell r="B264">
            <v>9000000</v>
          </cell>
          <cell r="C264">
            <v>39766</v>
          </cell>
          <cell r="F264">
            <v>2220977.2400000002</v>
          </cell>
          <cell r="G264">
            <v>572986</v>
          </cell>
          <cell r="H264">
            <v>44.54</v>
          </cell>
          <cell r="I264">
            <v>0.44540000000000002</v>
          </cell>
          <cell r="J264">
            <v>39797</v>
          </cell>
          <cell r="K264">
            <v>40497</v>
          </cell>
        </row>
        <row r="265">
          <cell r="B265">
            <v>9000000</v>
          </cell>
          <cell r="C265">
            <v>39766</v>
          </cell>
          <cell r="D265" t="str">
            <v>A</v>
          </cell>
          <cell r="E265" t="str">
            <v>T</v>
          </cell>
          <cell r="F265">
            <v>9333155.9399999995</v>
          </cell>
          <cell r="G265">
            <v>497511</v>
          </cell>
          <cell r="H265">
            <v>51.88</v>
          </cell>
          <cell r="I265">
            <v>0.51880000000000004</v>
          </cell>
          <cell r="J265">
            <v>39797</v>
          </cell>
          <cell r="K265">
            <v>40862</v>
          </cell>
        </row>
        <row r="266">
          <cell r="B266">
            <v>5000000</v>
          </cell>
          <cell r="C266">
            <v>39766</v>
          </cell>
          <cell r="E266" t="str">
            <v>R</v>
          </cell>
          <cell r="F266">
            <v>2879989.48</v>
          </cell>
          <cell r="G266">
            <v>318326</v>
          </cell>
          <cell r="H266">
            <v>44.54</v>
          </cell>
          <cell r="I266">
            <v>0.44540000000000002</v>
          </cell>
          <cell r="J266">
            <v>39797</v>
          </cell>
          <cell r="K266">
            <v>40497</v>
          </cell>
        </row>
        <row r="267">
          <cell r="B267">
            <v>10000000</v>
          </cell>
          <cell r="C267">
            <v>39766</v>
          </cell>
          <cell r="F267">
            <v>6206362.4299999997</v>
          </cell>
          <cell r="G267">
            <v>552789</v>
          </cell>
          <cell r="H267">
            <v>51.88</v>
          </cell>
          <cell r="I267">
            <v>0.51880000000000004</v>
          </cell>
          <cell r="J267">
            <v>39797</v>
          </cell>
          <cell r="K267">
            <v>40862</v>
          </cell>
        </row>
        <row r="268">
          <cell r="B268">
            <v>28000000</v>
          </cell>
          <cell r="C268">
            <v>39766</v>
          </cell>
          <cell r="F268">
            <v>16023598.109999999</v>
          </cell>
          <cell r="G268">
            <v>1281709</v>
          </cell>
          <cell r="H268">
            <v>35.950000000000003</v>
          </cell>
          <cell r="I268">
            <v>0.35950000000000004</v>
          </cell>
          <cell r="J268">
            <v>39797</v>
          </cell>
          <cell r="K268">
            <v>40862</v>
          </cell>
        </row>
        <row r="269">
          <cell r="B269">
            <v>4500000</v>
          </cell>
          <cell r="C269">
            <v>39769</v>
          </cell>
          <cell r="E269" t="str">
            <v>P</v>
          </cell>
          <cell r="F269">
            <v>1956710.35</v>
          </cell>
          <cell r="G269">
            <v>286493</v>
          </cell>
          <cell r="H269">
            <v>44.54</v>
          </cell>
          <cell r="I269">
            <v>0.44540000000000002</v>
          </cell>
          <cell r="J269">
            <v>39805</v>
          </cell>
          <cell r="K269">
            <v>40505</v>
          </cell>
        </row>
        <row r="270">
          <cell r="B270">
            <v>18000000</v>
          </cell>
          <cell r="C270">
            <v>39769</v>
          </cell>
          <cell r="F270">
            <v>4243817.03</v>
          </cell>
          <cell r="G270">
            <v>1063236</v>
          </cell>
          <cell r="H270">
            <v>36.04</v>
          </cell>
          <cell r="I270">
            <v>0.3604</v>
          </cell>
          <cell r="J270">
            <v>39805</v>
          </cell>
          <cell r="K270">
            <v>40505</v>
          </cell>
        </row>
        <row r="271">
          <cell r="B271">
            <v>11500000</v>
          </cell>
          <cell r="C271">
            <v>39769</v>
          </cell>
          <cell r="F271">
            <v>6806549.7699999996</v>
          </cell>
          <cell r="G271">
            <v>526417</v>
          </cell>
          <cell r="H271">
            <v>35.950000000000003</v>
          </cell>
          <cell r="I271">
            <v>0.35950000000000004</v>
          </cell>
          <cell r="J271">
            <v>39805</v>
          </cell>
          <cell r="K271">
            <v>40870</v>
          </cell>
        </row>
        <row r="272">
          <cell r="B272">
            <v>15000000</v>
          </cell>
          <cell r="C272">
            <v>39769</v>
          </cell>
          <cell r="F272">
            <v>4505336.29</v>
          </cell>
          <cell r="G272">
            <v>886030</v>
          </cell>
          <cell r="H272">
            <v>36.04</v>
          </cell>
          <cell r="I272">
            <v>0.3604</v>
          </cell>
          <cell r="J272">
            <v>39805</v>
          </cell>
          <cell r="K272">
            <v>40505</v>
          </cell>
        </row>
        <row r="273">
          <cell r="B273">
            <v>6000000</v>
          </cell>
          <cell r="C273">
            <v>39769</v>
          </cell>
          <cell r="F273">
            <v>3665354.88</v>
          </cell>
          <cell r="G273">
            <v>331674</v>
          </cell>
          <cell r="H273">
            <v>51.88</v>
          </cell>
          <cell r="I273">
            <v>0.51880000000000004</v>
          </cell>
          <cell r="J273">
            <v>39805</v>
          </cell>
          <cell r="K273">
            <v>40870</v>
          </cell>
        </row>
        <row r="274">
          <cell r="B274">
            <v>15000000</v>
          </cell>
          <cell r="C274">
            <v>39769</v>
          </cell>
          <cell r="F274">
            <v>215709.17</v>
          </cell>
          <cell r="G274">
            <v>1091323</v>
          </cell>
          <cell r="H274">
            <v>36.090000000000003</v>
          </cell>
          <cell r="I274">
            <v>0.36090000000000005</v>
          </cell>
          <cell r="J274">
            <v>39805</v>
          </cell>
          <cell r="K274">
            <v>40321</v>
          </cell>
        </row>
        <row r="275">
          <cell r="B275">
            <v>11000000</v>
          </cell>
          <cell r="C275">
            <v>39769</v>
          </cell>
          <cell r="F275">
            <v>2416123.9300000002</v>
          </cell>
          <cell r="G275">
            <v>649755</v>
          </cell>
          <cell r="H275">
            <v>36.04</v>
          </cell>
          <cell r="I275">
            <v>0.3604</v>
          </cell>
          <cell r="J275">
            <v>39805</v>
          </cell>
          <cell r="K275">
            <v>40505</v>
          </cell>
        </row>
        <row r="276">
          <cell r="B276">
            <v>8000000</v>
          </cell>
          <cell r="C276">
            <v>39769</v>
          </cell>
          <cell r="E276" t="str">
            <v>P</v>
          </cell>
          <cell r="F276">
            <v>3069911.56</v>
          </cell>
          <cell r="G276">
            <v>509321</v>
          </cell>
          <cell r="H276">
            <v>44.54</v>
          </cell>
          <cell r="I276">
            <v>0.44540000000000002</v>
          </cell>
          <cell r="J276">
            <v>39805</v>
          </cell>
          <cell r="K276">
            <v>40505</v>
          </cell>
        </row>
        <row r="277">
          <cell r="B277">
            <v>20000000</v>
          </cell>
          <cell r="C277">
            <v>39770</v>
          </cell>
          <cell r="F277">
            <v>11268484.35</v>
          </cell>
          <cell r="G277">
            <v>915507</v>
          </cell>
          <cell r="H277">
            <v>35.950000000000003</v>
          </cell>
          <cell r="I277">
            <v>0.35950000000000004</v>
          </cell>
          <cell r="J277">
            <v>39805</v>
          </cell>
          <cell r="K277">
            <v>40870</v>
          </cell>
        </row>
        <row r="278">
          <cell r="B278">
            <v>12000000</v>
          </cell>
          <cell r="C278">
            <v>39770</v>
          </cell>
          <cell r="F278">
            <v>2779176.84</v>
          </cell>
          <cell r="G278">
            <v>708824</v>
          </cell>
          <cell r="H278">
            <v>36.04</v>
          </cell>
          <cell r="I278">
            <v>0.3604</v>
          </cell>
          <cell r="J278">
            <v>39805</v>
          </cell>
          <cell r="K278">
            <v>40505</v>
          </cell>
        </row>
        <row r="279">
          <cell r="B279">
            <v>10000000</v>
          </cell>
          <cell r="C279">
            <v>39770</v>
          </cell>
          <cell r="F279">
            <v>2302426.92</v>
          </cell>
          <cell r="G279">
            <v>636651</v>
          </cell>
          <cell r="H279">
            <v>44.54</v>
          </cell>
          <cell r="I279">
            <v>0.44540000000000002</v>
          </cell>
          <cell r="J279">
            <v>39805</v>
          </cell>
          <cell r="K279">
            <v>40505</v>
          </cell>
        </row>
        <row r="280">
          <cell r="B280">
            <v>6500000</v>
          </cell>
          <cell r="C280">
            <v>39770</v>
          </cell>
          <cell r="F280">
            <v>4622347.21</v>
          </cell>
          <cell r="G280">
            <v>359313</v>
          </cell>
          <cell r="H280">
            <v>51.88</v>
          </cell>
          <cell r="I280">
            <v>0.51880000000000004</v>
          </cell>
          <cell r="J280">
            <v>39805</v>
          </cell>
          <cell r="K280">
            <v>40870</v>
          </cell>
        </row>
        <row r="281">
          <cell r="B281">
            <v>16000000</v>
          </cell>
          <cell r="C281">
            <v>39770</v>
          </cell>
          <cell r="D281" t="str">
            <v>A</v>
          </cell>
          <cell r="E281" t="str">
            <v>R</v>
          </cell>
          <cell r="F281">
            <v>9405316.5800000001</v>
          </cell>
          <cell r="G281">
            <v>945098</v>
          </cell>
          <cell r="H281">
            <v>36.04</v>
          </cell>
          <cell r="I281">
            <v>0.3604</v>
          </cell>
          <cell r="J281">
            <v>39805</v>
          </cell>
          <cell r="K281">
            <v>40505</v>
          </cell>
        </row>
        <row r="282">
          <cell r="B282">
            <v>21000000</v>
          </cell>
          <cell r="C282">
            <v>39770</v>
          </cell>
          <cell r="F282">
            <v>3825689.57</v>
          </cell>
          <cell r="G282">
            <v>1240442</v>
          </cell>
          <cell r="H282">
            <v>36.04</v>
          </cell>
          <cell r="I282">
            <v>0.3604</v>
          </cell>
          <cell r="J282">
            <v>39805</v>
          </cell>
          <cell r="K282">
            <v>40505</v>
          </cell>
        </row>
        <row r="283">
          <cell r="B283">
            <v>22000000</v>
          </cell>
          <cell r="C283">
            <v>39770</v>
          </cell>
          <cell r="F283">
            <v>13534776.42</v>
          </cell>
          <cell r="G283">
            <v>1007058</v>
          </cell>
          <cell r="H283">
            <v>35.950000000000003</v>
          </cell>
          <cell r="I283">
            <v>0.35950000000000004</v>
          </cell>
          <cell r="J283">
            <v>39805</v>
          </cell>
          <cell r="K283">
            <v>40870</v>
          </cell>
        </row>
        <row r="284">
          <cell r="B284">
            <v>40000000</v>
          </cell>
          <cell r="C284">
            <v>39770</v>
          </cell>
          <cell r="F284">
            <v>23404723.289999999</v>
          </cell>
          <cell r="G284">
            <v>1831013</v>
          </cell>
          <cell r="H284">
            <v>35.950000000000003</v>
          </cell>
          <cell r="I284">
            <v>0.35950000000000004</v>
          </cell>
          <cell r="J284">
            <v>39805</v>
          </cell>
          <cell r="K284">
            <v>40870</v>
          </cell>
        </row>
        <row r="285">
          <cell r="B285">
            <v>6000000</v>
          </cell>
          <cell r="C285">
            <v>39771</v>
          </cell>
          <cell r="E285" t="str">
            <v>Q</v>
          </cell>
          <cell r="F285">
            <v>1326396.8400000001</v>
          </cell>
          <cell r="G285">
            <v>453332</v>
          </cell>
          <cell r="H285">
            <v>41.5</v>
          </cell>
          <cell r="I285">
            <v>0.41499999999999998</v>
          </cell>
          <cell r="J285">
            <v>39805</v>
          </cell>
          <cell r="K285">
            <v>40321</v>
          </cell>
        </row>
        <row r="286">
          <cell r="B286">
            <v>20000000</v>
          </cell>
          <cell r="C286">
            <v>39771</v>
          </cell>
          <cell r="F286">
            <v>6072280.1699999999</v>
          </cell>
          <cell r="G286">
            <v>1181373</v>
          </cell>
          <cell r="H286">
            <v>36.04</v>
          </cell>
          <cell r="I286">
            <v>0.3604</v>
          </cell>
          <cell r="J286">
            <v>39805</v>
          </cell>
          <cell r="K286">
            <v>40505</v>
          </cell>
        </row>
        <row r="287">
          <cell r="B287">
            <v>15000000</v>
          </cell>
          <cell r="C287">
            <v>39771</v>
          </cell>
          <cell r="D287" t="str">
            <v>A</v>
          </cell>
          <cell r="E287" t="str">
            <v>T</v>
          </cell>
          <cell r="F287">
            <v>9687834.4299999997</v>
          </cell>
          <cell r="G287">
            <v>886030</v>
          </cell>
          <cell r="H287">
            <v>36.04</v>
          </cell>
          <cell r="I287">
            <v>0.3604</v>
          </cell>
          <cell r="J287">
            <v>39805</v>
          </cell>
          <cell r="K287">
            <v>40505</v>
          </cell>
        </row>
        <row r="288">
          <cell r="B288">
            <v>5000000</v>
          </cell>
          <cell r="C288">
            <v>39771</v>
          </cell>
          <cell r="F288">
            <v>937052.51</v>
          </cell>
          <cell r="G288">
            <v>318326</v>
          </cell>
          <cell r="H288">
            <v>44.54</v>
          </cell>
          <cell r="I288">
            <v>0.44540000000000002</v>
          </cell>
          <cell r="J288">
            <v>39805</v>
          </cell>
          <cell r="K288">
            <v>40505</v>
          </cell>
        </row>
        <row r="289">
          <cell r="B289">
            <v>7000000</v>
          </cell>
          <cell r="C289">
            <v>39771</v>
          </cell>
          <cell r="F289">
            <v>4452206.53</v>
          </cell>
          <cell r="G289">
            <v>386953</v>
          </cell>
          <cell r="H289">
            <v>51.88</v>
          </cell>
          <cell r="I289">
            <v>0.51880000000000004</v>
          </cell>
          <cell r="J289">
            <v>39805</v>
          </cell>
          <cell r="K289">
            <v>40870</v>
          </cell>
        </row>
        <row r="290">
          <cell r="B290">
            <v>4000000</v>
          </cell>
          <cell r="C290">
            <v>39771</v>
          </cell>
          <cell r="F290">
            <v>2375415.75</v>
          </cell>
          <cell r="G290">
            <v>221116</v>
          </cell>
          <cell r="H290">
            <v>51.88</v>
          </cell>
          <cell r="I290">
            <v>0.51880000000000004</v>
          </cell>
          <cell r="J290">
            <v>39805</v>
          </cell>
          <cell r="K290">
            <v>40870</v>
          </cell>
        </row>
        <row r="291">
          <cell r="B291">
            <v>30000000</v>
          </cell>
          <cell r="C291">
            <v>39771</v>
          </cell>
          <cell r="F291">
            <v>18501066.379999999</v>
          </cell>
          <cell r="G291">
            <v>1373260</v>
          </cell>
          <cell r="H291">
            <v>35.950000000000003</v>
          </cell>
          <cell r="I291">
            <v>0.35950000000000004</v>
          </cell>
          <cell r="J291">
            <v>39805</v>
          </cell>
          <cell r="K291">
            <v>40870</v>
          </cell>
        </row>
        <row r="292">
          <cell r="B292">
            <v>20000000</v>
          </cell>
          <cell r="C292">
            <v>39771</v>
          </cell>
          <cell r="D292" t="str">
            <v>A</v>
          </cell>
          <cell r="E292" t="str">
            <v>R</v>
          </cell>
          <cell r="F292">
            <v>10732256.890000001</v>
          </cell>
          <cell r="G292">
            <v>1181373</v>
          </cell>
          <cell r="H292">
            <v>36.04</v>
          </cell>
          <cell r="I292">
            <v>0.3604</v>
          </cell>
          <cell r="J292">
            <v>39805</v>
          </cell>
          <cell r="K292">
            <v>40505</v>
          </cell>
        </row>
        <row r="293">
          <cell r="B293">
            <v>20000000</v>
          </cell>
          <cell r="C293">
            <v>39772</v>
          </cell>
          <cell r="F293">
            <v>12986991.25</v>
          </cell>
          <cell r="G293">
            <v>915507</v>
          </cell>
          <cell r="H293">
            <v>35.950000000000003</v>
          </cell>
          <cell r="I293">
            <v>0.35950000000000004</v>
          </cell>
          <cell r="J293">
            <v>39805</v>
          </cell>
          <cell r="K293">
            <v>40870</v>
          </cell>
        </row>
        <row r="294">
          <cell r="B294">
            <v>7000000</v>
          </cell>
          <cell r="C294">
            <v>39772</v>
          </cell>
          <cell r="F294">
            <v>1531120.22</v>
          </cell>
          <cell r="G294">
            <v>445656</v>
          </cell>
          <cell r="H294">
            <v>44.54</v>
          </cell>
          <cell r="I294">
            <v>0.44540000000000002</v>
          </cell>
          <cell r="J294">
            <v>39805</v>
          </cell>
          <cell r="K294">
            <v>40505</v>
          </cell>
        </row>
        <row r="295">
          <cell r="B295">
            <v>18000000</v>
          </cell>
          <cell r="C295">
            <v>39772</v>
          </cell>
          <cell r="F295">
            <v>10021944.529999999</v>
          </cell>
          <cell r="G295">
            <v>823956</v>
          </cell>
          <cell r="H295">
            <v>35.950000000000003</v>
          </cell>
          <cell r="I295">
            <v>0.35950000000000004</v>
          </cell>
          <cell r="J295">
            <v>39805</v>
          </cell>
          <cell r="K295">
            <v>40870</v>
          </cell>
        </row>
        <row r="296">
          <cell r="B296">
            <v>12000000</v>
          </cell>
          <cell r="C296">
            <v>39772</v>
          </cell>
          <cell r="E296" t="str">
            <v>P</v>
          </cell>
          <cell r="F296">
            <v>7999630.6100000003</v>
          </cell>
          <cell r="G296">
            <v>549304</v>
          </cell>
          <cell r="H296">
            <v>35.950000000000003</v>
          </cell>
          <cell r="I296">
            <v>0.35950000000000004</v>
          </cell>
          <cell r="J296">
            <v>39805</v>
          </cell>
          <cell r="K296">
            <v>40870</v>
          </cell>
        </row>
        <row r="297">
          <cell r="B297">
            <v>25000000</v>
          </cell>
          <cell r="C297">
            <v>39772</v>
          </cell>
          <cell r="F297">
            <v>5513073.2699999996</v>
          </cell>
          <cell r="G297">
            <v>1476716</v>
          </cell>
          <cell r="H297">
            <v>36.04</v>
          </cell>
          <cell r="I297">
            <v>0.3604</v>
          </cell>
          <cell r="J297">
            <v>39805</v>
          </cell>
          <cell r="K297">
            <v>40505</v>
          </cell>
        </row>
        <row r="298">
          <cell r="B298">
            <v>11000000</v>
          </cell>
          <cell r="C298">
            <v>39772</v>
          </cell>
          <cell r="F298">
            <v>6767938.4199999999</v>
          </cell>
          <cell r="G298">
            <v>503529</v>
          </cell>
          <cell r="H298">
            <v>35.950000000000003</v>
          </cell>
          <cell r="I298">
            <v>0.35950000000000004</v>
          </cell>
          <cell r="J298">
            <v>39805</v>
          </cell>
          <cell r="K298">
            <v>40870</v>
          </cell>
        </row>
        <row r="299">
          <cell r="B299">
            <v>13500000</v>
          </cell>
          <cell r="C299">
            <v>39772</v>
          </cell>
          <cell r="E299" t="str">
            <v>R</v>
          </cell>
          <cell r="F299">
            <v>6902330.1500000004</v>
          </cell>
          <cell r="G299">
            <v>797427</v>
          </cell>
          <cell r="H299">
            <v>36.04</v>
          </cell>
          <cell r="I299">
            <v>0.3604</v>
          </cell>
          <cell r="J299">
            <v>39805</v>
          </cell>
          <cell r="K299">
            <v>40505</v>
          </cell>
        </row>
        <row r="300">
          <cell r="B300">
            <v>5000000</v>
          </cell>
          <cell r="C300">
            <v>39772</v>
          </cell>
          <cell r="F300">
            <v>2973126.95</v>
          </cell>
          <cell r="G300">
            <v>276395</v>
          </cell>
          <cell r="H300">
            <v>51.88</v>
          </cell>
          <cell r="I300">
            <v>0.51880000000000004</v>
          </cell>
          <cell r="J300">
            <v>39805</v>
          </cell>
          <cell r="K300">
            <v>40870</v>
          </cell>
        </row>
        <row r="301">
          <cell r="B301">
            <v>5000000</v>
          </cell>
          <cell r="C301">
            <v>39773</v>
          </cell>
          <cell r="E301" t="str">
            <v>P</v>
          </cell>
          <cell r="F301">
            <v>4074784.73</v>
          </cell>
          <cell r="G301">
            <v>276395</v>
          </cell>
          <cell r="H301">
            <v>51.88</v>
          </cell>
          <cell r="I301">
            <v>0.51880000000000004</v>
          </cell>
          <cell r="J301">
            <v>39805</v>
          </cell>
          <cell r="K301">
            <v>40870</v>
          </cell>
        </row>
        <row r="302">
          <cell r="B302">
            <v>5000000</v>
          </cell>
          <cell r="C302">
            <v>39773</v>
          </cell>
          <cell r="F302">
            <v>2810953.69</v>
          </cell>
          <cell r="G302">
            <v>276395</v>
          </cell>
          <cell r="H302">
            <v>51.88</v>
          </cell>
          <cell r="I302">
            <v>0.51880000000000004</v>
          </cell>
          <cell r="J302">
            <v>39805</v>
          </cell>
          <cell r="K302">
            <v>40870</v>
          </cell>
        </row>
        <row r="303">
          <cell r="B303">
            <v>13000000</v>
          </cell>
          <cell r="C303">
            <v>39773</v>
          </cell>
          <cell r="F303">
            <v>7462740.75</v>
          </cell>
          <cell r="G303">
            <v>595080</v>
          </cell>
          <cell r="H303">
            <v>35.950000000000003</v>
          </cell>
          <cell r="I303">
            <v>0.35950000000000004</v>
          </cell>
          <cell r="J303">
            <v>39805</v>
          </cell>
          <cell r="K303">
            <v>40870</v>
          </cell>
        </row>
        <row r="304">
          <cell r="B304">
            <v>6000000</v>
          </cell>
          <cell r="C304">
            <v>39773</v>
          </cell>
          <cell r="F304">
            <v>3773711.67</v>
          </cell>
          <cell r="G304">
            <v>331674</v>
          </cell>
          <cell r="H304">
            <v>51.88</v>
          </cell>
          <cell r="I304">
            <v>0.51880000000000004</v>
          </cell>
          <cell r="J304">
            <v>39805</v>
          </cell>
          <cell r="K304">
            <v>40870</v>
          </cell>
        </row>
        <row r="305">
          <cell r="B305">
            <v>3500000</v>
          </cell>
          <cell r="C305">
            <v>39773</v>
          </cell>
          <cell r="D305" t="str">
            <v>A</v>
          </cell>
          <cell r="E305" t="str">
            <v>T</v>
          </cell>
          <cell r="F305">
            <v>2781430.11</v>
          </cell>
          <cell r="G305">
            <v>222828</v>
          </cell>
          <cell r="H305">
            <v>44.54</v>
          </cell>
          <cell r="I305">
            <v>0.44540000000000002</v>
          </cell>
          <cell r="J305">
            <v>39805</v>
          </cell>
          <cell r="K305">
            <v>40505</v>
          </cell>
        </row>
        <row r="306">
          <cell r="B306">
            <v>6500000</v>
          </cell>
          <cell r="C306">
            <v>39773</v>
          </cell>
          <cell r="F306">
            <v>1347267.55</v>
          </cell>
          <cell r="G306">
            <v>413824</v>
          </cell>
          <cell r="H306">
            <v>44.54</v>
          </cell>
          <cell r="I306">
            <v>0.44540000000000002</v>
          </cell>
          <cell r="J306">
            <v>39805</v>
          </cell>
          <cell r="K306">
            <v>40505</v>
          </cell>
        </row>
        <row r="307">
          <cell r="B307">
            <v>10000000</v>
          </cell>
          <cell r="C307">
            <v>39773</v>
          </cell>
          <cell r="F307">
            <v>7260992.2199999997</v>
          </cell>
          <cell r="G307">
            <v>552789</v>
          </cell>
          <cell r="H307">
            <v>51.88</v>
          </cell>
          <cell r="I307">
            <v>0.51880000000000004</v>
          </cell>
          <cell r="J307">
            <v>39805</v>
          </cell>
          <cell r="K307">
            <v>40870</v>
          </cell>
        </row>
        <row r="308">
          <cell r="B308">
            <v>5000000</v>
          </cell>
          <cell r="C308">
            <v>39773</v>
          </cell>
          <cell r="E308" t="str">
            <v>P</v>
          </cell>
          <cell r="F308">
            <v>1931718.33</v>
          </cell>
          <cell r="G308">
            <v>318326</v>
          </cell>
          <cell r="H308">
            <v>44.54</v>
          </cell>
          <cell r="I308">
            <v>0.44540000000000002</v>
          </cell>
          <cell r="J308">
            <v>39805</v>
          </cell>
          <cell r="K308">
            <v>40505</v>
          </cell>
        </row>
        <row r="309">
          <cell r="B309">
            <v>6000000</v>
          </cell>
          <cell r="C309">
            <v>39776</v>
          </cell>
          <cell r="F309">
            <v>4064439.45</v>
          </cell>
          <cell r="G309">
            <v>331674</v>
          </cell>
          <cell r="H309">
            <v>51.88</v>
          </cell>
          <cell r="I309">
            <v>0.51880000000000004</v>
          </cell>
          <cell r="J309">
            <v>39808</v>
          </cell>
          <cell r="K309">
            <v>40873</v>
          </cell>
        </row>
        <row r="310">
          <cell r="B310">
            <v>10000000</v>
          </cell>
          <cell r="C310">
            <v>39776</v>
          </cell>
          <cell r="F310">
            <v>6520056.5099999998</v>
          </cell>
          <cell r="G310">
            <v>552789</v>
          </cell>
          <cell r="H310">
            <v>51.88</v>
          </cell>
          <cell r="I310">
            <v>0.51880000000000004</v>
          </cell>
          <cell r="J310">
            <v>39808</v>
          </cell>
          <cell r="K310">
            <v>40873</v>
          </cell>
        </row>
        <row r="311">
          <cell r="B311">
            <v>8000000</v>
          </cell>
          <cell r="C311">
            <v>39776</v>
          </cell>
          <cell r="D311" t="str">
            <v>A</v>
          </cell>
          <cell r="E311" t="str">
            <v>S</v>
          </cell>
          <cell r="F311">
            <v>5178820.46</v>
          </cell>
          <cell r="G311">
            <v>509321</v>
          </cell>
          <cell r="H311">
            <v>44.54</v>
          </cell>
          <cell r="I311">
            <v>0.44540000000000002</v>
          </cell>
          <cell r="J311">
            <v>39808</v>
          </cell>
          <cell r="K311">
            <v>40508</v>
          </cell>
        </row>
        <row r="312">
          <cell r="B312">
            <v>6500000</v>
          </cell>
          <cell r="C312">
            <v>39776</v>
          </cell>
          <cell r="E312" t="str">
            <v>P</v>
          </cell>
          <cell r="F312">
            <v>3535938.21</v>
          </cell>
          <cell r="G312">
            <v>413824</v>
          </cell>
          <cell r="H312">
            <v>44.54</v>
          </cell>
          <cell r="I312">
            <v>0.44540000000000002</v>
          </cell>
          <cell r="J312">
            <v>39808</v>
          </cell>
          <cell r="K312">
            <v>40508</v>
          </cell>
        </row>
        <row r="313">
          <cell r="B313">
            <v>5000000</v>
          </cell>
          <cell r="C313">
            <v>39776</v>
          </cell>
          <cell r="D313" t="str">
            <v>A</v>
          </cell>
          <cell r="E313" t="str">
            <v>S</v>
          </cell>
          <cell r="F313">
            <v>3817316.22</v>
          </cell>
          <cell r="G313">
            <v>318326</v>
          </cell>
          <cell r="H313">
            <v>44.54</v>
          </cell>
          <cell r="I313">
            <v>0.44540000000000002</v>
          </cell>
          <cell r="J313">
            <v>39805</v>
          </cell>
          <cell r="K313">
            <v>40505</v>
          </cell>
        </row>
        <row r="314">
          <cell r="B314">
            <v>36000000</v>
          </cell>
          <cell r="C314">
            <v>39776</v>
          </cell>
          <cell r="F314">
            <v>20200183.670000002</v>
          </cell>
          <cell r="G314">
            <v>1647912</v>
          </cell>
          <cell r="H314">
            <v>35.950000000000003</v>
          </cell>
          <cell r="I314">
            <v>0.35950000000000004</v>
          </cell>
          <cell r="J314">
            <v>39808</v>
          </cell>
          <cell r="K314">
            <v>40873</v>
          </cell>
        </row>
        <row r="315">
          <cell r="B315">
            <v>50000000</v>
          </cell>
          <cell r="C315">
            <v>39776</v>
          </cell>
          <cell r="F315">
            <v>28017490.420000002</v>
          </cell>
          <cell r="G315">
            <v>2288767</v>
          </cell>
          <cell r="H315">
            <v>35.950000000000003</v>
          </cell>
          <cell r="I315">
            <v>0.35950000000000004</v>
          </cell>
          <cell r="J315">
            <v>39808</v>
          </cell>
          <cell r="K315">
            <v>40873</v>
          </cell>
        </row>
        <row r="316">
          <cell r="B316">
            <v>10000000</v>
          </cell>
          <cell r="C316">
            <v>39776</v>
          </cell>
          <cell r="F316">
            <v>2176148.7799999998</v>
          </cell>
          <cell r="G316">
            <v>636651</v>
          </cell>
          <cell r="H316">
            <v>44.54</v>
          </cell>
          <cell r="I316">
            <v>0.44540000000000002</v>
          </cell>
          <cell r="J316">
            <v>39808</v>
          </cell>
          <cell r="K316">
            <v>40508</v>
          </cell>
        </row>
        <row r="317">
          <cell r="B317">
            <v>5000000</v>
          </cell>
          <cell r="C317">
            <v>39777</v>
          </cell>
          <cell r="E317" t="str">
            <v>R</v>
          </cell>
          <cell r="F317">
            <v>1306863.3</v>
          </cell>
          <cell r="G317">
            <v>377777</v>
          </cell>
          <cell r="H317">
            <v>41.5</v>
          </cell>
          <cell r="I317">
            <v>0.41499999999999998</v>
          </cell>
          <cell r="J317">
            <v>39808</v>
          </cell>
          <cell r="K317">
            <v>40324</v>
          </cell>
        </row>
        <row r="318">
          <cell r="B318">
            <v>20000000</v>
          </cell>
          <cell r="C318">
            <v>39777</v>
          </cell>
          <cell r="F318">
            <v>11464206.890000001</v>
          </cell>
          <cell r="G318">
            <v>915507</v>
          </cell>
          <cell r="H318">
            <v>35.950000000000003</v>
          </cell>
          <cell r="I318">
            <v>0.35950000000000004</v>
          </cell>
          <cell r="J318">
            <v>39808</v>
          </cell>
          <cell r="K318">
            <v>40873</v>
          </cell>
        </row>
        <row r="319">
          <cell r="B319">
            <v>11000000</v>
          </cell>
          <cell r="C319">
            <v>39777</v>
          </cell>
          <cell r="F319">
            <v>6169885.25</v>
          </cell>
          <cell r="G319">
            <v>503529</v>
          </cell>
          <cell r="H319">
            <v>35.950000000000003</v>
          </cell>
          <cell r="I319">
            <v>0.35950000000000004</v>
          </cell>
          <cell r="J319">
            <v>39808</v>
          </cell>
          <cell r="K319">
            <v>40873</v>
          </cell>
        </row>
        <row r="320">
          <cell r="B320">
            <v>4000000</v>
          </cell>
          <cell r="C320">
            <v>39777</v>
          </cell>
          <cell r="E320" t="str">
            <v>Q</v>
          </cell>
          <cell r="F320">
            <v>3837323.58</v>
          </cell>
          <cell r="G320">
            <v>221116</v>
          </cell>
          <cell r="H320">
            <v>51.88</v>
          </cell>
          <cell r="I320">
            <v>0.51880000000000004</v>
          </cell>
          <cell r="J320">
            <v>39808</v>
          </cell>
          <cell r="K320">
            <v>40873</v>
          </cell>
        </row>
        <row r="321">
          <cell r="B321">
            <v>17000000</v>
          </cell>
          <cell r="C321">
            <v>39777</v>
          </cell>
          <cell r="E321" t="str">
            <v>Q</v>
          </cell>
          <cell r="F321">
            <v>1949434.79</v>
          </cell>
          <cell r="G321">
            <v>1236832</v>
          </cell>
          <cell r="H321">
            <v>36.090000000000003</v>
          </cell>
          <cell r="I321">
            <v>0.36090000000000005</v>
          </cell>
          <cell r="J321">
            <v>39808</v>
          </cell>
          <cell r="K321">
            <v>40324</v>
          </cell>
        </row>
        <row r="322">
          <cell r="B322">
            <v>5000000</v>
          </cell>
          <cell r="C322">
            <v>39777</v>
          </cell>
          <cell r="F322">
            <v>1027803.5</v>
          </cell>
          <cell r="G322">
            <v>318326</v>
          </cell>
          <cell r="H322">
            <v>44.54</v>
          </cell>
          <cell r="I322">
            <v>0.44540000000000002</v>
          </cell>
          <cell r="J322">
            <v>39808</v>
          </cell>
          <cell r="K322">
            <v>40508</v>
          </cell>
        </row>
        <row r="323">
          <cell r="B323">
            <v>4000000</v>
          </cell>
          <cell r="C323">
            <v>39777</v>
          </cell>
          <cell r="F323">
            <v>879781.85</v>
          </cell>
          <cell r="G323">
            <v>254661</v>
          </cell>
          <cell r="H323">
            <v>44.54</v>
          </cell>
          <cell r="I323">
            <v>0.44540000000000002</v>
          </cell>
          <cell r="J323">
            <v>39808</v>
          </cell>
          <cell r="K323">
            <v>40508</v>
          </cell>
        </row>
        <row r="324">
          <cell r="B324">
            <v>20000000</v>
          </cell>
          <cell r="C324">
            <v>39777</v>
          </cell>
          <cell r="E324" t="str">
            <v>R</v>
          </cell>
          <cell r="F324">
            <v>16254462.42</v>
          </cell>
          <cell r="G324">
            <v>915507</v>
          </cell>
          <cell r="H324">
            <v>35.950000000000003</v>
          </cell>
          <cell r="I324">
            <v>0.35950000000000004</v>
          </cell>
          <cell r="J324">
            <v>39808</v>
          </cell>
          <cell r="K324">
            <v>40873</v>
          </cell>
        </row>
        <row r="325">
          <cell r="B325">
            <v>8000000</v>
          </cell>
          <cell r="C325">
            <v>39777</v>
          </cell>
          <cell r="E325" t="str">
            <v>Q</v>
          </cell>
          <cell r="F325">
            <v>3850424.72</v>
          </cell>
          <cell r="G325">
            <v>509321</v>
          </cell>
          <cell r="H325">
            <v>44.54</v>
          </cell>
          <cell r="I325">
            <v>0.44540000000000002</v>
          </cell>
          <cell r="J325">
            <v>39808</v>
          </cell>
          <cell r="K325">
            <v>40508</v>
          </cell>
        </row>
        <row r="326">
          <cell r="B326">
            <v>8000000</v>
          </cell>
          <cell r="C326">
            <v>39777</v>
          </cell>
          <cell r="F326">
            <v>1721806.32</v>
          </cell>
          <cell r="G326">
            <v>509321</v>
          </cell>
          <cell r="H326">
            <v>44.54</v>
          </cell>
          <cell r="I326">
            <v>0.44540000000000002</v>
          </cell>
          <cell r="J326">
            <v>39808</v>
          </cell>
          <cell r="K326">
            <v>40508</v>
          </cell>
        </row>
        <row r="327">
          <cell r="B327">
            <v>8000000</v>
          </cell>
          <cell r="C327">
            <v>39777</v>
          </cell>
          <cell r="F327">
            <v>2815975.86</v>
          </cell>
          <cell r="G327">
            <v>509321</v>
          </cell>
          <cell r="H327">
            <v>44.54</v>
          </cell>
          <cell r="I327">
            <v>0.44540000000000002</v>
          </cell>
          <cell r="J327">
            <v>39808</v>
          </cell>
          <cell r="K327">
            <v>40508</v>
          </cell>
        </row>
        <row r="328">
          <cell r="B328">
            <v>5000000</v>
          </cell>
          <cell r="C328">
            <v>39778</v>
          </cell>
          <cell r="F328">
            <v>941181.8</v>
          </cell>
          <cell r="G328">
            <v>318326</v>
          </cell>
          <cell r="H328">
            <v>44.54</v>
          </cell>
          <cell r="I328">
            <v>0.44540000000000002</v>
          </cell>
          <cell r="J328">
            <v>39808</v>
          </cell>
          <cell r="K328">
            <v>40508</v>
          </cell>
        </row>
        <row r="329">
          <cell r="B329">
            <v>10000000</v>
          </cell>
          <cell r="C329">
            <v>39778</v>
          </cell>
          <cell r="F329">
            <v>7440006.7000000002</v>
          </cell>
          <cell r="G329">
            <v>552789</v>
          </cell>
          <cell r="H329">
            <v>51.88</v>
          </cell>
          <cell r="I329">
            <v>0.51880000000000004</v>
          </cell>
          <cell r="J329">
            <v>39808</v>
          </cell>
          <cell r="K329">
            <v>40873</v>
          </cell>
        </row>
        <row r="330">
          <cell r="B330">
            <v>6500000</v>
          </cell>
          <cell r="C330">
            <v>39778</v>
          </cell>
          <cell r="F330">
            <v>1203832.73</v>
          </cell>
          <cell r="G330">
            <v>413824</v>
          </cell>
          <cell r="H330">
            <v>44.54</v>
          </cell>
          <cell r="I330">
            <v>0.44540000000000002</v>
          </cell>
          <cell r="J330">
            <v>39808</v>
          </cell>
          <cell r="K330">
            <v>40508</v>
          </cell>
        </row>
        <row r="331">
          <cell r="B331">
            <v>5000000</v>
          </cell>
          <cell r="C331">
            <v>39778</v>
          </cell>
          <cell r="E331" t="str">
            <v>P</v>
          </cell>
          <cell r="F331">
            <v>1877291.82</v>
          </cell>
          <cell r="G331">
            <v>318326</v>
          </cell>
          <cell r="H331">
            <v>44.54</v>
          </cell>
          <cell r="I331">
            <v>0.44540000000000002</v>
          </cell>
          <cell r="J331">
            <v>39808</v>
          </cell>
          <cell r="K331">
            <v>40508</v>
          </cell>
        </row>
        <row r="332">
          <cell r="B332">
            <v>10000000</v>
          </cell>
          <cell r="C332">
            <v>39778</v>
          </cell>
          <cell r="F332">
            <v>6051190.2999999998</v>
          </cell>
          <cell r="G332">
            <v>583344</v>
          </cell>
          <cell r="H332">
            <v>48.86</v>
          </cell>
          <cell r="I332">
            <v>0.48859999999999998</v>
          </cell>
          <cell r="J332">
            <v>39808</v>
          </cell>
          <cell r="K332">
            <v>40689</v>
          </cell>
        </row>
        <row r="333">
          <cell r="B333">
            <v>6000000</v>
          </cell>
          <cell r="C333">
            <v>39778</v>
          </cell>
          <cell r="F333">
            <v>4225491.75</v>
          </cell>
          <cell r="G333">
            <v>331674</v>
          </cell>
          <cell r="H333">
            <v>51.88</v>
          </cell>
          <cell r="I333">
            <v>0.51880000000000004</v>
          </cell>
          <cell r="J333">
            <v>39808</v>
          </cell>
          <cell r="K333">
            <v>40873</v>
          </cell>
        </row>
        <row r="334">
          <cell r="B334">
            <v>10000000</v>
          </cell>
          <cell r="C334">
            <v>39778</v>
          </cell>
          <cell r="F334">
            <v>6579000.5499999998</v>
          </cell>
          <cell r="G334">
            <v>552789</v>
          </cell>
          <cell r="H334">
            <v>51.88</v>
          </cell>
          <cell r="I334">
            <v>0.51880000000000004</v>
          </cell>
          <cell r="J334">
            <v>39808</v>
          </cell>
          <cell r="K334">
            <v>40873</v>
          </cell>
        </row>
        <row r="335">
          <cell r="B335">
            <v>15000000</v>
          </cell>
          <cell r="C335">
            <v>39778</v>
          </cell>
          <cell r="E335" t="str">
            <v>R</v>
          </cell>
          <cell r="F335">
            <v>7513101.6799999997</v>
          </cell>
          <cell r="G335">
            <v>886030</v>
          </cell>
          <cell r="H335">
            <v>36.04</v>
          </cell>
          <cell r="I335">
            <v>0.3604</v>
          </cell>
          <cell r="J335">
            <v>39808</v>
          </cell>
          <cell r="K335">
            <v>40508</v>
          </cell>
        </row>
        <row r="336">
          <cell r="B336">
            <v>16000000</v>
          </cell>
          <cell r="C336">
            <v>39778</v>
          </cell>
          <cell r="F336">
            <v>8647349.3000000007</v>
          </cell>
          <cell r="G336">
            <v>732406</v>
          </cell>
          <cell r="H336">
            <v>35.950000000000003</v>
          </cell>
          <cell r="I336">
            <v>0.35950000000000004</v>
          </cell>
          <cell r="J336">
            <v>39808</v>
          </cell>
          <cell r="K336">
            <v>40873</v>
          </cell>
        </row>
        <row r="337">
          <cell r="B337">
            <v>8000000</v>
          </cell>
          <cell r="C337">
            <v>39778</v>
          </cell>
          <cell r="F337">
            <v>4531249.34</v>
          </cell>
          <cell r="G337">
            <v>466675</v>
          </cell>
          <cell r="H337">
            <v>48.86</v>
          </cell>
          <cell r="I337">
            <v>0.48859999999999998</v>
          </cell>
          <cell r="J337">
            <v>39808</v>
          </cell>
          <cell r="K337">
            <v>40689</v>
          </cell>
        </row>
        <row r="338">
          <cell r="B338">
            <v>30000000</v>
          </cell>
          <cell r="C338">
            <v>39778</v>
          </cell>
          <cell r="F338">
            <v>16414256.1</v>
          </cell>
          <cell r="G338">
            <v>1373260</v>
          </cell>
          <cell r="H338">
            <v>35.950000000000003</v>
          </cell>
          <cell r="I338">
            <v>0.35950000000000004</v>
          </cell>
          <cell r="J338">
            <v>39808</v>
          </cell>
          <cell r="K338">
            <v>40873</v>
          </cell>
        </row>
        <row r="339">
          <cell r="B339">
            <v>20000000</v>
          </cell>
          <cell r="C339">
            <v>39778</v>
          </cell>
          <cell r="F339">
            <v>11271386.529999999</v>
          </cell>
          <cell r="G339">
            <v>915507</v>
          </cell>
          <cell r="H339">
            <v>35.950000000000003</v>
          </cell>
          <cell r="I339">
            <v>0.35950000000000004</v>
          </cell>
          <cell r="J339">
            <v>39808</v>
          </cell>
          <cell r="K339">
            <v>40873</v>
          </cell>
        </row>
        <row r="340">
          <cell r="B340">
            <v>5000000</v>
          </cell>
          <cell r="C340">
            <v>39778</v>
          </cell>
          <cell r="F340">
            <v>2004193.45</v>
          </cell>
          <cell r="G340">
            <v>318326</v>
          </cell>
          <cell r="H340">
            <v>44.54</v>
          </cell>
          <cell r="I340">
            <v>0.44540000000000002</v>
          </cell>
          <cell r="J340">
            <v>39808</v>
          </cell>
          <cell r="K340">
            <v>40508</v>
          </cell>
        </row>
        <row r="341">
          <cell r="B341">
            <v>8000000</v>
          </cell>
          <cell r="C341">
            <v>39779</v>
          </cell>
          <cell r="F341">
            <v>5558285.9900000002</v>
          </cell>
          <cell r="G341">
            <v>442232</v>
          </cell>
          <cell r="H341">
            <v>51.88</v>
          </cell>
          <cell r="I341">
            <v>0.51880000000000004</v>
          </cell>
          <cell r="J341">
            <v>39814</v>
          </cell>
          <cell r="K341">
            <v>40878</v>
          </cell>
        </row>
        <row r="342">
          <cell r="B342">
            <v>12000000</v>
          </cell>
          <cell r="C342">
            <v>39779</v>
          </cell>
          <cell r="E342" t="str">
            <v>R</v>
          </cell>
          <cell r="F342">
            <v>9964395.4800000004</v>
          </cell>
          <cell r="G342">
            <v>549304</v>
          </cell>
          <cell r="H342">
            <v>35.950000000000003</v>
          </cell>
          <cell r="I342">
            <v>0.35950000000000004</v>
          </cell>
          <cell r="J342">
            <v>39814</v>
          </cell>
          <cell r="K342">
            <v>40878</v>
          </cell>
        </row>
        <row r="343">
          <cell r="B343">
            <v>5000000</v>
          </cell>
          <cell r="C343">
            <v>39779</v>
          </cell>
          <cell r="D343" t="str">
            <v>A</v>
          </cell>
          <cell r="E343" t="str">
            <v>S</v>
          </cell>
          <cell r="F343">
            <v>3167032.99</v>
          </cell>
          <cell r="G343">
            <v>318326</v>
          </cell>
          <cell r="H343">
            <v>44.54</v>
          </cell>
          <cell r="I343">
            <v>0.44540000000000002</v>
          </cell>
          <cell r="J343">
            <v>39814</v>
          </cell>
          <cell r="K343">
            <v>40513</v>
          </cell>
        </row>
        <row r="344">
          <cell r="B344">
            <v>15000000</v>
          </cell>
          <cell r="C344">
            <v>39779</v>
          </cell>
          <cell r="F344">
            <v>9233849.4100000001</v>
          </cell>
          <cell r="G344">
            <v>686630</v>
          </cell>
          <cell r="H344">
            <v>35.950000000000003</v>
          </cell>
          <cell r="I344">
            <v>0.35950000000000004</v>
          </cell>
          <cell r="J344">
            <v>39814</v>
          </cell>
          <cell r="K344">
            <v>40878</v>
          </cell>
        </row>
        <row r="345">
          <cell r="B345">
            <v>14000000</v>
          </cell>
          <cell r="C345">
            <v>39779</v>
          </cell>
          <cell r="F345">
            <v>9059833.8900000006</v>
          </cell>
          <cell r="G345">
            <v>640855</v>
          </cell>
          <cell r="H345">
            <v>35.950000000000003</v>
          </cell>
          <cell r="I345">
            <v>0.35950000000000004</v>
          </cell>
          <cell r="J345">
            <v>39814</v>
          </cell>
          <cell r="K345">
            <v>40878</v>
          </cell>
        </row>
        <row r="346">
          <cell r="B346">
            <v>10000000</v>
          </cell>
          <cell r="C346">
            <v>39779</v>
          </cell>
          <cell r="D346" t="str">
            <v>A</v>
          </cell>
          <cell r="E346" t="str">
            <v>T</v>
          </cell>
          <cell r="F346">
            <v>6998925.1200000001</v>
          </cell>
          <cell r="G346">
            <v>636651</v>
          </cell>
          <cell r="H346">
            <v>44.54</v>
          </cell>
          <cell r="I346">
            <v>0.44540000000000002</v>
          </cell>
          <cell r="J346">
            <v>39814</v>
          </cell>
          <cell r="K346">
            <v>40513</v>
          </cell>
        </row>
        <row r="347">
          <cell r="B347">
            <v>13000000</v>
          </cell>
          <cell r="C347">
            <v>39779</v>
          </cell>
          <cell r="F347">
            <v>7367831.25</v>
          </cell>
          <cell r="G347">
            <v>595080</v>
          </cell>
          <cell r="H347">
            <v>35.950000000000003</v>
          </cell>
          <cell r="I347">
            <v>0.35950000000000004</v>
          </cell>
          <cell r="J347">
            <v>39814</v>
          </cell>
          <cell r="K347">
            <v>40878</v>
          </cell>
        </row>
        <row r="348">
          <cell r="B348">
            <v>2000000</v>
          </cell>
          <cell r="C348">
            <v>39779</v>
          </cell>
          <cell r="D348" t="str">
            <v>A</v>
          </cell>
          <cell r="E348" t="str">
            <v>S</v>
          </cell>
          <cell r="F348">
            <v>1587731.07</v>
          </cell>
          <cell r="G348">
            <v>127331</v>
          </cell>
          <cell r="H348">
            <v>44.54</v>
          </cell>
          <cell r="I348">
            <v>0.44540000000000002</v>
          </cell>
          <cell r="J348">
            <v>39814</v>
          </cell>
          <cell r="K348">
            <v>40513</v>
          </cell>
        </row>
        <row r="349">
          <cell r="B349">
            <v>11000000</v>
          </cell>
          <cell r="C349">
            <v>39779</v>
          </cell>
          <cell r="E349" t="str">
            <v>Q</v>
          </cell>
          <cell r="F349">
            <v>7952863.6500000004</v>
          </cell>
          <cell r="G349">
            <v>503529</v>
          </cell>
          <cell r="H349">
            <v>35.950000000000003</v>
          </cell>
          <cell r="I349">
            <v>0.35950000000000004</v>
          </cell>
          <cell r="J349">
            <v>39814</v>
          </cell>
          <cell r="K349">
            <v>40878</v>
          </cell>
        </row>
        <row r="350">
          <cell r="B350">
            <v>5000000</v>
          </cell>
          <cell r="C350">
            <v>39779</v>
          </cell>
          <cell r="F350">
            <v>102065.35</v>
          </cell>
          <cell r="G350">
            <v>377777</v>
          </cell>
          <cell r="H350">
            <v>41.5</v>
          </cell>
          <cell r="I350">
            <v>0.41499999999999998</v>
          </cell>
          <cell r="J350">
            <v>39814</v>
          </cell>
          <cell r="K350">
            <v>40330</v>
          </cell>
        </row>
        <row r="351">
          <cell r="B351">
            <v>8000000</v>
          </cell>
          <cell r="C351">
            <v>39779</v>
          </cell>
          <cell r="F351">
            <v>2693058.64</v>
          </cell>
          <cell r="G351">
            <v>509321</v>
          </cell>
          <cell r="H351">
            <v>44.54</v>
          </cell>
          <cell r="I351">
            <v>0.44540000000000002</v>
          </cell>
          <cell r="J351">
            <v>39814</v>
          </cell>
          <cell r="K351">
            <v>40513</v>
          </cell>
        </row>
        <row r="352">
          <cell r="B352">
            <v>30000000</v>
          </cell>
          <cell r="C352">
            <v>39779</v>
          </cell>
          <cell r="D352" t="str">
            <v>A</v>
          </cell>
          <cell r="E352" t="str">
            <v>T</v>
          </cell>
          <cell r="F352">
            <v>27262844.210000001</v>
          </cell>
          <cell r="G352">
            <v>1373260</v>
          </cell>
          <cell r="H352">
            <v>35.950000000000003</v>
          </cell>
          <cell r="I352">
            <v>0.35950000000000004</v>
          </cell>
          <cell r="J352">
            <v>39814</v>
          </cell>
          <cell r="K352">
            <v>40878</v>
          </cell>
        </row>
        <row r="353">
          <cell r="B353">
            <v>20000000</v>
          </cell>
          <cell r="C353">
            <v>39779</v>
          </cell>
          <cell r="F353">
            <v>4265938.8899999997</v>
          </cell>
          <cell r="G353">
            <v>1181373</v>
          </cell>
          <cell r="H353">
            <v>36.04</v>
          </cell>
          <cell r="I353">
            <v>0.3604</v>
          </cell>
          <cell r="J353">
            <v>39814</v>
          </cell>
          <cell r="K353">
            <v>40513</v>
          </cell>
        </row>
        <row r="354">
          <cell r="B354">
            <v>12000000</v>
          </cell>
          <cell r="C354">
            <v>39779</v>
          </cell>
          <cell r="F354">
            <v>3274830.21</v>
          </cell>
          <cell r="G354">
            <v>708824</v>
          </cell>
          <cell r="H354">
            <v>36.04</v>
          </cell>
          <cell r="I354">
            <v>0.3604</v>
          </cell>
          <cell r="J354">
            <v>39814</v>
          </cell>
          <cell r="K354">
            <v>40513</v>
          </cell>
        </row>
        <row r="355">
          <cell r="B355">
            <v>6000000</v>
          </cell>
          <cell r="C355">
            <v>39779</v>
          </cell>
          <cell r="E355" t="str">
            <v>R</v>
          </cell>
          <cell r="F355">
            <v>3386252.41</v>
          </cell>
          <cell r="G355">
            <v>381991</v>
          </cell>
          <cell r="H355">
            <v>44.54</v>
          </cell>
          <cell r="I355">
            <v>0.44540000000000002</v>
          </cell>
          <cell r="J355">
            <v>39814</v>
          </cell>
          <cell r="K355">
            <v>40513</v>
          </cell>
        </row>
        <row r="356">
          <cell r="B356">
            <v>7000000</v>
          </cell>
          <cell r="C356">
            <v>39779</v>
          </cell>
          <cell r="D356" t="str">
            <v>A</v>
          </cell>
          <cell r="E356" t="str">
            <v>T</v>
          </cell>
          <cell r="F356">
            <v>5304954.32</v>
          </cell>
          <cell r="G356">
            <v>445656</v>
          </cell>
          <cell r="H356">
            <v>44.54</v>
          </cell>
          <cell r="I356">
            <v>0.44540000000000002</v>
          </cell>
          <cell r="J356">
            <v>39814</v>
          </cell>
          <cell r="K356">
            <v>40513</v>
          </cell>
        </row>
        <row r="357">
          <cell r="B357">
            <v>20000000</v>
          </cell>
          <cell r="C357">
            <v>39779</v>
          </cell>
          <cell r="E357" t="str">
            <v>P</v>
          </cell>
          <cell r="F357">
            <v>13530304.08</v>
          </cell>
          <cell r="G357">
            <v>915507</v>
          </cell>
          <cell r="H357">
            <v>35.950000000000003</v>
          </cell>
          <cell r="I357">
            <v>0.35950000000000004</v>
          </cell>
          <cell r="J357">
            <v>39814</v>
          </cell>
          <cell r="K357">
            <v>40878</v>
          </cell>
        </row>
        <row r="358">
          <cell r="B358">
            <v>12000000</v>
          </cell>
          <cell r="C358">
            <v>39779</v>
          </cell>
          <cell r="F358">
            <v>6810729.9000000004</v>
          </cell>
          <cell r="G358">
            <v>549304</v>
          </cell>
          <cell r="H358">
            <v>35.950000000000003</v>
          </cell>
          <cell r="I358">
            <v>0.35950000000000004</v>
          </cell>
          <cell r="J358">
            <v>39814</v>
          </cell>
          <cell r="K358">
            <v>40878</v>
          </cell>
        </row>
        <row r="359">
          <cell r="B359">
            <v>6500000</v>
          </cell>
          <cell r="C359">
            <v>39779</v>
          </cell>
          <cell r="F359">
            <v>1454416.54</v>
          </cell>
          <cell r="G359">
            <v>413824</v>
          </cell>
          <cell r="H359">
            <v>44.54</v>
          </cell>
          <cell r="I359">
            <v>0.44540000000000002</v>
          </cell>
          <cell r="J359">
            <v>39808</v>
          </cell>
          <cell r="K359">
            <v>40508</v>
          </cell>
        </row>
        <row r="360">
          <cell r="B360">
            <v>15000000</v>
          </cell>
          <cell r="C360">
            <v>39779</v>
          </cell>
          <cell r="D360" t="str">
            <v>A</v>
          </cell>
          <cell r="E360" t="str">
            <v>S</v>
          </cell>
          <cell r="F360">
            <v>8640359.4199999999</v>
          </cell>
          <cell r="G360">
            <v>886030</v>
          </cell>
          <cell r="H360">
            <v>36.04</v>
          </cell>
          <cell r="I360">
            <v>0.3604</v>
          </cell>
          <cell r="J360">
            <v>39814</v>
          </cell>
          <cell r="K360">
            <v>40513</v>
          </cell>
        </row>
        <row r="361">
          <cell r="B361">
            <v>4500000</v>
          </cell>
          <cell r="C361">
            <v>39779</v>
          </cell>
          <cell r="F361">
            <v>2847993.35</v>
          </cell>
          <cell r="G361">
            <v>248756</v>
          </cell>
          <cell r="H361">
            <v>51.88</v>
          </cell>
          <cell r="I361">
            <v>0.51880000000000004</v>
          </cell>
          <cell r="J361">
            <v>39814</v>
          </cell>
          <cell r="K361">
            <v>40878</v>
          </cell>
        </row>
        <row r="362">
          <cell r="B362">
            <v>10000000</v>
          </cell>
          <cell r="C362">
            <v>39779</v>
          </cell>
          <cell r="F362">
            <v>2093310.09</v>
          </cell>
          <cell r="G362">
            <v>636651</v>
          </cell>
          <cell r="H362">
            <v>44.54</v>
          </cell>
          <cell r="I362">
            <v>0.44540000000000002</v>
          </cell>
          <cell r="J362">
            <v>39814</v>
          </cell>
          <cell r="K362">
            <v>40513</v>
          </cell>
        </row>
        <row r="363">
          <cell r="B363">
            <v>4500000</v>
          </cell>
          <cell r="C363">
            <v>39779</v>
          </cell>
          <cell r="F363">
            <v>2724515.7</v>
          </cell>
          <cell r="G363">
            <v>248756</v>
          </cell>
          <cell r="H363">
            <v>51.88</v>
          </cell>
          <cell r="I363">
            <v>0.51880000000000004</v>
          </cell>
          <cell r="J363">
            <v>39814</v>
          </cell>
          <cell r="K363">
            <v>40878</v>
          </cell>
        </row>
        <row r="364">
          <cell r="B364">
            <v>16000000</v>
          </cell>
          <cell r="C364">
            <v>39779</v>
          </cell>
          <cell r="E364" t="str">
            <v>P</v>
          </cell>
          <cell r="F364">
            <v>11025823.029999999</v>
          </cell>
          <cell r="G364">
            <v>732406</v>
          </cell>
          <cell r="H364">
            <v>35.950000000000003</v>
          </cell>
          <cell r="I364">
            <v>0.35950000000000004</v>
          </cell>
          <cell r="J364">
            <v>39814</v>
          </cell>
          <cell r="K364">
            <v>40878</v>
          </cell>
        </row>
        <row r="365">
          <cell r="B365">
            <v>35000000</v>
          </cell>
          <cell r="C365">
            <v>39779</v>
          </cell>
          <cell r="D365" t="str">
            <v>A</v>
          </cell>
          <cell r="E365" t="str">
            <v>S</v>
          </cell>
          <cell r="F365">
            <v>544740.16</v>
          </cell>
          <cell r="G365">
            <v>3515124</v>
          </cell>
          <cell r="H365">
            <v>35.94</v>
          </cell>
          <cell r="I365">
            <v>0.3594</v>
          </cell>
          <cell r="J365">
            <v>39814</v>
          </cell>
          <cell r="K365">
            <v>40148</v>
          </cell>
        </row>
        <row r="366">
          <cell r="B366">
            <v>8500000</v>
          </cell>
          <cell r="C366">
            <v>39779</v>
          </cell>
          <cell r="F366">
            <v>2609467.4</v>
          </cell>
          <cell r="G366">
            <v>541154</v>
          </cell>
          <cell r="H366">
            <v>44.54</v>
          </cell>
          <cell r="I366">
            <v>0.44540000000000002</v>
          </cell>
          <cell r="J366">
            <v>39814</v>
          </cell>
          <cell r="K366">
            <v>40513</v>
          </cell>
        </row>
        <row r="367">
          <cell r="B367">
            <v>12000000</v>
          </cell>
          <cell r="C367">
            <v>39780</v>
          </cell>
          <cell r="F367">
            <v>8005907.7699999996</v>
          </cell>
          <cell r="G367">
            <v>549304</v>
          </cell>
          <cell r="H367">
            <v>35.950000000000003</v>
          </cell>
          <cell r="I367">
            <v>0.35950000000000004</v>
          </cell>
          <cell r="J367">
            <v>39814</v>
          </cell>
          <cell r="K367">
            <v>40878</v>
          </cell>
        </row>
        <row r="368">
          <cell r="B368">
            <v>5000000</v>
          </cell>
          <cell r="C368">
            <v>39780</v>
          </cell>
          <cell r="F368">
            <v>1247243.82</v>
          </cell>
          <cell r="G368">
            <v>318326</v>
          </cell>
          <cell r="H368">
            <v>44.54</v>
          </cell>
          <cell r="I368">
            <v>0.44540000000000002</v>
          </cell>
          <cell r="J368">
            <v>39814</v>
          </cell>
          <cell r="K368">
            <v>40513</v>
          </cell>
        </row>
        <row r="369">
          <cell r="B369">
            <v>17000000</v>
          </cell>
          <cell r="C369">
            <v>39780</v>
          </cell>
          <cell r="F369">
            <v>10722555.279999999</v>
          </cell>
          <cell r="G369">
            <v>778181</v>
          </cell>
          <cell r="H369">
            <v>35.950000000000003</v>
          </cell>
          <cell r="I369">
            <v>0.35950000000000004</v>
          </cell>
          <cell r="J369">
            <v>39814</v>
          </cell>
          <cell r="K369">
            <v>40878</v>
          </cell>
        </row>
        <row r="370">
          <cell r="B370">
            <v>5000000</v>
          </cell>
          <cell r="C370">
            <v>39780</v>
          </cell>
          <cell r="F370">
            <v>1119967.44</v>
          </cell>
          <cell r="G370">
            <v>318326</v>
          </cell>
          <cell r="H370">
            <v>44.54</v>
          </cell>
          <cell r="I370">
            <v>0.44540000000000002</v>
          </cell>
          <cell r="J370">
            <v>39814</v>
          </cell>
          <cell r="K370">
            <v>40513</v>
          </cell>
        </row>
        <row r="371">
          <cell r="B371">
            <v>18000000</v>
          </cell>
          <cell r="C371">
            <v>39780</v>
          </cell>
          <cell r="E371" t="str">
            <v>Q</v>
          </cell>
          <cell r="F371">
            <v>13369128.140000001</v>
          </cell>
          <cell r="G371">
            <v>823956</v>
          </cell>
          <cell r="H371">
            <v>35.950000000000003</v>
          </cell>
          <cell r="I371">
            <v>0.35950000000000004</v>
          </cell>
          <cell r="J371">
            <v>39814</v>
          </cell>
          <cell r="K371">
            <v>40878</v>
          </cell>
        </row>
        <row r="372">
          <cell r="B372">
            <v>16000000</v>
          </cell>
          <cell r="C372">
            <v>39780</v>
          </cell>
          <cell r="E372" t="str">
            <v>R</v>
          </cell>
          <cell r="F372">
            <v>12436384.68</v>
          </cell>
          <cell r="G372">
            <v>732406</v>
          </cell>
          <cell r="H372">
            <v>35.950000000000003</v>
          </cell>
          <cell r="I372">
            <v>0.35950000000000004</v>
          </cell>
          <cell r="J372">
            <v>39814</v>
          </cell>
          <cell r="K372">
            <v>40878</v>
          </cell>
        </row>
        <row r="373">
          <cell r="B373">
            <v>10000000</v>
          </cell>
          <cell r="C373">
            <v>39780</v>
          </cell>
          <cell r="F373">
            <v>2795775.76</v>
          </cell>
          <cell r="G373">
            <v>636651</v>
          </cell>
          <cell r="H373">
            <v>44.54</v>
          </cell>
          <cell r="I373">
            <v>0.44540000000000002</v>
          </cell>
          <cell r="J373">
            <v>39814</v>
          </cell>
          <cell r="K373">
            <v>40513</v>
          </cell>
        </row>
        <row r="374">
          <cell r="B374">
            <v>15000000</v>
          </cell>
          <cell r="C374">
            <v>39780</v>
          </cell>
          <cell r="E374" t="str">
            <v>P</v>
          </cell>
          <cell r="F374">
            <v>5299003.8099999996</v>
          </cell>
          <cell r="G374">
            <v>886030</v>
          </cell>
          <cell r="H374">
            <v>36.04</v>
          </cell>
          <cell r="I374">
            <v>0.3604</v>
          </cell>
          <cell r="J374">
            <v>39814</v>
          </cell>
          <cell r="K374">
            <v>40513</v>
          </cell>
        </row>
        <row r="375">
          <cell r="B375">
            <v>5000000</v>
          </cell>
          <cell r="C375">
            <v>39780</v>
          </cell>
          <cell r="D375" t="str">
            <v>A</v>
          </cell>
          <cell r="E375" t="str">
            <v>T</v>
          </cell>
          <cell r="F375">
            <v>4208093.59</v>
          </cell>
          <cell r="G375">
            <v>318326</v>
          </cell>
          <cell r="H375">
            <v>44.54</v>
          </cell>
          <cell r="I375">
            <v>0.44540000000000002</v>
          </cell>
          <cell r="J375">
            <v>39814</v>
          </cell>
          <cell r="K375">
            <v>40513</v>
          </cell>
        </row>
        <row r="376">
          <cell r="B376">
            <v>4500000</v>
          </cell>
          <cell r="C376">
            <v>39780</v>
          </cell>
          <cell r="F376">
            <v>3281373.66</v>
          </cell>
          <cell r="G376">
            <v>248756</v>
          </cell>
          <cell r="H376">
            <v>51.88</v>
          </cell>
          <cell r="I376">
            <v>0.51880000000000004</v>
          </cell>
          <cell r="J376">
            <v>39814</v>
          </cell>
          <cell r="K376">
            <v>40878</v>
          </cell>
        </row>
        <row r="377">
          <cell r="B377">
            <v>10000000</v>
          </cell>
          <cell r="C377">
            <v>39780</v>
          </cell>
          <cell r="E377" t="str">
            <v>Q</v>
          </cell>
          <cell r="F377">
            <v>7941322.6799999997</v>
          </cell>
          <cell r="G377">
            <v>552789</v>
          </cell>
          <cell r="H377">
            <v>51.88</v>
          </cell>
          <cell r="I377">
            <v>0.51880000000000004</v>
          </cell>
          <cell r="J377">
            <v>39814</v>
          </cell>
          <cell r="K377">
            <v>40878</v>
          </cell>
        </row>
        <row r="378">
          <cell r="B378">
            <v>8000000</v>
          </cell>
          <cell r="C378">
            <v>39780</v>
          </cell>
          <cell r="F378">
            <v>4858501.99</v>
          </cell>
          <cell r="G378">
            <v>442232</v>
          </cell>
          <cell r="H378">
            <v>51.88</v>
          </cell>
          <cell r="I378">
            <v>0.51880000000000004</v>
          </cell>
          <cell r="J378">
            <v>39814</v>
          </cell>
          <cell r="K378">
            <v>40878</v>
          </cell>
        </row>
        <row r="379">
          <cell r="B379">
            <v>4000000</v>
          </cell>
          <cell r="C379">
            <v>39780</v>
          </cell>
          <cell r="F379">
            <v>1970401.87</v>
          </cell>
          <cell r="G379">
            <v>233338</v>
          </cell>
          <cell r="H379">
            <v>48.86</v>
          </cell>
          <cell r="I379">
            <v>0.48859999999999998</v>
          </cell>
          <cell r="J379">
            <v>39814</v>
          </cell>
          <cell r="K379">
            <v>40695</v>
          </cell>
        </row>
        <row r="380">
          <cell r="B380">
            <v>25000000</v>
          </cell>
          <cell r="C380">
            <v>39780</v>
          </cell>
          <cell r="F380">
            <v>14115345.65</v>
          </cell>
          <cell r="G380">
            <v>1144384</v>
          </cell>
          <cell r="H380">
            <v>35.950000000000003</v>
          </cell>
          <cell r="I380">
            <v>0.35950000000000004</v>
          </cell>
          <cell r="J380">
            <v>39814</v>
          </cell>
          <cell r="K380">
            <v>40878</v>
          </cell>
        </row>
        <row r="381">
          <cell r="B381">
            <v>4500000</v>
          </cell>
          <cell r="C381">
            <v>39780</v>
          </cell>
          <cell r="F381">
            <v>1207718.17</v>
          </cell>
          <cell r="G381">
            <v>286493</v>
          </cell>
          <cell r="H381">
            <v>44.54</v>
          </cell>
          <cell r="I381">
            <v>0.44540000000000002</v>
          </cell>
          <cell r="J381">
            <v>39814</v>
          </cell>
          <cell r="K381">
            <v>40513</v>
          </cell>
        </row>
        <row r="382">
          <cell r="B382">
            <v>12000000</v>
          </cell>
          <cell r="C382">
            <v>39780</v>
          </cell>
          <cell r="E382" t="str">
            <v>P</v>
          </cell>
          <cell r="F382">
            <v>6731000.79</v>
          </cell>
          <cell r="G382">
            <v>612429</v>
          </cell>
          <cell r="H382">
            <v>36.03</v>
          </cell>
          <cell r="I382">
            <v>0.36030000000000001</v>
          </cell>
          <cell r="J382">
            <v>39814</v>
          </cell>
          <cell r="K382">
            <v>40695</v>
          </cell>
        </row>
        <row r="383">
          <cell r="B383">
            <v>20000000</v>
          </cell>
          <cell r="C383">
            <v>39780</v>
          </cell>
          <cell r="D383" t="str">
            <v>A</v>
          </cell>
          <cell r="E383" t="str">
            <v>T</v>
          </cell>
          <cell r="F383">
            <v>14253479.210000001</v>
          </cell>
          <cell r="G383">
            <v>1181373</v>
          </cell>
          <cell r="H383">
            <v>36.04</v>
          </cell>
          <cell r="I383">
            <v>0.3604</v>
          </cell>
          <cell r="J383">
            <v>39814</v>
          </cell>
          <cell r="K383">
            <v>40513</v>
          </cell>
        </row>
        <row r="384">
          <cell r="B384">
            <v>12000000</v>
          </cell>
          <cell r="C384">
            <v>39780</v>
          </cell>
          <cell r="E384" t="str">
            <v>Q</v>
          </cell>
          <cell r="F384">
            <v>1242849.3799999999</v>
          </cell>
          <cell r="G384">
            <v>873058</v>
          </cell>
          <cell r="H384">
            <v>36.090000000000003</v>
          </cell>
          <cell r="I384">
            <v>0.36090000000000005</v>
          </cell>
          <cell r="J384">
            <v>39814</v>
          </cell>
          <cell r="K384">
            <v>40330</v>
          </cell>
        </row>
        <row r="385">
          <cell r="B385">
            <v>10000000</v>
          </cell>
          <cell r="C385">
            <v>39780</v>
          </cell>
          <cell r="E385" t="str">
            <v>Q</v>
          </cell>
          <cell r="F385">
            <v>5025688.93</v>
          </cell>
          <cell r="G385">
            <v>636651</v>
          </cell>
          <cell r="H385">
            <v>44.54</v>
          </cell>
          <cell r="I385">
            <v>0.44540000000000002</v>
          </cell>
          <cell r="J385">
            <v>39814</v>
          </cell>
          <cell r="K385">
            <v>40513</v>
          </cell>
        </row>
        <row r="386">
          <cell r="B386">
            <v>8000000</v>
          </cell>
          <cell r="C386">
            <v>39780</v>
          </cell>
          <cell r="F386">
            <v>4852005.54</v>
          </cell>
          <cell r="G386">
            <v>442232</v>
          </cell>
          <cell r="H386">
            <v>51.88</v>
          </cell>
          <cell r="I386">
            <v>0.51880000000000004</v>
          </cell>
          <cell r="J386">
            <v>39814</v>
          </cell>
          <cell r="K386">
            <v>40878</v>
          </cell>
        </row>
        <row r="387">
          <cell r="B387">
            <v>4500000</v>
          </cell>
          <cell r="C387">
            <v>39780</v>
          </cell>
          <cell r="E387" t="str">
            <v>Q</v>
          </cell>
          <cell r="F387">
            <v>740393.11</v>
          </cell>
          <cell r="G387">
            <v>339999</v>
          </cell>
          <cell r="H387">
            <v>41.5</v>
          </cell>
          <cell r="I387">
            <v>0.41499999999999998</v>
          </cell>
          <cell r="J387">
            <v>39814</v>
          </cell>
          <cell r="K387">
            <v>40330</v>
          </cell>
        </row>
        <row r="388">
          <cell r="B388">
            <v>4500000</v>
          </cell>
          <cell r="C388">
            <v>39780</v>
          </cell>
          <cell r="F388">
            <v>1445283.02</v>
          </cell>
          <cell r="G388">
            <v>286493</v>
          </cell>
          <cell r="H388">
            <v>44.54</v>
          </cell>
          <cell r="I388">
            <v>0.44540000000000002</v>
          </cell>
          <cell r="J388">
            <v>39814</v>
          </cell>
          <cell r="K388">
            <v>40513</v>
          </cell>
        </row>
        <row r="389">
          <cell r="B389">
            <v>15000000</v>
          </cell>
          <cell r="C389">
            <v>39780</v>
          </cell>
          <cell r="F389">
            <v>9788234.6400000006</v>
          </cell>
          <cell r="G389">
            <v>686630</v>
          </cell>
          <cell r="H389">
            <v>35.950000000000003</v>
          </cell>
          <cell r="I389">
            <v>0.35950000000000004</v>
          </cell>
          <cell r="J389">
            <v>39814</v>
          </cell>
          <cell r="K389">
            <v>40878</v>
          </cell>
        </row>
        <row r="390">
          <cell r="B390">
            <v>10000000</v>
          </cell>
          <cell r="C390">
            <v>39780</v>
          </cell>
          <cell r="F390">
            <v>6033593.4699999997</v>
          </cell>
          <cell r="G390">
            <v>552789</v>
          </cell>
          <cell r="H390">
            <v>51.88</v>
          </cell>
          <cell r="I390">
            <v>0.51880000000000004</v>
          </cell>
          <cell r="J390">
            <v>39814</v>
          </cell>
          <cell r="K390">
            <v>40878</v>
          </cell>
        </row>
        <row r="391">
          <cell r="B391">
            <v>23000000</v>
          </cell>
          <cell r="C391">
            <v>39780</v>
          </cell>
          <cell r="F391">
            <v>14699934.15</v>
          </cell>
          <cell r="G391">
            <v>1052833</v>
          </cell>
          <cell r="H391">
            <v>35.950000000000003</v>
          </cell>
          <cell r="I391">
            <v>0.35950000000000004</v>
          </cell>
          <cell r="J391">
            <v>39814</v>
          </cell>
          <cell r="K391">
            <v>40878</v>
          </cell>
        </row>
        <row r="392">
          <cell r="B392">
            <v>5000000</v>
          </cell>
          <cell r="C392">
            <v>39780</v>
          </cell>
          <cell r="F392">
            <v>1453616.89</v>
          </cell>
          <cell r="G392">
            <v>318326</v>
          </cell>
          <cell r="H392">
            <v>44.54</v>
          </cell>
          <cell r="I392">
            <v>0.44540000000000002</v>
          </cell>
          <cell r="J392">
            <v>39814</v>
          </cell>
          <cell r="K392">
            <v>40513</v>
          </cell>
        </row>
        <row r="393">
          <cell r="B393">
            <v>7000000</v>
          </cell>
          <cell r="C393">
            <v>39783</v>
          </cell>
          <cell r="D393" t="str">
            <v>A</v>
          </cell>
          <cell r="E393" t="str">
            <v>S</v>
          </cell>
          <cell r="F393">
            <v>5056785.6500000004</v>
          </cell>
          <cell r="G393">
            <v>445656</v>
          </cell>
          <cell r="H393">
            <v>44.54</v>
          </cell>
          <cell r="I393">
            <v>0.44540000000000002</v>
          </cell>
          <cell r="J393">
            <v>39814</v>
          </cell>
          <cell r="K393">
            <v>40513</v>
          </cell>
        </row>
        <row r="394">
          <cell r="B394">
            <v>19000000</v>
          </cell>
          <cell r="C394">
            <v>39783</v>
          </cell>
          <cell r="F394">
            <v>10366370.279999999</v>
          </cell>
          <cell r="G394">
            <v>869732</v>
          </cell>
          <cell r="H394">
            <v>35.950000000000003</v>
          </cell>
          <cell r="I394">
            <v>0.35950000000000004</v>
          </cell>
          <cell r="J394">
            <v>39814</v>
          </cell>
          <cell r="K394">
            <v>40878</v>
          </cell>
        </row>
        <row r="395">
          <cell r="B395">
            <v>10000000</v>
          </cell>
          <cell r="C395">
            <v>39783</v>
          </cell>
          <cell r="E395" t="str">
            <v>P</v>
          </cell>
          <cell r="F395">
            <v>3447781.68</v>
          </cell>
          <cell r="G395">
            <v>636651</v>
          </cell>
          <cell r="H395">
            <v>44.54</v>
          </cell>
          <cell r="I395">
            <v>0.44540000000000002</v>
          </cell>
          <cell r="J395">
            <v>39814</v>
          </cell>
          <cell r="K395">
            <v>40513</v>
          </cell>
        </row>
        <row r="396">
          <cell r="B396">
            <v>15000000</v>
          </cell>
          <cell r="C396">
            <v>39783</v>
          </cell>
          <cell r="F396">
            <v>8423532.8100000005</v>
          </cell>
          <cell r="G396">
            <v>686630</v>
          </cell>
          <cell r="H396">
            <v>35.950000000000003</v>
          </cell>
          <cell r="I396">
            <v>0.35950000000000004</v>
          </cell>
          <cell r="J396">
            <v>39814</v>
          </cell>
          <cell r="K396">
            <v>40878</v>
          </cell>
        </row>
        <row r="397">
          <cell r="B397">
            <v>10000000</v>
          </cell>
          <cell r="C397">
            <v>39783</v>
          </cell>
          <cell r="F397">
            <v>2747594.16</v>
          </cell>
          <cell r="G397">
            <v>636651</v>
          </cell>
          <cell r="H397">
            <v>44.54</v>
          </cell>
          <cell r="I397">
            <v>0.44540000000000002</v>
          </cell>
          <cell r="J397">
            <v>39814</v>
          </cell>
          <cell r="K397">
            <v>40513</v>
          </cell>
        </row>
        <row r="398">
          <cell r="B398">
            <v>4500000</v>
          </cell>
          <cell r="C398">
            <v>39783</v>
          </cell>
          <cell r="D398" t="str">
            <v>A</v>
          </cell>
          <cell r="E398" t="str">
            <v>T</v>
          </cell>
          <cell r="F398">
            <v>4170949.55</v>
          </cell>
          <cell r="G398">
            <v>286493</v>
          </cell>
          <cell r="H398">
            <v>44.54</v>
          </cell>
          <cell r="I398">
            <v>0.44540000000000002</v>
          </cell>
          <cell r="J398">
            <v>39814</v>
          </cell>
          <cell r="K398">
            <v>40513</v>
          </cell>
        </row>
        <row r="399">
          <cell r="B399">
            <v>15000000</v>
          </cell>
          <cell r="C399">
            <v>39783</v>
          </cell>
          <cell r="F399">
            <v>9292917.75</v>
          </cell>
          <cell r="G399">
            <v>686630</v>
          </cell>
          <cell r="H399">
            <v>35.950000000000003</v>
          </cell>
          <cell r="I399">
            <v>0.35950000000000004</v>
          </cell>
          <cell r="J399">
            <v>39814</v>
          </cell>
          <cell r="K399">
            <v>40878</v>
          </cell>
        </row>
        <row r="400">
          <cell r="B400">
            <v>8000000</v>
          </cell>
          <cell r="C400">
            <v>39783</v>
          </cell>
          <cell r="F400">
            <v>2371682.5099999998</v>
          </cell>
          <cell r="G400">
            <v>509321</v>
          </cell>
          <cell r="H400">
            <v>44.54</v>
          </cell>
          <cell r="I400">
            <v>0.44540000000000002</v>
          </cell>
          <cell r="J400">
            <v>39814</v>
          </cell>
          <cell r="K400">
            <v>40513</v>
          </cell>
        </row>
        <row r="401">
          <cell r="B401">
            <v>20000000</v>
          </cell>
          <cell r="C401">
            <v>39783</v>
          </cell>
          <cell r="F401">
            <v>11181763.960000001</v>
          </cell>
          <cell r="G401">
            <v>915507</v>
          </cell>
          <cell r="H401">
            <v>35.950000000000003</v>
          </cell>
          <cell r="I401">
            <v>0.35950000000000004</v>
          </cell>
          <cell r="J401">
            <v>39814</v>
          </cell>
          <cell r="K401">
            <v>40878</v>
          </cell>
        </row>
        <row r="402">
          <cell r="B402">
            <v>5000000</v>
          </cell>
          <cell r="C402">
            <v>39784</v>
          </cell>
          <cell r="F402">
            <v>2965591.07</v>
          </cell>
          <cell r="G402">
            <v>276395</v>
          </cell>
          <cell r="H402">
            <v>51.88</v>
          </cell>
          <cell r="I402">
            <v>0.51880000000000004</v>
          </cell>
          <cell r="J402">
            <v>39814</v>
          </cell>
          <cell r="K402">
            <v>40878</v>
          </cell>
        </row>
        <row r="403">
          <cell r="B403">
            <v>5000000</v>
          </cell>
          <cell r="C403">
            <v>39784</v>
          </cell>
          <cell r="F403">
            <v>3260799.42</v>
          </cell>
          <cell r="G403">
            <v>276395</v>
          </cell>
          <cell r="H403">
            <v>51.88</v>
          </cell>
          <cell r="I403">
            <v>0.51880000000000004</v>
          </cell>
          <cell r="J403">
            <v>39814</v>
          </cell>
          <cell r="K403">
            <v>40878</v>
          </cell>
        </row>
        <row r="404">
          <cell r="B404">
            <v>11000000</v>
          </cell>
          <cell r="C404">
            <v>39784</v>
          </cell>
          <cell r="F404">
            <v>6633626.0800000001</v>
          </cell>
          <cell r="G404">
            <v>503529</v>
          </cell>
          <cell r="H404">
            <v>35.950000000000003</v>
          </cell>
          <cell r="I404">
            <v>0.35950000000000004</v>
          </cell>
          <cell r="J404">
            <v>39814</v>
          </cell>
          <cell r="K404">
            <v>40878</v>
          </cell>
        </row>
        <row r="405">
          <cell r="B405">
            <v>10000000</v>
          </cell>
          <cell r="C405">
            <v>39784</v>
          </cell>
          <cell r="D405" t="str">
            <v>A</v>
          </cell>
          <cell r="E405" t="str">
            <v>T</v>
          </cell>
          <cell r="F405">
            <v>11034233.539999999</v>
          </cell>
          <cell r="G405">
            <v>552789</v>
          </cell>
          <cell r="H405">
            <v>51.88</v>
          </cell>
          <cell r="I405">
            <v>0.51880000000000004</v>
          </cell>
          <cell r="J405">
            <v>39814</v>
          </cell>
          <cell r="K405">
            <v>40878</v>
          </cell>
        </row>
        <row r="406">
          <cell r="B406">
            <v>8000000</v>
          </cell>
          <cell r="C406">
            <v>39784</v>
          </cell>
          <cell r="E406" t="str">
            <v>Q</v>
          </cell>
          <cell r="F406">
            <v>3599829.13</v>
          </cell>
          <cell r="G406">
            <v>509321</v>
          </cell>
          <cell r="H406">
            <v>44.54</v>
          </cell>
          <cell r="I406">
            <v>0.44540000000000002</v>
          </cell>
          <cell r="J406">
            <v>39814</v>
          </cell>
          <cell r="K406">
            <v>40513</v>
          </cell>
        </row>
        <row r="407">
          <cell r="B407">
            <v>20000000</v>
          </cell>
          <cell r="C407">
            <v>39784</v>
          </cell>
          <cell r="E407" t="str">
            <v>R</v>
          </cell>
          <cell r="F407">
            <v>15332602.42</v>
          </cell>
          <cell r="G407">
            <v>915507</v>
          </cell>
          <cell r="H407">
            <v>35.950000000000003</v>
          </cell>
          <cell r="I407">
            <v>0.35950000000000004</v>
          </cell>
          <cell r="J407">
            <v>39814</v>
          </cell>
          <cell r="K407">
            <v>40878</v>
          </cell>
        </row>
        <row r="408">
          <cell r="B408">
            <v>6000000</v>
          </cell>
          <cell r="C408">
            <v>39784</v>
          </cell>
          <cell r="D408" t="str">
            <v>A</v>
          </cell>
          <cell r="E408" t="str">
            <v>T</v>
          </cell>
          <cell r="F408">
            <v>4550817.41</v>
          </cell>
          <cell r="G408">
            <v>381991</v>
          </cell>
          <cell r="H408">
            <v>44.54</v>
          </cell>
          <cell r="I408">
            <v>0.44540000000000002</v>
          </cell>
          <cell r="J408">
            <v>39814</v>
          </cell>
          <cell r="K408">
            <v>40513</v>
          </cell>
        </row>
        <row r="409">
          <cell r="B409">
            <v>6000000</v>
          </cell>
          <cell r="C409">
            <v>39784</v>
          </cell>
          <cell r="D409" t="str">
            <v>A</v>
          </cell>
          <cell r="E409" t="str">
            <v>R</v>
          </cell>
          <cell r="F409">
            <v>5557177.1699999999</v>
          </cell>
          <cell r="G409">
            <v>350007</v>
          </cell>
          <cell r="H409">
            <v>48.86</v>
          </cell>
          <cell r="I409">
            <v>0.48859999999999998</v>
          </cell>
          <cell r="J409">
            <v>39814</v>
          </cell>
          <cell r="K409">
            <v>40695</v>
          </cell>
        </row>
        <row r="410">
          <cell r="B410">
            <v>10000000</v>
          </cell>
          <cell r="C410">
            <v>39784</v>
          </cell>
          <cell r="F410">
            <v>2978436.87</v>
          </cell>
          <cell r="G410">
            <v>636651</v>
          </cell>
          <cell r="H410">
            <v>44.54</v>
          </cell>
          <cell r="I410">
            <v>0.44540000000000002</v>
          </cell>
          <cell r="J410">
            <v>39814</v>
          </cell>
          <cell r="K410">
            <v>40513</v>
          </cell>
        </row>
        <row r="411">
          <cell r="B411">
            <v>4500000</v>
          </cell>
          <cell r="C411">
            <v>39784</v>
          </cell>
          <cell r="F411">
            <v>2938498.84</v>
          </cell>
          <cell r="G411">
            <v>248756</v>
          </cell>
          <cell r="H411">
            <v>51.88</v>
          </cell>
          <cell r="I411">
            <v>0.51880000000000004</v>
          </cell>
          <cell r="J411">
            <v>39814</v>
          </cell>
          <cell r="K411">
            <v>40878</v>
          </cell>
        </row>
        <row r="412">
          <cell r="B412">
            <v>6500000</v>
          </cell>
          <cell r="C412">
            <v>39784</v>
          </cell>
          <cell r="E412" t="str">
            <v>Q</v>
          </cell>
          <cell r="F412">
            <v>3519551.88</v>
          </cell>
          <cell r="G412">
            <v>413824</v>
          </cell>
          <cell r="H412">
            <v>44.54</v>
          </cell>
          <cell r="I412">
            <v>0.44540000000000002</v>
          </cell>
          <cell r="J412">
            <v>39814</v>
          </cell>
          <cell r="K412">
            <v>40513</v>
          </cell>
        </row>
        <row r="413">
          <cell r="B413">
            <v>5000000</v>
          </cell>
          <cell r="C413">
            <v>39784</v>
          </cell>
          <cell r="D413" t="str">
            <v>A</v>
          </cell>
          <cell r="E413" t="str">
            <v>T</v>
          </cell>
          <cell r="F413">
            <v>6061153.0999999996</v>
          </cell>
          <cell r="G413">
            <v>276395</v>
          </cell>
          <cell r="H413">
            <v>51.88</v>
          </cell>
          <cell r="I413">
            <v>0.51880000000000004</v>
          </cell>
          <cell r="J413">
            <v>39814</v>
          </cell>
          <cell r="K413">
            <v>40878</v>
          </cell>
        </row>
        <row r="414">
          <cell r="B414">
            <v>4500000</v>
          </cell>
          <cell r="C414">
            <v>39784</v>
          </cell>
          <cell r="E414" t="str">
            <v>Q</v>
          </cell>
          <cell r="F414">
            <v>4298564.45</v>
          </cell>
          <cell r="G414">
            <v>248756</v>
          </cell>
          <cell r="H414">
            <v>51.88</v>
          </cell>
          <cell r="I414">
            <v>0.51880000000000004</v>
          </cell>
          <cell r="J414">
            <v>39814</v>
          </cell>
          <cell r="K414">
            <v>40878</v>
          </cell>
        </row>
        <row r="415">
          <cell r="B415">
            <v>15000000</v>
          </cell>
          <cell r="C415">
            <v>39784</v>
          </cell>
          <cell r="D415" t="str">
            <v>A</v>
          </cell>
          <cell r="E415" t="str">
            <v>T</v>
          </cell>
          <cell r="F415">
            <v>13968942.41</v>
          </cell>
          <cell r="G415">
            <v>686630</v>
          </cell>
          <cell r="H415">
            <v>35.950000000000003</v>
          </cell>
          <cell r="I415">
            <v>0.35950000000000004</v>
          </cell>
          <cell r="J415">
            <v>39814</v>
          </cell>
          <cell r="K415">
            <v>40878</v>
          </cell>
        </row>
        <row r="416">
          <cell r="B416">
            <v>4000000</v>
          </cell>
          <cell r="C416">
            <v>39785</v>
          </cell>
          <cell r="E416" t="str">
            <v>R</v>
          </cell>
          <cell r="F416">
            <v>1642808.09</v>
          </cell>
          <cell r="G416">
            <v>302221</v>
          </cell>
          <cell r="H416">
            <v>41.5</v>
          </cell>
          <cell r="I416">
            <v>0.41499999999999998</v>
          </cell>
          <cell r="J416">
            <v>39827</v>
          </cell>
          <cell r="K416">
            <v>40343</v>
          </cell>
        </row>
        <row r="417">
          <cell r="B417">
            <v>5000000</v>
          </cell>
          <cell r="C417">
            <v>39785</v>
          </cell>
          <cell r="F417">
            <v>2228665.7000000002</v>
          </cell>
          <cell r="G417">
            <v>318326</v>
          </cell>
          <cell r="H417">
            <v>44.54</v>
          </cell>
          <cell r="I417">
            <v>0.44540000000000002</v>
          </cell>
          <cell r="J417">
            <v>39827</v>
          </cell>
          <cell r="K417">
            <v>40526</v>
          </cell>
        </row>
        <row r="418">
          <cell r="B418">
            <v>10000000</v>
          </cell>
          <cell r="C418">
            <v>39785</v>
          </cell>
          <cell r="D418" t="str">
            <v>A</v>
          </cell>
          <cell r="E418" t="str">
            <v>T</v>
          </cell>
          <cell r="F418">
            <v>8459786.5</v>
          </cell>
          <cell r="G418">
            <v>636651</v>
          </cell>
          <cell r="H418">
            <v>44.54</v>
          </cell>
          <cell r="I418">
            <v>0.44540000000000002</v>
          </cell>
          <cell r="J418">
            <v>39827</v>
          </cell>
          <cell r="K418">
            <v>40526</v>
          </cell>
        </row>
        <row r="419">
          <cell r="B419">
            <v>18000000</v>
          </cell>
          <cell r="C419">
            <v>39785</v>
          </cell>
          <cell r="F419">
            <v>4932425.5599999996</v>
          </cell>
          <cell r="G419">
            <v>1063236</v>
          </cell>
          <cell r="H419">
            <v>36.04</v>
          </cell>
          <cell r="I419">
            <v>0.3604</v>
          </cell>
          <cell r="J419">
            <v>39827</v>
          </cell>
          <cell r="K419">
            <v>40526</v>
          </cell>
        </row>
        <row r="420">
          <cell r="B420">
            <v>4500000</v>
          </cell>
          <cell r="C420">
            <v>39785</v>
          </cell>
          <cell r="F420">
            <v>1374716.04</v>
          </cell>
          <cell r="G420">
            <v>286493</v>
          </cell>
          <cell r="H420">
            <v>44.54</v>
          </cell>
          <cell r="I420">
            <v>0.44540000000000002</v>
          </cell>
          <cell r="J420">
            <v>39827</v>
          </cell>
          <cell r="K420">
            <v>40526</v>
          </cell>
        </row>
        <row r="421">
          <cell r="B421">
            <v>5000000</v>
          </cell>
          <cell r="C421">
            <v>39785</v>
          </cell>
          <cell r="E421" t="str">
            <v>P</v>
          </cell>
          <cell r="F421">
            <v>2341332.86</v>
          </cell>
          <cell r="G421">
            <v>318326</v>
          </cell>
          <cell r="H421">
            <v>44.54</v>
          </cell>
          <cell r="I421">
            <v>0.44540000000000002</v>
          </cell>
          <cell r="J421">
            <v>39827</v>
          </cell>
          <cell r="K421">
            <v>40526</v>
          </cell>
        </row>
        <row r="422">
          <cell r="B422">
            <v>12000000</v>
          </cell>
          <cell r="C422">
            <v>39785</v>
          </cell>
          <cell r="E422" t="str">
            <v>P</v>
          </cell>
          <cell r="F422">
            <v>4810027.3099999996</v>
          </cell>
          <cell r="G422">
            <v>708824</v>
          </cell>
          <cell r="H422">
            <v>36.04</v>
          </cell>
          <cell r="I422">
            <v>0.3604</v>
          </cell>
          <cell r="J422">
            <v>39827</v>
          </cell>
          <cell r="K422">
            <v>40526</v>
          </cell>
        </row>
        <row r="423">
          <cell r="B423">
            <v>20000000</v>
          </cell>
          <cell r="C423">
            <v>39785</v>
          </cell>
          <cell r="F423">
            <v>12489257.25</v>
          </cell>
          <cell r="G423">
            <v>915507</v>
          </cell>
          <cell r="H423">
            <v>35.950000000000003</v>
          </cell>
          <cell r="I423">
            <v>0.35950000000000004</v>
          </cell>
          <cell r="J423">
            <v>39827</v>
          </cell>
          <cell r="K423">
            <v>40891</v>
          </cell>
        </row>
        <row r="424">
          <cell r="B424">
            <v>10000000</v>
          </cell>
          <cell r="C424">
            <v>39785</v>
          </cell>
          <cell r="D424" t="str">
            <v>A</v>
          </cell>
          <cell r="E424" t="str">
            <v>T</v>
          </cell>
          <cell r="F424">
            <v>7689552.3700000001</v>
          </cell>
          <cell r="G424">
            <v>636651</v>
          </cell>
          <cell r="H424">
            <v>44.54</v>
          </cell>
          <cell r="I424">
            <v>0.44540000000000002</v>
          </cell>
          <cell r="J424">
            <v>39827</v>
          </cell>
          <cell r="K424">
            <v>40526</v>
          </cell>
        </row>
        <row r="425">
          <cell r="B425">
            <v>10000000</v>
          </cell>
          <cell r="C425">
            <v>39785</v>
          </cell>
          <cell r="F425">
            <v>5882842.0999999996</v>
          </cell>
          <cell r="G425">
            <v>552789</v>
          </cell>
          <cell r="H425">
            <v>51.88</v>
          </cell>
          <cell r="I425">
            <v>0.51880000000000004</v>
          </cell>
          <cell r="J425">
            <v>39827</v>
          </cell>
          <cell r="K425">
            <v>40891</v>
          </cell>
        </row>
        <row r="426">
          <cell r="B426">
            <v>4000000</v>
          </cell>
          <cell r="C426">
            <v>39785</v>
          </cell>
          <cell r="F426">
            <v>2735475.7</v>
          </cell>
          <cell r="G426">
            <v>221116</v>
          </cell>
          <cell r="H426">
            <v>51.88</v>
          </cell>
          <cell r="I426">
            <v>0.51880000000000004</v>
          </cell>
          <cell r="J426">
            <v>39827</v>
          </cell>
          <cell r="K426">
            <v>40891</v>
          </cell>
        </row>
        <row r="427">
          <cell r="B427">
            <v>14000000</v>
          </cell>
          <cell r="C427">
            <v>39785</v>
          </cell>
          <cell r="E427" t="str">
            <v>Q</v>
          </cell>
          <cell r="F427">
            <v>10146512.630000001</v>
          </cell>
          <cell r="G427">
            <v>640855</v>
          </cell>
          <cell r="H427">
            <v>35.950000000000003</v>
          </cell>
          <cell r="I427">
            <v>0.35950000000000004</v>
          </cell>
          <cell r="J427">
            <v>39827</v>
          </cell>
          <cell r="K427">
            <v>40891</v>
          </cell>
        </row>
        <row r="428">
          <cell r="B428">
            <v>24000000</v>
          </cell>
          <cell r="C428">
            <v>39785</v>
          </cell>
          <cell r="D428" t="str">
            <v>A</v>
          </cell>
          <cell r="E428" t="str">
            <v>T</v>
          </cell>
          <cell r="F428">
            <v>23726200.219999999</v>
          </cell>
          <cell r="G428">
            <v>1098608</v>
          </cell>
          <cell r="H428">
            <v>35.950000000000003</v>
          </cell>
          <cell r="I428">
            <v>0.35950000000000004</v>
          </cell>
          <cell r="J428">
            <v>39827</v>
          </cell>
          <cell r="K428">
            <v>40891</v>
          </cell>
        </row>
        <row r="429">
          <cell r="B429">
            <v>10000000</v>
          </cell>
          <cell r="C429">
            <v>39785</v>
          </cell>
          <cell r="F429">
            <v>3424749.49</v>
          </cell>
          <cell r="G429">
            <v>636651</v>
          </cell>
          <cell r="H429">
            <v>44.54</v>
          </cell>
          <cell r="I429">
            <v>0.44540000000000002</v>
          </cell>
          <cell r="J429">
            <v>39827</v>
          </cell>
          <cell r="K429">
            <v>40526</v>
          </cell>
        </row>
        <row r="430">
          <cell r="B430">
            <v>8000000</v>
          </cell>
          <cell r="C430">
            <v>39786</v>
          </cell>
          <cell r="D430" t="str">
            <v>A</v>
          </cell>
          <cell r="E430" t="str">
            <v>T</v>
          </cell>
          <cell r="F430">
            <v>4855502.82</v>
          </cell>
          <cell r="G430">
            <v>604442</v>
          </cell>
          <cell r="H430">
            <v>41.5</v>
          </cell>
          <cell r="I430">
            <v>0.41499999999999998</v>
          </cell>
          <cell r="J430">
            <v>39827</v>
          </cell>
          <cell r="K430">
            <v>40343</v>
          </cell>
        </row>
        <row r="431">
          <cell r="B431">
            <v>16000000</v>
          </cell>
          <cell r="C431">
            <v>39786</v>
          </cell>
          <cell r="E431" t="str">
            <v>R</v>
          </cell>
          <cell r="F431">
            <v>12907741.09</v>
          </cell>
          <cell r="G431">
            <v>732406</v>
          </cell>
          <cell r="H431">
            <v>35.950000000000003</v>
          </cell>
          <cell r="I431">
            <v>0.35950000000000004</v>
          </cell>
          <cell r="J431">
            <v>39827</v>
          </cell>
          <cell r="K431">
            <v>40891</v>
          </cell>
        </row>
        <row r="432">
          <cell r="B432">
            <v>4500000</v>
          </cell>
          <cell r="C432">
            <v>39786</v>
          </cell>
          <cell r="D432" t="str">
            <v>A</v>
          </cell>
          <cell r="F432">
            <v>1732635.83</v>
          </cell>
          <cell r="G432">
            <v>286493</v>
          </cell>
          <cell r="H432">
            <v>44.54</v>
          </cell>
          <cell r="I432">
            <v>0.44540000000000002</v>
          </cell>
          <cell r="J432">
            <v>39808</v>
          </cell>
          <cell r="K432">
            <v>40508</v>
          </cell>
        </row>
        <row r="433">
          <cell r="B433">
            <v>11500000</v>
          </cell>
          <cell r="C433">
            <v>39786</v>
          </cell>
          <cell r="D433" t="str">
            <v>A</v>
          </cell>
          <cell r="E433" t="str">
            <v>S</v>
          </cell>
          <cell r="F433">
            <v>10191106.630000001</v>
          </cell>
          <cell r="G433">
            <v>526417</v>
          </cell>
          <cell r="H433">
            <v>35.950000000000003</v>
          </cell>
          <cell r="I433">
            <v>0.35950000000000004</v>
          </cell>
          <cell r="J433">
            <v>39827</v>
          </cell>
          <cell r="K433">
            <v>40891</v>
          </cell>
        </row>
        <row r="434">
          <cell r="B434">
            <v>14000000</v>
          </cell>
          <cell r="C434">
            <v>39786</v>
          </cell>
          <cell r="F434">
            <v>4654973.28</v>
          </cell>
          <cell r="G434">
            <v>826961</v>
          </cell>
          <cell r="H434">
            <v>36.04</v>
          </cell>
          <cell r="I434">
            <v>0.3604</v>
          </cell>
          <cell r="J434">
            <v>39827</v>
          </cell>
          <cell r="K434">
            <v>40526</v>
          </cell>
        </row>
        <row r="435">
          <cell r="B435">
            <v>10000000</v>
          </cell>
          <cell r="C435">
            <v>39786</v>
          </cell>
          <cell r="D435" t="str">
            <v>A</v>
          </cell>
          <cell r="E435" t="str">
            <v>S</v>
          </cell>
          <cell r="F435">
            <v>9554269.6500000004</v>
          </cell>
          <cell r="G435">
            <v>552789</v>
          </cell>
          <cell r="H435">
            <v>51.88</v>
          </cell>
          <cell r="I435">
            <v>0.51880000000000004</v>
          </cell>
          <cell r="J435">
            <v>39827</v>
          </cell>
          <cell r="K435">
            <v>40891</v>
          </cell>
        </row>
        <row r="436">
          <cell r="B436">
            <v>5500000</v>
          </cell>
          <cell r="C436">
            <v>39786</v>
          </cell>
          <cell r="F436">
            <v>1852835.4</v>
          </cell>
          <cell r="G436">
            <v>350158</v>
          </cell>
          <cell r="H436">
            <v>44.54</v>
          </cell>
          <cell r="I436">
            <v>0.44540000000000002</v>
          </cell>
          <cell r="J436">
            <v>39827</v>
          </cell>
          <cell r="K436">
            <v>40526</v>
          </cell>
        </row>
        <row r="437">
          <cell r="B437">
            <v>20000000</v>
          </cell>
          <cell r="C437">
            <v>39786</v>
          </cell>
          <cell r="F437">
            <v>6092803.2300000004</v>
          </cell>
          <cell r="G437">
            <v>1181373</v>
          </cell>
          <cell r="H437">
            <v>36.04</v>
          </cell>
          <cell r="I437">
            <v>0.3604</v>
          </cell>
          <cell r="J437">
            <v>39827</v>
          </cell>
          <cell r="K437">
            <v>40526</v>
          </cell>
        </row>
        <row r="438">
          <cell r="B438">
            <v>10000000</v>
          </cell>
          <cell r="C438">
            <v>39786</v>
          </cell>
          <cell r="E438" t="str">
            <v>P</v>
          </cell>
          <cell r="F438">
            <v>7428967.8899999997</v>
          </cell>
          <cell r="G438">
            <v>552789</v>
          </cell>
          <cell r="H438">
            <v>51.88</v>
          </cell>
          <cell r="I438">
            <v>0.51880000000000004</v>
          </cell>
          <cell r="J438">
            <v>39827</v>
          </cell>
          <cell r="K438">
            <v>40891</v>
          </cell>
        </row>
        <row r="439">
          <cell r="B439">
            <v>20000000</v>
          </cell>
          <cell r="C439">
            <v>39786</v>
          </cell>
          <cell r="D439" t="str">
            <v>A</v>
          </cell>
          <cell r="E439" t="str">
            <v>P</v>
          </cell>
          <cell r="F439">
            <v>14356442.470000001</v>
          </cell>
          <cell r="G439">
            <v>915507</v>
          </cell>
          <cell r="H439">
            <v>35.950000000000003</v>
          </cell>
          <cell r="I439">
            <v>0.35950000000000004</v>
          </cell>
          <cell r="J439">
            <v>39827</v>
          </cell>
          <cell r="K439">
            <v>40891</v>
          </cell>
        </row>
        <row r="440">
          <cell r="B440">
            <v>15000000</v>
          </cell>
          <cell r="C440">
            <v>39786</v>
          </cell>
          <cell r="F440">
            <v>4184159.82</v>
          </cell>
          <cell r="G440">
            <v>886030</v>
          </cell>
          <cell r="H440">
            <v>36.04</v>
          </cell>
          <cell r="I440">
            <v>0.3604</v>
          </cell>
          <cell r="J440">
            <v>39827</v>
          </cell>
          <cell r="K440">
            <v>40526</v>
          </cell>
        </row>
        <row r="441">
          <cell r="B441">
            <v>15000000</v>
          </cell>
          <cell r="C441">
            <v>39786</v>
          </cell>
          <cell r="F441">
            <v>3343506.75</v>
          </cell>
          <cell r="G441">
            <v>886030</v>
          </cell>
          <cell r="H441">
            <v>36.04</v>
          </cell>
          <cell r="I441">
            <v>0.3604</v>
          </cell>
          <cell r="J441">
            <v>39827</v>
          </cell>
          <cell r="K441">
            <v>40526</v>
          </cell>
        </row>
        <row r="442">
          <cell r="B442">
            <v>40000000</v>
          </cell>
          <cell r="C442">
            <v>39786</v>
          </cell>
          <cell r="F442">
            <v>11216999.23</v>
          </cell>
          <cell r="G442">
            <v>2362745</v>
          </cell>
          <cell r="H442">
            <v>36.04</v>
          </cell>
          <cell r="I442">
            <v>0.3604</v>
          </cell>
          <cell r="J442">
            <v>39827</v>
          </cell>
          <cell r="K442">
            <v>40526</v>
          </cell>
        </row>
        <row r="443">
          <cell r="B443">
            <v>30000000</v>
          </cell>
          <cell r="C443">
            <v>39787</v>
          </cell>
          <cell r="F443">
            <v>18677454.52</v>
          </cell>
          <cell r="G443">
            <v>1373260</v>
          </cell>
          <cell r="H443">
            <v>35.950000000000003</v>
          </cell>
          <cell r="I443">
            <v>0.35950000000000004</v>
          </cell>
          <cell r="J443">
            <v>39827</v>
          </cell>
          <cell r="K443">
            <v>40891</v>
          </cell>
        </row>
        <row r="444">
          <cell r="B444">
            <v>15000000</v>
          </cell>
          <cell r="C444">
            <v>39787</v>
          </cell>
          <cell r="F444">
            <v>4450587.24</v>
          </cell>
          <cell r="G444">
            <v>886030</v>
          </cell>
          <cell r="H444">
            <v>36.04</v>
          </cell>
          <cell r="I444">
            <v>0.3604</v>
          </cell>
          <cell r="J444">
            <v>39827</v>
          </cell>
          <cell r="K444">
            <v>40526</v>
          </cell>
        </row>
        <row r="445">
          <cell r="B445">
            <v>10000000</v>
          </cell>
          <cell r="C445">
            <v>39787</v>
          </cell>
          <cell r="F445">
            <v>5301290.5199999996</v>
          </cell>
          <cell r="G445">
            <v>583344</v>
          </cell>
          <cell r="H445">
            <v>48.86</v>
          </cell>
          <cell r="I445">
            <v>0.48859999999999998</v>
          </cell>
          <cell r="J445">
            <v>39827</v>
          </cell>
          <cell r="K445">
            <v>40708</v>
          </cell>
        </row>
        <row r="446">
          <cell r="B446">
            <v>15000000</v>
          </cell>
          <cell r="C446">
            <v>39787</v>
          </cell>
          <cell r="E446" t="str">
            <v>Q</v>
          </cell>
          <cell r="F446">
            <v>1533450.75</v>
          </cell>
          <cell r="G446">
            <v>1091323</v>
          </cell>
          <cell r="H446">
            <v>36.090000000000003</v>
          </cell>
          <cell r="I446">
            <v>0.36090000000000005</v>
          </cell>
          <cell r="J446">
            <v>39827</v>
          </cell>
          <cell r="K446">
            <v>40343</v>
          </cell>
        </row>
        <row r="447">
          <cell r="B447">
            <v>30000000</v>
          </cell>
          <cell r="C447">
            <v>39787</v>
          </cell>
          <cell r="F447">
            <v>18673538.690000001</v>
          </cell>
          <cell r="G447">
            <v>1373260</v>
          </cell>
          <cell r="H447">
            <v>35.950000000000003</v>
          </cell>
          <cell r="I447">
            <v>0.35950000000000004</v>
          </cell>
          <cell r="J447">
            <v>39827</v>
          </cell>
          <cell r="K447">
            <v>40891</v>
          </cell>
        </row>
        <row r="448">
          <cell r="B448">
            <v>2000000</v>
          </cell>
          <cell r="C448">
            <v>39787</v>
          </cell>
          <cell r="E448" t="str">
            <v>P</v>
          </cell>
          <cell r="F448">
            <v>214019.13</v>
          </cell>
          <cell r="G448">
            <v>151111</v>
          </cell>
          <cell r="H448">
            <v>41.5</v>
          </cell>
          <cell r="I448">
            <v>0.41499999999999998</v>
          </cell>
          <cell r="J448">
            <v>39827</v>
          </cell>
          <cell r="K448">
            <v>40343</v>
          </cell>
        </row>
        <row r="449">
          <cell r="B449">
            <v>10000000</v>
          </cell>
          <cell r="C449">
            <v>39787</v>
          </cell>
          <cell r="D449" t="str">
            <v>A</v>
          </cell>
          <cell r="E449" t="str">
            <v>T</v>
          </cell>
          <cell r="F449">
            <v>8378942.9800000004</v>
          </cell>
          <cell r="G449">
            <v>636651</v>
          </cell>
          <cell r="H449">
            <v>44.54</v>
          </cell>
          <cell r="I449">
            <v>0.44540000000000002</v>
          </cell>
          <cell r="J449">
            <v>39827</v>
          </cell>
          <cell r="K449">
            <v>40526</v>
          </cell>
        </row>
        <row r="450">
          <cell r="B450">
            <v>50000000</v>
          </cell>
          <cell r="C450">
            <v>39787</v>
          </cell>
          <cell r="F450">
            <v>14175983.68</v>
          </cell>
          <cell r="G450">
            <v>2953432</v>
          </cell>
          <cell r="H450">
            <v>36.04</v>
          </cell>
          <cell r="I450">
            <v>0.3604</v>
          </cell>
          <cell r="J450">
            <v>39827</v>
          </cell>
          <cell r="K450">
            <v>40526</v>
          </cell>
        </row>
        <row r="451">
          <cell r="B451">
            <v>10000000</v>
          </cell>
          <cell r="C451">
            <v>39791</v>
          </cell>
          <cell r="F451">
            <v>6792339.0599999996</v>
          </cell>
          <cell r="G451">
            <v>552789</v>
          </cell>
          <cell r="H451">
            <v>51.88</v>
          </cell>
          <cell r="I451">
            <v>0.51880000000000004</v>
          </cell>
          <cell r="J451">
            <v>39827</v>
          </cell>
          <cell r="K451">
            <v>40891</v>
          </cell>
        </row>
        <row r="452">
          <cell r="B452">
            <v>5000000</v>
          </cell>
          <cell r="C452">
            <v>39791</v>
          </cell>
          <cell r="F452">
            <v>1188795.3</v>
          </cell>
          <cell r="G452">
            <v>318326</v>
          </cell>
          <cell r="H452">
            <v>44.54</v>
          </cell>
          <cell r="I452">
            <v>0.44540000000000002</v>
          </cell>
          <cell r="J452">
            <v>39827</v>
          </cell>
          <cell r="K452">
            <v>40526</v>
          </cell>
        </row>
        <row r="453">
          <cell r="B453">
            <v>13000000</v>
          </cell>
          <cell r="C453">
            <v>39791</v>
          </cell>
          <cell r="F453">
            <v>6155979.04</v>
          </cell>
          <cell r="G453">
            <v>663465</v>
          </cell>
          <cell r="H453">
            <v>36.03</v>
          </cell>
          <cell r="I453">
            <v>0.36030000000000001</v>
          </cell>
          <cell r="J453">
            <v>39827</v>
          </cell>
          <cell r="K453">
            <v>40708</v>
          </cell>
        </row>
        <row r="454">
          <cell r="B454">
            <v>15000000</v>
          </cell>
          <cell r="C454">
            <v>39791</v>
          </cell>
          <cell r="F454">
            <v>9166337.4499999993</v>
          </cell>
          <cell r="G454">
            <v>686630</v>
          </cell>
          <cell r="H454">
            <v>35.950000000000003</v>
          </cell>
          <cell r="I454">
            <v>0.35950000000000004</v>
          </cell>
          <cell r="J454">
            <v>39827</v>
          </cell>
          <cell r="K454">
            <v>40891</v>
          </cell>
        </row>
        <row r="455">
          <cell r="B455">
            <v>5000000</v>
          </cell>
          <cell r="C455">
            <v>39791</v>
          </cell>
          <cell r="E455" t="str">
            <v>R</v>
          </cell>
          <cell r="F455">
            <v>4943722.4400000004</v>
          </cell>
          <cell r="G455">
            <v>276395</v>
          </cell>
          <cell r="H455">
            <v>51.88</v>
          </cell>
          <cell r="I455">
            <v>0.51880000000000004</v>
          </cell>
          <cell r="J455">
            <v>39827</v>
          </cell>
          <cell r="K455">
            <v>40891</v>
          </cell>
        </row>
        <row r="456">
          <cell r="B456">
            <v>20000000</v>
          </cell>
          <cell r="C456">
            <v>39791</v>
          </cell>
          <cell r="F456">
            <v>12308872.609999999</v>
          </cell>
          <cell r="G456">
            <v>915507</v>
          </cell>
          <cell r="H456">
            <v>35.950000000000003</v>
          </cell>
          <cell r="I456">
            <v>0.35950000000000004</v>
          </cell>
          <cell r="J456">
            <v>39827</v>
          </cell>
          <cell r="K456">
            <v>40891</v>
          </cell>
        </row>
        <row r="457">
          <cell r="B457">
            <v>10000000</v>
          </cell>
          <cell r="C457">
            <v>39791</v>
          </cell>
          <cell r="F457">
            <v>6251483.4500000002</v>
          </cell>
          <cell r="G457">
            <v>552789</v>
          </cell>
          <cell r="H457">
            <v>51.88</v>
          </cell>
          <cell r="I457">
            <v>0.51880000000000004</v>
          </cell>
          <cell r="J457">
            <v>39827</v>
          </cell>
          <cell r="K457">
            <v>40891</v>
          </cell>
        </row>
        <row r="458">
          <cell r="B458">
            <v>10000000</v>
          </cell>
          <cell r="C458">
            <v>39791</v>
          </cell>
          <cell r="D458" t="str">
            <v>A</v>
          </cell>
          <cell r="E458" t="str">
            <v>S</v>
          </cell>
          <cell r="F458">
            <v>6095242.5</v>
          </cell>
          <cell r="G458">
            <v>636651</v>
          </cell>
          <cell r="H458">
            <v>44.54</v>
          </cell>
          <cell r="I458">
            <v>0.44540000000000002</v>
          </cell>
          <cell r="J458">
            <v>39827</v>
          </cell>
          <cell r="K458">
            <v>40526</v>
          </cell>
        </row>
        <row r="459">
          <cell r="B459">
            <v>18000000</v>
          </cell>
          <cell r="C459">
            <v>39791</v>
          </cell>
          <cell r="F459">
            <v>12365698.33</v>
          </cell>
          <cell r="G459">
            <v>823956</v>
          </cell>
          <cell r="H459">
            <v>35.950000000000003</v>
          </cell>
          <cell r="I459">
            <v>0.35950000000000004</v>
          </cell>
          <cell r="J459">
            <v>39827</v>
          </cell>
          <cell r="K459">
            <v>40891</v>
          </cell>
        </row>
        <row r="460">
          <cell r="B460">
            <v>4500000</v>
          </cell>
          <cell r="C460">
            <v>39791</v>
          </cell>
          <cell r="F460">
            <v>1389531.89</v>
          </cell>
          <cell r="G460">
            <v>286493</v>
          </cell>
          <cell r="H460">
            <v>44.54</v>
          </cell>
          <cell r="I460">
            <v>0.44540000000000002</v>
          </cell>
          <cell r="J460">
            <v>39827</v>
          </cell>
          <cell r="K460">
            <v>40526</v>
          </cell>
        </row>
        <row r="461">
          <cell r="B461">
            <v>6000000</v>
          </cell>
          <cell r="C461">
            <v>39791</v>
          </cell>
          <cell r="F461">
            <v>4169620.27</v>
          </cell>
          <cell r="G461">
            <v>331674</v>
          </cell>
          <cell r="H461">
            <v>51.88</v>
          </cell>
          <cell r="I461">
            <v>0.51880000000000004</v>
          </cell>
          <cell r="J461">
            <v>39827</v>
          </cell>
          <cell r="K461">
            <v>40891</v>
          </cell>
        </row>
        <row r="462">
          <cell r="B462">
            <v>35000000</v>
          </cell>
          <cell r="C462">
            <v>39791</v>
          </cell>
          <cell r="F462">
            <v>20795407.949999999</v>
          </cell>
          <cell r="G462">
            <v>1602137</v>
          </cell>
          <cell r="H462">
            <v>35.950000000000003</v>
          </cell>
          <cell r="I462">
            <v>0.35950000000000004</v>
          </cell>
          <cell r="J462">
            <v>39827</v>
          </cell>
          <cell r="K462">
            <v>40891</v>
          </cell>
        </row>
        <row r="463">
          <cell r="B463">
            <v>6000000</v>
          </cell>
          <cell r="C463">
            <v>39791</v>
          </cell>
          <cell r="F463">
            <v>4092483.73</v>
          </cell>
          <cell r="G463">
            <v>331674</v>
          </cell>
          <cell r="H463">
            <v>51.88</v>
          </cell>
          <cell r="I463">
            <v>0.51880000000000004</v>
          </cell>
          <cell r="J463">
            <v>39827</v>
          </cell>
          <cell r="K463">
            <v>40891</v>
          </cell>
        </row>
        <row r="464">
          <cell r="B464">
            <v>10000000</v>
          </cell>
          <cell r="C464">
            <v>39792</v>
          </cell>
          <cell r="F464">
            <v>2821993.98</v>
          </cell>
          <cell r="G464">
            <v>636651</v>
          </cell>
          <cell r="H464">
            <v>44.54</v>
          </cell>
          <cell r="I464">
            <v>0.44540000000000002</v>
          </cell>
          <cell r="J464">
            <v>39827</v>
          </cell>
          <cell r="K464">
            <v>40526</v>
          </cell>
        </row>
        <row r="465">
          <cell r="B465">
            <v>16000000</v>
          </cell>
          <cell r="C465">
            <v>39792</v>
          </cell>
          <cell r="D465" t="str">
            <v>A</v>
          </cell>
          <cell r="E465" t="str">
            <v>T</v>
          </cell>
          <cell r="F465">
            <v>11272987.960000001</v>
          </cell>
          <cell r="G465">
            <v>945098</v>
          </cell>
          <cell r="H465">
            <v>36.04</v>
          </cell>
          <cell r="I465">
            <v>0.3604</v>
          </cell>
          <cell r="J465">
            <v>39827</v>
          </cell>
          <cell r="K465">
            <v>40526</v>
          </cell>
        </row>
        <row r="466">
          <cell r="B466">
            <v>12000000</v>
          </cell>
          <cell r="C466">
            <v>39792</v>
          </cell>
          <cell r="D466" t="str">
            <v>A</v>
          </cell>
          <cell r="E466" t="str">
            <v>T</v>
          </cell>
          <cell r="F466">
            <v>12099416.310000001</v>
          </cell>
          <cell r="G466">
            <v>549304</v>
          </cell>
          <cell r="H466">
            <v>35.950000000000003</v>
          </cell>
          <cell r="I466">
            <v>0.35950000000000004</v>
          </cell>
          <cell r="J466">
            <v>39827</v>
          </cell>
          <cell r="K466">
            <v>40891</v>
          </cell>
        </row>
        <row r="467">
          <cell r="B467">
            <v>14000000</v>
          </cell>
          <cell r="C467">
            <v>39792</v>
          </cell>
          <cell r="F467">
            <v>96555.58</v>
          </cell>
          <cell r="G467">
            <v>1018568</v>
          </cell>
          <cell r="H467">
            <v>36.090000000000003</v>
          </cell>
          <cell r="I467">
            <v>0.36090000000000005</v>
          </cell>
          <cell r="J467">
            <v>39827</v>
          </cell>
          <cell r="K467">
            <v>40343</v>
          </cell>
        </row>
        <row r="468">
          <cell r="B468">
            <v>5000000</v>
          </cell>
          <cell r="C468">
            <v>39792</v>
          </cell>
          <cell r="F468">
            <v>2341807.16</v>
          </cell>
          <cell r="G468">
            <v>318326</v>
          </cell>
          <cell r="H468">
            <v>44.54</v>
          </cell>
          <cell r="I468">
            <v>0.44540000000000002</v>
          </cell>
          <cell r="J468">
            <v>39827</v>
          </cell>
          <cell r="K468">
            <v>40526</v>
          </cell>
        </row>
        <row r="469">
          <cell r="B469">
            <v>12000000</v>
          </cell>
          <cell r="C469">
            <v>39792</v>
          </cell>
          <cell r="F469">
            <v>6048310.5099999998</v>
          </cell>
          <cell r="G469">
            <v>612429</v>
          </cell>
          <cell r="H469">
            <v>36.03</v>
          </cell>
          <cell r="I469">
            <v>0.36030000000000001</v>
          </cell>
          <cell r="J469">
            <v>39827</v>
          </cell>
          <cell r="K469">
            <v>40708</v>
          </cell>
        </row>
        <row r="470">
          <cell r="B470">
            <v>12000000</v>
          </cell>
          <cell r="C470">
            <v>39792</v>
          </cell>
          <cell r="D470" t="str">
            <v>A</v>
          </cell>
          <cell r="E470" t="str">
            <v>T</v>
          </cell>
          <cell r="F470">
            <v>9337929.9000000004</v>
          </cell>
          <cell r="G470">
            <v>708824</v>
          </cell>
          <cell r="H470">
            <v>36.04</v>
          </cell>
          <cell r="I470">
            <v>0.3604</v>
          </cell>
          <cell r="J470">
            <v>39827</v>
          </cell>
          <cell r="K470">
            <v>40526</v>
          </cell>
        </row>
        <row r="471">
          <cell r="B471">
            <v>17000000</v>
          </cell>
          <cell r="C471">
            <v>39792</v>
          </cell>
          <cell r="D471" t="str">
            <v>A</v>
          </cell>
          <cell r="F471">
            <v>6146847.7400000002</v>
          </cell>
          <cell r="G471">
            <v>1004167</v>
          </cell>
          <cell r="H471">
            <v>36.04</v>
          </cell>
          <cell r="I471">
            <v>0.3604</v>
          </cell>
          <cell r="J471">
            <v>39827</v>
          </cell>
          <cell r="K471">
            <v>40526</v>
          </cell>
        </row>
        <row r="472">
          <cell r="B472">
            <v>5000000</v>
          </cell>
          <cell r="C472">
            <v>39792</v>
          </cell>
          <cell r="E472" t="str">
            <v>Q</v>
          </cell>
          <cell r="F472">
            <v>222376.15</v>
          </cell>
          <cell r="G472">
            <v>377777</v>
          </cell>
          <cell r="H472">
            <v>41.5</v>
          </cell>
          <cell r="I472">
            <v>0.41499999999999998</v>
          </cell>
          <cell r="J472">
            <v>39827</v>
          </cell>
          <cell r="K472">
            <v>40343</v>
          </cell>
        </row>
        <row r="473">
          <cell r="B473">
            <v>6000000</v>
          </cell>
          <cell r="C473">
            <v>39792</v>
          </cell>
          <cell r="F473">
            <v>1591196.28</v>
          </cell>
          <cell r="G473">
            <v>381991</v>
          </cell>
          <cell r="H473">
            <v>44.54</v>
          </cell>
          <cell r="I473">
            <v>0.44540000000000002</v>
          </cell>
          <cell r="J473">
            <v>39827</v>
          </cell>
          <cell r="K473">
            <v>40526</v>
          </cell>
        </row>
        <row r="474">
          <cell r="B474">
            <v>15000000</v>
          </cell>
          <cell r="C474">
            <v>39792</v>
          </cell>
          <cell r="F474">
            <v>4166634.26</v>
          </cell>
          <cell r="G474">
            <v>886030</v>
          </cell>
          <cell r="H474">
            <v>36.04</v>
          </cell>
          <cell r="I474">
            <v>0.3604</v>
          </cell>
          <cell r="J474">
            <v>39827</v>
          </cell>
          <cell r="K474">
            <v>40526</v>
          </cell>
        </row>
        <row r="475">
          <cell r="B475">
            <v>20000000</v>
          </cell>
          <cell r="C475">
            <v>39792</v>
          </cell>
          <cell r="D475" t="str">
            <v>A</v>
          </cell>
          <cell r="E475" t="str">
            <v>T</v>
          </cell>
          <cell r="F475">
            <v>13634472.5</v>
          </cell>
          <cell r="G475">
            <v>1181373</v>
          </cell>
          <cell r="H475">
            <v>36.04</v>
          </cell>
          <cell r="I475">
            <v>0.3604</v>
          </cell>
          <cell r="J475">
            <v>39827</v>
          </cell>
          <cell r="K475">
            <v>40526</v>
          </cell>
        </row>
        <row r="476">
          <cell r="B476">
            <v>5000000</v>
          </cell>
          <cell r="C476">
            <v>39792</v>
          </cell>
          <cell r="D476" t="str">
            <v>A</v>
          </cell>
          <cell r="E476" t="str">
            <v>T</v>
          </cell>
          <cell r="F476">
            <v>2985526.47</v>
          </cell>
          <cell r="G476">
            <v>377777</v>
          </cell>
          <cell r="H476">
            <v>41.5</v>
          </cell>
          <cell r="I476">
            <v>0.41499999999999998</v>
          </cell>
          <cell r="J476">
            <v>39827</v>
          </cell>
          <cell r="K476">
            <v>40343</v>
          </cell>
        </row>
        <row r="477">
          <cell r="B477">
            <v>17000000</v>
          </cell>
          <cell r="C477">
            <v>39792</v>
          </cell>
          <cell r="F477">
            <v>9508524.6799999997</v>
          </cell>
          <cell r="G477">
            <v>778181</v>
          </cell>
          <cell r="H477">
            <v>35.950000000000003</v>
          </cell>
          <cell r="I477">
            <v>0.35950000000000004</v>
          </cell>
          <cell r="J477">
            <v>39827</v>
          </cell>
          <cell r="K477">
            <v>40891</v>
          </cell>
        </row>
        <row r="478">
          <cell r="B478">
            <v>50000000</v>
          </cell>
          <cell r="C478">
            <v>39792</v>
          </cell>
          <cell r="F478">
            <v>28150904.879999999</v>
          </cell>
          <cell r="G478">
            <v>2288767</v>
          </cell>
          <cell r="H478">
            <v>35.950000000000003</v>
          </cell>
          <cell r="I478">
            <v>0.35950000000000004</v>
          </cell>
          <cell r="J478">
            <v>39827</v>
          </cell>
          <cell r="K478">
            <v>40891</v>
          </cell>
        </row>
        <row r="479">
          <cell r="B479">
            <v>18000000</v>
          </cell>
          <cell r="C479">
            <v>39793</v>
          </cell>
          <cell r="F479">
            <v>11423654.09</v>
          </cell>
          <cell r="G479">
            <v>823956</v>
          </cell>
          <cell r="H479">
            <v>35.950000000000003</v>
          </cell>
          <cell r="I479">
            <v>0.35950000000000004</v>
          </cell>
          <cell r="J479">
            <v>39827</v>
          </cell>
          <cell r="K479">
            <v>40891</v>
          </cell>
        </row>
        <row r="480">
          <cell r="B480">
            <v>8000000</v>
          </cell>
          <cell r="C480">
            <v>39793</v>
          </cell>
          <cell r="F480">
            <v>2260113.59</v>
          </cell>
          <cell r="G480">
            <v>509321</v>
          </cell>
          <cell r="H480">
            <v>44.54</v>
          </cell>
          <cell r="I480">
            <v>0.44540000000000002</v>
          </cell>
          <cell r="J480">
            <v>39827</v>
          </cell>
          <cell r="K480">
            <v>40526</v>
          </cell>
        </row>
        <row r="481">
          <cell r="B481">
            <v>7000000</v>
          </cell>
          <cell r="C481">
            <v>39793</v>
          </cell>
          <cell r="F481">
            <v>4961986.7699999996</v>
          </cell>
          <cell r="G481">
            <v>386953</v>
          </cell>
          <cell r="H481">
            <v>51.88</v>
          </cell>
          <cell r="I481">
            <v>0.51880000000000004</v>
          </cell>
          <cell r="J481">
            <v>39827</v>
          </cell>
          <cell r="K481">
            <v>40891</v>
          </cell>
        </row>
        <row r="482">
          <cell r="B482">
            <v>14000000</v>
          </cell>
          <cell r="C482">
            <v>39793</v>
          </cell>
          <cell r="D482" t="str">
            <v>A</v>
          </cell>
          <cell r="E482" t="str">
            <v>T</v>
          </cell>
          <cell r="F482">
            <v>13353802.789999999</v>
          </cell>
          <cell r="G482">
            <v>640855</v>
          </cell>
          <cell r="H482">
            <v>35.950000000000003</v>
          </cell>
          <cell r="I482">
            <v>0.35950000000000004</v>
          </cell>
          <cell r="J482">
            <v>39827</v>
          </cell>
          <cell r="K482">
            <v>40891</v>
          </cell>
        </row>
        <row r="483">
          <cell r="B483">
            <v>11000000</v>
          </cell>
          <cell r="C483">
            <v>39793</v>
          </cell>
          <cell r="F483">
            <v>6592107.2199999997</v>
          </cell>
          <cell r="G483">
            <v>503529</v>
          </cell>
          <cell r="H483">
            <v>35.950000000000003</v>
          </cell>
          <cell r="I483">
            <v>0.35950000000000004</v>
          </cell>
          <cell r="J483">
            <v>39827</v>
          </cell>
          <cell r="K483">
            <v>40891</v>
          </cell>
        </row>
        <row r="484">
          <cell r="B484">
            <v>25000000</v>
          </cell>
          <cell r="C484">
            <v>39793</v>
          </cell>
          <cell r="E484" t="str">
            <v>R</v>
          </cell>
          <cell r="F484">
            <v>19354361.039999999</v>
          </cell>
          <cell r="G484">
            <v>1144384</v>
          </cell>
          <cell r="H484">
            <v>35.950000000000003</v>
          </cell>
          <cell r="I484">
            <v>0.35950000000000004</v>
          </cell>
          <cell r="J484">
            <v>39827</v>
          </cell>
          <cell r="K484">
            <v>40891</v>
          </cell>
        </row>
        <row r="485">
          <cell r="B485">
            <v>10000000</v>
          </cell>
          <cell r="C485">
            <v>39793</v>
          </cell>
          <cell r="E485" t="str">
            <v>Q</v>
          </cell>
          <cell r="F485">
            <v>8068876.9699999997</v>
          </cell>
          <cell r="G485">
            <v>552789</v>
          </cell>
          <cell r="H485">
            <v>51.88</v>
          </cell>
          <cell r="I485">
            <v>0.51880000000000004</v>
          </cell>
          <cell r="J485">
            <v>39827</v>
          </cell>
          <cell r="K485">
            <v>40891</v>
          </cell>
        </row>
        <row r="486">
          <cell r="B486">
            <v>15000000</v>
          </cell>
          <cell r="C486">
            <v>39793</v>
          </cell>
          <cell r="F486">
            <v>9665788.3100000005</v>
          </cell>
          <cell r="G486">
            <v>686630</v>
          </cell>
          <cell r="H486">
            <v>35.950000000000003</v>
          </cell>
          <cell r="I486">
            <v>0.35950000000000004</v>
          </cell>
          <cell r="J486">
            <v>39827</v>
          </cell>
          <cell r="K486">
            <v>40891</v>
          </cell>
        </row>
        <row r="487">
          <cell r="B487">
            <v>50000000</v>
          </cell>
          <cell r="C487">
            <v>39793</v>
          </cell>
          <cell r="F487">
            <v>30415694.600000001</v>
          </cell>
          <cell r="G487">
            <v>2288767</v>
          </cell>
          <cell r="H487">
            <v>35.950000000000003</v>
          </cell>
          <cell r="I487">
            <v>0.35950000000000004</v>
          </cell>
          <cell r="J487">
            <v>39827</v>
          </cell>
          <cell r="K487">
            <v>40891</v>
          </cell>
        </row>
        <row r="488">
          <cell r="B488">
            <v>20000000</v>
          </cell>
          <cell r="C488">
            <v>39793</v>
          </cell>
          <cell r="F488">
            <v>8022280.6699999999</v>
          </cell>
          <cell r="G488">
            <v>915507</v>
          </cell>
          <cell r="H488">
            <v>35.950000000000003</v>
          </cell>
          <cell r="I488">
            <v>0.35950000000000004</v>
          </cell>
          <cell r="J488">
            <v>39827</v>
          </cell>
          <cell r="K488">
            <v>40891</v>
          </cell>
        </row>
        <row r="489">
          <cell r="B489">
            <v>10000000</v>
          </cell>
          <cell r="C489">
            <v>39793</v>
          </cell>
          <cell r="F489">
            <v>6875227.1299999999</v>
          </cell>
          <cell r="G489">
            <v>552789</v>
          </cell>
          <cell r="H489">
            <v>51.88</v>
          </cell>
          <cell r="I489">
            <v>0.51880000000000004</v>
          </cell>
          <cell r="J489">
            <v>39827</v>
          </cell>
          <cell r="K489">
            <v>40891</v>
          </cell>
        </row>
        <row r="490">
          <cell r="B490">
            <v>15000000</v>
          </cell>
          <cell r="C490">
            <v>39793</v>
          </cell>
          <cell r="F490">
            <v>4148535.29</v>
          </cell>
          <cell r="G490">
            <v>886030</v>
          </cell>
          <cell r="H490">
            <v>36.04</v>
          </cell>
          <cell r="I490">
            <v>0.3604</v>
          </cell>
          <cell r="J490">
            <v>39827</v>
          </cell>
          <cell r="K490">
            <v>40526</v>
          </cell>
        </row>
        <row r="491">
          <cell r="B491">
            <v>22000000</v>
          </cell>
          <cell r="C491">
            <v>39793</v>
          </cell>
          <cell r="E491" t="str">
            <v>Q</v>
          </cell>
          <cell r="F491">
            <v>15709074.140000001</v>
          </cell>
          <cell r="G491">
            <v>1007058</v>
          </cell>
          <cell r="H491">
            <v>35.950000000000003</v>
          </cell>
          <cell r="I491">
            <v>0.35950000000000004</v>
          </cell>
          <cell r="J491">
            <v>39827</v>
          </cell>
          <cell r="K491">
            <v>40891</v>
          </cell>
        </row>
        <row r="492">
          <cell r="B492">
            <v>10000000</v>
          </cell>
          <cell r="C492">
            <v>39794</v>
          </cell>
          <cell r="F492">
            <v>3641747.24</v>
          </cell>
          <cell r="G492">
            <v>636651</v>
          </cell>
          <cell r="H492">
            <v>44.54</v>
          </cell>
          <cell r="I492">
            <v>0.44540000000000002</v>
          </cell>
          <cell r="J492">
            <v>39827</v>
          </cell>
          <cell r="K492">
            <v>40526</v>
          </cell>
        </row>
        <row r="493">
          <cell r="B493">
            <v>4500000</v>
          </cell>
          <cell r="C493">
            <v>39794</v>
          </cell>
          <cell r="E493" t="str">
            <v>R</v>
          </cell>
          <cell r="F493">
            <v>2773133.04</v>
          </cell>
          <cell r="G493">
            <v>286493</v>
          </cell>
          <cell r="H493">
            <v>44.54</v>
          </cell>
          <cell r="I493">
            <v>0.44540000000000002</v>
          </cell>
          <cell r="J493">
            <v>39827</v>
          </cell>
          <cell r="K493">
            <v>40526</v>
          </cell>
        </row>
        <row r="494">
          <cell r="B494">
            <v>6000000</v>
          </cell>
          <cell r="C494">
            <v>39794</v>
          </cell>
          <cell r="F494">
            <v>1572875.39</v>
          </cell>
          <cell r="G494">
            <v>381991</v>
          </cell>
          <cell r="H494">
            <v>44.54</v>
          </cell>
          <cell r="I494">
            <v>0.44540000000000002</v>
          </cell>
          <cell r="J494">
            <v>39827</v>
          </cell>
          <cell r="K494">
            <v>40526</v>
          </cell>
        </row>
        <row r="495">
          <cell r="B495">
            <v>20000000</v>
          </cell>
          <cell r="C495">
            <v>39794</v>
          </cell>
          <cell r="E495" t="str">
            <v>Q</v>
          </cell>
          <cell r="F495">
            <v>977027.81</v>
          </cell>
          <cell r="G495">
            <v>1455097</v>
          </cell>
          <cell r="H495">
            <v>36.090000000000003</v>
          </cell>
          <cell r="I495">
            <v>0.36090000000000005</v>
          </cell>
          <cell r="J495">
            <v>39827</v>
          </cell>
          <cell r="K495">
            <v>40343</v>
          </cell>
        </row>
        <row r="496">
          <cell r="B496">
            <v>18000000</v>
          </cell>
          <cell r="C496">
            <v>39794</v>
          </cell>
          <cell r="F496">
            <v>11031993.82</v>
          </cell>
          <cell r="G496">
            <v>823956</v>
          </cell>
          <cell r="H496">
            <v>35.950000000000003</v>
          </cell>
          <cell r="I496">
            <v>0.35950000000000004</v>
          </cell>
          <cell r="J496">
            <v>39827</v>
          </cell>
          <cell r="K496">
            <v>40891</v>
          </cell>
        </row>
        <row r="497">
          <cell r="B497">
            <v>18000000</v>
          </cell>
          <cell r="C497">
            <v>39794</v>
          </cell>
          <cell r="E497" t="str">
            <v>Q</v>
          </cell>
          <cell r="F497">
            <v>8339733.7199999997</v>
          </cell>
          <cell r="G497">
            <v>1063236</v>
          </cell>
          <cell r="H497">
            <v>36.04</v>
          </cell>
          <cell r="I497">
            <v>0.3604</v>
          </cell>
          <cell r="J497">
            <v>39827</v>
          </cell>
          <cell r="K497">
            <v>40526</v>
          </cell>
        </row>
        <row r="498">
          <cell r="B498">
            <v>12000000</v>
          </cell>
          <cell r="C498">
            <v>39794</v>
          </cell>
          <cell r="F498">
            <v>7223128.6399999997</v>
          </cell>
          <cell r="G498">
            <v>549304</v>
          </cell>
          <cell r="H498">
            <v>35.950000000000003</v>
          </cell>
          <cell r="I498">
            <v>0.35950000000000004</v>
          </cell>
          <cell r="J498">
            <v>39827</v>
          </cell>
          <cell r="K498">
            <v>40891</v>
          </cell>
        </row>
        <row r="499">
          <cell r="B499">
            <v>20000000</v>
          </cell>
          <cell r="C499">
            <v>39794</v>
          </cell>
          <cell r="F499">
            <v>12147981.630000001</v>
          </cell>
          <cell r="G499">
            <v>915507</v>
          </cell>
          <cell r="H499">
            <v>35.950000000000003</v>
          </cell>
          <cell r="I499">
            <v>0.35950000000000004</v>
          </cell>
          <cell r="J499">
            <v>39827</v>
          </cell>
          <cell r="K499">
            <v>40891</v>
          </cell>
        </row>
        <row r="500">
          <cell r="B500">
            <v>14000000</v>
          </cell>
          <cell r="C500">
            <v>39794</v>
          </cell>
          <cell r="F500">
            <v>8273844</v>
          </cell>
          <cell r="G500">
            <v>640855</v>
          </cell>
          <cell r="H500">
            <v>35.950000000000003</v>
          </cell>
          <cell r="I500">
            <v>0.35950000000000004</v>
          </cell>
          <cell r="J500">
            <v>39827</v>
          </cell>
          <cell r="K500">
            <v>40891</v>
          </cell>
        </row>
        <row r="501">
          <cell r="B501">
            <v>16000000</v>
          </cell>
          <cell r="C501">
            <v>39794</v>
          </cell>
          <cell r="F501">
            <v>9934346.7699999996</v>
          </cell>
          <cell r="G501">
            <v>732406</v>
          </cell>
          <cell r="H501">
            <v>35.950000000000003</v>
          </cell>
          <cell r="I501">
            <v>0.35950000000000004</v>
          </cell>
          <cell r="J501">
            <v>39827</v>
          </cell>
          <cell r="K501">
            <v>40891</v>
          </cell>
        </row>
        <row r="502">
          <cell r="B502">
            <v>5000000</v>
          </cell>
          <cell r="C502">
            <v>39794</v>
          </cell>
          <cell r="E502" t="str">
            <v>P</v>
          </cell>
          <cell r="F502">
            <v>3834052.45</v>
          </cell>
          <cell r="G502">
            <v>276395</v>
          </cell>
          <cell r="H502">
            <v>51.88</v>
          </cell>
          <cell r="I502">
            <v>0.51880000000000004</v>
          </cell>
          <cell r="J502">
            <v>39827</v>
          </cell>
          <cell r="K502">
            <v>40891</v>
          </cell>
        </row>
        <row r="503">
          <cell r="B503">
            <v>4500000</v>
          </cell>
          <cell r="C503">
            <v>39794</v>
          </cell>
          <cell r="F503">
            <v>1309578.94</v>
          </cell>
          <cell r="G503">
            <v>286493</v>
          </cell>
          <cell r="H503">
            <v>44.54</v>
          </cell>
          <cell r="I503">
            <v>0.44540000000000002</v>
          </cell>
          <cell r="J503">
            <v>39827</v>
          </cell>
          <cell r="K503">
            <v>40526</v>
          </cell>
        </row>
        <row r="504">
          <cell r="B504">
            <v>5000000</v>
          </cell>
          <cell r="C504">
            <v>39794</v>
          </cell>
          <cell r="D504" t="str">
            <v>A</v>
          </cell>
          <cell r="E504" t="str">
            <v>T</v>
          </cell>
          <cell r="F504">
            <v>5629111.4900000002</v>
          </cell>
          <cell r="G504">
            <v>276395</v>
          </cell>
          <cell r="H504">
            <v>51.88</v>
          </cell>
          <cell r="I504">
            <v>0.51880000000000004</v>
          </cell>
          <cell r="J504">
            <v>39827</v>
          </cell>
          <cell r="K504">
            <v>40891</v>
          </cell>
        </row>
        <row r="505">
          <cell r="B505">
            <v>20000000</v>
          </cell>
          <cell r="C505">
            <v>39794</v>
          </cell>
          <cell r="F505">
            <v>9591119.5</v>
          </cell>
          <cell r="G505">
            <v>1020715</v>
          </cell>
          <cell r="H505">
            <v>36.03</v>
          </cell>
          <cell r="I505">
            <v>0.36030000000000001</v>
          </cell>
          <cell r="J505">
            <v>39827</v>
          </cell>
          <cell r="K505">
            <v>40708</v>
          </cell>
        </row>
        <row r="506">
          <cell r="B506">
            <v>20000000</v>
          </cell>
          <cell r="C506">
            <v>39794</v>
          </cell>
          <cell r="E506" t="str">
            <v>P</v>
          </cell>
          <cell r="F506">
            <v>6931393.46</v>
          </cell>
          <cell r="G506">
            <v>1181373</v>
          </cell>
          <cell r="H506">
            <v>36.04</v>
          </cell>
          <cell r="I506">
            <v>0.3604</v>
          </cell>
          <cell r="J506">
            <v>39827</v>
          </cell>
          <cell r="K506">
            <v>40526</v>
          </cell>
        </row>
        <row r="507">
          <cell r="B507">
            <v>5000000</v>
          </cell>
          <cell r="C507">
            <v>39794</v>
          </cell>
          <cell r="D507" t="str">
            <v>A</v>
          </cell>
          <cell r="E507" t="str">
            <v>S</v>
          </cell>
          <cell r="F507">
            <v>3695758.69</v>
          </cell>
          <cell r="G507">
            <v>318326</v>
          </cell>
          <cell r="H507">
            <v>44.54</v>
          </cell>
          <cell r="I507">
            <v>0.44540000000000002</v>
          </cell>
          <cell r="J507">
            <v>39827</v>
          </cell>
          <cell r="K507">
            <v>40526</v>
          </cell>
        </row>
        <row r="508">
          <cell r="B508">
            <v>6000000</v>
          </cell>
          <cell r="C508">
            <v>39794</v>
          </cell>
          <cell r="F508">
            <v>1677557.37</v>
          </cell>
          <cell r="G508">
            <v>381991</v>
          </cell>
          <cell r="H508">
            <v>44.54</v>
          </cell>
          <cell r="I508">
            <v>0.44540000000000002</v>
          </cell>
          <cell r="J508">
            <v>39827</v>
          </cell>
          <cell r="K508">
            <v>40526</v>
          </cell>
        </row>
        <row r="509">
          <cell r="B509">
            <v>6000000</v>
          </cell>
          <cell r="C509">
            <v>39794</v>
          </cell>
          <cell r="F509">
            <v>1902023.36</v>
          </cell>
          <cell r="G509">
            <v>381991</v>
          </cell>
          <cell r="H509">
            <v>44.54</v>
          </cell>
          <cell r="I509">
            <v>0.44540000000000002</v>
          </cell>
          <cell r="J509">
            <v>39827</v>
          </cell>
          <cell r="K509">
            <v>40526</v>
          </cell>
        </row>
        <row r="510">
          <cell r="B510">
            <v>16500000</v>
          </cell>
          <cell r="C510">
            <v>39794</v>
          </cell>
          <cell r="F510">
            <v>9946367.9800000004</v>
          </cell>
          <cell r="G510">
            <v>755293</v>
          </cell>
          <cell r="H510">
            <v>35.950000000000003</v>
          </cell>
          <cell r="I510">
            <v>0.35950000000000004</v>
          </cell>
          <cell r="J510">
            <v>39827</v>
          </cell>
          <cell r="K510">
            <v>40891</v>
          </cell>
        </row>
        <row r="511">
          <cell r="B511">
            <v>8000000</v>
          </cell>
          <cell r="C511">
            <v>39794</v>
          </cell>
          <cell r="F511">
            <v>1782432.81</v>
          </cell>
          <cell r="G511">
            <v>509321</v>
          </cell>
          <cell r="H511">
            <v>44.54</v>
          </cell>
          <cell r="I511">
            <v>0.44540000000000002</v>
          </cell>
          <cell r="J511">
            <v>39827</v>
          </cell>
          <cell r="K511">
            <v>40526</v>
          </cell>
        </row>
        <row r="512">
          <cell r="B512">
            <v>18000000</v>
          </cell>
          <cell r="C512">
            <v>39794</v>
          </cell>
          <cell r="F512">
            <v>8543482.3599999994</v>
          </cell>
          <cell r="G512">
            <v>918644</v>
          </cell>
          <cell r="H512">
            <v>36.03</v>
          </cell>
          <cell r="I512">
            <v>0.36030000000000001</v>
          </cell>
          <cell r="J512">
            <v>39827</v>
          </cell>
          <cell r="K512">
            <v>40708</v>
          </cell>
        </row>
        <row r="513">
          <cell r="B513">
            <v>10000000</v>
          </cell>
          <cell r="C513">
            <v>39794</v>
          </cell>
          <cell r="F513">
            <v>2795200.42</v>
          </cell>
          <cell r="G513">
            <v>636651</v>
          </cell>
          <cell r="H513">
            <v>44.54</v>
          </cell>
          <cell r="I513">
            <v>0.44540000000000002</v>
          </cell>
          <cell r="J513">
            <v>39827</v>
          </cell>
          <cell r="K513">
            <v>40526</v>
          </cell>
        </row>
        <row r="514">
          <cell r="B514">
            <v>12000000</v>
          </cell>
          <cell r="C514">
            <v>39794</v>
          </cell>
          <cell r="F514">
            <v>7301474.4299999997</v>
          </cell>
          <cell r="G514">
            <v>549304</v>
          </cell>
          <cell r="H514">
            <v>35.950000000000003</v>
          </cell>
          <cell r="I514">
            <v>0.35950000000000004</v>
          </cell>
          <cell r="J514">
            <v>39827</v>
          </cell>
          <cell r="K514">
            <v>40891</v>
          </cell>
        </row>
        <row r="515">
          <cell r="B515">
            <v>10000000</v>
          </cell>
          <cell r="C515">
            <v>39794</v>
          </cell>
          <cell r="E515" t="str">
            <v>P</v>
          </cell>
          <cell r="F515">
            <v>7392100.4199999999</v>
          </cell>
          <cell r="G515">
            <v>552789</v>
          </cell>
          <cell r="H515">
            <v>51.88</v>
          </cell>
          <cell r="I515">
            <v>0.51880000000000004</v>
          </cell>
          <cell r="J515">
            <v>39827</v>
          </cell>
          <cell r="K515">
            <v>40891</v>
          </cell>
        </row>
        <row r="516">
          <cell r="B516">
            <v>11000000</v>
          </cell>
          <cell r="C516">
            <v>39794</v>
          </cell>
          <cell r="E516" t="str">
            <v>P</v>
          </cell>
          <cell r="F516">
            <v>3729433.52</v>
          </cell>
          <cell r="G516">
            <v>649755</v>
          </cell>
          <cell r="H516">
            <v>36.04</v>
          </cell>
          <cell r="I516">
            <v>0.3604</v>
          </cell>
          <cell r="J516">
            <v>39827</v>
          </cell>
          <cell r="K516">
            <v>40526</v>
          </cell>
        </row>
        <row r="517">
          <cell r="B517">
            <v>15000000</v>
          </cell>
          <cell r="C517">
            <v>39794</v>
          </cell>
          <cell r="F517">
            <v>4076553.36</v>
          </cell>
          <cell r="G517">
            <v>886030</v>
          </cell>
          <cell r="H517">
            <v>36.04</v>
          </cell>
          <cell r="I517">
            <v>0.3604</v>
          </cell>
          <cell r="J517">
            <v>39827</v>
          </cell>
          <cell r="K517">
            <v>40526</v>
          </cell>
        </row>
        <row r="518">
          <cell r="B518">
            <v>11000000</v>
          </cell>
          <cell r="C518">
            <v>39794</v>
          </cell>
          <cell r="E518" t="str">
            <v>Q</v>
          </cell>
          <cell r="F518">
            <v>8737164.1500000004</v>
          </cell>
          <cell r="G518">
            <v>503529</v>
          </cell>
          <cell r="H518">
            <v>35.950000000000003</v>
          </cell>
          <cell r="I518">
            <v>0.35950000000000004</v>
          </cell>
          <cell r="J518">
            <v>39827</v>
          </cell>
          <cell r="K518">
            <v>40891</v>
          </cell>
        </row>
        <row r="519">
          <cell r="B519">
            <v>30000000</v>
          </cell>
          <cell r="C519">
            <v>39794</v>
          </cell>
          <cell r="F519">
            <v>7992365.3700000001</v>
          </cell>
          <cell r="G519">
            <v>1772059</v>
          </cell>
          <cell r="H519">
            <v>36.04</v>
          </cell>
          <cell r="I519">
            <v>0.3604</v>
          </cell>
          <cell r="J519">
            <v>39827</v>
          </cell>
          <cell r="K519">
            <v>40526</v>
          </cell>
        </row>
        <row r="520">
          <cell r="B520">
            <v>25000000</v>
          </cell>
          <cell r="C520">
            <v>39794</v>
          </cell>
          <cell r="F520">
            <v>16551624.449999999</v>
          </cell>
          <cell r="G520">
            <v>1144384</v>
          </cell>
          <cell r="H520">
            <v>35.950000000000003</v>
          </cell>
          <cell r="I520">
            <v>0.35950000000000004</v>
          </cell>
          <cell r="J520">
            <v>39827</v>
          </cell>
          <cell r="K520">
            <v>40891</v>
          </cell>
        </row>
        <row r="521">
          <cell r="B521">
            <v>10000000</v>
          </cell>
          <cell r="C521">
            <v>39797</v>
          </cell>
          <cell r="D521" t="str">
            <v>A</v>
          </cell>
          <cell r="E521" t="str">
            <v>T</v>
          </cell>
          <cell r="F521">
            <v>9900187.2599999998</v>
          </cell>
          <cell r="G521">
            <v>552789</v>
          </cell>
          <cell r="H521">
            <v>51.88</v>
          </cell>
          <cell r="I521">
            <v>0.51880000000000004</v>
          </cell>
          <cell r="J521">
            <v>39827</v>
          </cell>
          <cell r="K521">
            <v>40891</v>
          </cell>
        </row>
        <row r="522">
          <cell r="B522">
            <v>6000000</v>
          </cell>
          <cell r="C522">
            <v>39797</v>
          </cell>
          <cell r="F522">
            <v>1204282.73</v>
          </cell>
          <cell r="G522">
            <v>381991</v>
          </cell>
          <cell r="H522">
            <v>44.54</v>
          </cell>
          <cell r="I522">
            <v>0.44540000000000002</v>
          </cell>
          <cell r="J522">
            <v>39827</v>
          </cell>
          <cell r="K522">
            <v>40526</v>
          </cell>
        </row>
        <row r="523">
          <cell r="B523">
            <v>12000000</v>
          </cell>
          <cell r="C523">
            <v>39797</v>
          </cell>
          <cell r="F523">
            <v>3309632.21</v>
          </cell>
          <cell r="G523">
            <v>708824</v>
          </cell>
          <cell r="H523">
            <v>36.04</v>
          </cell>
          <cell r="I523">
            <v>0.3604</v>
          </cell>
          <cell r="J523">
            <v>39827</v>
          </cell>
          <cell r="K523">
            <v>40526</v>
          </cell>
        </row>
        <row r="524">
          <cell r="B524">
            <v>20000000</v>
          </cell>
          <cell r="C524">
            <v>39797</v>
          </cell>
          <cell r="F524">
            <v>12020733.98</v>
          </cell>
          <cell r="G524">
            <v>915507</v>
          </cell>
          <cell r="H524">
            <v>35.950000000000003</v>
          </cell>
          <cell r="I524">
            <v>0.35950000000000004</v>
          </cell>
          <cell r="J524">
            <v>39827</v>
          </cell>
          <cell r="K524">
            <v>40891</v>
          </cell>
        </row>
        <row r="525">
          <cell r="B525">
            <v>10000000</v>
          </cell>
          <cell r="C525">
            <v>39797</v>
          </cell>
          <cell r="F525">
            <v>6617694.5300000003</v>
          </cell>
          <cell r="G525">
            <v>552789</v>
          </cell>
          <cell r="H525">
            <v>51.88</v>
          </cell>
          <cell r="I525">
            <v>0.51880000000000004</v>
          </cell>
          <cell r="J525">
            <v>39827</v>
          </cell>
          <cell r="K525">
            <v>40891</v>
          </cell>
        </row>
        <row r="526">
          <cell r="B526">
            <v>10000000</v>
          </cell>
          <cell r="C526">
            <v>39797</v>
          </cell>
          <cell r="E526" t="str">
            <v>P</v>
          </cell>
          <cell r="F526">
            <v>4045032.76</v>
          </cell>
          <cell r="G526">
            <v>636651</v>
          </cell>
          <cell r="H526">
            <v>44.54</v>
          </cell>
          <cell r="I526">
            <v>0.44540000000000002</v>
          </cell>
          <cell r="J526">
            <v>39827</v>
          </cell>
          <cell r="K526">
            <v>40526</v>
          </cell>
        </row>
        <row r="527">
          <cell r="B527">
            <v>18000000</v>
          </cell>
          <cell r="C527">
            <v>39797</v>
          </cell>
          <cell r="F527">
            <v>11080550.77</v>
          </cell>
          <cell r="G527">
            <v>823956</v>
          </cell>
          <cell r="H527">
            <v>35.950000000000003</v>
          </cell>
          <cell r="I527">
            <v>0.35950000000000004</v>
          </cell>
          <cell r="J527">
            <v>39827</v>
          </cell>
          <cell r="K527">
            <v>40891</v>
          </cell>
        </row>
        <row r="528">
          <cell r="B528">
            <v>20000000</v>
          </cell>
          <cell r="C528">
            <v>39797</v>
          </cell>
          <cell r="D528" t="str">
            <v>A</v>
          </cell>
          <cell r="E528" t="str">
            <v>T</v>
          </cell>
          <cell r="F528">
            <v>14098535.43</v>
          </cell>
          <cell r="G528">
            <v>1181373</v>
          </cell>
          <cell r="H528">
            <v>36.04</v>
          </cell>
          <cell r="I528">
            <v>0.3604</v>
          </cell>
          <cell r="J528">
            <v>39827</v>
          </cell>
          <cell r="K528">
            <v>40526</v>
          </cell>
        </row>
        <row r="529">
          <cell r="B529">
            <v>10000000</v>
          </cell>
          <cell r="C529">
            <v>39797</v>
          </cell>
          <cell r="F529">
            <v>6660772.1600000001</v>
          </cell>
          <cell r="G529">
            <v>552789</v>
          </cell>
          <cell r="H529">
            <v>51.88</v>
          </cell>
          <cell r="I529">
            <v>0.51880000000000004</v>
          </cell>
          <cell r="J529">
            <v>39827</v>
          </cell>
          <cell r="K529">
            <v>40891</v>
          </cell>
        </row>
        <row r="530">
          <cell r="B530">
            <v>15000000</v>
          </cell>
          <cell r="C530">
            <v>39797</v>
          </cell>
          <cell r="D530" t="str">
            <v>A</v>
          </cell>
          <cell r="E530" t="str">
            <v>S</v>
          </cell>
          <cell r="F530">
            <v>12784751.949999999</v>
          </cell>
          <cell r="G530">
            <v>686630</v>
          </cell>
          <cell r="H530">
            <v>35.950000000000003</v>
          </cell>
          <cell r="I530">
            <v>0.35950000000000004</v>
          </cell>
          <cell r="J530">
            <v>39827</v>
          </cell>
          <cell r="K530">
            <v>40891</v>
          </cell>
        </row>
        <row r="531">
          <cell r="B531">
            <v>14000000</v>
          </cell>
          <cell r="C531">
            <v>39797</v>
          </cell>
          <cell r="E531" t="str">
            <v>P</v>
          </cell>
          <cell r="F531">
            <v>10377321.52</v>
          </cell>
          <cell r="G531">
            <v>640855</v>
          </cell>
          <cell r="H531">
            <v>35.950000000000003</v>
          </cell>
          <cell r="I531">
            <v>0.35950000000000004</v>
          </cell>
          <cell r="J531">
            <v>39827</v>
          </cell>
          <cell r="K531">
            <v>40891</v>
          </cell>
        </row>
        <row r="532">
          <cell r="B532">
            <v>6000000</v>
          </cell>
          <cell r="C532">
            <v>39797</v>
          </cell>
          <cell r="F532">
            <v>4078381.07</v>
          </cell>
          <cell r="G532">
            <v>331674</v>
          </cell>
          <cell r="H532">
            <v>51.88</v>
          </cell>
          <cell r="I532">
            <v>0.51880000000000004</v>
          </cell>
          <cell r="J532">
            <v>39827</v>
          </cell>
          <cell r="K532">
            <v>40891</v>
          </cell>
        </row>
        <row r="533">
          <cell r="B533">
            <v>11000000</v>
          </cell>
          <cell r="C533">
            <v>39797</v>
          </cell>
          <cell r="F533">
            <v>6933618.9199999999</v>
          </cell>
          <cell r="G533">
            <v>503529</v>
          </cell>
          <cell r="H533">
            <v>35.950000000000003</v>
          </cell>
          <cell r="I533">
            <v>0.35950000000000004</v>
          </cell>
          <cell r="J533">
            <v>39827</v>
          </cell>
          <cell r="K533">
            <v>40891</v>
          </cell>
        </row>
        <row r="534">
          <cell r="B534">
            <v>15000000</v>
          </cell>
          <cell r="C534">
            <v>39797</v>
          </cell>
          <cell r="F534">
            <v>8929182.9900000002</v>
          </cell>
          <cell r="G534">
            <v>686630</v>
          </cell>
          <cell r="H534">
            <v>35.950000000000003</v>
          </cell>
          <cell r="I534">
            <v>0.35950000000000004</v>
          </cell>
          <cell r="J534">
            <v>39827</v>
          </cell>
          <cell r="K534">
            <v>40891</v>
          </cell>
        </row>
        <row r="535">
          <cell r="B535">
            <v>3500000</v>
          </cell>
          <cell r="C535">
            <v>39797</v>
          </cell>
          <cell r="F535">
            <v>1267802.8400000001</v>
          </cell>
          <cell r="G535">
            <v>222828</v>
          </cell>
          <cell r="H535">
            <v>44.54</v>
          </cell>
          <cell r="I535">
            <v>0.44540000000000002</v>
          </cell>
          <cell r="J535">
            <v>39827</v>
          </cell>
          <cell r="K535">
            <v>40526</v>
          </cell>
        </row>
        <row r="536">
          <cell r="B536">
            <v>15000000</v>
          </cell>
          <cell r="C536">
            <v>39797</v>
          </cell>
          <cell r="F536">
            <v>8852296.9800000004</v>
          </cell>
          <cell r="G536">
            <v>686630</v>
          </cell>
          <cell r="H536">
            <v>35.950000000000003</v>
          </cell>
          <cell r="I536">
            <v>0.35950000000000004</v>
          </cell>
          <cell r="J536">
            <v>39827</v>
          </cell>
          <cell r="K536">
            <v>40891</v>
          </cell>
        </row>
        <row r="537">
          <cell r="B537">
            <v>12000000</v>
          </cell>
          <cell r="C537">
            <v>39797</v>
          </cell>
          <cell r="F537">
            <v>7131911.5700000003</v>
          </cell>
          <cell r="G537">
            <v>549304</v>
          </cell>
          <cell r="H537">
            <v>35.950000000000003</v>
          </cell>
          <cell r="I537">
            <v>0.35950000000000004</v>
          </cell>
          <cell r="J537">
            <v>39827</v>
          </cell>
          <cell r="K537">
            <v>40891</v>
          </cell>
        </row>
        <row r="538">
          <cell r="B538">
            <v>40000000</v>
          </cell>
          <cell r="C538">
            <v>39797</v>
          </cell>
          <cell r="F538">
            <v>24055193.440000001</v>
          </cell>
          <cell r="G538">
            <v>1831013</v>
          </cell>
          <cell r="H538">
            <v>35.950000000000003</v>
          </cell>
          <cell r="I538">
            <v>0.35950000000000004</v>
          </cell>
          <cell r="J538">
            <v>39827</v>
          </cell>
          <cell r="K538">
            <v>40891</v>
          </cell>
        </row>
        <row r="539">
          <cell r="B539">
            <v>9000000</v>
          </cell>
          <cell r="C539">
            <v>39797</v>
          </cell>
          <cell r="F539">
            <v>6185002.8799999999</v>
          </cell>
          <cell r="G539">
            <v>497511</v>
          </cell>
          <cell r="H539">
            <v>51.88</v>
          </cell>
          <cell r="I539">
            <v>0.51880000000000004</v>
          </cell>
          <cell r="J539">
            <v>39827</v>
          </cell>
          <cell r="K539">
            <v>40891</v>
          </cell>
        </row>
        <row r="540">
          <cell r="B540">
            <v>5500000</v>
          </cell>
          <cell r="C540">
            <v>39797</v>
          </cell>
          <cell r="F540">
            <v>1497595.77</v>
          </cell>
          <cell r="G540">
            <v>350158</v>
          </cell>
          <cell r="H540">
            <v>44.54</v>
          </cell>
          <cell r="I540">
            <v>0.44540000000000002</v>
          </cell>
          <cell r="J540">
            <v>39827</v>
          </cell>
          <cell r="K540">
            <v>40526</v>
          </cell>
        </row>
        <row r="541">
          <cell r="B541">
            <v>24000000</v>
          </cell>
          <cell r="C541">
            <v>39797</v>
          </cell>
          <cell r="F541">
            <v>14402173.57</v>
          </cell>
          <cell r="G541">
            <v>1098608</v>
          </cell>
          <cell r="H541">
            <v>35.950000000000003</v>
          </cell>
          <cell r="I541">
            <v>0.35950000000000004</v>
          </cell>
          <cell r="J541">
            <v>39827</v>
          </cell>
          <cell r="K541">
            <v>40891</v>
          </cell>
        </row>
        <row r="542">
          <cell r="B542">
            <v>3500000</v>
          </cell>
          <cell r="C542">
            <v>39798</v>
          </cell>
          <cell r="F542">
            <v>2369501.23</v>
          </cell>
          <cell r="G542">
            <v>193477</v>
          </cell>
          <cell r="H542">
            <v>51.88</v>
          </cell>
          <cell r="I542">
            <v>0.51880000000000004</v>
          </cell>
          <cell r="J542">
            <v>39836</v>
          </cell>
          <cell r="K542">
            <v>40900</v>
          </cell>
        </row>
        <row r="543">
          <cell r="B543">
            <v>7500000</v>
          </cell>
          <cell r="C543">
            <v>39798</v>
          </cell>
          <cell r="E543" t="str">
            <v>P</v>
          </cell>
          <cell r="F543">
            <v>3110823.07</v>
          </cell>
          <cell r="G543">
            <v>477489</v>
          </cell>
          <cell r="H543">
            <v>44.54</v>
          </cell>
          <cell r="I543">
            <v>0.44540000000000002</v>
          </cell>
          <cell r="J543">
            <v>39836</v>
          </cell>
          <cell r="K543">
            <v>40535</v>
          </cell>
        </row>
        <row r="544">
          <cell r="B544">
            <v>6000000</v>
          </cell>
          <cell r="C544">
            <v>39798</v>
          </cell>
          <cell r="E544" t="str">
            <v>Q</v>
          </cell>
          <cell r="F544">
            <v>3303636.22</v>
          </cell>
          <cell r="G544">
            <v>381991</v>
          </cell>
          <cell r="H544">
            <v>44.54</v>
          </cell>
          <cell r="I544">
            <v>0.44540000000000002</v>
          </cell>
          <cell r="J544">
            <v>39836</v>
          </cell>
          <cell r="K544">
            <v>40535</v>
          </cell>
        </row>
        <row r="545">
          <cell r="B545">
            <v>16000000</v>
          </cell>
          <cell r="C545">
            <v>39798</v>
          </cell>
          <cell r="F545">
            <v>4555925.2</v>
          </cell>
          <cell r="G545">
            <v>945098</v>
          </cell>
          <cell r="H545">
            <v>36.04</v>
          </cell>
          <cell r="I545">
            <v>0.3604</v>
          </cell>
          <cell r="J545">
            <v>39836</v>
          </cell>
          <cell r="K545">
            <v>40535</v>
          </cell>
        </row>
        <row r="546">
          <cell r="B546">
            <v>13000000</v>
          </cell>
          <cell r="C546">
            <v>39798</v>
          </cell>
          <cell r="F546">
            <v>4030538.44</v>
          </cell>
          <cell r="G546">
            <v>767893</v>
          </cell>
          <cell r="H546">
            <v>36.04</v>
          </cell>
          <cell r="I546">
            <v>0.3604</v>
          </cell>
          <cell r="J546">
            <v>39836</v>
          </cell>
          <cell r="K546">
            <v>40535</v>
          </cell>
        </row>
        <row r="547">
          <cell r="B547">
            <v>5000000</v>
          </cell>
          <cell r="C547">
            <v>39798</v>
          </cell>
          <cell r="F547">
            <v>1898685.02</v>
          </cell>
          <cell r="G547">
            <v>318326</v>
          </cell>
          <cell r="H547">
            <v>44.54</v>
          </cell>
          <cell r="I547">
            <v>0.44540000000000002</v>
          </cell>
          <cell r="J547">
            <v>39836</v>
          </cell>
          <cell r="K547">
            <v>40535</v>
          </cell>
        </row>
        <row r="548">
          <cell r="B548">
            <v>5500000</v>
          </cell>
          <cell r="C548">
            <v>39798</v>
          </cell>
          <cell r="E548" t="str">
            <v>P</v>
          </cell>
          <cell r="F548">
            <v>2634943.63</v>
          </cell>
          <cell r="G548">
            <v>350158</v>
          </cell>
          <cell r="H548">
            <v>44.54</v>
          </cell>
          <cell r="I548">
            <v>0.44540000000000002</v>
          </cell>
          <cell r="J548">
            <v>39836</v>
          </cell>
          <cell r="K548">
            <v>40535</v>
          </cell>
        </row>
        <row r="549">
          <cell r="B549">
            <v>15000000</v>
          </cell>
          <cell r="C549">
            <v>39798</v>
          </cell>
          <cell r="F549">
            <v>4046977.4</v>
          </cell>
          <cell r="G549">
            <v>886030</v>
          </cell>
          <cell r="H549">
            <v>36.04</v>
          </cell>
          <cell r="I549">
            <v>0.3604</v>
          </cell>
          <cell r="J549">
            <v>39836</v>
          </cell>
          <cell r="K549">
            <v>40535</v>
          </cell>
        </row>
        <row r="550">
          <cell r="B550">
            <v>18000000</v>
          </cell>
          <cell r="C550">
            <v>39798</v>
          </cell>
          <cell r="F550">
            <v>10565957.41</v>
          </cell>
          <cell r="G550">
            <v>823956</v>
          </cell>
          <cell r="H550">
            <v>35.950000000000003</v>
          </cell>
          <cell r="I550">
            <v>0.35950000000000004</v>
          </cell>
          <cell r="J550">
            <v>39836</v>
          </cell>
          <cell r="K550">
            <v>40900</v>
          </cell>
        </row>
        <row r="551">
          <cell r="B551">
            <v>20000000</v>
          </cell>
          <cell r="C551">
            <v>39798</v>
          </cell>
          <cell r="F551">
            <v>5665705.8499999996</v>
          </cell>
          <cell r="G551">
            <v>1181373</v>
          </cell>
          <cell r="H551">
            <v>36.04</v>
          </cell>
          <cell r="I551">
            <v>0.3604</v>
          </cell>
          <cell r="J551">
            <v>39836</v>
          </cell>
          <cell r="K551">
            <v>40535</v>
          </cell>
        </row>
        <row r="552">
          <cell r="B552">
            <v>25000000</v>
          </cell>
          <cell r="C552">
            <v>39798</v>
          </cell>
          <cell r="F552">
            <v>14405201.720000001</v>
          </cell>
          <cell r="G552">
            <v>1144384</v>
          </cell>
          <cell r="H552">
            <v>35.950000000000003</v>
          </cell>
          <cell r="I552">
            <v>0.35950000000000004</v>
          </cell>
          <cell r="J552">
            <v>39836</v>
          </cell>
          <cell r="K552">
            <v>40900</v>
          </cell>
        </row>
        <row r="553">
          <cell r="B553">
            <v>30000000</v>
          </cell>
          <cell r="C553">
            <v>39798</v>
          </cell>
          <cell r="F553">
            <v>17880046.920000002</v>
          </cell>
          <cell r="G553">
            <v>1373260</v>
          </cell>
          <cell r="H553">
            <v>35.950000000000003</v>
          </cell>
          <cell r="I553">
            <v>0.35950000000000004</v>
          </cell>
          <cell r="J553">
            <v>39836</v>
          </cell>
          <cell r="K553">
            <v>40900</v>
          </cell>
        </row>
        <row r="554">
          <cell r="B554">
            <v>12000000</v>
          </cell>
          <cell r="C554">
            <v>39798</v>
          </cell>
          <cell r="F554">
            <v>6550425.4500000002</v>
          </cell>
          <cell r="G554">
            <v>612429</v>
          </cell>
          <cell r="H554">
            <v>36.03</v>
          </cell>
          <cell r="I554">
            <v>0.36030000000000001</v>
          </cell>
          <cell r="J554">
            <v>39836</v>
          </cell>
          <cell r="K554">
            <v>40717</v>
          </cell>
        </row>
        <row r="555">
          <cell r="B555">
            <v>40000000</v>
          </cell>
          <cell r="C555">
            <v>39798</v>
          </cell>
          <cell r="F555">
            <v>26829204.739999998</v>
          </cell>
          <cell r="G555">
            <v>1831013</v>
          </cell>
          <cell r="H555">
            <v>35.950000000000003</v>
          </cell>
          <cell r="I555">
            <v>0.35950000000000004</v>
          </cell>
          <cell r="J555">
            <v>39836</v>
          </cell>
          <cell r="K555">
            <v>40900</v>
          </cell>
        </row>
        <row r="556">
          <cell r="B556">
            <v>3500000</v>
          </cell>
          <cell r="C556">
            <v>39798</v>
          </cell>
          <cell r="F556">
            <v>2118398.85</v>
          </cell>
          <cell r="G556">
            <v>193477</v>
          </cell>
          <cell r="H556">
            <v>51.88</v>
          </cell>
          <cell r="I556">
            <v>0.51880000000000004</v>
          </cell>
          <cell r="J556">
            <v>39836</v>
          </cell>
          <cell r="K556">
            <v>40900</v>
          </cell>
        </row>
        <row r="557">
          <cell r="B557">
            <v>8000000</v>
          </cell>
          <cell r="C557">
            <v>39799</v>
          </cell>
          <cell r="F557">
            <v>5851884.6699999999</v>
          </cell>
          <cell r="G557">
            <v>442232</v>
          </cell>
          <cell r="H557">
            <v>51.88</v>
          </cell>
          <cell r="I557">
            <v>0.51880000000000004</v>
          </cell>
          <cell r="J557">
            <v>39836</v>
          </cell>
          <cell r="K557">
            <v>40900</v>
          </cell>
        </row>
        <row r="558">
          <cell r="B558">
            <v>31500000</v>
          </cell>
          <cell r="C558">
            <v>39799</v>
          </cell>
          <cell r="F558">
            <v>18484664.949999999</v>
          </cell>
          <cell r="G558">
            <v>1441923</v>
          </cell>
          <cell r="H558">
            <v>35.950000000000003</v>
          </cell>
          <cell r="I558">
            <v>0.35950000000000004</v>
          </cell>
          <cell r="J558">
            <v>39836</v>
          </cell>
          <cell r="K558">
            <v>40900</v>
          </cell>
        </row>
        <row r="559">
          <cell r="B559">
            <v>15000000</v>
          </cell>
          <cell r="C559">
            <v>39799</v>
          </cell>
          <cell r="F559">
            <v>9587655.6199999992</v>
          </cell>
          <cell r="G559">
            <v>686630</v>
          </cell>
          <cell r="H559">
            <v>35.950000000000003</v>
          </cell>
          <cell r="I559">
            <v>0.35950000000000004</v>
          </cell>
          <cell r="J559">
            <v>39836</v>
          </cell>
          <cell r="K559">
            <v>40900</v>
          </cell>
        </row>
        <row r="560">
          <cell r="B560">
            <v>12000000</v>
          </cell>
          <cell r="C560">
            <v>39799</v>
          </cell>
          <cell r="F560">
            <v>7022838.3700000001</v>
          </cell>
          <cell r="G560">
            <v>549304</v>
          </cell>
          <cell r="H560">
            <v>35.950000000000003</v>
          </cell>
          <cell r="I560">
            <v>0.35950000000000004</v>
          </cell>
          <cell r="J560">
            <v>39836</v>
          </cell>
          <cell r="K560">
            <v>40900</v>
          </cell>
        </row>
        <row r="561">
          <cell r="B561">
            <v>12000000</v>
          </cell>
          <cell r="C561">
            <v>39799</v>
          </cell>
          <cell r="F561">
            <v>3701701.63</v>
          </cell>
          <cell r="G561">
            <v>708824</v>
          </cell>
          <cell r="H561">
            <v>36.04</v>
          </cell>
          <cell r="I561">
            <v>0.3604</v>
          </cell>
          <cell r="J561">
            <v>39836</v>
          </cell>
          <cell r="K561">
            <v>40535</v>
          </cell>
        </row>
        <row r="562">
          <cell r="B562">
            <v>15000000</v>
          </cell>
          <cell r="C562">
            <v>39799</v>
          </cell>
          <cell r="E562" t="str">
            <v>R</v>
          </cell>
          <cell r="F562">
            <v>3886783.53</v>
          </cell>
          <cell r="G562">
            <v>1091323</v>
          </cell>
          <cell r="H562">
            <v>36.090000000000003</v>
          </cell>
          <cell r="I562">
            <v>0.36090000000000005</v>
          </cell>
          <cell r="J562">
            <v>39836</v>
          </cell>
          <cell r="K562">
            <v>40352</v>
          </cell>
        </row>
        <row r="563">
          <cell r="B563">
            <v>11000000</v>
          </cell>
          <cell r="C563">
            <v>39799</v>
          </cell>
          <cell r="F563">
            <v>6568742.0599999996</v>
          </cell>
          <cell r="G563">
            <v>503529</v>
          </cell>
          <cell r="H563">
            <v>35.950000000000003</v>
          </cell>
          <cell r="I563">
            <v>0.35950000000000004</v>
          </cell>
          <cell r="J563">
            <v>39836</v>
          </cell>
          <cell r="K563">
            <v>40900</v>
          </cell>
        </row>
        <row r="564">
          <cell r="B564">
            <v>15000000</v>
          </cell>
          <cell r="C564">
            <v>39799</v>
          </cell>
          <cell r="F564">
            <v>4289710.4000000004</v>
          </cell>
          <cell r="G564">
            <v>886030</v>
          </cell>
          <cell r="H564">
            <v>36.04</v>
          </cell>
          <cell r="I564">
            <v>0.3604</v>
          </cell>
          <cell r="J564">
            <v>39836</v>
          </cell>
          <cell r="K564">
            <v>40535</v>
          </cell>
        </row>
        <row r="565">
          <cell r="B565">
            <v>3500000</v>
          </cell>
          <cell r="C565">
            <v>39799</v>
          </cell>
          <cell r="F565">
            <v>1069363.31</v>
          </cell>
          <cell r="G565">
            <v>222828</v>
          </cell>
          <cell r="H565">
            <v>44.54</v>
          </cell>
          <cell r="I565">
            <v>0.44540000000000002</v>
          </cell>
          <cell r="J565">
            <v>39836</v>
          </cell>
          <cell r="K565">
            <v>40535</v>
          </cell>
        </row>
        <row r="566">
          <cell r="B566">
            <v>7000000</v>
          </cell>
          <cell r="C566">
            <v>39799</v>
          </cell>
          <cell r="F566">
            <v>4635470.4400000004</v>
          </cell>
          <cell r="G566">
            <v>386953</v>
          </cell>
          <cell r="H566">
            <v>51.88</v>
          </cell>
          <cell r="I566">
            <v>0.51880000000000004</v>
          </cell>
          <cell r="J566">
            <v>39836</v>
          </cell>
          <cell r="K566">
            <v>40900</v>
          </cell>
        </row>
        <row r="567">
          <cell r="B567">
            <v>5000000</v>
          </cell>
          <cell r="C567">
            <v>39799</v>
          </cell>
          <cell r="F567">
            <v>1443272</v>
          </cell>
          <cell r="G567">
            <v>318326</v>
          </cell>
          <cell r="H567">
            <v>44.54</v>
          </cell>
          <cell r="I567">
            <v>0.44540000000000002</v>
          </cell>
          <cell r="J567">
            <v>39836</v>
          </cell>
          <cell r="K567">
            <v>40535</v>
          </cell>
        </row>
        <row r="568">
          <cell r="B568">
            <v>10000000</v>
          </cell>
          <cell r="C568">
            <v>39799</v>
          </cell>
          <cell r="E568" t="str">
            <v>R</v>
          </cell>
          <cell r="F568">
            <v>3410946.88</v>
          </cell>
          <cell r="G568">
            <v>755553</v>
          </cell>
          <cell r="H568">
            <v>41.5</v>
          </cell>
          <cell r="I568">
            <v>0.41499999999999998</v>
          </cell>
          <cell r="J568">
            <v>39836</v>
          </cell>
          <cell r="K568">
            <v>40352</v>
          </cell>
        </row>
        <row r="569">
          <cell r="B569">
            <v>10000000</v>
          </cell>
          <cell r="C569">
            <v>39799</v>
          </cell>
          <cell r="F569">
            <v>6455099.8600000003</v>
          </cell>
          <cell r="G569">
            <v>552789</v>
          </cell>
          <cell r="H569">
            <v>51.88</v>
          </cell>
          <cell r="I569">
            <v>0.51880000000000004</v>
          </cell>
          <cell r="J569">
            <v>39836</v>
          </cell>
          <cell r="K569">
            <v>40900</v>
          </cell>
        </row>
        <row r="570">
          <cell r="B570">
            <v>3500000</v>
          </cell>
          <cell r="C570">
            <v>39799</v>
          </cell>
          <cell r="F570">
            <v>1303014.79</v>
          </cell>
          <cell r="G570">
            <v>222828</v>
          </cell>
          <cell r="H570">
            <v>44.54</v>
          </cell>
          <cell r="I570">
            <v>0.44540000000000002</v>
          </cell>
          <cell r="J570">
            <v>39836</v>
          </cell>
          <cell r="K570">
            <v>40535</v>
          </cell>
        </row>
        <row r="571">
          <cell r="B571">
            <v>4500000</v>
          </cell>
          <cell r="C571">
            <v>39799</v>
          </cell>
          <cell r="F571">
            <v>1631417.11</v>
          </cell>
          <cell r="G571">
            <v>286493</v>
          </cell>
          <cell r="H571">
            <v>44.54</v>
          </cell>
          <cell r="I571">
            <v>0.44540000000000002</v>
          </cell>
          <cell r="J571">
            <v>39836</v>
          </cell>
          <cell r="K571">
            <v>40535</v>
          </cell>
        </row>
        <row r="572">
          <cell r="B572">
            <v>24000000</v>
          </cell>
          <cell r="C572">
            <v>39799</v>
          </cell>
          <cell r="F572">
            <v>14853584.949999999</v>
          </cell>
          <cell r="G572">
            <v>1098608</v>
          </cell>
          <cell r="H572">
            <v>35.950000000000003</v>
          </cell>
          <cell r="I572">
            <v>0.35950000000000004</v>
          </cell>
          <cell r="J572">
            <v>39836</v>
          </cell>
          <cell r="K572">
            <v>40900</v>
          </cell>
        </row>
        <row r="573">
          <cell r="B573">
            <v>15000000</v>
          </cell>
          <cell r="C573">
            <v>39799</v>
          </cell>
          <cell r="D573" t="str">
            <v>A</v>
          </cell>
          <cell r="E573" t="str">
            <v>T</v>
          </cell>
          <cell r="F573">
            <v>14526900.84</v>
          </cell>
          <cell r="G573">
            <v>686630</v>
          </cell>
          <cell r="H573">
            <v>35.950000000000003</v>
          </cell>
          <cell r="I573">
            <v>0.35950000000000004</v>
          </cell>
          <cell r="J573">
            <v>39836</v>
          </cell>
          <cell r="K573">
            <v>40900</v>
          </cell>
        </row>
        <row r="574">
          <cell r="B574">
            <v>25000000</v>
          </cell>
          <cell r="C574">
            <v>39799</v>
          </cell>
          <cell r="F574">
            <v>14756789.43</v>
          </cell>
          <cell r="G574">
            <v>1144384</v>
          </cell>
          <cell r="H574">
            <v>35.950000000000003</v>
          </cell>
          <cell r="I574">
            <v>0.35950000000000004</v>
          </cell>
          <cell r="J574">
            <v>39836</v>
          </cell>
          <cell r="K574">
            <v>40900</v>
          </cell>
        </row>
        <row r="575">
          <cell r="B575">
            <v>15000000</v>
          </cell>
          <cell r="C575">
            <v>39799</v>
          </cell>
          <cell r="F575">
            <v>9191956.4800000004</v>
          </cell>
          <cell r="G575">
            <v>686630</v>
          </cell>
          <cell r="H575">
            <v>35.950000000000003</v>
          </cell>
          <cell r="I575">
            <v>0.35950000000000004</v>
          </cell>
          <cell r="J575">
            <v>39836</v>
          </cell>
          <cell r="K575">
            <v>40900</v>
          </cell>
        </row>
        <row r="576">
          <cell r="B576">
            <v>4000000</v>
          </cell>
          <cell r="C576">
            <v>39799</v>
          </cell>
          <cell r="F576">
            <v>2192631.0099999998</v>
          </cell>
          <cell r="G576">
            <v>221116</v>
          </cell>
          <cell r="H576">
            <v>51.88</v>
          </cell>
          <cell r="I576">
            <v>0.51880000000000004</v>
          </cell>
          <cell r="J576">
            <v>39836</v>
          </cell>
          <cell r="K576">
            <v>40900</v>
          </cell>
        </row>
        <row r="577">
          <cell r="B577">
            <v>5000000</v>
          </cell>
          <cell r="C577">
            <v>39799</v>
          </cell>
          <cell r="F577">
            <v>3225185.89</v>
          </cell>
          <cell r="G577">
            <v>276395</v>
          </cell>
          <cell r="H577">
            <v>51.88</v>
          </cell>
          <cell r="I577">
            <v>0.51880000000000004</v>
          </cell>
          <cell r="J577">
            <v>39836</v>
          </cell>
          <cell r="K577">
            <v>40900</v>
          </cell>
        </row>
        <row r="578">
          <cell r="B578">
            <v>4500000</v>
          </cell>
          <cell r="C578">
            <v>39799</v>
          </cell>
          <cell r="F578">
            <v>1837577.16</v>
          </cell>
          <cell r="G578">
            <v>262505</v>
          </cell>
          <cell r="H578">
            <v>48.86</v>
          </cell>
          <cell r="I578">
            <v>0.48859999999999998</v>
          </cell>
          <cell r="J578">
            <v>39836</v>
          </cell>
          <cell r="K578">
            <v>40717</v>
          </cell>
        </row>
        <row r="579">
          <cell r="B579">
            <v>24000000</v>
          </cell>
          <cell r="C579">
            <v>39799</v>
          </cell>
          <cell r="D579" t="str">
            <v>A</v>
          </cell>
          <cell r="E579" t="str">
            <v>S</v>
          </cell>
          <cell r="F579">
            <v>14253406.439999999</v>
          </cell>
          <cell r="G579">
            <v>1417647</v>
          </cell>
          <cell r="H579">
            <v>36.04</v>
          </cell>
          <cell r="I579">
            <v>0.3604</v>
          </cell>
          <cell r="J579">
            <v>39836</v>
          </cell>
          <cell r="K579">
            <v>40535</v>
          </cell>
        </row>
        <row r="580">
          <cell r="B580">
            <v>10000000</v>
          </cell>
          <cell r="C580">
            <v>39799</v>
          </cell>
          <cell r="F580">
            <v>5330942.51</v>
          </cell>
          <cell r="G580">
            <v>552789</v>
          </cell>
          <cell r="H580">
            <v>51.88</v>
          </cell>
          <cell r="I580">
            <v>0.51880000000000004</v>
          </cell>
          <cell r="J580">
            <v>39836</v>
          </cell>
          <cell r="K580">
            <v>40900</v>
          </cell>
        </row>
        <row r="581">
          <cell r="B581">
            <v>20000000</v>
          </cell>
          <cell r="C581">
            <v>39800</v>
          </cell>
          <cell r="E581" t="str">
            <v>Q</v>
          </cell>
          <cell r="F581">
            <v>14777437.630000001</v>
          </cell>
          <cell r="G581">
            <v>915507</v>
          </cell>
          <cell r="H581">
            <v>35.950000000000003</v>
          </cell>
          <cell r="I581">
            <v>0.35950000000000004</v>
          </cell>
          <cell r="J581">
            <v>39836</v>
          </cell>
          <cell r="K581">
            <v>40900</v>
          </cell>
        </row>
        <row r="582">
          <cell r="B582">
            <v>25000000</v>
          </cell>
          <cell r="C582">
            <v>39800</v>
          </cell>
          <cell r="F582">
            <v>7411536.0599999996</v>
          </cell>
          <cell r="G582">
            <v>1476716</v>
          </cell>
          <cell r="H582">
            <v>36.04</v>
          </cell>
          <cell r="I582">
            <v>0.3604</v>
          </cell>
          <cell r="J582">
            <v>39836</v>
          </cell>
          <cell r="K582">
            <v>40535</v>
          </cell>
        </row>
        <row r="583">
          <cell r="B583">
            <v>30000000</v>
          </cell>
          <cell r="C583">
            <v>39800</v>
          </cell>
          <cell r="F583">
            <v>18144601.530000001</v>
          </cell>
          <cell r="G583">
            <v>1373260</v>
          </cell>
          <cell r="H583">
            <v>35.950000000000003</v>
          </cell>
          <cell r="I583">
            <v>0.35950000000000004</v>
          </cell>
          <cell r="J583">
            <v>39836</v>
          </cell>
          <cell r="K583">
            <v>40900</v>
          </cell>
        </row>
        <row r="584">
          <cell r="B584">
            <v>8000000</v>
          </cell>
          <cell r="C584">
            <v>39800</v>
          </cell>
          <cell r="F584">
            <v>5724121.4900000002</v>
          </cell>
          <cell r="G584">
            <v>442232</v>
          </cell>
          <cell r="H584">
            <v>51.88</v>
          </cell>
          <cell r="I584">
            <v>0.51880000000000004</v>
          </cell>
          <cell r="J584">
            <v>39836</v>
          </cell>
          <cell r="K584">
            <v>40900</v>
          </cell>
        </row>
        <row r="585">
          <cell r="B585">
            <v>30000000</v>
          </cell>
          <cell r="C585">
            <v>39800</v>
          </cell>
          <cell r="F585">
            <v>17559390.859999999</v>
          </cell>
          <cell r="G585">
            <v>1373260</v>
          </cell>
          <cell r="H585">
            <v>35.950000000000003</v>
          </cell>
          <cell r="I585">
            <v>0.35950000000000004</v>
          </cell>
          <cell r="J585">
            <v>39836</v>
          </cell>
          <cell r="K585">
            <v>40900</v>
          </cell>
        </row>
        <row r="586">
          <cell r="B586">
            <v>5000000</v>
          </cell>
          <cell r="C586">
            <v>39800</v>
          </cell>
          <cell r="E586" t="str">
            <v>P</v>
          </cell>
          <cell r="F586">
            <v>520270.51</v>
          </cell>
          <cell r="G586">
            <v>377777</v>
          </cell>
          <cell r="H586">
            <v>41.5</v>
          </cell>
          <cell r="I586">
            <v>0.41499999999999998</v>
          </cell>
          <cell r="J586">
            <v>39836</v>
          </cell>
          <cell r="K586">
            <v>40352</v>
          </cell>
        </row>
        <row r="587">
          <cell r="B587">
            <v>16000000</v>
          </cell>
          <cell r="C587">
            <v>39800</v>
          </cell>
          <cell r="F587">
            <v>5897254.3300000001</v>
          </cell>
          <cell r="G587">
            <v>945098</v>
          </cell>
          <cell r="H587">
            <v>36.04</v>
          </cell>
          <cell r="I587">
            <v>0.3604</v>
          </cell>
          <cell r="J587">
            <v>39836</v>
          </cell>
          <cell r="K587">
            <v>40535</v>
          </cell>
        </row>
        <row r="588">
          <cell r="B588">
            <v>7000000</v>
          </cell>
          <cell r="C588">
            <v>39800</v>
          </cell>
          <cell r="F588">
            <v>2102567.2000000002</v>
          </cell>
          <cell r="G588">
            <v>445656</v>
          </cell>
          <cell r="H588">
            <v>44.54</v>
          </cell>
          <cell r="I588">
            <v>0.44540000000000002</v>
          </cell>
          <cell r="J588">
            <v>39836</v>
          </cell>
          <cell r="K588">
            <v>40535</v>
          </cell>
        </row>
        <row r="589">
          <cell r="B589">
            <v>5500000</v>
          </cell>
          <cell r="C589">
            <v>39800</v>
          </cell>
          <cell r="D589" t="str">
            <v>A</v>
          </cell>
          <cell r="E589" t="str">
            <v>T</v>
          </cell>
          <cell r="F589">
            <v>6198065.7000000002</v>
          </cell>
          <cell r="G589">
            <v>304034</v>
          </cell>
          <cell r="H589">
            <v>51.88</v>
          </cell>
          <cell r="I589">
            <v>0.51880000000000004</v>
          </cell>
          <cell r="J589">
            <v>39836</v>
          </cell>
          <cell r="K589">
            <v>40900</v>
          </cell>
        </row>
        <row r="590">
          <cell r="B590">
            <v>8000000</v>
          </cell>
          <cell r="C590">
            <v>39800</v>
          </cell>
          <cell r="F590">
            <v>2072264.53</v>
          </cell>
          <cell r="G590">
            <v>509321</v>
          </cell>
          <cell r="H590">
            <v>44.54</v>
          </cell>
          <cell r="I590">
            <v>0.44540000000000002</v>
          </cell>
          <cell r="J590">
            <v>39836</v>
          </cell>
          <cell r="K590">
            <v>40535</v>
          </cell>
        </row>
        <row r="591">
          <cell r="B591">
            <v>6000000</v>
          </cell>
          <cell r="C591">
            <v>39800</v>
          </cell>
          <cell r="F591">
            <v>1784754.92</v>
          </cell>
          <cell r="G591">
            <v>381991</v>
          </cell>
          <cell r="H591">
            <v>44.54</v>
          </cell>
          <cell r="I591">
            <v>0.44540000000000002</v>
          </cell>
          <cell r="J591">
            <v>39836</v>
          </cell>
          <cell r="K591">
            <v>40535</v>
          </cell>
        </row>
        <row r="592">
          <cell r="B592">
            <v>21100000</v>
          </cell>
          <cell r="C592">
            <v>39800</v>
          </cell>
          <cell r="F592">
            <v>5523448.9900000002</v>
          </cell>
          <cell r="G592">
            <v>1142935</v>
          </cell>
          <cell r="H592">
            <v>26.58</v>
          </cell>
          <cell r="I592">
            <v>0.26579999999999998</v>
          </cell>
          <cell r="J592">
            <v>39845</v>
          </cell>
          <cell r="K592">
            <v>40544</v>
          </cell>
        </row>
        <row r="593">
          <cell r="B593">
            <v>4500000</v>
          </cell>
          <cell r="C593">
            <v>39800</v>
          </cell>
          <cell r="F593">
            <v>1550334.43</v>
          </cell>
          <cell r="G593">
            <v>286493</v>
          </cell>
          <cell r="H593">
            <v>44.54</v>
          </cell>
          <cell r="I593">
            <v>0.44540000000000002</v>
          </cell>
          <cell r="J593">
            <v>39836</v>
          </cell>
          <cell r="K593">
            <v>40535</v>
          </cell>
        </row>
        <row r="594">
          <cell r="B594">
            <v>20000000</v>
          </cell>
          <cell r="C594">
            <v>39800</v>
          </cell>
          <cell r="D594" t="str">
            <v>A</v>
          </cell>
          <cell r="E594" t="str">
            <v>S</v>
          </cell>
          <cell r="F594">
            <v>17293326.199999999</v>
          </cell>
          <cell r="G594">
            <v>915507</v>
          </cell>
          <cell r="H594">
            <v>35.950000000000003</v>
          </cell>
          <cell r="I594">
            <v>0.35950000000000004</v>
          </cell>
          <cell r="J594">
            <v>39836</v>
          </cell>
          <cell r="K594">
            <v>40900</v>
          </cell>
        </row>
        <row r="595">
          <cell r="B595">
            <v>60000000</v>
          </cell>
          <cell r="C595">
            <v>39800</v>
          </cell>
          <cell r="F595">
            <v>38948297.909999996</v>
          </cell>
          <cell r="G595">
            <v>2746520</v>
          </cell>
          <cell r="H595">
            <v>35.950000000000003</v>
          </cell>
          <cell r="I595">
            <v>0.35950000000000004</v>
          </cell>
          <cell r="J595">
            <v>39836</v>
          </cell>
          <cell r="K595">
            <v>40900</v>
          </cell>
        </row>
        <row r="596">
          <cell r="B596">
            <v>12000000</v>
          </cell>
          <cell r="C596">
            <v>39801</v>
          </cell>
          <cell r="D596" t="str">
            <v>A</v>
          </cell>
          <cell r="E596" t="str">
            <v>T</v>
          </cell>
          <cell r="F596">
            <v>11110001.93</v>
          </cell>
          <cell r="G596">
            <v>549304</v>
          </cell>
          <cell r="H596">
            <v>35.950000000000003</v>
          </cell>
          <cell r="I596">
            <v>0.35950000000000004</v>
          </cell>
          <cell r="J596">
            <v>39836</v>
          </cell>
          <cell r="K596">
            <v>40900</v>
          </cell>
        </row>
        <row r="597">
          <cell r="B597">
            <v>25000000</v>
          </cell>
          <cell r="C597">
            <v>39801</v>
          </cell>
          <cell r="F597">
            <v>16936935.329999998</v>
          </cell>
          <cell r="G597">
            <v>1144384</v>
          </cell>
          <cell r="H597">
            <v>35.950000000000003</v>
          </cell>
          <cell r="I597">
            <v>0.35950000000000004</v>
          </cell>
          <cell r="J597">
            <v>39836</v>
          </cell>
          <cell r="K597">
            <v>40900</v>
          </cell>
        </row>
        <row r="598">
          <cell r="B598">
            <v>20000000</v>
          </cell>
          <cell r="C598">
            <v>39801</v>
          </cell>
          <cell r="F598">
            <v>13731664.23</v>
          </cell>
          <cell r="G598">
            <v>915507</v>
          </cell>
          <cell r="H598">
            <v>35.950000000000003</v>
          </cell>
          <cell r="I598">
            <v>0.35950000000000004</v>
          </cell>
          <cell r="J598">
            <v>39836</v>
          </cell>
          <cell r="K598">
            <v>40900</v>
          </cell>
        </row>
        <row r="599">
          <cell r="B599">
            <v>8000000</v>
          </cell>
          <cell r="C599">
            <v>39801</v>
          </cell>
          <cell r="F599">
            <v>5785991.0599999996</v>
          </cell>
          <cell r="G599">
            <v>442232</v>
          </cell>
          <cell r="H599">
            <v>51.88</v>
          </cell>
          <cell r="I599">
            <v>0.51880000000000004</v>
          </cell>
          <cell r="J599">
            <v>39836</v>
          </cell>
          <cell r="K599">
            <v>40900</v>
          </cell>
        </row>
        <row r="600">
          <cell r="B600">
            <v>20000000</v>
          </cell>
          <cell r="C600">
            <v>39801</v>
          </cell>
          <cell r="F600">
            <v>11766468.35</v>
          </cell>
          <cell r="G600">
            <v>915507</v>
          </cell>
          <cell r="H600">
            <v>35.950000000000003</v>
          </cell>
          <cell r="I600">
            <v>0.35950000000000004</v>
          </cell>
          <cell r="J600">
            <v>39836</v>
          </cell>
          <cell r="K600">
            <v>40900</v>
          </cell>
        </row>
        <row r="601">
          <cell r="B601">
            <v>18000000</v>
          </cell>
          <cell r="C601">
            <v>39801</v>
          </cell>
          <cell r="F601">
            <v>12253117.33</v>
          </cell>
          <cell r="G601">
            <v>823956</v>
          </cell>
          <cell r="H601">
            <v>35.950000000000003</v>
          </cell>
          <cell r="I601">
            <v>0.35950000000000004</v>
          </cell>
          <cell r="J601">
            <v>39836</v>
          </cell>
          <cell r="K601">
            <v>40900</v>
          </cell>
        </row>
        <row r="602">
          <cell r="B602">
            <v>15000000</v>
          </cell>
          <cell r="C602">
            <v>39801</v>
          </cell>
          <cell r="F602">
            <v>4042375.91</v>
          </cell>
          <cell r="G602">
            <v>886030</v>
          </cell>
          <cell r="H602">
            <v>36.04</v>
          </cell>
          <cell r="I602">
            <v>0.3604</v>
          </cell>
          <cell r="J602">
            <v>39836</v>
          </cell>
          <cell r="K602">
            <v>40535</v>
          </cell>
        </row>
        <row r="603">
          <cell r="B603">
            <v>4500000</v>
          </cell>
          <cell r="C603">
            <v>39801</v>
          </cell>
          <cell r="E603" t="str">
            <v>P</v>
          </cell>
          <cell r="F603">
            <v>2787080.15</v>
          </cell>
          <cell r="G603">
            <v>286493</v>
          </cell>
          <cell r="H603">
            <v>44.54</v>
          </cell>
          <cell r="I603">
            <v>0.44540000000000002</v>
          </cell>
          <cell r="J603">
            <v>39836</v>
          </cell>
          <cell r="K603">
            <v>40535</v>
          </cell>
        </row>
        <row r="604">
          <cell r="B604">
            <v>10000000</v>
          </cell>
          <cell r="C604">
            <v>39801</v>
          </cell>
          <cell r="E604" t="str">
            <v>R</v>
          </cell>
          <cell r="F604">
            <v>8980418.4499999993</v>
          </cell>
          <cell r="G604">
            <v>552789</v>
          </cell>
          <cell r="H604">
            <v>51.88</v>
          </cell>
          <cell r="I604">
            <v>0.51880000000000004</v>
          </cell>
          <cell r="J604">
            <v>39836</v>
          </cell>
          <cell r="K604">
            <v>40900</v>
          </cell>
        </row>
        <row r="605">
          <cell r="B605">
            <v>4500000</v>
          </cell>
          <cell r="C605">
            <v>39801</v>
          </cell>
          <cell r="F605">
            <v>2290243.31</v>
          </cell>
          <cell r="G605">
            <v>286493</v>
          </cell>
          <cell r="H605">
            <v>44.54</v>
          </cell>
          <cell r="I605">
            <v>0.44540000000000002</v>
          </cell>
          <cell r="J605">
            <v>39836</v>
          </cell>
          <cell r="K605">
            <v>40535</v>
          </cell>
        </row>
        <row r="606">
          <cell r="B606">
            <v>6000000</v>
          </cell>
          <cell r="C606">
            <v>39801</v>
          </cell>
          <cell r="F606">
            <v>1607729.15</v>
          </cell>
          <cell r="G606">
            <v>381991</v>
          </cell>
          <cell r="H606">
            <v>44.54</v>
          </cell>
          <cell r="I606">
            <v>0.44540000000000002</v>
          </cell>
          <cell r="J606">
            <v>39836</v>
          </cell>
          <cell r="K606">
            <v>40535</v>
          </cell>
        </row>
        <row r="607">
          <cell r="B607">
            <v>17000000</v>
          </cell>
          <cell r="C607">
            <v>39801</v>
          </cell>
          <cell r="F607">
            <v>10023014.279999999</v>
          </cell>
          <cell r="G607">
            <v>778181</v>
          </cell>
          <cell r="H607">
            <v>35.950000000000003</v>
          </cell>
          <cell r="I607">
            <v>0.35950000000000004</v>
          </cell>
          <cell r="J607">
            <v>39836</v>
          </cell>
          <cell r="K607">
            <v>40900</v>
          </cell>
        </row>
        <row r="608">
          <cell r="B608">
            <v>11000000</v>
          </cell>
          <cell r="C608">
            <v>39801</v>
          </cell>
          <cell r="F608">
            <v>6416591.3799999999</v>
          </cell>
          <cell r="G608">
            <v>503529</v>
          </cell>
          <cell r="H608">
            <v>35.950000000000003</v>
          </cell>
          <cell r="I608">
            <v>0.35950000000000004</v>
          </cell>
          <cell r="J608">
            <v>39836</v>
          </cell>
          <cell r="K608">
            <v>40900</v>
          </cell>
        </row>
        <row r="609">
          <cell r="B609">
            <v>12000000</v>
          </cell>
          <cell r="C609">
            <v>39801</v>
          </cell>
          <cell r="F609">
            <v>4705122.99</v>
          </cell>
          <cell r="G609">
            <v>612429</v>
          </cell>
          <cell r="H609">
            <v>36.03</v>
          </cell>
          <cell r="I609">
            <v>0.36030000000000001</v>
          </cell>
          <cell r="J609">
            <v>39836</v>
          </cell>
          <cell r="K609">
            <v>40717</v>
          </cell>
        </row>
        <row r="610">
          <cell r="B610">
            <v>4000000</v>
          </cell>
          <cell r="C610">
            <v>39801</v>
          </cell>
          <cell r="D610" t="str">
            <v>A</v>
          </cell>
          <cell r="E610" t="str">
            <v>T</v>
          </cell>
          <cell r="F610">
            <v>4378146.0999999996</v>
          </cell>
          <cell r="G610">
            <v>254661</v>
          </cell>
          <cell r="H610">
            <v>44.54</v>
          </cell>
          <cell r="I610">
            <v>0.44540000000000002</v>
          </cell>
          <cell r="J610">
            <v>39836</v>
          </cell>
          <cell r="K610">
            <v>40535</v>
          </cell>
        </row>
        <row r="611">
          <cell r="B611">
            <v>42500000</v>
          </cell>
          <cell r="C611">
            <v>39801</v>
          </cell>
          <cell r="F611">
            <v>25740534.670000002</v>
          </cell>
          <cell r="G611">
            <v>1945452</v>
          </cell>
          <cell r="H611">
            <v>35.950000000000003</v>
          </cell>
          <cell r="I611">
            <v>0.35950000000000004</v>
          </cell>
          <cell r="J611">
            <v>39836</v>
          </cell>
          <cell r="K611">
            <v>40900</v>
          </cell>
        </row>
        <row r="612">
          <cell r="B612">
            <v>12000000</v>
          </cell>
          <cell r="C612">
            <v>39801</v>
          </cell>
          <cell r="D612" t="str">
            <v>A</v>
          </cell>
          <cell r="E612" t="str">
            <v>T</v>
          </cell>
          <cell r="F612">
            <v>11466301.83</v>
          </cell>
          <cell r="G612">
            <v>549304</v>
          </cell>
          <cell r="H612">
            <v>35.950000000000003</v>
          </cell>
          <cell r="I612">
            <v>0.35950000000000004</v>
          </cell>
          <cell r="J612">
            <v>39836</v>
          </cell>
          <cell r="K612">
            <v>40900</v>
          </cell>
        </row>
        <row r="613">
          <cell r="B613">
            <v>20000000</v>
          </cell>
          <cell r="C613">
            <v>39801</v>
          </cell>
          <cell r="F613">
            <v>13263912.199999999</v>
          </cell>
          <cell r="G613">
            <v>915507</v>
          </cell>
          <cell r="H613">
            <v>35.950000000000003</v>
          </cell>
          <cell r="I613">
            <v>0.35950000000000004</v>
          </cell>
          <cell r="J613">
            <v>39836</v>
          </cell>
          <cell r="K613">
            <v>40900</v>
          </cell>
        </row>
        <row r="614">
          <cell r="B614">
            <v>5000000</v>
          </cell>
          <cell r="C614">
            <v>39801</v>
          </cell>
          <cell r="F614">
            <v>1249425.68</v>
          </cell>
          <cell r="G614">
            <v>318326</v>
          </cell>
          <cell r="H614">
            <v>44.54</v>
          </cell>
          <cell r="I614">
            <v>0.44540000000000002</v>
          </cell>
          <cell r="J614">
            <v>39836</v>
          </cell>
          <cell r="K614">
            <v>40535</v>
          </cell>
        </row>
        <row r="615">
          <cell r="B615">
            <v>12000000</v>
          </cell>
          <cell r="C615">
            <v>39801</v>
          </cell>
          <cell r="F615">
            <v>5455468.8600000003</v>
          </cell>
          <cell r="G615">
            <v>708824</v>
          </cell>
          <cell r="H615">
            <v>36.04</v>
          </cell>
          <cell r="I615">
            <v>0.3604</v>
          </cell>
          <cell r="J615">
            <v>39836</v>
          </cell>
          <cell r="K615">
            <v>40535</v>
          </cell>
        </row>
        <row r="616">
          <cell r="B616">
            <v>10000000</v>
          </cell>
          <cell r="C616">
            <v>39801</v>
          </cell>
          <cell r="E616" t="str">
            <v>R</v>
          </cell>
          <cell r="F616">
            <v>9944825.1600000001</v>
          </cell>
          <cell r="G616">
            <v>552789</v>
          </cell>
          <cell r="H616">
            <v>51.88</v>
          </cell>
          <cell r="I616">
            <v>0.51880000000000004</v>
          </cell>
          <cell r="J616">
            <v>39836</v>
          </cell>
          <cell r="K616">
            <v>40900</v>
          </cell>
        </row>
        <row r="617">
          <cell r="B617">
            <v>24000000</v>
          </cell>
          <cell r="C617">
            <v>39801</v>
          </cell>
          <cell r="F617">
            <v>11867562.67</v>
          </cell>
          <cell r="G617">
            <v>1098608</v>
          </cell>
          <cell r="H617">
            <v>35.950000000000003</v>
          </cell>
          <cell r="I617">
            <v>0.35950000000000004</v>
          </cell>
          <cell r="J617">
            <v>39836</v>
          </cell>
          <cell r="K617">
            <v>40900</v>
          </cell>
        </row>
        <row r="618">
          <cell r="B618">
            <v>16000000</v>
          </cell>
          <cell r="C618">
            <v>39801</v>
          </cell>
          <cell r="F618">
            <v>4119815.43</v>
          </cell>
          <cell r="G618">
            <v>945098</v>
          </cell>
          <cell r="H618">
            <v>36.04</v>
          </cell>
          <cell r="I618">
            <v>0.3604</v>
          </cell>
          <cell r="J618">
            <v>39836</v>
          </cell>
          <cell r="K618">
            <v>40535</v>
          </cell>
        </row>
        <row r="619">
          <cell r="B619">
            <v>4500000</v>
          </cell>
          <cell r="C619">
            <v>39801</v>
          </cell>
          <cell r="E619" t="str">
            <v>P</v>
          </cell>
          <cell r="F619">
            <v>795049.57</v>
          </cell>
          <cell r="G619">
            <v>339999</v>
          </cell>
          <cell r="H619">
            <v>41.5</v>
          </cell>
          <cell r="I619">
            <v>0.41499999999999998</v>
          </cell>
          <cell r="J619">
            <v>39836</v>
          </cell>
          <cell r="K619">
            <v>40352</v>
          </cell>
        </row>
        <row r="620">
          <cell r="B620">
            <v>3500000</v>
          </cell>
          <cell r="C620">
            <v>39801</v>
          </cell>
          <cell r="F620">
            <v>884227.1</v>
          </cell>
          <cell r="G620">
            <v>222828</v>
          </cell>
          <cell r="H620">
            <v>44.54</v>
          </cell>
          <cell r="I620">
            <v>0.44540000000000002</v>
          </cell>
          <cell r="J620">
            <v>39836</v>
          </cell>
          <cell r="K620">
            <v>40535</v>
          </cell>
        </row>
        <row r="621">
          <cell r="B621">
            <v>10000000</v>
          </cell>
          <cell r="C621">
            <v>39804</v>
          </cell>
          <cell r="E621" t="str">
            <v>P</v>
          </cell>
          <cell r="F621">
            <v>4225451.38</v>
          </cell>
          <cell r="G621">
            <v>636651</v>
          </cell>
          <cell r="H621">
            <v>44.54</v>
          </cell>
          <cell r="I621">
            <v>0.44540000000000002</v>
          </cell>
          <cell r="J621">
            <v>39836</v>
          </cell>
          <cell r="K621">
            <v>40535</v>
          </cell>
        </row>
        <row r="622">
          <cell r="B622">
            <v>10000000</v>
          </cell>
          <cell r="C622">
            <v>39804</v>
          </cell>
          <cell r="F622">
            <v>6886843.3899999997</v>
          </cell>
          <cell r="G622">
            <v>552789</v>
          </cell>
          <cell r="H622">
            <v>51.88</v>
          </cell>
          <cell r="I622">
            <v>0.51880000000000004</v>
          </cell>
          <cell r="J622">
            <v>39836</v>
          </cell>
          <cell r="K622">
            <v>40900</v>
          </cell>
        </row>
        <row r="623">
          <cell r="B623">
            <v>12000000</v>
          </cell>
          <cell r="C623">
            <v>39804</v>
          </cell>
          <cell r="E623" t="str">
            <v>Q</v>
          </cell>
          <cell r="F623">
            <v>6666040.2999999998</v>
          </cell>
          <cell r="G623">
            <v>708824</v>
          </cell>
          <cell r="H623">
            <v>36.04</v>
          </cell>
          <cell r="I623">
            <v>0.3604</v>
          </cell>
          <cell r="J623">
            <v>39836</v>
          </cell>
          <cell r="K623">
            <v>40535</v>
          </cell>
        </row>
        <row r="624">
          <cell r="B624">
            <v>13000000</v>
          </cell>
          <cell r="C624">
            <v>39804</v>
          </cell>
          <cell r="F624">
            <v>7833180.4299999997</v>
          </cell>
          <cell r="G624">
            <v>595080</v>
          </cell>
          <cell r="H624">
            <v>35.950000000000003</v>
          </cell>
          <cell r="I624">
            <v>0.35950000000000004</v>
          </cell>
          <cell r="J624">
            <v>39836</v>
          </cell>
          <cell r="K624">
            <v>40900</v>
          </cell>
        </row>
        <row r="625">
          <cell r="B625">
            <v>8000000</v>
          </cell>
          <cell r="C625">
            <v>39804</v>
          </cell>
          <cell r="F625">
            <v>6259970.0899999999</v>
          </cell>
          <cell r="G625">
            <v>442232</v>
          </cell>
          <cell r="H625">
            <v>51.88</v>
          </cell>
          <cell r="I625">
            <v>0.51880000000000004</v>
          </cell>
          <cell r="J625">
            <v>39836</v>
          </cell>
          <cell r="K625">
            <v>40900</v>
          </cell>
        </row>
        <row r="626">
          <cell r="B626">
            <v>5500000</v>
          </cell>
          <cell r="C626">
            <v>39804</v>
          </cell>
          <cell r="F626">
            <v>3403717.57</v>
          </cell>
          <cell r="G626">
            <v>304034</v>
          </cell>
          <cell r="H626">
            <v>51.88</v>
          </cell>
          <cell r="I626">
            <v>0.51880000000000004</v>
          </cell>
          <cell r="J626">
            <v>39836</v>
          </cell>
          <cell r="K626">
            <v>40900</v>
          </cell>
        </row>
        <row r="627">
          <cell r="B627">
            <v>5500000</v>
          </cell>
          <cell r="C627">
            <v>39804</v>
          </cell>
          <cell r="D627" t="str">
            <v>A</v>
          </cell>
          <cell r="E627" t="str">
            <v>R</v>
          </cell>
          <cell r="F627">
            <v>5750287.4299999997</v>
          </cell>
          <cell r="G627">
            <v>304034</v>
          </cell>
          <cell r="H627">
            <v>51.88</v>
          </cell>
          <cell r="I627">
            <v>0.51880000000000004</v>
          </cell>
          <cell r="J627">
            <v>39836</v>
          </cell>
          <cell r="K627">
            <v>40900</v>
          </cell>
        </row>
        <row r="628">
          <cell r="B628">
            <v>10000000</v>
          </cell>
          <cell r="C628">
            <v>39804</v>
          </cell>
          <cell r="F628">
            <v>2614150.83</v>
          </cell>
          <cell r="G628">
            <v>636651</v>
          </cell>
          <cell r="H628">
            <v>44.54</v>
          </cell>
          <cell r="I628">
            <v>0.44540000000000002</v>
          </cell>
          <cell r="J628">
            <v>39836</v>
          </cell>
          <cell r="K628">
            <v>40535</v>
          </cell>
        </row>
        <row r="629">
          <cell r="B629">
            <v>2500000</v>
          </cell>
          <cell r="C629">
            <v>39804</v>
          </cell>
          <cell r="F629">
            <v>1763387.4</v>
          </cell>
          <cell r="G629">
            <v>159163</v>
          </cell>
          <cell r="H629">
            <v>44.54</v>
          </cell>
          <cell r="I629">
            <v>0.44540000000000002</v>
          </cell>
          <cell r="J629">
            <v>39836</v>
          </cell>
          <cell r="K629">
            <v>40535</v>
          </cell>
        </row>
        <row r="630">
          <cell r="B630">
            <v>5000000</v>
          </cell>
          <cell r="C630">
            <v>39804</v>
          </cell>
          <cell r="F630">
            <v>1508192.69</v>
          </cell>
          <cell r="G630">
            <v>318326</v>
          </cell>
          <cell r="H630">
            <v>44.54</v>
          </cell>
          <cell r="I630">
            <v>0.44540000000000002</v>
          </cell>
          <cell r="J630">
            <v>39836</v>
          </cell>
          <cell r="K630">
            <v>40535</v>
          </cell>
        </row>
        <row r="631">
          <cell r="B631">
            <v>8000000</v>
          </cell>
          <cell r="C631">
            <v>39804</v>
          </cell>
          <cell r="F631">
            <v>4857554.22</v>
          </cell>
          <cell r="G631">
            <v>466675</v>
          </cell>
          <cell r="H631">
            <v>48.86</v>
          </cell>
          <cell r="I631">
            <v>0.48859999999999998</v>
          </cell>
          <cell r="J631">
            <v>39836</v>
          </cell>
          <cell r="K631">
            <v>40717</v>
          </cell>
        </row>
        <row r="632">
          <cell r="B632">
            <v>4500000</v>
          </cell>
          <cell r="C632">
            <v>39804</v>
          </cell>
          <cell r="F632">
            <v>1205993.26</v>
          </cell>
          <cell r="G632">
            <v>286493</v>
          </cell>
          <cell r="H632">
            <v>44.54</v>
          </cell>
          <cell r="I632">
            <v>0.44540000000000002</v>
          </cell>
          <cell r="J632">
            <v>39836</v>
          </cell>
          <cell r="K632">
            <v>40535</v>
          </cell>
        </row>
        <row r="633">
          <cell r="B633">
            <v>10000000</v>
          </cell>
          <cell r="C633">
            <v>39804</v>
          </cell>
          <cell r="F633">
            <v>2416114.35</v>
          </cell>
          <cell r="G633">
            <v>636651</v>
          </cell>
          <cell r="H633">
            <v>44.54</v>
          </cell>
          <cell r="I633">
            <v>0.44540000000000002</v>
          </cell>
          <cell r="J633">
            <v>39836</v>
          </cell>
          <cell r="K633">
            <v>40535</v>
          </cell>
        </row>
        <row r="634">
          <cell r="B634">
            <v>5000000</v>
          </cell>
          <cell r="C634">
            <v>39804</v>
          </cell>
          <cell r="F634">
            <v>1894017.73</v>
          </cell>
          <cell r="G634">
            <v>318326</v>
          </cell>
          <cell r="H634">
            <v>44.54</v>
          </cell>
          <cell r="I634">
            <v>0.44540000000000002</v>
          </cell>
          <cell r="J634">
            <v>39836</v>
          </cell>
          <cell r="K634">
            <v>40535</v>
          </cell>
        </row>
        <row r="635">
          <cell r="B635">
            <v>49000000</v>
          </cell>
          <cell r="C635">
            <v>39804</v>
          </cell>
          <cell r="D635" t="str">
            <v>A</v>
          </cell>
          <cell r="E635" t="str">
            <v>S</v>
          </cell>
          <cell r="F635">
            <v>41286565.530000001</v>
          </cell>
          <cell r="G635">
            <v>2242991</v>
          </cell>
          <cell r="H635">
            <v>35.950000000000003</v>
          </cell>
          <cell r="I635">
            <v>0.35950000000000004</v>
          </cell>
          <cell r="J635">
            <v>39836</v>
          </cell>
          <cell r="K635">
            <v>40900</v>
          </cell>
        </row>
        <row r="636">
          <cell r="B636">
            <v>32000000</v>
          </cell>
          <cell r="C636">
            <v>39804</v>
          </cell>
          <cell r="F636">
            <v>-1565000</v>
          </cell>
          <cell r="G636">
            <v>1464811</v>
          </cell>
          <cell r="H636">
            <v>35.950000000000003</v>
          </cell>
          <cell r="I636">
            <v>0.35950000000000004</v>
          </cell>
          <cell r="J636">
            <v>39836</v>
          </cell>
          <cell r="K636">
            <v>40900</v>
          </cell>
        </row>
        <row r="637">
          <cell r="B637">
            <v>24000000</v>
          </cell>
          <cell r="C637">
            <v>39804</v>
          </cell>
          <cell r="D637" t="str">
            <v>A</v>
          </cell>
          <cell r="E637" t="str">
            <v>T</v>
          </cell>
          <cell r="F637">
            <v>23001883.09</v>
          </cell>
          <cell r="G637">
            <v>1098608</v>
          </cell>
          <cell r="H637">
            <v>35.950000000000003</v>
          </cell>
          <cell r="I637">
            <v>0.35950000000000004</v>
          </cell>
          <cell r="J637">
            <v>39836</v>
          </cell>
          <cell r="K637">
            <v>40900</v>
          </cell>
        </row>
        <row r="638">
          <cell r="B638">
            <v>4000000</v>
          </cell>
          <cell r="C638">
            <v>39804</v>
          </cell>
          <cell r="F638">
            <v>1095261.8999999999</v>
          </cell>
          <cell r="G638">
            <v>254661</v>
          </cell>
          <cell r="H638">
            <v>44.54</v>
          </cell>
          <cell r="I638">
            <v>0.44540000000000002</v>
          </cell>
          <cell r="J638">
            <v>39836</v>
          </cell>
          <cell r="K638">
            <v>40535</v>
          </cell>
        </row>
        <row r="639">
          <cell r="B639">
            <v>10000000</v>
          </cell>
          <cell r="C639">
            <v>39804</v>
          </cell>
          <cell r="F639">
            <v>3038100.85</v>
          </cell>
          <cell r="G639">
            <v>636651</v>
          </cell>
          <cell r="H639">
            <v>44.54</v>
          </cell>
          <cell r="I639">
            <v>0.44540000000000002</v>
          </cell>
          <cell r="J639">
            <v>39836</v>
          </cell>
          <cell r="K639">
            <v>40535</v>
          </cell>
        </row>
        <row r="640">
          <cell r="B640">
            <v>4500000</v>
          </cell>
          <cell r="C640">
            <v>39805</v>
          </cell>
          <cell r="F640">
            <v>1071724.95</v>
          </cell>
          <cell r="G640">
            <v>286493</v>
          </cell>
          <cell r="H640">
            <v>44.54</v>
          </cell>
          <cell r="I640">
            <v>0.44540000000000002</v>
          </cell>
          <cell r="J640">
            <v>39839</v>
          </cell>
          <cell r="K640">
            <v>40538</v>
          </cell>
        </row>
        <row r="641">
          <cell r="B641">
            <v>40000000</v>
          </cell>
          <cell r="C641">
            <v>39805</v>
          </cell>
          <cell r="F641">
            <v>20100923.91</v>
          </cell>
          <cell r="G641">
            <v>2041430</v>
          </cell>
          <cell r="H641">
            <v>36.03</v>
          </cell>
          <cell r="I641">
            <v>0.36030000000000001</v>
          </cell>
          <cell r="J641">
            <v>39839</v>
          </cell>
          <cell r="K641">
            <v>40720</v>
          </cell>
        </row>
        <row r="642">
          <cell r="B642">
            <v>5000000</v>
          </cell>
          <cell r="C642">
            <v>39805</v>
          </cell>
          <cell r="F642">
            <v>1497557.87</v>
          </cell>
          <cell r="G642">
            <v>318326</v>
          </cell>
          <cell r="H642">
            <v>44.54</v>
          </cell>
          <cell r="I642">
            <v>0.44540000000000002</v>
          </cell>
          <cell r="J642">
            <v>39839</v>
          </cell>
          <cell r="K642">
            <v>40538</v>
          </cell>
        </row>
        <row r="643">
          <cell r="B643">
            <v>4500000</v>
          </cell>
          <cell r="C643">
            <v>39805</v>
          </cell>
          <cell r="D643" t="str">
            <v>A</v>
          </cell>
          <cell r="E643" t="str">
            <v>T</v>
          </cell>
          <cell r="F643">
            <v>874259.4</v>
          </cell>
          <cell r="G643">
            <v>458241</v>
          </cell>
          <cell r="H643">
            <v>38.729999999999997</v>
          </cell>
          <cell r="I643">
            <v>0.38729999999999998</v>
          </cell>
          <cell r="J643">
            <v>39839</v>
          </cell>
          <cell r="K643">
            <v>40173</v>
          </cell>
        </row>
        <row r="644">
          <cell r="B644">
            <v>4000000</v>
          </cell>
          <cell r="C644">
            <v>39805</v>
          </cell>
          <cell r="D644" t="str">
            <v>A</v>
          </cell>
          <cell r="E644" t="str">
            <v>S</v>
          </cell>
          <cell r="F644">
            <v>4247531.45</v>
          </cell>
          <cell r="G644">
            <v>221116</v>
          </cell>
          <cell r="H644">
            <v>51.88</v>
          </cell>
          <cell r="I644">
            <v>0.51880000000000004</v>
          </cell>
          <cell r="J644">
            <v>39839</v>
          </cell>
          <cell r="K644">
            <v>40903</v>
          </cell>
        </row>
        <row r="645">
          <cell r="B645">
            <v>16000000</v>
          </cell>
          <cell r="C645">
            <v>39805</v>
          </cell>
          <cell r="F645">
            <v>4227966.5</v>
          </cell>
          <cell r="G645">
            <v>945098</v>
          </cell>
          <cell r="H645">
            <v>36.04</v>
          </cell>
          <cell r="I645">
            <v>0.3604</v>
          </cell>
          <cell r="J645">
            <v>39839</v>
          </cell>
          <cell r="K645">
            <v>40538</v>
          </cell>
        </row>
        <row r="646">
          <cell r="B646">
            <v>4000000</v>
          </cell>
          <cell r="C646">
            <v>39805</v>
          </cell>
          <cell r="D646" t="str">
            <v>A</v>
          </cell>
          <cell r="E646" t="str">
            <v>S</v>
          </cell>
          <cell r="F646">
            <v>4341522.18</v>
          </cell>
          <cell r="G646">
            <v>221116</v>
          </cell>
          <cell r="H646">
            <v>51.88</v>
          </cell>
          <cell r="I646">
            <v>0.51880000000000004</v>
          </cell>
          <cell r="J646">
            <v>39839</v>
          </cell>
          <cell r="K646">
            <v>40903</v>
          </cell>
        </row>
        <row r="647">
          <cell r="B647">
            <v>15000000</v>
          </cell>
          <cell r="C647">
            <v>39805</v>
          </cell>
          <cell r="F647">
            <v>4986311.93</v>
          </cell>
          <cell r="G647">
            <v>886030</v>
          </cell>
          <cell r="H647">
            <v>36.04</v>
          </cell>
          <cell r="I647">
            <v>0.3604</v>
          </cell>
          <cell r="J647">
            <v>39839</v>
          </cell>
          <cell r="K647">
            <v>40538</v>
          </cell>
        </row>
        <row r="648">
          <cell r="B648">
            <v>10000000</v>
          </cell>
          <cell r="C648">
            <v>39805</v>
          </cell>
          <cell r="F648">
            <v>2782611.99</v>
          </cell>
          <cell r="G648">
            <v>636651</v>
          </cell>
          <cell r="H648">
            <v>44.54</v>
          </cell>
          <cell r="I648">
            <v>0.44540000000000002</v>
          </cell>
          <cell r="J648">
            <v>39839</v>
          </cell>
          <cell r="K648">
            <v>40538</v>
          </cell>
        </row>
        <row r="649">
          <cell r="B649">
            <v>7000000</v>
          </cell>
          <cell r="C649">
            <v>39805</v>
          </cell>
          <cell r="E649" t="str">
            <v>Q</v>
          </cell>
          <cell r="F649">
            <v>3303371.99</v>
          </cell>
          <cell r="G649">
            <v>445656</v>
          </cell>
          <cell r="H649">
            <v>44.54</v>
          </cell>
          <cell r="I649">
            <v>0.44540000000000002</v>
          </cell>
          <cell r="J649">
            <v>39839</v>
          </cell>
          <cell r="K649">
            <v>40538</v>
          </cell>
        </row>
        <row r="650">
          <cell r="B650">
            <v>10000000</v>
          </cell>
          <cell r="C650">
            <v>39805</v>
          </cell>
          <cell r="E650" t="str">
            <v>P</v>
          </cell>
          <cell r="F650">
            <v>965182.52</v>
          </cell>
          <cell r="G650">
            <v>755553</v>
          </cell>
          <cell r="H650">
            <v>41.5</v>
          </cell>
          <cell r="I650">
            <v>0.41499999999999998</v>
          </cell>
          <cell r="J650">
            <v>39839</v>
          </cell>
          <cell r="K650">
            <v>40355</v>
          </cell>
        </row>
        <row r="651">
          <cell r="B651">
            <v>4500000</v>
          </cell>
          <cell r="C651">
            <v>39805</v>
          </cell>
          <cell r="D651" t="str">
            <v>A</v>
          </cell>
          <cell r="E651" t="str">
            <v>T</v>
          </cell>
          <cell r="F651">
            <v>2988364.66</v>
          </cell>
          <cell r="G651">
            <v>339999</v>
          </cell>
          <cell r="H651">
            <v>41.5</v>
          </cell>
          <cell r="I651">
            <v>0.41499999999999998</v>
          </cell>
          <cell r="J651">
            <v>39839</v>
          </cell>
          <cell r="K651">
            <v>40355</v>
          </cell>
        </row>
        <row r="652">
          <cell r="B652">
            <v>8000000</v>
          </cell>
          <cell r="C652">
            <v>39805</v>
          </cell>
          <cell r="F652">
            <v>2194911.5699999998</v>
          </cell>
          <cell r="G652">
            <v>509321</v>
          </cell>
          <cell r="H652">
            <v>44.54</v>
          </cell>
          <cell r="I652">
            <v>0.44540000000000002</v>
          </cell>
          <cell r="J652">
            <v>39839</v>
          </cell>
          <cell r="K652">
            <v>40538</v>
          </cell>
        </row>
        <row r="653">
          <cell r="B653">
            <v>5000000</v>
          </cell>
          <cell r="C653">
            <v>39805</v>
          </cell>
          <cell r="E653" t="str">
            <v>P</v>
          </cell>
          <cell r="F653">
            <v>2182944.2400000002</v>
          </cell>
          <cell r="G653">
            <v>318326</v>
          </cell>
          <cell r="H653">
            <v>44.54</v>
          </cell>
          <cell r="I653">
            <v>0.44540000000000002</v>
          </cell>
          <cell r="J653">
            <v>39839</v>
          </cell>
          <cell r="K653">
            <v>40538</v>
          </cell>
        </row>
        <row r="654">
          <cell r="B654">
            <v>4500000</v>
          </cell>
          <cell r="C654">
            <v>39805</v>
          </cell>
          <cell r="E654" t="str">
            <v>P</v>
          </cell>
          <cell r="F654">
            <v>537764.46</v>
          </cell>
          <cell r="G654">
            <v>339999</v>
          </cell>
          <cell r="H654">
            <v>41.5</v>
          </cell>
          <cell r="I654">
            <v>0.41499999999999998</v>
          </cell>
          <cell r="J654">
            <v>39839</v>
          </cell>
          <cell r="K654">
            <v>40355</v>
          </cell>
        </row>
        <row r="655">
          <cell r="B655">
            <v>15000000</v>
          </cell>
          <cell r="C655">
            <v>39805</v>
          </cell>
          <cell r="E655" t="str">
            <v>P</v>
          </cell>
          <cell r="F655">
            <v>10721601.869999999</v>
          </cell>
          <cell r="G655">
            <v>686630</v>
          </cell>
          <cell r="H655">
            <v>35.950000000000003</v>
          </cell>
          <cell r="I655">
            <v>0.35950000000000004</v>
          </cell>
          <cell r="J655">
            <v>39839</v>
          </cell>
          <cell r="K655">
            <v>40903</v>
          </cell>
        </row>
        <row r="656">
          <cell r="B656">
            <v>15000000</v>
          </cell>
          <cell r="C656">
            <v>39805</v>
          </cell>
          <cell r="F656">
            <v>10456570.119999999</v>
          </cell>
          <cell r="G656">
            <v>686630</v>
          </cell>
          <cell r="H656">
            <v>35.950000000000003</v>
          </cell>
          <cell r="I656">
            <v>0.35950000000000004</v>
          </cell>
          <cell r="J656">
            <v>39839</v>
          </cell>
          <cell r="K656">
            <v>40903</v>
          </cell>
        </row>
        <row r="657">
          <cell r="B657">
            <v>10000000</v>
          </cell>
          <cell r="C657">
            <v>39805</v>
          </cell>
          <cell r="F657">
            <v>4434823.4400000004</v>
          </cell>
          <cell r="G657">
            <v>636651</v>
          </cell>
          <cell r="H657">
            <v>44.54</v>
          </cell>
          <cell r="I657">
            <v>0.44540000000000002</v>
          </cell>
          <cell r="J657">
            <v>39839</v>
          </cell>
          <cell r="K657">
            <v>40538</v>
          </cell>
        </row>
        <row r="658">
          <cell r="B658">
            <v>10000000</v>
          </cell>
          <cell r="C658">
            <v>39805</v>
          </cell>
          <cell r="F658">
            <v>6343538.6600000001</v>
          </cell>
          <cell r="G658">
            <v>552789</v>
          </cell>
          <cell r="H658">
            <v>51.88</v>
          </cell>
          <cell r="I658">
            <v>0.51880000000000004</v>
          </cell>
          <cell r="J658">
            <v>39839</v>
          </cell>
          <cell r="K658">
            <v>40903</v>
          </cell>
        </row>
        <row r="659">
          <cell r="B659">
            <v>4000000</v>
          </cell>
          <cell r="C659">
            <v>39805</v>
          </cell>
          <cell r="F659">
            <v>1441816.3</v>
          </cell>
          <cell r="G659">
            <v>254661</v>
          </cell>
          <cell r="H659">
            <v>44.54</v>
          </cell>
          <cell r="I659">
            <v>0.44540000000000002</v>
          </cell>
          <cell r="J659">
            <v>39839</v>
          </cell>
          <cell r="K659">
            <v>40538</v>
          </cell>
        </row>
        <row r="660">
          <cell r="B660">
            <v>5000000</v>
          </cell>
          <cell r="C660">
            <v>39805</v>
          </cell>
          <cell r="F660">
            <v>1405501.07</v>
          </cell>
          <cell r="G660">
            <v>318326</v>
          </cell>
          <cell r="H660">
            <v>44.54</v>
          </cell>
          <cell r="I660">
            <v>0.44540000000000002</v>
          </cell>
          <cell r="J660">
            <v>39839</v>
          </cell>
          <cell r="K660">
            <v>40538</v>
          </cell>
        </row>
        <row r="661">
          <cell r="B661">
            <v>14000000</v>
          </cell>
          <cell r="C661">
            <v>39805</v>
          </cell>
          <cell r="D661" t="str">
            <v>A</v>
          </cell>
          <cell r="E661" t="str">
            <v>T</v>
          </cell>
          <cell r="F661">
            <v>14164805.75</v>
          </cell>
          <cell r="G661">
            <v>640855</v>
          </cell>
          <cell r="H661">
            <v>35.950000000000003</v>
          </cell>
          <cell r="I661">
            <v>0.35950000000000004</v>
          </cell>
          <cell r="J661">
            <v>39839</v>
          </cell>
          <cell r="K661">
            <v>40903</v>
          </cell>
        </row>
        <row r="662">
          <cell r="B662">
            <v>15000000</v>
          </cell>
          <cell r="C662">
            <v>39805</v>
          </cell>
          <cell r="F662">
            <v>3919772.18</v>
          </cell>
          <cell r="G662">
            <v>886030</v>
          </cell>
          <cell r="H662">
            <v>36.04</v>
          </cell>
          <cell r="I662">
            <v>0.3604</v>
          </cell>
          <cell r="J662">
            <v>39839</v>
          </cell>
          <cell r="K662">
            <v>40538</v>
          </cell>
        </row>
        <row r="663">
          <cell r="B663">
            <v>3500000</v>
          </cell>
          <cell r="C663">
            <v>39805</v>
          </cell>
          <cell r="E663" t="str">
            <v>P</v>
          </cell>
          <cell r="F663">
            <v>1568030.26</v>
          </cell>
          <cell r="G663">
            <v>222828</v>
          </cell>
          <cell r="H663">
            <v>44.54</v>
          </cell>
          <cell r="I663">
            <v>0.44540000000000002</v>
          </cell>
          <cell r="J663">
            <v>39839</v>
          </cell>
          <cell r="K663">
            <v>40538</v>
          </cell>
        </row>
        <row r="664">
          <cell r="B664">
            <v>30000000</v>
          </cell>
          <cell r="C664">
            <v>39805</v>
          </cell>
          <cell r="F664">
            <v>7910027.0300000003</v>
          </cell>
          <cell r="G664">
            <v>1772059</v>
          </cell>
          <cell r="H664">
            <v>36.04</v>
          </cell>
          <cell r="I664">
            <v>0.3604</v>
          </cell>
          <cell r="J664">
            <v>39839</v>
          </cell>
          <cell r="K664">
            <v>40538</v>
          </cell>
        </row>
        <row r="665">
          <cell r="B665">
            <v>13500000</v>
          </cell>
          <cell r="C665">
            <v>39805</v>
          </cell>
          <cell r="F665">
            <v>-1067.31</v>
          </cell>
          <cell r="G665">
            <v>982190</v>
          </cell>
          <cell r="H665">
            <v>36.090000000000003</v>
          </cell>
          <cell r="I665">
            <v>0.36090000000000005</v>
          </cell>
          <cell r="J665">
            <v>39839</v>
          </cell>
          <cell r="K665">
            <v>40355</v>
          </cell>
        </row>
        <row r="666">
          <cell r="B666">
            <v>12000000</v>
          </cell>
          <cell r="C666">
            <v>39805</v>
          </cell>
          <cell r="F666">
            <v>7090365.5300000003</v>
          </cell>
          <cell r="G666">
            <v>549304</v>
          </cell>
          <cell r="H666">
            <v>35.950000000000003</v>
          </cell>
          <cell r="I666">
            <v>0.35950000000000004</v>
          </cell>
          <cell r="J666">
            <v>39839</v>
          </cell>
          <cell r="K666">
            <v>40903</v>
          </cell>
        </row>
        <row r="667">
          <cell r="B667">
            <v>4000000</v>
          </cell>
          <cell r="C667">
            <v>39805</v>
          </cell>
          <cell r="F667">
            <v>985462.11</v>
          </cell>
          <cell r="G667">
            <v>254661</v>
          </cell>
          <cell r="H667">
            <v>44.54</v>
          </cell>
          <cell r="I667">
            <v>0.44540000000000002</v>
          </cell>
          <cell r="J667">
            <v>39839</v>
          </cell>
          <cell r="K667">
            <v>40538</v>
          </cell>
        </row>
        <row r="668">
          <cell r="B668">
            <v>6000000</v>
          </cell>
          <cell r="C668">
            <v>39805</v>
          </cell>
          <cell r="F668">
            <v>4373388.8600000003</v>
          </cell>
          <cell r="G668">
            <v>331674</v>
          </cell>
          <cell r="H668">
            <v>51.88</v>
          </cell>
          <cell r="I668">
            <v>0.51880000000000004</v>
          </cell>
          <cell r="J668">
            <v>39839</v>
          </cell>
          <cell r="K668">
            <v>40903</v>
          </cell>
        </row>
        <row r="669">
          <cell r="B669">
            <v>12500000</v>
          </cell>
          <cell r="C669">
            <v>39806</v>
          </cell>
          <cell r="D669" t="str">
            <v>A</v>
          </cell>
          <cell r="E669" t="str">
            <v>T</v>
          </cell>
          <cell r="F669">
            <v>12715003.109999999</v>
          </cell>
          <cell r="G669">
            <v>572192</v>
          </cell>
          <cell r="H669">
            <v>35.950000000000003</v>
          </cell>
          <cell r="I669">
            <v>0.35950000000000004</v>
          </cell>
          <cell r="J669">
            <v>39839</v>
          </cell>
          <cell r="K669">
            <v>40903</v>
          </cell>
        </row>
        <row r="670">
          <cell r="B670">
            <v>15000000</v>
          </cell>
          <cell r="C670">
            <v>39806</v>
          </cell>
          <cell r="F670">
            <v>8497767.8699999992</v>
          </cell>
          <cell r="G670">
            <v>604200</v>
          </cell>
          <cell r="H670">
            <v>25.98</v>
          </cell>
          <cell r="I670">
            <v>0.25980000000000003</v>
          </cell>
          <cell r="J670">
            <v>39845</v>
          </cell>
          <cell r="K670">
            <v>40909</v>
          </cell>
        </row>
        <row r="671">
          <cell r="B671">
            <v>17000000</v>
          </cell>
          <cell r="C671">
            <v>39806</v>
          </cell>
          <cell r="D671" t="str">
            <v>A</v>
          </cell>
          <cell r="F671">
            <v>5633089.5800000001</v>
          </cell>
          <cell r="G671">
            <v>1004167</v>
          </cell>
          <cell r="H671">
            <v>36.04</v>
          </cell>
          <cell r="I671">
            <v>0.3604</v>
          </cell>
          <cell r="J671">
            <v>39839</v>
          </cell>
          <cell r="K671">
            <v>40538</v>
          </cell>
        </row>
        <row r="672">
          <cell r="B672">
            <v>30000000</v>
          </cell>
          <cell r="C672">
            <v>39806</v>
          </cell>
          <cell r="F672">
            <v>16958764.129999999</v>
          </cell>
          <cell r="G672">
            <v>1373260</v>
          </cell>
          <cell r="H672">
            <v>35.950000000000003</v>
          </cell>
          <cell r="I672">
            <v>0.35950000000000004</v>
          </cell>
          <cell r="J672">
            <v>39839</v>
          </cell>
          <cell r="K672">
            <v>40903</v>
          </cell>
        </row>
        <row r="673">
          <cell r="B673">
            <v>8000000</v>
          </cell>
          <cell r="C673">
            <v>39806</v>
          </cell>
          <cell r="F673">
            <v>5630971.2599999998</v>
          </cell>
          <cell r="G673">
            <v>442232</v>
          </cell>
          <cell r="H673">
            <v>51.88</v>
          </cell>
          <cell r="I673">
            <v>0.51880000000000004</v>
          </cell>
          <cell r="J673">
            <v>39839</v>
          </cell>
          <cell r="K673">
            <v>40903</v>
          </cell>
        </row>
        <row r="674">
          <cell r="B674">
            <v>16000000</v>
          </cell>
          <cell r="C674">
            <v>39806</v>
          </cell>
          <cell r="F674">
            <v>9770027.5600000005</v>
          </cell>
          <cell r="G674">
            <v>732406</v>
          </cell>
          <cell r="H674">
            <v>35.950000000000003</v>
          </cell>
          <cell r="I674">
            <v>0.35950000000000004</v>
          </cell>
          <cell r="J674">
            <v>39839</v>
          </cell>
          <cell r="K674">
            <v>40903</v>
          </cell>
        </row>
        <row r="675">
          <cell r="B675">
            <v>7000000</v>
          </cell>
          <cell r="C675">
            <v>39806</v>
          </cell>
          <cell r="D675" t="str">
            <v>A</v>
          </cell>
          <cell r="E675" t="str">
            <v>T</v>
          </cell>
          <cell r="F675">
            <v>4127246.17</v>
          </cell>
          <cell r="G675">
            <v>528887</v>
          </cell>
          <cell r="H675">
            <v>41.5</v>
          </cell>
          <cell r="I675">
            <v>0.41499999999999998</v>
          </cell>
          <cell r="J675">
            <v>39839</v>
          </cell>
          <cell r="K675">
            <v>40355</v>
          </cell>
        </row>
        <row r="676">
          <cell r="B676">
            <v>8000000</v>
          </cell>
          <cell r="C676">
            <v>39806</v>
          </cell>
          <cell r="F676">
            <v>3306088.61</v>
          </cell>
          <cell r="G676">
            <v>509321</v>
          </cell>
          <cell r="H676">
            <v>44.54</v>
          </cell>
          <cell r="I676">
            <v>0.44540000000000002</v>
          </cell>
          <cell r="J676">
            <v>39839</v>
          </cell>
          <cell r="K676">
            <v>40538</v>
          </cell>
        </row>
        <row r="677">
          <cell r="B677">
            <v>20000000</v>
          </cell>
          <cell r="C677">
            <v>39806</v>
          </cell>
          <cell r="E677" t="str">
            <v>P</v>
          </cell>
          <cell r="F677">
            <v>9003494.6199999992</v>
          </cell>
          <cell r="G677">
            <v>1181373</v>
          </cell>
          <cell r="H677">
            <v>36.04</v>
          </cell>
          <cell r="I677">
            <v>0.3604</v>
          </cell>
          <cell r="J677">
            <v>39839</v>
          </cell>
          <cell r="K677">
            <v>40538</v>
          </cell>
        </row>
        <row r="678">
          <cell r="B678">
            <v>6000000</v>
          </cell>
          <cell r="C678">
            <v>39806</v>
          </cell>
          <cell r="F678">
            <v>3684863.63</v>
          </cell>
          <cell r="G678">
            <v>331674</v>
          </cell>
          <cell r="H678">
            <v>51.88</v>
          </cell>
          <cell r="I678">
            <v>0.51880000000000004</v>
          </cell>
          <cell r="J678">
            <v>39839</v>
          </cell>
          <cell r="K678">
            <v>40903</v>
          </cell>
        </row>
        <row r="679">
          <cell r="B679">
            <v>8500000</v>
          </cell>
          <cell r="C679">
            <v>39806</v>
          </cell>
          <cell r="D679" t="str">
            <v>A</v>
          </cell>
          <cell r="E679" t="str">
            <v>T</v>
          </cell>
          <cell r="F679">
            <v>9667604.0999999996</v>
          </cell>
          <cell r="G679">
            <v>469871</v>
          </cell>
          <cell r="H679">
            <v>51.88</v>
          </cell>
          <cell r="I679">
            <v>0.51880000000000004</v>
          </cell>
          <cell r="J679">
            <v>39839</v>
          </cell>
          <cell r="K679">
            <v>40903</v>
          </cell>
        </row>
        <row r="680">
          <cell r="B680">
            <v>4000000</v>
          </cell>
          <cell r="C680">
            <v>39806</v>
          </cell>
          <cell r="F680">
            <v>1077929.31</v>
          </cell>
          <cell r="G680">
            <v>254661</v>
          </cell>
          <cell r="H680">
            <v>44.54</v>
          </cell>
          <cell r="I680">
            <v>0.44540000000000002</v>
          </cell>
          <cell r="J680">
            <v>39839</v>
          </cell>
          <cell r="K680">
            <v>40538</v>
          </cell>
        </row>
        <row r="681">
          <cell r="B681">
            <v>20000000</v>
          </cell>
          <cell r="C681">
            <v>39806</v>
          </cell>
          <cell r="E681" t="str">
            <v>P</v>
          </cell>
          <cell r="F681">
            <v>13891933.279999999</v>
          </cell>
          <cell r="G681">
            <v>915507</v>
          </cell>
          <cell r="H681">
            <v>35.950000000000003</v>
          </cell>
          <cell r="I681">
            <v>0.35950000000000004</v>
          </cell>
          <cell r="J681">
            <v>39839</v>
          </cell>
          <cell r="K681">
            <v>40903</v>
          </cell>
        </row>
        <row r="682">
          <cell r="B682">
            <v>4000000</v>
          </cell>
          <cell r="C682">
            <v>39806</v>
          </cell>
          <cell r="F682">
            <v>1462099.19</v>
          </cell>
          <cell r="G682">
            <v>254661</v>
          </cell>
          <cell r="H682">
            <v>44.54</v>
          </cell>
          <cell r="I682">
            <v>0.44540000000000002</v>
          </cell>
          <cell r="J682">
            <v>39839</v>
          </cell>
          <cell r="K682">
            <v>40538</v>
          </cell>
        </row>
        <row r="683">
          <cell r="B683">
            <v>8000000</v>
          </cell>
          <cell r="C683">
            <v>39806</v>
          </cell>
          <cell r="F683">
            <v>5061135.38</v>
          </cell>
          <cell r="G683">
            <v>442232</v>
          </cell>
          <cell r="H683">
            <v>51.88</v>
          </cell>
          <cell r="I683">
            <v>0.51880000000000004</v>
          </cell>
          <cell r="J683">
            <v>39839</v>
          </cell>
          <cell r="K683">
            <v>40903</v>
          </cell>
        </row>
        <row r="684">
          <cell r="B684">
            <v>10000000</v>
          </cell>
          <cell r="C684">
            <v>39806</v>
          </cell>
          <cell r="D684" t="str">
            <v>A</v>
          </cell>
          <cell r="E684" t="str">
            <v>T</v>
          </cell>
          <cell r="F684">
            <v>931198.57</v>
          </cell>
          <cell r="G684">
            <v>1018313</v>
          </cell>
          <cell r="H684">
            <v>38.729999999999997</v>
          </cell>
          <cell r="I684">
            <v>0.38729999999999998</v>
          </cell>
          <cell r="J684">
            <v>39839</v>
          </cell>
          <cell r="K684">
            <v>40173</v>
          </cell>
        </row>
        <row r="685">
          <cell r="B685">
            <v>16000000</v>
          </cell>
          <cell r="C685">
            <v>39806</v>
          </cell>
          <cell r="D685" t="str">
            <v>A</v>
          </cell>
          <cell r="E685" t="str">
            <v>S</v>
          </cell>
          <cell r="F685">
            <v>9628280.4000000004</v>
          </cell>
          <cell r="G685">
            <v>945098</v>
          </cell>
          <cell r="H685">
            <v>36.04</v>
          </cell>
          <cell r="I685">
            <v>0.3604</v>
          </cell>
          <cell r="J685">
            <v>39839</v>
          </cell>
          <cell r="K685">
            <v>40538</v>
          </cell>
        </row>
        <row r="686">
          <cell r="B686">
            <v>14000000</v>
          </cell>
          <cell r="C686">
            <v>39806</v>
          </cell>
          <cell r="F686">
            <v>3705901.96</v>
          </cell>
          <cell r="G686">
            <v>826961</v>
          </cell>
          <cell r="H686">
            <v>36.04</v>
          </cell>
          <cell r="I686">
            <v>0.3604</v>
          </cell>
          <cell r="J686">
            <v>39839</v>
          </cell>
          <cell r="K686">
            <v>40538</v>
          </cell>
        </row>
        <row r="687">
          <cell r="B687">
            <v>9000000</v>
          </cell>
          <cell r="C687">
            <v>39806</v>
          </cell>
          <cell r="D687" t="str">
            <v>A</v>
          </cell>
          <cell r="E687" t="str">
            <v>T</v>
          </cell>
          <cell r="F687">
            <v>7712032.5499999998</v>
          </cell>
          <cell r="G687">
            <v>572986</v>
          </cell>
          <cell r="H687">
            <v>44.54</v>
          </cell>
          <cell r="I687">
            <v>0.44540000000000002</v>
          </cell>
          <cell r="J687">
            <v>39839</v>
          </cell>
          <cell r="K687">
            <v>40538</v>
          </cell>
        </row>
        <row r="688">
          <cell r="B688">
            <v>13000000</v>
          </cell>
          <cell r="C688">
            <v>39806</v>
          </cell>
          <cell r="E688" t="str">
            <v>P</v>
          </cell>
          <cell r="F688">
            <v>5663679.7999999998</v>
          </cell>
          <cell r="G688">
            <v>767893</v>
          </cell>
          <cell r="H688">
            <v>36.04</v>
          </cell>
          <cell r="I688">
            <v>0.3604</v>
          </cell>
          <cell r="J688">
            <v>39839</v>
          </cell>
          <cell r="K688">
            <v>40538</v>
          </cell>
        </row>
        <row r="689">
          <cell r="B689">
            <v>13000000</v>
          </cell>
          <cell r="C689">
            <v>39806</v>
          </cell>
          <cell r="F689">
            <v>7616858.6699999999</v>
          </cell>
          <cell r="G689">
            <v>595080</v>
          </cell>
          <cell r="H689">
            <v>35.950000000000003</v>
          </cell>
          <cell r="I689">
            <v>0.35950000000000004</v>
          </cell>
          <cell r="J689">
            <v>39839</v>
          </cell>
          <cell r="K689">
            <v>40903</v>
          </cell>
        </row>
        <row r="690">
          <cell r="B690">
            <v>4000000</v>
          </cell>
          <cell r="C690">
            <v>39806</v>
          </cell>
          <cell r="F690">
            <v>2652343.67</v>
          </cell>
          <cell r="G690">
            <v>221116</v>
          </cell>
          <cell r="H690">
            <v>51.88</v>
          </cell>
          <cell r="I690">
            <v>0.51880000000000004</v>
          </cell>
          <cell r="J690">
            <v>39839</v>
          </cell>
          <cell r="K690">
            <v>40903</v>
          </cell>
        </row>
        <row r="691">
          <cell r="B691">
            <v>5000000</v>
          </cell>
          <cell r="C691">
            <v>39806</v>
          </cell>
          <cell r="E691" t="str">
            <v>P</v>
          </cell>
          <cell r="F691">
            <v>3174474.4</v>
          </cell>
          <cell r="G691">
            <v>291672</v>
          </cell>
          <cell r="H691">
            <v>48.86</v>
          </cell>
          <cell r="I691">
            <v>0.48859999999999998</v>
          </cell>
          <cell r="J691">
            <v>39839</v>
          </cell>
          <cell r="K691">
            <v>40720</v>
          </cell>
        </row>
        <row r="692">
          <cell r="B692">
            <v>6000000</v>
          </cell>
          <cell r="C692">
            <v>39808</v>
          </cell>
          <cell r="D692" t="str">
            <v>A</v>
          </cell>
          <cell r="F692">
            <v>107904.71</v>
          </cell>
          <cell r="G692">
            <v>381991</v>
          </cell>
          <cell r="H692">
            <v>44.54</v>
          </cell>
          <cell r="I692">
            <v>0.44540000000000002</v>
          </cell>
          <cell r="J692">
            <v>39839</v>
          </cell>
          <cell r="K692">
            <v>40538</v>
          </cell>
        </row>
        <row r="693">
          <cell r="B693">
            <v>4500000</v>
          </cell>
          <cell r="C693">
            <v>39808</v>
          </cell>
          <cell r="D693" t="str">
            <v>A</v>
          </cell>
          <cell r="E693" t="str">
            <v>S</v>
          </cell>
          <cell r="F693">
            <v>3432358.02</v>
          </cell>
          <cell r="G693">
            <v>286493</v>
          </cell>
          <cell r="H693">
            <v>44.54</v>
          </cell>
          <cell r="I693">
            <v>0.44540000000000002</v>
          </cell>
          <cell r="J693">
            <v>39839</v>
          </cell>
          <cell r="K693">
            <v>40538</v>
          </cell>
        </row>
        <row r="694">
          <cell r="B694">
            <v>40000000</v>
          </cell>
          <cell r="C694">
            <v>39808</v>
          </cell>
          <cell r="F694">
            <v>23206575.649999999</v>
          </cell>
          <cell r="G694">
            <v>1831013</v>
          </cell>
          <cell r="H694">
            <v>35.950000000000003</v>
          </cell>
          <cell r="I694">
            <v>0.35950000000000004</v>
          </cell>
          <cell r="J694">
            <v>39839</v>
          </cell>
          <cell r="K694">
            <v>40903</v>
          </cell>
        </row>
        <row r="695">
          <cell r="B695">
            <v>10000000</v>
          </cell>
          <cell r="C695">
            <v>39808</v>
          </cell>
          <cell r="D695" t="str">
            <v>A</v>
          </cell>
          <cell r="E695" t="str">
            <v>S</v>
          </cell>
          <cell r="F695">
            <v>6924766.4699999997</v>
          </cell>
          <cell r="G695">
            <v>636651</v>
          </cell>
          <cell r="H695">
            <v>44.54</v>
          </cell>
          <cell r="I695">
            <v>0.44540000000000002</v>
          </cell>
          <cell r="J695">
            <v>39839</v>
          </cell>
          <cell r="K695">
            <v>40538</v>
          </cell>
        </row>
        <row r="696">
          <cell r="B696">
            <v>6000000</v>
          </cell>
          <cell r="C696">
            <v>39808</v>
          </cell>
          <cell r="D696" t="str">
            <v>A</v>
          </cell>
          <cell r="E696" t="str">
            <v>T</v>
          </cell>
          <cell r="F696">
            <v>6882279.2000000002</v>
          </cell>
          <cell r="G696">
            <v>331674</v>
          </cell>
          <cell r="H696">
            <v>51.88</v>
          </cell>
          <cell r="I696">
            <v>0.51880000000000004</v>
          </cell>
          <cell r="J696">
            <v>39839</v>
          </cell>
          <cell r="K696">
            <v>40903</v>
          </cell>
        </row>
        <row r="697">
          <cell r="B697">
            <v>4500000</v>
          </cell>
          <cell r="C697">
            <v>39808</v>
          </cell>
          <cell r="D697" t="str">
            <v>A</v>
          </cell>
          <cell r="E697" t="str">
            <v>T</v>
          </cell>
          <cell r="F697">
            <v>4786294.84</v>
          </cell>
          <cell r="G697">
            <v>262505</v>
          </cell>
          <cell r="H697">
            <v>48.86</v>
          </cell>
          <cell r="I697">
            <v>0.48859999999999998</v>
          </cell>
          <cell r="J697">
            <v>39839</v>
          </cell>
          <cell r="K697">
            <v>40720</v>
          </cell>
        </row>
        <row r="698">
          <cell r="B698">
            <v>4000000</v>
          </cell>
          <cell r="C698">
            <v>39808</v>
          </cell>
          <cell r="F698">
            <v>2752516.6</v>
          </cell>
          <cell r="G698">
            <v>221116</v>
          </cell>
          <cell r="H698">
            <v>51.88</v>
          </cell>
          <cell r="I698">
            <v>0.51880000000000004</v>
          </cell>
          <cell r="J698">
            <v>39839</v>
          </cell>
          <cell r="K698">
            <v>40903</v>
          </cell>
        </row>
        <row r="699">
          <cell r="B699">
            <v>5000000</v>
          </cell>
          <cell r="C699">
            <v>39808</v>
          </cell>
          <cell r="E699" t="str">
            <v>P</v>
          </cell>
          <cell r="F699">
            <v>3801554.85</v>
          </cell>
          <cell r="G699">
            <v>276395</v>
          </cell>
          <cell r="H699">
            <v>51.88</v>
          </cell>
          <cell r="I699">
            <v>0.51880000000000004</v>
          </cell>
          <cell r="J699">
            <v>39839</v>
          </cell>
          <cell r="K699">
            <v>40903</v>
          </cell>
        </row>
        <row r="700">
          <cell r="B700">
            <v>30000000</v>
          </cell>
          <cell r="C700">
            <v>39808</v>
          </cell>
          <cell r="F700">
            <v>13764027.949999999</v>
          </cell>
          <cell r="G700">
            <v>1531073</v>
          </cell>
          <cell r="H700">
            <v>36.03</v>
          </cell>
          <cell r="I700">
            <v>0.36030000000000001</v>
          </cell>
          <cell r="J700">
            <v>39839</v>
          </cell>
          <cell r="K700">
            <v>40720</v>
          </cell>
        </row>
        <row r="701">
          <cell r="B701">
            <v>16000000</v>
          </cell>
          <cell r="C701">
            <v>39808</v>
          </cell>
          <cell r="F701">
            <v>4016202.17</v>
          </cell>
          <cell r="G701">
            <v>945098</v>
          </cell>
          <cell r="H701">
            <v>36.04</v>
          </cell>
          <cell r="I701">
            <v>0.3604</v>
          </cell>
          <cell r="J701">
            <v>39839</v>
          </cell>
          <cell r="K701">
            <v>40538</v>
          </cell>
        </row>
        <row r="702">
          <cell r="B702">
            <v>6000000</v>
          </cell>
          <cell r="C702">
            <v>39808</v>
          </cell>
          <cell r="F702">
            <v>239751.42</v>
          </cell>
          <cell r="G702">
            <v>453332</v>
          </cell>
          <cell r="H702">
            <v>41.5</v>
          </cell>
          <cell r="I702">
            <v>0.41499999999999998</v>
          </cell>
          <cell r="J702">
            <v>39839</v>
          </cell>
          <cell r="K702">
            <v>40355</v>
          </cell>
        </row>
        <row r="703">
          <cell r="B703">
            <v>5000000</v>
          </cell>
          <cell r="C703">
            <v>39808</v>
          </cell>
          <cell r="E703" t="str">
            <v>Q</v>
          </cell>
          <cell r="F703">
            <v>913136.56</v>
          </cell>
          <cell r="G703">
            <v>377777</v>
          </cell>
          <cell r="H703">
            <v>41.5</v>
          </cell>
          <cell r="I703">
            <v>0.41499999999999998</v>
          </cell>
          <cell r="J703">
            <v>39839</v>
          </cell>
          <cell r="K703">
            <v>40355</v>
          </cell>
        </row>
        <row r="704">
          <cell r="B704">
            <v>5000000</v>
          </cell>
          <cell r="C704">
            <v>39808</v>
          </cell>
          <cell r="F704">
            <v>1300453.28</v>
          </cell>
          <cell r="G704">
            <v>318326</v>
          </cell>
          <cell r="H704">
            <v>44.54</v>
          </cell>
          <cell r="I704">
            <v>0.44540000000000002</v>
          </cell>
          <cell r="J704">
            <v>39839</v>
          </cell>
          <cell r="K704">
            <v>40538</v>
          </cell>
        </row>
        <row r="705">
          <cell r="B705">
            <v>7000000</v>
          </cell>
          <cell r="C705">
            <v>39808</v>
          </cell>
          <cell r="F705">
            <v>1791283.29</v>
          </cell>
          <cell r="G705">
            <v>445656</v>
          </cell>
          <cell r="H705">
            <v>44.54</v>
          </cell>
          <cell r="I705">
            <v>0.44540000000000002</v>
          </cell>
          <cell r="J705">
            <v>39839</v>
          </cell>
          <cell r="K705">
            <v>40538</v>
          </cell>
        </row>
        <row r="706">
          <cell r="B706">
            <v>5500000</v>
          </cell>
          <cell r="C706">
            <v>39808</v>
          </cell>
          <cell r="F706">
            <v>2481716.15</v>
          </cell>
          <cell r="G706">
            <v>350158</v>
          </cell>
          <cell r="H706">
            <v>44.54</v>
          </cell>
          <cell r="I706">
            <v>0.44540000000000002</v>
          </cell>
          <cell r="J706">
            <v>39839</v>
          </cell>
          <cell r="K706">
            <v>40538</v>
          </cell>
        </row>
        <row r="707">
          <cell r="B707">
            <v>7000000</v>
          </cell>
          <cell r="C707">
            <v>39808</v>
          </cell>
          <cell r="E707" t="str">
            <v>R</v>
          </cell>
          <cell r="F707">
            <v>4863082.6100000003</v>
          </cell>
          <cell r="G707">
            <v>445656</v>
          </cell>
          <cell r="H707">
            <v>44.54</v>
          </cell>
          <cell r="I707">
            <v>0.44540000000000002</v>
          </cell>
          <cell r="J707">
            <v>39839</v>
          </cell>
          <cell r="K707">
            <v>40538</v>
          </cell>
        </row>
        <row r="708">
          <cell r="B708">
            <v>5000000</v>
          </cell>
          <cell r="C708">
            <v>39808</v>
          </cell>
          <cell r="E708" t="str">
            <v>P</v>
          </cell>
          <cell r="F708">
            <v>2332526.9900000002</v>
          </cell>
          <cell r="G708">
            <v>318326</v>
          </cell>
          <cell r="H708">
            <v>44.54</v>
          </cell>
          <cell r="I708">
            <v>0.44540000000000002</v>
          </cell>
          <cell r="J708">
            <v>39839</v>
          </cell>
          <cell r="K708">
            <v>40538</v>
          </cell>
        </row>
        <row r="709">
          <cell r="B709">
            <v>18000000</v>
          </cell>
          <cell r="C709">
            <v>39812</v>
          </cell>
          <cell r="F709">
            <v>-35812.57</v>
          </cell>
          <cell r="G709">
            <v>823956</v>
          </cell>
          <cell r="H709">
            <v>35.950000000000003</v>
          </cell>
          <cell r="I709">
            <v>0.35950000000000004</v>
          </cell>
          <cell r="J709">
            <v>39845</v>
          </cell>
          <cell r="K709">
            <v>40909</v>
          </cell>
        </row>
        <row r="710">
          <cell r="B710">
            <v>10000000</v>
          </cell>
          <cell r="C710">
            <v>39812</v>
          </cell>
          <cell r="E710" t="str">
            <v>P</v>
          </cell>
          <cell r="F710">
            <v>7973530.9199999999</v>
          </cell>
          <cell r="G710">
            <v>552789</v>
          </cell>
          <cell r="H710">
            <v>51.88</v>
          </cell>
          <cell r="I710">
            <v>0.51880000000000004</v>
          </cell>
          <cell r="J710">
            <v>39845</v>
          </cell>
          <cell r="K710">
            <v>40909</v>
          </cell>
        </row>
        <row r="711">
          <cell r="B711">
            <v>3500000</v>
          </cell>
          <cell r="C711">
            <v>39812</v>
          </cell>
          <cell r="F711">
            <v>3086082.31</v>
          </cell>
          <cell r="G711">
            <v>193477</v>
          </cell>
          <cell r="H711">
            <v>51.88</v>
          </cell>
          <cell r="I711">
            <v>0.51880000000000004</v>
          </cell>
          <cell r="J711">
            <v>39845</v>
          </cell>
          <cell r="K711">
            <v>40909</v>
          </cell>
        </row>
        <row r="712">
          <cell r="B712">
            <v>3000000</v>
          </cell>
          <cell r="C712">
            <v>39812</v>
          </cell>
          <cell r="E712" t="str">
            <v>P</v>
          </cell>
          <cell r="F712">
            <v>361470.45</v>
          </cell>
          <cell r="G712">
            <v>226666</v>
          </cell>
          <cell r="H712">
            <v>41.5</v>
          </cell>
          <cell r="I712">
            <v>0.41499999999999998</v>
          </cell>
          <cell r="J712">
            <v>39845</v>
          </cell>
          <cell r="K712">
            <v>40360</v>
          </cell>
        </row>
        <row r="713">
          <cell r="B713">
            <v>24000000</v>
          </cell>
          <cell r="C713">
            <v>39812</v>
          </cell>
          <cell r="F713">
            <v>14311865.779999999</v>
          </cell>
          <cell r="G713">
            <v>1098608</v>
          </cell>
          <cell r="H713">
            <v>35.950000000000003</v>
          </cell>
          <cell r="I713">
            <v>0.35950000000000004</v>
          </cell>
          <cell r="J713">
            <v>39845</v>
          </cell>
          <cell r="K713">
            <v>40909</v>
          </cell>
        </row>
        <row r="714">
          <cell r="B714">
            <v>20000000</v>
          </cell>
          <cell r="C714">
            <v>39812</v>
          </cell>
          <cell r="E714" t="str">
            <v>Q</v>
          </cell>
          <cell r="F714">
            <v>15413174.300000001</v>
          </cell>
          <cell r="G714">
            <v>915507</v>
          </cell>
          <cell r="H714">
            <v>35.950000000000003</v>
          </cell>
          <cell r="I714">
            <v>0.35950000000000004</v>
          </cell>
          <cell r="J714">
            <v>39845</v>
          </cell>
          <cell r="K714">
            <v>40909</v>
          </cell>
        </row>
        <row r="715">
          <cell r="B715">
            <v>5000000</v>
          </cell>
          <cell r="C715">
            <v>39812</v>
          </cell>
          <cell r="F715">
            <v>3403708.21</v>
          </cell>
          <cell r="G715">
            <v>276395</v>
          </cell>
          <cell r="H715">
            <v>51.88</v>
          </cell>
          <cell r="I715">
            <v>0.51880000000000004</v>
          </cell>
          <cell r="J715">
            <v>39845</v>
          </cell>
          <cell r="K715">
            <v>40909</v>
          </cell>
        </row>
        <row r="716">
          <cell r="B716">
            <v>40000000</v>
          </cell>
          <cell r="C716">
            <v>39812</v>
          </cell>
          <cell r="F716">
            <v>25984232</v>
          </cell>
          <cell r="G716">
            <v>1831013</v>
          </cell>
          <cell r="H716">
            <v>35.950000000000003</v>
          </cell>
          <cell r="I716">
            <v>0.35950000000000004</v>
          </cell>
          <cell r="J716">
            <v>39845</v>
          </cell>
          <cell r="K716">
            <v>40909</v>
          </cell>
        </row>
        <row r="717">
          <cell r="B717">
            <v>8000000</v>
          </cell>
          <cell r="C717">
            <v>39812</v>
          </cell>
          <cell r="F717">
            <v>2683675.44</v>
          </cell>
          <cell r="G717">
            <v>509321</v>
          </cell>
          <cell r="H717">
            <v>44.54</v>
          </cell>
          <cell r="I717">
            <v>0.44540000000000002</v>
          </cell>
          <cell r="J717">
            <v>39845</v>
          </cell>
          <cell r="K717">
            <v>40544</v>
          </cell>
        </row>
        <row r="718">
          <cell r="B718">
            <v>3000000</v>
          </cell>
          <cell r="C718">
            <v>39812</v>
          </cell>
          <cell r="F718">
            <v>741286.83</v>
          </cell>
          <cell r="G718">
            <v>190996</v>
          </cell>
          <cell r="H718">
            <v>44.54</v>
          </cell>
          <cell r="I718">
            <v>0.44540000000000002</v>
          </cell>
          <cell r="J718">
            <v>39845</v>
          </cell>
          <cell r="K718">
            <v>40544</v>
          </cell>
        </row>
        <row r="719">
          <cell r="B719">
            <v>12000000</v>
          </cell>
          <cell r="C719">
            <v>39812</v>
          </cell>
          <cell r="F719">
            <v>3125847.69</v>
          </cell>
          <cell r="G719">
            <v>708824</v>
          </cell>
          <cell r="H719">
            <v>36.04</v>
          </cell>
          <cell r="I719">
            <v>0.3604</v>
          </cell>
          <cell r="J719">
            <v>39845</v>
          </cell>
          <cell r="K719">
            <v>40544</v>
          </cell>
        </row>
        <row r="720">
          <cell r="B720">
            <v>3000000</v>
          </cell>
          <cell r="C720">
            <v>39812</v>
          </cell>
          <cell r="D720" t="str">
            <v>A</v>
          </cell>
          <cell r="E720" t="str">
            <v>T</v>
          </cell>
          <cell r="F720">
            <v>890144.67</v>
          </cell>
          <cell r="G720">
            <v>305494</v>
          </cell>
          <cell r="H720">
            <v>38.729999999999997</v>
          </cell>
          <cell r="I720">
            <v>0.38729999999999998</v>
          </cell>
          <cell r="J720">
            <v>39845</v>
          </cell>
          <cell r="K720">
            <v>40179</v>
          </cell>
        </row>
        <row r="721">
          <cell r="B721">
            <v>11000000</v>
          </cell>
          <cell r="C721">
            <v>39812</v>
          </cell>
          <cell r="D721" t="str">
            <v>A</v>
          </cell>
          <cell r="E721" t="str">
            <v>S</v>
          </cell>
          <cell r="F721">
            <v>9593872.9800000004</v>
          </cell>
          <cell r="G721">
            <v>503529</v>
          </cell>
          <cell r="H721">
            <v>35.950000000000003</v>
          </cell>
          <cell r="I721">
            <v>0.35950000000000004</v>
          </cell>
          <cell r="J721">
            <v>39845</v>
          </cell>
          <cell r="K721">
            <v>40909</v>
          </cell>
        </row>
        <row r="722">
          <cell r="B722">
            <v>6000000</v>
          </cell>
          <cell r="C722">
            <v>39812</v>
          </cell>
          <cell r="F722">
            <v>4892950.7300000004</v>
          </cell>
          <cell r="G722">
            <v>331674</v>
          </cell>
          <cell r="H722">
            <v>51.88</v>
          </cell>
          <cell r="I722">
            <v>0.51880000000000004</v>
          </cell>
          <cell r="J722">
            <v>39845</v>
          </cell>
          <cell r="K722">
            <v>40909</v>
          </cell>
        </row>
        <row r="723">
          <cell r="B723">
            <v>18000000</v>
          </cell>
          <cell r="C723">
            <v>39812</v>
          </cell>
          <cell r="D723" t="str">
            <v>A</v>
          </cell>
          <cell r="E723" t="str">
            <v>T</v>
          </cell>
          <cell r="F723">
            <v>13230985.939999999</v>
          </cell>
          <cell r="G723">
            <v>1063236</v>
          </cell>
          <cell r="H723">
            <v>36.04</v>
          </cell>
          <cell r="I723">
            <v>0.3604</v>
          </cell>
          <cell r="J723">
            <v>39845</v>
          </cell>
          <cell r="K723">
            <v>40544</v>
          </cell>
        </row>
        <row r="724">
          <cell r="B724">
            <v>20000000</v>
          </cell>
          <cell r="C724">
            <v>39812</v>
          </cell>
          <cell r="F724">
            <v>7093025.0199999996</v>
          </cell>
          <cell r="G724">
            <v>1181373</v>
          </cell>
          <cell r="H724">
            <v>36.04</v>
          </cell>
          <cell r="I724">
            <v>0.3604</v>
          </cell>
          <cell r="J724">
            <v>39845</v>
          </cell>
          <cell r="K724">
            <v>40544</v>
          </cell>
        </row>
        <row r="725">
          <cell r="B725">
            <v>4000000</v>
          </cell>
          <cell r="C725">
            <v>39812</v>
          </cell>
          <cell r="F725">
            <v>1240981.56</v>
          </cell>
          <cell r="G725">
            <v>254661</v>
          </cell>
          <cell r="H725">
            <v>44.54</v>
          </cell>
          <cell r="I725">
            <v>0.44540000000000002</v>
          </cell>
          <cell r="J725">
            <v>39845</v>
          </cell>
          <cell r="K725">
            <v>40544</v>
          </cell>
        </row>
        <row r="726">
          <cell r="B726">
            <v>4500000</v>
          </cell>
          <cell r="C726">
            <v>39812</v>
          </cell>
          <cell r="F726">
            <v>1555245.1</v>
          </cell>
          <cell r="G726">
            <v>286493</v>
          </cell>
          <cell r="H726">
            <v>44.54</v>
          </cell>
          <cell r="I726">
            <v>0.44540000000000002</v>
          </cell>
          <cell r="J726">
            <v>39845</v>
          </cell>
          <cell r="K726">
            <v>40544</v>
          </cell>
        </row>
        <row r="727">
          <cell r="B727">
            <v>3000000</v>
          </cell>
          <cell r="C727">
            <v>39812</v>
          </cell>
          <cell r="F727">
            <v>1015090.11</v>
          </cell>
          <cell r="G727">
            <v>190996</v>
          </cell>
          <cell r="H727">
            <v>44.54</v>
          </cell>
          <cell r="I727">
            <v>0.44540000000000002</v>
          </cell>
          <cell r="J727">
            <v>39845</v>
          </cell>
          <cell r="K727">
            <v>40544</v>
          </cell>
        </row>
        <row r="728">
          <cell r="B728">
            <v>18500000</v>
          </cell>
          <cell r="C728">
            <v>39812</v>
          </cell>
          <cell r="D728" t="str">
            <v>A</v>
          </cell>
          <cell r="E728" t="str">
            <v>T</v>
          </cell>
          <cell r="F728">
            <v>17591544.120000001</v>
          </cell>
          <cell r="G728">
            <v>846844</v>
          </cell>
          <cell r="H728">
            <v>35.950000000000003</v>
          </cell>
          <cell r="I728">
            <v>0.35950000000000004</v>
          </cell>
          <cell r="J728">
            <v>39845</v>
          </cell>
          <cell r="K728">
            <v>40909</v>
          </cell>
        </row>
        <row r="729">
          <cell r="B729">
            <v>14500000</v>
          </cell>
          <cell r="C729">
            <v>39812</v>
          </cell>
          <cell r="F729">
            <v>9323148.9399999995</v>
          </cell>
          <cell r="G729">
            <v>663743</v>
          </cell>
          <cell r="H729">
            <v>35.950000000000003</v>
          </cell>
          <cell r="I729">
            <v>0.35950000000000004</v>
          </cell>
          <cell r="J729">
            <v>39845</v>
          </cell>
          <cell r="K729">
            <v>40909</v>
          </cell>
        </row>
        <row r="730">
          <cell r="B730">
            <v>16000000</v>
          </cell>
          <cell r="C730">
            <v>39812</v>
          </cell>
          <cell r="F730">
            <v>5111068.5</v>
          </cell>
          <cell r="G730">
            <v>945098</v>
          </cell>
          <cell r="H730">
            <v>36.04</v>
          </cell>
          <cell r="I730">
            <v>0.3604</v>
          </cell>
          <cell r="J730">
            <v>39845</v>
          </cell>
          <cell r="K730">
            <v>40544</v>
          </cell>
        </row>
        <row r="731">
          <cell r="B731">
            <v>6000000</v>
          </cell>
          <cell r="C731">
            <v>39813</v>
          </cell>
          <cell r="F731">
            <v>4520160.8499999996</v>
          </cell>
          <cell r="G731">
            <v>331674</v>
          </cell>
          <cell r="H731">
            <v>51.88</v>
          </cell>
          <cell r="I731">
            <v>0.51880000000000004</v>
          </cell>
          <cell r="J731">
            <v>39845</v>
          </cell>
          <cell r="K731">
            <v>40909</v>
          </cell>
        </row>
        <row r="732">
          <cell r="B732">
            <v>10000000</v>
          </cell>
          <cell r="C732">
            <v>39813</v>
          </cell>
          <cell r="F732">
            <v>3532557.15</v>
          </cell>
          <cell r="G732">
            <v>636651</v>
          </cell>
          <cell r="H732">
            <v>44.54</v>
          </cell>
          <cell r="I732">
            <v>0.44540000000000002</v>
          </cell>
          <cell r="J732">
            <v>39845</v>
          </cell>
          <cell r="K732">
            <v>40544</v>
          </cell>
        </row>
        <row r="733">
          <cell r="B733">
            <v>16000000</v>
          </cell>
          <cell r="C733">
            <v>39813</v>
          </cell>
          <cell r="F733">
            <v>3909805.86</v>
          </cell>
          <cell r="G733">
            <v>945098</v>
          </cell>
          <cell r="H733">
            <v>36.04</v>
          </cell>
          <cell r="I733">
            <v>0.3604</v>
          </cell>
          <cell r="J733">
            <v>39845</v>
          </cell>
          <cell r="K733">
            <v>40544</v>
          </cell>
        </row>
        <row r="734">
          <cell r="B734">
            <v>15000000</v>
          </cell>
          <cell r="C734">
            <v>39813</v>
          </cell>
          <cell r="E734" t="str">
            <v>P</v>
          </cell>
          <cell r="F734">
            <v>10690005.59</v>
          </cell>
          <cell r="G734">
            <v>686630</v>
          </cell>
          <cell r="H734">
            <v>35.950000000000003</v>
          </cell>
          <cell r="I734">
            <v>0.35950000000000004</v>
          </cell>
          <cell r="J734">
            <v>39845</v>
          </cell>
          <cell r="K734">
            <v>40909</v>
          </cell>
        </row>
        <row r="735">
          <cell r="B735">
            <v>10000000</v>
          </cell>
          <cell r="C735">
            <v>39813</v>
          </cell>
          <cell r="F735">
            <v>3313261.51</v>
          </cell>
          <cell r="G735">
            <v>636651</v>
          </cell>
          <cell r="H735">
            <v>44.54</v>
          </cell>
          <cell r="I735">
            <v>0.44540000000000002</v>
          </cell>
          <cell r="J735">
            <v>39845</v>
          </cell>
          <cell r="K735">
            <v>40544</v>
          </cell>
        </row>
        <row r="736">
          <cell r="B736">
            <v>12000000</v>
          </cell>
          <cell r="C736">
            <v>39813</v>
          </cell>
          <cell r="F736">
            <v>7719817.2599999998</v>
          </cell>
          <cell r="G736">
            <v>549304</v>
          </cell>
          <cell r="H736">
            <v>35.950000000000003</v>
          </cell>
          <cell r="I736">
            <v>0.35950000000000004</v>
          </cell>
          <cell r="J736">
            <v>39845</v>
          </cell>
          <cell r="K736">
            <v>40909</v>
          </cell>
        </row>
        <row r="737">
          <cell r="B737">
            <v>10000000</v>
          </cell>
          <cell r="C737">
            <v>39813</v>
          </cell>
          <cell r="F737">
            <v>3533400.67</v>
          </cell>
          <cell r="G737">
            <v>636651</v>
          </cell>
          <cell r="H737">
            <v>44.54</v>
          </cell>
          <cell r="I737">
            <v>0.44540000000000002</v>
          </cell>
          <cell r="J737">
            <v>39845</v>
          </cell>
          <cell r="K737">
            <v>40544</v>
          </cell>
        </row>
        <row r="738">
          <cell r="B738">
            <v>15000000</v>
          </cell>
          <cell r="C738">
            <v>39813</v>
          </cell>
          <cell r="F738">
            <v>4344386.13</v>
          </cell>
          <cell r="G738">
            <v>886030</v>
          </cell>
          <cell r="H738">
            <v>36.04</v>
          </cell>
          <cell r="I738">
            <v>0.3604</v>
          </cell>
          <cell r="J738">
            <v>39845</v>
          </cell>
          <cell r="K738">
            <v>40544</v>
          </cell>
        </row>
        <row r="739">
          <cell r="B739">
            <v>3000000</v>
          </cell>
          <cell r="C739">
            <v>39813</v>
          </cell>
          <cell r="F739">
            <v>707845.44</v>
          </cell>
          <cell r="G739">
            <v>190996</v>
          </cell>
          <cell r="H739">
            <v>44.54</v>
          </cell>
          <cell r="I739">
            <v>0.44540000000000002</v>
          </cell>
          <cell r="J739">
            <v>39845</v>
          </cell>
          <cell r="K739">
            <v>40544</v>
          </cell>
        </row>
        <row r="740">
          <cell r="B740">
            <v>8000000</v>
          </cell>
          <cell r="C740">
            <v>39818</v>
          </cell>
          <cell r="F740">
            <v>5599461.0099999998</v>
          </cell>
          <cell r="G740">
            <v>442232</v>
          </cell>
          <cell r="H740">
            <v>51.88</v>
          </cell>
          <cell r="I740">
            <v>0.51880000000000004</v>
          </cell>
          <cell r="J740">
            <v>39858</v>
          </cell>
          <cell r="K740">
            <v>40922</v>
          </cell>
        </row>
        <row r="741">
          <cell r="B741">
            <v>13000000</v>
          </cell>
          <cell r="C741">
            <v>39818</v>
          </cell>
          <cell r="F741">
            <v>4171291.85</v>
          </cell>
          <cell r="G741">
            <v>767893</v>
          </cell>
          <cell r="H741">
            <v>36.04</v>
          </cell>
          <cell r="I741">
            <v>0.3604</v>
          </cell>
          <cell r="J741">
            <v>39858</v>
          </cell>
          <cell r="K741">
            <v>40557</v>
          </cell>
        </row>
        <row r="742">
          <cell r="B742">
            <v>5000000</v>
          </cell>
          <cell r="C742">
            <v>39818</v>
          </cell>
          <cell r="F742">
            <v>2008385.62</v>
          </cell>
          <cell r="G742">
            <v>318326</v>
          </cell>
          <cell r="H742">
            <v>44.54</v>
          </cell>
          <cell r="I742">
            <v>0.44540000000000002</v>
          </cell>
          <cell r="J742">
            <v>39858</v>
          </cell>
          <cell r="K742">
            <v>40557</v>
          </cell>
        </row>
        <row r="743">
          <cell r="B743">
            <v>15000000</v>
          </cell>
          <cell r="C743">
            <v>39819</v>
          </cell>
          <cell r="E743" t="str">
            <v>P</v>
          </cell>
          <cell r="F743">
            <v>10598988.310000001</v>
          </cell>
          <cell r="G743">
            <v>686630</v>
          </cell>
          <cell r="H743">
            <v>35.950000000000003</v>
          </cell>
          <cell r="I743">
            <v>0.35950000000000004</v>
          </cell>
          <cell r="J743">
            <v>39858</v>
          </cell>
          <cell r="K743">
            <v>40922</v>
          </cell>
        </row>
        <row r="744">
          <cell r="B744">
            <v>5000000</v>
          </cell>
          <cell r="C744">
            <v>39819</v>
          </cell>
          <cell r="E744" t="str">
            <v>Q</v>
          </cell>
          <cell r="F744">
            <v>1137567.48</v>
          </cell>
          <cell r="G744">
            <v>377777</v>
          </cell>
          <cell r="H744">
            <v>41.5</v>
          </cell>
          <cell r="I744">
            <v>0.41499999999999998</v>
          </cell>
          <cell r="J744">
            <v>39858</v>
          </cell>
          <cell r="K744">
            <v>40373</v>
          </cell>
        </row>
        <row r="745">
          <cell r="B745">
            <v>10000000</v>
          </cell>
          <cell r="C745">
            <v>39819</v>
          </cell>
          <cell r="D745" t="str">
            <v>A</v>
          </cell>
          <cell r="E745" t="str">
            <v>S</v>
          </cell>
          <cell r="F745">
            <v>10394534.66</v>
          </cell>
          <cell r="G745">
            <v>552789</v>
          </cell>
          <cell r="H745">
            <v>51.88</v>
          </cell>
          <cell r="I745">
            <v>0.51880000000000004</v>
          </cell>
          <cell r="J745">
            <v>39858</v>
          </cell>
          <cell r="K745">
            <v>40922</v>
          </cell>
        </row>
        <row r="746">
          <cell r="B746">
            <v>4000000</v>
          </cell>
          <cell r="C746">
            <v>39819</v>
          </cell>
          <cell r="F746">
            <v>1535295.9</v>
          </cell>
          <cell r="G746">
            <v>254661</v>
          </cell>
          <cell r="H746">
            <v>44.54</v>
          </cell>
          <cell r="I746">
            <v>0.44540000000000002</v>
          </cell>
          <cell r="J746">
            <v>39858</v>
          </cell>
          <cell r="K746">
            <v>40557</v>
          </cell>
        </row>
        <row r="747">
          <cell r="B747">
            <v>6000000</v>
          </cell>
          <cell r="C747">
            <v>39819</v>
          </cell>
          <cell r="F747">
            <v>2271143.0499999998</v>
          </cell>
          <cell r="G747">
            <v>381991</v>
          </cell>
          <cell r="H747">
            <v>44.54</v>
          </cell>
          <cell r="I747">
            <v>0.44540000000000002</v>
          </cell>
          <cell r="J747">
            <v>39858</v>
          </cell>
          <cell r="K747">
            <v>40557</v>
          </cell>
        </row>
        <row r="748">
          <cell r="B748">
            <v>20000000</v>
          </cell>
          <cell r="C748">
            <v>39819</v>
          </cell>
          <cell r="E748" t="str">
            <v>R</v>
          </cell>
          <cell r="F748">
            <v>16362747.65</v>
          </cell>
          <cell r="G748">
            <v>915507</v>
          </cell>
          <cell r="H748">
            <v>35.950000000000003</v>
          </cell>
          <cell r="I748">
            <v>0.35950000000000004</v>
          </cell>
          <cell r="J748">
            <v>39858</v>
          </cell>
          <cell r="K748">
            <v>40922</v>
          </cell>
        </row>
        <row r="749">
          <cell r="B749">
            <v>4000000</v>
          </cell>
          <cell r="C749">
            <v>39819</v>
          </cell>
          <cell r="E749" t="str">
            <v>P</v>
          </cell>
          <cell r="F749">
            <v>3316347.5</v>
          </cell>
          <cell r="G749">
            <v>221116</v>
          </cell>
          <cell r="H749">
            <v>51.88</v>
          </cell>
          <cell r="I749">
            <v>0.51880000000000004</v>
          </cell>
          <cell r="J749">
            <v>39858</v>
          </cell>
          <cell r="K749">
            <v>40922</v>
          </cell>
        </row>
        <row r="750">
          <cell r="B750">
            <v>6000000</v>
          </cell>
          <cell r="C750">
            <v>39819</v>
          </cell>
          <cell r="F750">
            <v>2311454.31</v>
          </cell>
          <cell r="G750">
            <v>381991</v>
          </cell>
          <cell r="H750">
            <v>44.54</v>
          </cell>
          <cell r="I750">
            <v>0.44540000000000002</v>
          </cell>
          <cell r="J750">
            <v>39858</v>
          </cell>
          <cell r="K750">
            <v>40557</v>
          </cell>
        </row>
        <row r="751">
          <cell r="B751">
            <v>28000000</v>
          </cell>
          <cell r="C751">
            <v>39819</v>
          </cell>
          <cell r="E751" t="str">
            <v>Q</v>
          </cell>
          <cell r="F751">
            <v>18165095.989999998</v>
          </cell>
          <cell r="G751">
            <v>1429001</v>
          </cell>
          <cell r="H751">
            <v>36.03</v>
          </cell>
          <cell r="I751">
            <v>0.36030000000000001</v>
          </cell>
          <cell r="J751">
            <v>39858</v>
          </cell>
          <cell r="K751">
            <v>40738</v>
          </cell>
        </row>
        <row r="752">
          <cell r="B752">
            <v>24000000</v>
          </cell>
          <cell r="C752">
            <v>39819</v>
          </cell>
          <cell r="F752">
            <v>5788534.3099999996</v>
          </cell>
          <cell r="G752">
            <v>1300021</v>
          </cell>
          <cell r="H752">
            <v>26.58</v>
          </cell>
          <cell r="I752">
            <v>0.26579999999999998</v>
          </cell>
          <cell r="J752">
            <v>39845</v>
          </cell>
          <cell r="K752">
            <v>40544</v>
          </cell>
        </row>
        <row r="753">
          <cell r="B753">
            <v>8000000</v>
          </cell>
          <cell r="C753">
            <v>39820</v>
          </cell>
          <cell r="D753" t="str">
            <v>A</v>
          </cell>
          <cell r="E753" t="str">
            <v>S</v>
          </cell>
          <cell r="F753">
            <v>7477599.9299999997</v>
          </cell>
          <cell r="G753">
            <v>466675</v>
          </cell>
          <cell r="H753">
            <v>48.86</v>
          </cell>
          <cell r="I753">
            <v>0.48859999999999998</v>
          </cell>
          <cell r="J753">
            <v>39858</v>
          </cell>
          <cell r="K753">
            <v>40738</v>
          </cell>
        </row>
        <row r="754">
          <cell r="B754">
            <v>4000000</v>
          </cell>
          <cell r="C754">
            <v>39820</v>
          </cell>
          <cell r="D754" t="str">
            <v>A</v>
          </cell>
          <cell r="E754" t="str">
            <v>T</v>
          </cell>
          <cell r="F754">
            <v>3395474.08</v>
          </cell>
          <cell r="G754">
            <v>254661</v>
          </cell>
          <cell r="H754">
            <v>44.54</v>
          </cell>
          <cell r="I754">
            <v>0.44540000000000002</v>
          </cell>
          <cell r="J754">
            <v>39858</v>
          </cell>
          <cell r="K754">
            <v>40557</v>
          </cell>
        </row>
        <row r="755">
          <cell r="B755">
            <v>12000000</v>
          </cell>
          <cell r="C755">
            <v>39820</v>
          </cell>
          <cell r="F755">
            <v>3743850.51</v>
          </cell>
          <cell r="G755">
            <v>708824</v>
          </cell>
          <cell r="H755">
            <v>36.04</v>
          </cell>
          <cell r="I755">
            <v>0.3604</v>
          </cell>
          <cell r="J755">
            <v>39858</v>
          </cell>
          <cell r="K755">
            <v>40557</v>
          </cell>
        </row>
        <row r="756">
          <cell r="B756">
            <v>10000000</v>
          </cell>
          <cell r="C756">
            <v>39820</v>
          </cell>
          <cell r="E756" t="str">
            <v>P</v>
          </cell>
          <cell r="F756">
            <v>4247492.58</v>
          </cell>
          <cell r="G756">
            <v>636651</v>
          </cell>
          <cell r="H756">
            <v>44.54</v>
          </cell>
          <cell r="I756">
            <v>0.44540000000000002</v>
          </cell>
          <cell r="J756">
            <v>39858</v>
          </cell>
          <cell r="K756">
            <v>40557</v>
          </cell>
        </row>
        <row r="757">
          <cell r="B757">
            <v>11000000</v>
          </cell>
          <cell r="C757">
            <v>39820</v>
          </cell>
          <cell r="F757">
            <v>7098206.3499999996</v>
          </cell>
          <cell r="G757">
            <v>503529</v>
          </cell>
          <cell r="H757">
            <v>35.950000000000003</v>
          </cell>
          <cell r="I757">
            <v>0.35950000000000004</v>
          </cell>
          <cell r="J757">
            <v>39858</v>
          </cell>
          <cell r="K757">
            <v>40922</v>
          </cell>
        </row>
        <row r="758">
          <cell r="B758">
            <v>15000000</v>
          </cell>
          <cell r="C758">
            <v>39820</v>
          </cell>
          <cell r="F758">
            <v>9333807.6199999992</v>
          </cell>
          <cell r="G758">
            <v>686630</v>
          </cell>
          <cell r="H758">
            <v>35.950000000000003</v>
          </cell>
          <cell r="I758">
            <v>0.35950000000000004</v>
          </cell>
          <cell r="J758">
            <v>39858</v>
          </cell>
          <cell r="K758">
            <v>40922</v>
          </cell>
        </row>
        <row r="759">
          <cell r="B759">
            <v>6000000</v>
          </cell>
          <cell r="C759">
            <v>39820</v>
          </cell>
          <cell r="E759" t="str">
            <v>Q</v>
          </cell>
          <cell r="F759">
            <v>1115590.55</v>
          </cell>
          <cell r="G759">
            <v>453332</v>
          </cell>
          <cell r="H759">
            <v>41.5</v>
          </cell>
          <cell r="I759">
            <v>0.41499999999999998</v>
          </cell>
          <cell r="J759">
            <v>39858</v>
          </cell>
          <cell r="K759">
            <v>40373</v>
          </cell>
        </row>
        <row r="760">
          <cell r="B760">
            <v>4800000</v>
          </cell>
          <cell r="C760">
            <v>39820</v>
          </cell>
          <cell r="F760">
            <v>3552483.24</v>
          </cell>
          <cell r="G760">
            <v>265339</v>
          </cell>
          <cell r="H760">
            <v>51.88</v>
          </cell>
          <cell r="I760">
            <v>0.51880000000000004</v>
          </cell>
          <cell r="J760">
            <v>39858</v>
          </cell>
          <cell r="K760">
            <v>40922</v>
          </cell>
        </row>
        <row r="761">
          <cell r="B761">
            <v>25000000</v>
          </cell>
          <cell r="C761">
            <v>39820</v>
          </cell>
          <cell r="F761">
            <v>16085989.48</v>
          </cell>
          <cell r="G761">
            <v>1144384</v>
          </cell>
          <cell r="H761">
            <v>35.950000000000003</v>
          </cell>
          <cell r="I761">
            <v>0.35950000000000004</v>
          </cell>
          <cell r="J761">
            <v>39858</v>
          </cell>
          <cell r="K761">
            <v>40922</v>
          </cell>
        </row>
        <row r="762">
          <cell r="B762">
            <v>16000000</v>
          </cell>
          <cell r="C762">
            <v>39820</v>
          </cell>
          <cell r="E762" t="str">
            <v>Q</v>
          </cell>
          <cell r="F762">
            <v>7428443.5800000001</v>
          </cell>
          <cell r="G762">
            <v>945098</v>
          </cell>
          <cell r="H762">
            <v>36.04</v>
          </cell>
          <cell r="I762">
            <v>0.3604</v>
          </cell>
          <cell r="J762">
            <v>39858</v>
          </cell>
          <cell r="K762">
            <v>40557</v>
          </cell>
        </row>
        <row r="763">
          <cell r="B763">
            <v>15000000</v>
          </cell>
          <cell r="C763">
            <v>39821</v>
          </cell>
          <cell r="E763" t="str">
            <v>P</v>
          </cell>
          <cell r="F763">
            <v>6220053.6500000004</v>
          </cell>
          <cell r="G763">
            <v>886030</v>
          </cell>
          <cell r="H763">
            <v>36.04</v>
          </cell>
          <cell r="I763">
            <v>0.3604</v>
          </cell>
          <cell r="J763">
            <v>39858</v>
          </cell>
          <cell r="K763">
            <v>40557</v>
          </cell>
        </row>
        <row r="764">
          <cell r="B764">
            <v>8000000</v>
          </cell>
          <cell r="C764">
            <v>39821</v>
          </cell>
          <cell r="F764">
            <v>5524912.1100000003</v>
          </cell>
          <cell r="G764">
            <v>442232</v>
          </cell>
          <cell r="H764">
            <v>51.88</v>
          </cell>
          <cell r="I764">
            <v>0.51880000000000004</v>
          </cell>
          <cell r="J764">
            <v>39858</v>
          </cell>
          <cell r="K764">
            <v>40922</v>
          </cell>
        </row>
        <row r="765">
          <cell r="B765">
            <v>6000000</v>
          </cell>
          <cell r="C765">
            <v>39821</v>
          </cell>
          <cell r="D765" t="str">
            <v>A</v>
          </cell>
          <cell r="E765" t="str">
            <v>S</v>
          </cell>
          <cell r="F765">
            <v>4118083.89</v>
          </cell>
          <cell r="G765">
            <v>381991</v>
          </cell>
          <cell r="H765">
            <v>44.54</v>
          </cell>
          <cell r="I765">
            <v>0.44540000000000002</v>
          </cell>
          <cell r="J765">
            <v>39858</v>
          </cell>
          <cell r="K765">
            <v>40557</v>
          </cell>
        </row>
        <row r="766">
          <cell r="B766">
            <v>4000000</v>
          </cell>
          <cell r="C766">
            <v>39821</v>
          </cell>
          <cell r="F766">
            <v>2786726.82</v>
          </cell>
          <cell r="G766">
            <v>221116</v>
          </cell>
          <cell r="H766">
            <v>51.88</v>
          </cell>
          <cell r="I766">
            <v>0.51880000000000004</v>
          </cell>
          <cell r="J766">
            <v>39858</v>
          </cell>
          <cell r="K766">
            <v>40922</v>
          </cell>
        </row>
        <row r="767">
          <cell r="B767">
            <v>12000000</v>
          </cell>
          <cell r="C767">
            <v>39821</v>
          </cell>
          <cell r="F767">
            <v>3674849.12</v>
          </cell>
          <cell r="G767">
            <v>708824</v>
          </cell>
          <cell r="H767">
            <v>36.04</v>
          </cell>
          <cell r="I767">
            <v>0.3604</v>
          </cell>
          <cell r="J767">
            <v>39858</v>
          </cell>
          <cell r="K767">
            <v>40557</v>
          </cell>
        </row>
        <row r="768">
          <cell r="B768">
            <v>5000000</v>
          </cell>
          <cell r="C768">
            <v>39821</v>
          </cell>
          <cell r="F768">
            <v>1692568.64</v>
          </cell>
          <cell r="G768">
            <v>318326</v>
          </cell>
          <cell r="H768">
            <v>44.54</v>
          </cell>
          <cell r="I768">
            <v>0.44540000000000002</v>
          </cell>
          <cell r="J768">
            <v>39858</v>
          </cell>
          <cell r="K768">
            <v>40557</v>
          </cell>
        </row>
        <row r="769">
          <cell r="B769">
            <v>8000000</v>
          </cell>
          <cell r="C769">
            <v>39821</v>
          </cell>
          <cell r="F769">
            <v>2970978.92</v>
          </cell>
          <cell r="G769">
            <v>509321</v>
          </cell>
          <cell r="H769">
            <v>44.54</v>
          </cell>
          <cell r="I769">
            <v>0.44540000000000002</v>
          </cell>
          <cell r="J769">
            <v>39858</v>
          </cell>
          <cell r="K769">
            <v>40557</v>
          </cell>
        </row>
        <row r="770">
          <cell r="B770">
            <v>100000000</v>
          </cell>
          <cell r="C770">
            <v>39821</v>
          </cell>
          <cell r="E770" t="str">
            <v>P</v>
          </cell>
          <cell r="F770">
            <v>71284503.620000005</v>
          </cell>
          <cell r="G770">
            <v>4577533</v>
          </cell>
          <cell r="H770">
            <v>35.950000000000003</v>
          </cell>
          <cell r="I770">
            <v>0.35950000000000004</v>
          </cell>
          <cell r="J770">
            <v>39858</v>
          </cell>
          <cell r="K770">
            <v>40922</v>
          </cell>
        </row>
        <row r="771">
          <cell r="B771">
            <v>5000000</v>
          </cell>
          <cell r="C771">
            <v>39821</v>
          </cell>
          <cell r="F771">
            <v>2768560.21</v>
          </cell>
          <cell r="G771">
            <v>291672</v>
          </cell>
          <cell r="H771">
            <v>48.86</v>
          </cell>
          <cell r="I771">
            <v>0.48859999999999998</v>
          </cell>
          <cell r="J771">
            <v>39858</v>
          </cell>
          <cell r="K771">
            <v>40738</v>
          </cell>
        </row>
        <row r="772">
          <cell r="B772">
            <v>2500000</v>
          </cell>
          <cell r="C772">
            <v>39821</v>
          </cell>
          <cell r="F772">
            <v>1733455.88</v>
          </cell>
          <cell r="G772">
            <v>138198</v>
          </cell>
          <cell r="H772">
            <v>51.88</v>
          </cell>
          <cell r="I772">
            <v>0.51880000000000004</v>
          </cell>
          <cell r="J772">
            <v>39858</v>
          </cell>
          <cell r="K772">
            <v>40922</v>
          </cell>
        </row>
        <row r="773">
          <cell r="B773">
            <v>3500000</v>
          </cell>
          <cell r="C773">
            <v>39821</v>
          </cell>
          <cell r="F773">
            <v>1077900.3899999999</v>
          </cell>
          <cell r="G773">
            <v>222828</v>
          </cell>
          <cell r="H773">
            <v>44.54</v>
          </cell>
          <cell r="I773">
            <v>0.44540000000000002</v>
          </cell>
          <cell r="J773">
            <v>39858</v>
          </cell>
          <cell r="K773">
            <v>40557</v>
          </cell>
        </row>
        <row r="774">
          <cell r="B774">
            <v>8000000</v>
          </cell>
          <cell r="C774">
            <v>39821</v>
          </cell>
          <cell r="E774" t="str">
            <v>P</v>
          </cell>
          <cell r="F774">
            <v>1065278.23</v>
          </cell>
          <cell r="G774">
            <v>604442</v>
          </cell>
          <cell r="H774">
            <v>41.5</v>
          </cell>
          <cell r="I774">
            <v>0.41499999999999998</v>
          </cell>
          <cell r="J774">
            <v>39858</v>
          </cell>
          <cell r="K774">
            <v>40373</v>
          </cell>
        </row>
        <row r="775">
          <cell r="B775">
            <v>10000000</v>
          </cell>
          <cell r="C775">
            <v>39821</v>
          </cell>
          <cell r="E775" t="str">
            <v>P</v>
          </cell>
          <cell r="F775">
            <v>7519143.1900000004</v>
          </cell>
          <cell r="G775">
            <v>552789</v>
          </cell>
          <cell r="H775">
            <v>51.88</v>
          </cell>
          <cell r="I775">
            <v>0.51880000000000004</v>
          </cell>
          <cell r="J775">
            <v>39858</v>
          </cell>
          <cell r="K775">
            <v>40922</v>
          </cell>
        </row>
        <row r="776">
          <cell r="B776">
            <v>16000000</v>
          </cell>
          <cell r="C776">
            <v>39821</v>
          </cell>
          <cell r="E776" t="str">
            <v>P</v>
          </cell>
          <cell r="F776">
            <v>6347750.7699999996</v>
          </cell>
          <cell r="G776">
            <v>945098</v>
          </cell>
          <cell r="H776">
            <v>36.04</v>
          </cell>
          <cell r="I776">
            <v>0.3604</v>
          </cell>
          <cell r="J776">
            <v>39858</v>
          </cell>
          <cell r="K776">
            <v>40557</v>
          </cell>
        </row>
        <row r="777">
          <cell r="B777">
            <v>14000000</v>
          </cell>
          <cell r="C777">
            <v>39822</v>
          </cell>
          <cell r="F777">
            <v>4554461.04</v>
          </cell>
          <cell r="G777">
            <v>826961</v>
          </cell>
          <cell r="H777">
            <v>36.04</v>
          </cell>
          <cell r="I777">
            <v>0.3604</v>
          </cell>
          <cell r="J777">
            <v>39858</v>
          </cell>
          <cell r="K777">
            <v>40557</v>
          </cell>
        </row>
        <row r="778">
          <cell r="B778">
            <v>12000000</v>
          </cell>
          <cell r="C778">
            <v>39822</v>
          </cell>
          <cell r="F778">
            <v>3882179.07</v>
          </cell>
          <cell r="G778">
            <v>708824</v>
          </cell>
          <cell r="H778">
            <v>36.04</v>
          </cell>
          <cell r="I778">
            <v>0.3604</v>
          </cell>
          <cell r="J778">
            <v>39858</v>
          </cell>
          <cell r="K778">
            <v>40557</v>
          </cell>
        </row>
        <row r="779">
          <cell r="B779">
            <v>5000000</v>
          </cell>
          <cell r="C779">
            <v>39822</v>
          </cell>
          <cell r="F779">
            <v>2762640.79</v>
          </cell>
          <cell r="G779">
            <v>291672</v>
          </cell>
          <cell r="H779">
            <v>48.86</v>
          </cell>
          <cell r="I779">
            <v>0.48859999999999998</v>
          </cell>
          <cell r="J779">
            <v>39858</v>
          </cell>
          <cell r="K779">
            <v>40738</v>
          </cell>
        </row>
        <row r="780">
          <cell r="B780">
            <v>11000000</v>
          </cell>
          <cell r="C780">
            <v>39822</v>
          </cell>
          <cell r="F780">
            <v>3602812.64</v>
          </cell>
          <cell r="G780">
            <v>649755</v>
          </cell>
          <cell r="H780">
            <v>36.04</v>
          </cell>
          <cell r="I780">
            <v>0.3604</v>
          </cell>
          <cell r="J780">
            <v>39858</v>
          </cell>
          <cell r="K780">
            <v>40557</v>
          </cell>
        </row>
        <row r="781">
          <cell r="B781">
            <v>5000000</v>
          </cell>
          <cell r="C781">
            <v>39822</v>
          </cell>
          <cell r="F781">
            <v>3458134.17</v>
          </cell>
          <cell r="G781">
            <v>276395</v>
          </cell>
          <cell r="H781">
            <v>51.88</v>
          </cell>
          <cell r="I781">
            <v>0.51880000000000004</v>
          </cell>
          <cell r="J781">
            <v>39858</v>
          </cell>
          <cell r="K781">
            <v>40922</v>
          </cell>
        </row>
        <row r="782">
          <cell r="B782">
            <v>2000000</v>
          </cell>
          <cell r="C782">
            <v>39822</v>
          </cell>
          <cell r="D782" t="str">
            <v>A</v>
          </cell>
          <cell r="E782" t="str">
            <v>T</v>
          </cell>
          <cell r="F782">
            <v>2393566.67</v>
          </cell>
          <cell r="G782">
            <v>127331</v>
          </cell>
          <cell r="H782">
            <v>44.54</v>
          </cell>
          <cell r="I782">
            <v>0.44540000000000002</v>
          </cell>
          <cell r="J782">
            <v>39858</v>
          </cell>
          <cell r="K782">
            <v>40557</v>
          </cell>
        </row>
        <row r="783">
          <cell r="B783">
            <v>8500000</v>
          </cell>
          <cell r="C783">
            <v>39822</v>
          </cell>
          <cell r="F783">
            <v>5835245.71</v>
          </cell>
          <cell r="G783">
            <v>469871</v>
          </cell>
          <cell r="H783">
            <v>51.88</v>
          </cell>
          <cell r="I783">
            <v>0.51880000000000004</v>
          </cell>
          <cell r="J783">
            <v>39858</v>
          </cell>
          <cell r="K783">
            <v>40922</v>
          </cell>
        </row>
        <row r="784">
          <cell r="B784">
            <v>40000000</v>
          </cell>
          <cell r="C784">
            <v>39822</v>
          </cell>
          <cell r="F784">
            <v>21988704.640000001</v>
          </cell>
          <cell r="G784">
            <v>1611199</v>
          </cell>
          <cell r="H784">
            <v>25.98</v>
          </cell>
          <cell r="I784">
            <v>0.25980000000000003</v>
          </cell>
          <cell r="J784">
            <v>39845</v>
          </cell>
          <cell r="K784">
            <v>40909</v>
          </cell>
        </row>
        <row r="785">
          <cell r="B785">
            <v>14000000</v>
          </cell>
          <cell r="C785">
            <v>39822</v>
          </cell>
          <cell r="F785">
            <v>8981222.5500000007</v>
          </cell>
          <cell r="G785">
            <v>640855</v>
          </cell>
          <cell r="H785">
            <v>35.950000000000003</v>
          </cell>
          <cell r="I785">
            <v>0.35950000000000004</v>
          </cell>
          <cell r="J785">
            <v>39858</v>
          </cell>
          <cell r="K785">
            <v>40922</v>
          </cell>
        </row>
        <row r="786">
          <cell r="B786">
            <v>4000000</v>
          </cell>
          <cell r="C786">
            <v>39822</v>
          </cell>
          <cell r="D786" t="str">
            <v>A</v>
          </cell>
          <cell r="E786" t="str">
            <v>T</v>
          </cell>
          <cell r="F786">
            <v>3525223.45</v>
          </cell>
          <cell r="G786">
            <v>254661</v>
          </cell>
          <cell r="H786">
            <v>44.54</v>
          </cell>
          <cell r="I786">
            <v>0.44540000000000002</v>
          </cell>
          <cell r="J786">
            <v>39858</v>
          </cell>
          <cell r="K786">
            <v>40557</v>
          </cell>
        </row>
        <row r="787">
          <cell r="B787">
            <v>45000000</v>
          </cell>
          <cell r="C787">
            <v>39822</v>
          </cell>
          <cell r="F787">
            <v>28851548.82</v>
          </cell>
          <cell r="G787">
            <v>2059890</v>
          </cell>
          <cell r="H787">
            <v>35.950000000000003</v>
          </cell>
          <cell r="I787">
            <v>0.35950000000000004</v>
          </cell>
          <cell r="J787">
            <v>39858</v>
          </cell>
          <cell r="K787">
            <v>40922</v>
          </cell>
        </row>
        <row r="788">
          <cell r="B788">
            <v>33000000</v>
          </cell>
          <cell r="C788">
            <v>39822</v>
          </cell>
          <cell r="F788">
            <v>20928945.359999999</v>
          </cell>
          <cell r="G788">
            <v>1510586</v>
          </cell>
          <cell r="H788">
            <v>35.950000000000003</v>
          </cell>
          <cell r="I788">
            <v>0.35950000000000004</v>
          </cell>
          <cell r="J788">
            <v>39858</v>
          </cell>
          <cell r="K788">
            <v>40922</v>
          </cell>
        </row>
        <row r="789">
          <cell r="B789">
            <v>8000000</v>
          </cell>
          <cell r="C789">
            <v>39825</v>
          </cell>
          <cell r="F789">
            <v>5190046.0199999996</v>
          </cell>
          <cell r="G789">
            <v>466675</v>
          </cell>
          <cell r="H789">
            <v>48.86</v>
          </cell>
          <cell r="I789">
            <v>0.48859999999999998</v>
          </cell>
          <cell r="J789">
            <v>39858</v>
          </cell>
          <cell r="K789">
            <v>40738</v>
          </cell>
        </row>
        <row r="790">
          <cell r="B790">
            <v>4000000</v>
          </cell>
          <cell r="C790">
            <v>39825</v>
          </cell>
          <cell r="E790" t="str">
            <v>R</v>
          </cell>
          <cell r="F790">
            <v>2731547.87</v>
          </cell>
          <cell r="G790">
            <v>254661</v>
          </cell>
          <cell r="H790">
            <v>44.54</v>
          </cell>
          <cell r="I790">
            <v>0.44540000000000002</v>
          </cell>
          <cell r="J790">
            <v>39858</v>
          </cell>
          <cell r="K790">
            <v>40557</v>
          </cell>
        </row>
        <row r="791">
          <cell r="B791">
            <v>12000000</v>
          </cell>
          <cell r="C791">
            <v>39825</v>
          </cell>
          <cell r="F791">
            <v>3962625.12</v>
          </cell>
          <cell r="G791">
            <v>708824</v>
          </cell>
          <cell r="H791">
            <v>36.04</v>
          </cell>
          <cell r="I791">
            <v>0.3604</v>
          </cell>
          <cell r="J791">
            <v>39858</v>
          </cell>
          <cell r="K791">
            <v>40557</v>
          </cell>
        </row>
        <row r="792">
          <cell r="B792">
            <v>12000000</v>
          </cell>
          <cell r="C792">
            <v>39825</v>
          </cell>
          <cell r="F792">
            <v>3820454.19</v>
          </cell>
          <cell r="G792">
            <v>708824</v>
          </cell>
          <cell r="H792">
            <v>36.04</v>
          </cell>
          <cell r="I792">
            <v>0.3604</v>
          </cell>
          <cell r="J792">
            <v>39858</v>
          </cell>
          <cell r="K792">
            <v>40557</v>
          </cell>
        </row>
        <row r="793">
          <cell r="B793">
            <v>13000000</v>
          </cell>
          <cell r="C793">
            <v>39825</v>
          </cell>
          <cell r="F793">
            <v>4207938.46</v>
          </cell>
          <cell r="G793">
            <v>767893</v>
          </cell>
          <cell r="H793">
            <v>36.04</v>
          </cell>
          <cell r="I793">
            <v>0.3604</v>
          </cell>
          <cell r="J793">
            <v>39858</v>
          </cell>
          <cell r="K793">
            <v>40557</v>
          </cell>
        </row>
        <row r="794">
          <cell r="B794">
            <v>5000000</v>
          </cell>
          <cell r="C794">
            <v>39825</v>
          </cell>
          <cell r="E794" t="str">
            <v>P</v>
          </cell>
          <cell r="F794">
            <v>2389097.0499999998</v>
          </cell>
          <cell r="G794">
            <v>318326</v>
          </cell>
          <cell r="H794">
            <v>44.54</v>
          </cell>
          <cell r="I794">
            <v>0.44540000000000002</v>
          </cell>
          <cell r="J794">
            <v>39858</v>
          </cell>
          <cell r="K794">
            <v>40557</v>
          </cell>
        </row>
        <row r="795">
          <cell r="B795">
            <v>7000000</v>
          </cell>
          <cell r="C795">
            <v>39825</v>
          </cell>
          <cell r="E795" t="str">
            <v>P</v>
          </cell>
          <cell r="F795">
            <v>3042789.26</v>
          </cell>
          <cell r="G795">
            <v>445656</v>
          </cell>
          <cell r="H795">
            <v>44.54</v>
          </cell>
          <cell r="I795">
            <v>0.44540000000000002</v>
          </cell>
          <cell r="J795">
            <v>39858</v>
          </cell>
          <cell r="K795">
            <v>40557</v>
          </cell>
        </row>
        <row r="796">
          <cell r="B796">
            <v>10000000</v>
          </cell>
          <cell r="C796">
            <v>39825</v>
          </cell>
          <cell r="E796" t="str">
            <v>Q</v>
          </cell>
          <cell r="F796">
            <v>5020033.6500000004</v>
          </cell>
          <cell r="G796">
            <v>636651</v>
          </cell>
          <cell r="H796">
            <v>44.54</v>
          </cell>
          <cell r="I796">
            <v>0.44540000000000002</v>
          </cell>
          <cell r="J796">
            <v>39858</v>
          </cell>
          <cell r="K796">
            <v>40557</v>
          </cell>
        </row>
        <row r="797">
          <cell r="B797">
            <v>7500000</v>
          </cell>
          <cell r="C797">
            <v>39825</v>
          </cell>
          <cell r="D797" t="str">
            <v>A</v>
          </cell>
          <cell r="E797" t="str">
            <v>T</v>
          </cell>
          <cell r="F797">
            <v>8257410.1100000003</v>
          </cell>
          <cell r="G797">
            <v>414592</v>
          </cell>
          <cell r="H797">
            <v>51.88</v>
          </cell>
          <cell r="I797">
            <v>0.51880000000000004</v>
          </cell>
          <cell r="J797">
            <v>39858</v>
          </cell>
          <cell r="K797">
            <v>40922</v>
          </cell>
        </row>
        <row r="798">
          <cell r="B798">
            <v>3000000</v>
          </cell>
          <cell r="C798">
            <v>39825</v>
          </cell>
          <cell r="D798" t="str">
            <v>A</v>
          </cell>
          <cell r="E798" t="str">
            <v>R</v>
          </cell>
          <cell r="F798">
            <v>2230175.4</v>
          </cell>
          <cell r="G798">
            <v>190996</v>
          </cell>
          <cell r="H798">
            <v>44.54</v>
          </cell>
          <cell r="I798">
            <v>0.44540000000000002</v>
          </cell>
          <cell r="J798">
            <v>39858</v>
          </cell>
          <cell r="K798">
            <v>40557</v>
          </cell>
        </row>
        <row r="799">
          <cell r="B799">
            <v>3500000</v>
          </cell>
          <cell r="C799">
            <v>39825</v>
          </cell>
          <cell r="E799" t="str">
            <v>P</v>
          </cell>
          <cell r="F799">
            <v>1783967.84</v>
          </cell>
          <cell r="G799">
            <v>222828</v>
          </cell>
          <cell r="H799">
            <v>44.54</v>
          </cell>
          <cell r="I799">
            <v>0.44540000000000002</v>
          </cell>
          <cell r="J799">
            <v>39858</v>
          </cell>
          <cell r="K799">
            <v>40557</v>
          </cell>
        </row>
        <row r="800">
          <cell r="B800">
            <v>5000000</v>
          </cell>
          <cell r="C800">
            <v>39825</v>
          </cell>
          <cell r="F800">
            <v>1684310.64</v>
          </cell>
          <cell r="G800">
            <v>318326</v>
          </cell>
          <cell r="H800">
            <v>44.54</v>
          </cell>
          <cell r="I800">
            <v>0.44540000000000002</v>
          </cell>
          <cell r="J800">
            <v>39858</v>
          </cell>
          <cell r="K800">
            <v>40557</v>
          </cell>
        </row>
        <row r="801">
          <cell r="B801">
            <v>10000000</v>
          </cell>
          <cell r="C801">
            <v>39826</v>
          </cell>
          <cell r="D801" t="str">
            <v>A</v>
          </cell>
          <cell r="E801" t="str">
            <v>T</v>
          </cell>
          <cell r="F801">
            <v>8473728.3200000003</v>
          </cell>
          <cell r="G801">
            <v>636651</v>
          </cell>
          <cell r="H801">
            <v>44.54</v>
          </cell>
          <cell r="I801">
            <v>0.44540000000000002</v>
          </cell>
          <cell r="J801">
            <v>39858</v>
          </cell>
          <cell r="K801">
            <v>40557</v>
          </cell>
        </row>
        <row r="802">
          <cell r="B802">
            <v>3000000</v>
          </cell>
          <cell r="C802">
            <v>39826</v>
          </cell>
          <cell r="F802">
            <v>968092.06</v>
          </cell>
          <cell r="G802">
            <v>190996</v>
          </cell>
          <cell r="H802">
            <v>44.54</v>
          </cell>
          <cell r="I802">
            <v>0.44540000000000002</v>
          </cell>
          <cell r="J802">
            <v>39858</v>
          </cell>
          <cell r="K802">
            <v>40557</v>
          </cell>
        </row>
        <row r="803">
          <cell r="B803">
            <v>3000000</v>
          </cell>
          <cell r="C803">
            <v>39826</v>
          </cell>
          <cell r="F803">
            <v>976647.12</v>
          </cell>
          <cell r="G803">
            <v>190996</v>
          </cell>
          <cell r="H803">
            <v>44.54</v>
          </cell>
          <cell r="I803">
            <v>0.44540000000000002</v>
          </cell>
          <cell r="J803">
            <v>39858</v>
          </cell>
          <cell r="K803">
            <v>40557</v>
          </cell>
        </row>
        <row r="804">
          <cell r="B804">
            <v>4000000</v>
          </cell>
          <cell r="C804">
            <v>39826</v>
          </cell>
          <cell r="D804" t="str">
            <v>A</v>
          </cell>
          <cell r="G804">
            <v>407325</v>
          </cell>
          <cell r="H804">
            <v>38.729999999999997</v>
          </cell>
          <cell r="I804">
            <v>0.38729999999999998</v>
          </cell>
          <cell r="J804">
            <v>39858</v>
          </cell>
          <cell r="K804">
            <v>40192</v>
          </cell>
        </row>
        <row r="805">
          <cell r="B805">
            <v>15000000</v>
          </cell>
          <cell r="C805">
            <v>39826</v>
          </cell>
          <cell r="F805">
            <v>9652875.8200000003</v>
          </cell>
          <cell r="G805">
            <v>686630</v>
          </cell>
          <cell r="H805">
            <v>35.950000000000003</v>
          </cell>
          <cell r="I805">
            <v>0.35950000000000004</v>
          </cell>
          <cell r="J805">
            <v>39858</v>
          </cell>
          <cell r="K805">
            <v>40922</v>
          </cell>
        </row>
        <row r="806">
          <cell r="B806">
            <v>4000000</v>
          </cell>
          <cell r="C806">
            <v>39826</v>
          </cell>
          <cell r="F806">
            <v>65002.83</v>
          </cell>
          <cell r="G806">
            <v>302221</v>
          </cell>
          <cell r="H806">
            <v>41.5</v>
          </cell>
          <cell r="I806">
            <v>0.41499999999999998</v>
          </cell>
          <cell r="J806">
            <v>39858</v>
          </cell>
          <cell r="K806">
            <v>40373</v>
          </cell>
        </row>
        <row r="807">
          <cell r="B807">
            <v>8000000</v>
          </cell>
          <cell r="C807">
            <v>39826</v>
          </cell>
          <cell r="E807" t="str">
            <v>R</v>
          </cell>
          <cell r="F807">
            <v>7674110.6200000001</v>
          </cell>
          <cell r="G807">
            <v>442232</v>
          </cell>
          <cell r="H807">
            <v>51.88</v>
          </cell>
          <cell r="I807">
            <v>0.51880000000000004</v>
          </cell>
          <cell r="J807">
            <v>39858</v>
          </cell>
          <cell r="K807">
            <v>40922</v>
          </cell>
        </row>
        <row r="808">
          <cell r="B808">
            <v>23000000</v>
          </cell>
          <cell r="C808">
            <v>39826</v>
          </cell>
          <cell r="D808" t="str">
            <v>A</v>
          </cell>
          <cell r="E808" t="str">
            <v>Q</v>
          </cell>
          <cell r="F808">
            <v>17401963.359999999</v>
          </cell>
          <cell r="G808">
            <v>1052833</v>
          </cell>
          <cell r="H808">
            <v>35.950000000000003</v>
          </cell>
          <cell r="I808">
            <v>0.35950000000000004</v>
          </cell>
          <cell r="J808">
            <v>39858</v>
          </cell>
          <cell r="K808">
            <v>40922</v>
          </cell>
        </row>
        <row r="809">
          <cell r="B809">
            <v>25000000</v>
          </cell>
          <cell r="C809">
            <v>39826</v>
          </cell>
          <cell r="F809">
            <v>15964624.560000001</v>
          </cell>
          <cell r="G809">
            <v>1144384</v>
          </cell>
          <cell r="H809">
            <v>35.950000000000003</v>
          </cell>
          <cell r="I809">
            <v>0.35950000000000004</v>
          </cell>
          <cell r="J809">
            <v>39858</v>
          </cell>
          <cell r="K809">
            <v>40922</v>
          </cell>
        </row>
        <row r="810">
          <cell r="B810">
            <v>40000000</v>
          </cell>
          <cell r="C810">
            <v>39826</v>
          </cell>
          <cell r="F810">
            <v>25496027.030000001</v>
          </cell>
          <cell r="G810">
            <v>1831013</v>
          </cell>
          <cell r="H810">
            <v>35.950000000000003</v>
          </cell>
          <cell r="I810">
            <v>0.35950000000000004</v>
          </cell>
          <cell r="J810">
            <v>39858</v>
          </cell>
          <cell r="K810">
            <v>40922</v>
          </cell>
        </row>
        <row r="811">
          <cell r="B811">
            <v>6000000</v>
          </cell>
          <cell r="C811">
            <v>39826</v>
          </cell>
          <cell r="E811" t="str">
            <v>Q</v>
          </cell>
          <cell r="F811">
            <v>1701928.23</v>
          </cell>
          <cell r="G811">
            <v>453332</v>
          </cell>
          <cell r="H811">
            <v>41.5</v>
          </cell>
          <cell r="I811">
            <v>0.41499999999999998</v>
          </cell>
          <cell r="J811">
            <v>39858</v>
          </cell>
          <cell r="K811">
            <v>40373</v>
          </cell>
        </row>
        <row r="812">
          <cell r="B812">
            <v>15000000</v>
          </cell>
          <cell r="C812">
            <v>39827</v>
          </cell>
          <cell r="F812">
            <v>5013494.4400000004</v>
          </cell>
          <cell r="G812">
            <v>886030</v>
          </cell>
          <cell r="H812">
            <v>36.04</v>
          </cell>
          <cell r="I812">
            <v>0.3604</v>
          </cell>
          <cell r="J812">
            <v>39858</v>
          </cell>
          <cell r="K812">
            <v>40557</v>
          </cell>
        </row>
        <row r="813">
          <cell r="B813">
            <v>5000000</v>
          </cell>
          <cell r="C813">
            <v>39827</v>
          </cell>
          <cell r="F813">
            <v>1645269.57</v>
          </cell>
          <cell r="G813">
            <v>318326</v>
          </cell>
          <cell r="H813">
            <v>44.54</v>
          </cell>
          <cell r="I813">
            <v>0.44540000000000002</v>
          </cell>
          <cell r="J813">
            <v>39858</v>
          </cell>
          <cell r="K813">
            <v>40557</v>
          </cell>
        </row>
        <row r="814">
          <cell r="B814">
            <v>10000000</v>
          </cell>
          <cell r="C814">
            <v>39827</v>
          </cell>
          <cell r="F814">
            <v>6678634.7000000002</v>
          </cell>
          <cell r="G814">
            <v>552789</v>
          </cell>
          <cell r="H814">
            <v>51.88</v>
          </cell>
          <cell r="I814">
            <v>0.51880000000000004</v>
          </cell>
          <cell r="J814">
            <v>39858</v>
          </cell>
          <cell r="K814">
            <v>40922</v>
          </cell>
        </row>
        <row r="815">
          <cell r="B815">
            <v>6000000</v>
          </cell>
          <cell r="C815">
            <v>39827</v>
          </cell>
          <cell r="F815">
            <v>4485571</v>
          </cell>
          <cell r="G815">
            <v>331674</v>
          </cell>
          <cell r="H815">
            <v>51.88</v>
          </cell>
          <cell r="I815">
            <v>0.51880000000000004</v>
          </cell>
          <cell r="J815">
            <v>39858</v>
          </cell>
          <cell r="K815">
            <v>40922</v>
          </cell>
        </row>
        <row r="816">
          <cell r="B816">
            <v>10000000</v>
          </cell>
          <cell r="C816">
            <v>39827</v>
          </cell>
          <cell r="F816">
            <v>3429650.81</v>
          </cell>
          <cell r="G816">
            <v>636651</v>
          </cell>
          <cell r="H816">
            <v>44.54</v>
          </cell>
          <cell r="I816">
            <v>0.44540000000000002</v>
          </cell>
          <cell r="J816">
            <v>39858</v>
          </cell>
          <cell r="K816">
            <v>40557</v>
          </cell>
        </row>
        <row r="817">
          <cell r="B817">
            <v>5000000</v>
          </cell>
          <cell r="C817">
            <v>39827</v>
          </cell>
          <cell r="D817" t="str">
            <v>A</v>
          </cell>
          <cell r="E817" t="str">
            <v>T</v>
          </cell>
          <cell r="F817">
            <v>4689049.1500000004</v>
          </cell>
          <cell r="G817">
            <v>318326</v>
          </cell>
          <cell r="H817">
            <v>44.54</v>
          </cell>
          <cell r="I817">
            <v>0.44540000000000002</v>
          </cell>
          <cell r="J817">
            <v>39858</v>
          </cell>
          <cell r="K817">
            <v>40557</v>
          </cell>
        </row>
        <row r="818">
          <cell r="B818">
            <v>3000000</v>
          </cell>
          <cell r="C818">
            <v>39827</v>
          </cell>
          <cell r="F818">
            <v>972213.42</v>
          </cell>
          <cell r="G818">
            <v>190996</v>
          </cell>
          <cell r="H818">
            <v>44.54</v>
          </cell>
          <cell r="I818">
            <v>0.44540000000000002</v>
          </cell>
          <cell r="J818">
            <v>39858</v>
          </cell>
          <cell r="K818">
            <v>40557</v>
          </cell>
        </row>
        <row r="819">
          <cell r="B819">
            <v>6000000</v>
          </cell>
          <cell r="C819">
            <v>39827</v>
          </cell>
          <cell r="F819">
            <v>4083947.33</v>
          </cell>
          <cell r="G819">
            <v>331674</v>
          </cell>
          <cell r="H819">
            <v>51.88</v>
          </cell>
          <cell r="I819">
            <v>0.51880000000000004</v>
          </cell>
          <cell r="J819">
            <v>39858</v>
          </cell>
          <cell r="K819">
            <v>40922</v>
          </cell>
        </row>
        <row r="820">
          <cell r="B820">
            <v>12000000</v>
          </cell>
          <cell r="C820">
            <v>39827</v>
          </cell>
          <cell r="F820">
            <v>8253113.7699999996</v>
          </cell>
          <cell r="G820">
            <v>549304</v>
          </cell>
          <cell r="H820">
            <v>35.950000000000003</v>
          </cell>
          <cell r="I820">
            <v>0.35950000000000004</v>
          </cell>
          <cell r="J820">
            <v>39858</v>
          </cell>
          <cell r="K820">
            <v>40922</v>
          </cell>
        </row>
        <row r="821">
          <cell r="B821">
            <v>10000000</v>
          </cell>
          <cell r="C821">
            <v>39827</v>
          </cell>
          <cell r="E821" t="str">
            <v>Q</v>
          </cell>
          <cell r="F821">
            <v>5586703.8700000001</v>
          </cell>
          <cell r="G821">
            <v>636651</v>
          </cell>
          <cell r="H821">
            <v>44.54</v>
          </cell>
          <cell r="I821">
            <v>0.44540000000000002</v>
          </cell>
          <cell r="J821">
            <v>39858</v>
          </cell>
          <cell r="K821">
            <v>40557</v>
          </cell>
        </row>
        <row r="822">
          <cell r="B822">
            <v>35000000</v>
          </cell>
          <cell r="C822">
            <v>39828</v>
          </cell>
          <cell r="E822" t="str">
            <v>P</v>
          </cell>
          <cell r="F822">
            <v>12274203.99</v>
          </cell>
          <cell r="G822">
            <v>2067402</v>
          </cell>
          <cell r="H822">
            <v>36.04</v>
          </cell>
          <cell r="I822">
            <v>0.3604</v>
          </cell>
          <cell r="J822">
            <v>39858</v>
          </cell>
          <cell r="K822">
            <v>40557</v>
          </cell>
        </row>
        <row r="823">
          <cell r="B823">
            <v>5000000</v>
          </cell>
          <cell r="C823">
            <v>39828</v>
          </cell>
          <cell r="E823" t="str">
            <v>R</v>
          </cell>
          <cell r="F823">
            <v>3555221.53</v>
          </cell>
          <cell r="G823">
            <v>318326</v>
          </cell>
          <cell r="H823">
            <v>44.54</v>
          </cell>
          <cell r="I823">
            <v>0.44540000000000002</v>
          </cell>
          <cell r="J823">
            <v>39858</v>
          </cell>
          <cell r="K823">
            <v>40557</v>
          </cell>
        </row>
        <row r="824">
          <cell r="B824">
            <v>24000000</v>
          </cell>
          <cell r="C824">
            <v>39828</v>
          </cell>
          <cell r="F824">
            <v>15094339.08</v>
          </cell>
          <cell r="G824">
            <v>1098608</v>
          </cell>
          <cell r="H824">
            <v>35.950000000000003</v>
          </cell>
          <cell r="I824">
            <v>0.35950000000000004</v>
          </cell>
          <cell r="J824">
            <v>39858</v>
          </cell>
          <cell r="K824">
            <v>40922</v>
          </cell>
        </row>
        <row r="825">
          <cell r="B825">
            <v>20000000</v>
          </cell>
          <cell r="C825">
            <v>39828</v>
          </cell>
          <cell r="F825">
            <v>6219392.3499999996</v>
          </cell>
          <cell r="G825">
            <v>1083351</v>
          </cell>
          <cell r="H825">
            <v>26.58</v>
          </cell>
          <cell r="I825">
            <v>0.26579999999999998</v>
          </cell>
          <cell r="J825">
            <v>39876</v>
          </cell>
          <cell r="K825">
            <v>40578</v>
          </cell>
        </row>
        <row r="826">
          <cell r="B826">
            <v>20000000</v>
          </cell>
          <cell r="C826">
            <v>39828</v>
          </cell>
          <cell r="F826">
            <v>7434195.1900000004</v>
          </cell>
          <cell r="G826">
            <v>1083351</v>
          </cell>
          <cell r="H826">
            <v>26.58</v>
          </cell>
          <cell r="I826">
            <v>0.26579999999999998</v>
          </cell>
          <cell r="J826">
            <v>39876</v>
          </cell>
          <cell r="K826">
            <v>40578</v>
          </cell>
        </row>
        <row r="827">
          <cell r="B827">
            <v>3500000</v>
          </cell>
          <cell r="C827">
            <v>39828</v>
          </cell>
          <cell r="E827" t="str">
            <v>Q</v>
          </cell>
          <cell r="F827">
            <v>1861633.95</v>
          </cell>
          <cell r="G827">
            <v>222828</v>
          </cell>
          <cell r="H827">
            <v>44.54</v>
          </cell>
          <cell r="I827">
            <v>0.44540000000000002</v>
          </cell>
          <cell r="J827">
            <v>39858</v>
          </cell>
          <cell r="K827">
            <v>40557</v>
          </cell>
        </row>
        <row r="828">
          <cell r="B828">
            <v>5000000</v>
          </cell>
          <cell r="C828">
            <v>39828</v>
          </cell>
          <cell r="E828" t="str">
            <v>Q</v>
          </cell>
          <cell r="F828">
            <v>2854280.69</v>
          </cell>
          <cell r="G828">
            <v>318326</v>
          </cell>
          <cell r="H828">
            <v>44.54</v>
          </cell>
          <cell r="I828">
            <v>0.44540000000000002</v>
          </cell>
          <cell r="J828">
            <v>39858</v>
          </cell>
          <cell r="K828">
            <v>40557</v>
          </cell>
        </row>
        <row r="829">
          <cell r="B829">
            <v>8000000</v>
          </cell>
          <cell r="C829">
            <v>39828</v>
          </cell>
          <cell r="F829">
            <v>2596556.92</v>
          </cell>
          <cell r="G829">
            <v>509321</v>
          </cell>
          <cell r="H829">
            <v>44.54</v>
          </cell>
          <cell r="I829">
            <v>0.44540000000000002</v>
          </cell>
          <cell r="J829">
            <v>39858</v>
          </cell>
          <cell r="K829">
            <v>40557</v>
          </cell>
        </row>
        <row r="830">
          <cell r="B830">
            <v>20000000</v>
          </cell>
          <cell r="C830">
            <v>39828</v>
          </cell>
          <cell r="F830">
            <v>6273655.5599999996</v>
          </cell>
          <cell r="G830">
            <v>1181373</v>
          </cell>
          <cell r="H830">
            <v>36.04</v>
          </cell>
          <cell r="I830">
            <v>0.3604</v>
          </cell>
          <cell r="J830">
            <v>39858</v>
          </cell>
          <cell r="K830">
            <v>40557</v>
          </cell>
        </row>
        <row r="831">
          <cell r="B831">
            <v>4000000</v>
          </cell>
          <cell r="C831">
            <v>39828</v>
          </cell>
          <cell r="F831">
            <v>116792.47</v>
          </cell>
          <cell r="G831">
            <v>302221</v>
          </cell>
          <cell r="H831">
            <v>41.5</v>
          </cell>
          <cell r="I831">
            <v>0.41499999999999998</v>
          </cell>
          <cell r="J831">
            <v>39858</v>
          </cell>
          <cell r="K831">
            <v>40373</v>
          </cell>
        </row>
        <row r="832">
          <cell r="B832">
            <v>10000000</v>
          </cell>
          <cell r="C832">
            <v>39828</v>
          </cell>
          <cell r="F832">
            <v>3514035.05</v>
          </cell>
          <cell r="G832">
            <v>636651</v>
          </cell>
          <cell r="H832">
            <v>44.54</v>
          </cell>
          <cell r="I832">
            <v>0.44540000000000002</v>
          </cell>
          <cell r="J832">
            <v>39858</v>
          </cell>
          <cell r="K832">
            <v>40557</v>
          </cell>
        </row>
        <row r="833">
          <cell r="B833">
            <v>5000000</v>
          </cell>
          <cell r="C833">
            <v>39828</v>
          </cell>
          <cell r="E833" t="str">
            <v>P</v>
          </cell>
          <cell r="F833">
            <v>2171478.2200000002</v>
          </cell>
          <cell r="G833">
            <v>318326</v>
          </cell>
          <cell r="H833">
            <v>44.54</v>
          </cell>
          <cell r="I833">
            <v>0.44540000000000002</v>
          </cell>
          <cell r="J833">
            <v>39858</v>
          </cell>
          <cell r="K833">
            <v>40557</v>
          </cell>
        </row>
        <row r="834">
          <cell r="B834">
            <v>6000000</v>
          </cell>
          <cell r="C834">
            <v>39828</v>
          </cell>
          <cell r="D834" t="str">
            <v>A</v>
          </cell>
          <cell r="E834" t="str">
            <v>T</v>
          </cell>
          <cell r="F834">
            <v>5307684.8499999996</v>
          </cell>
          <cell r="G834">
            <v>381991</v>
          </cell>
          <cell r="H834">
            <v>44.54</v>
          </cell>
          <cell r="I834">
            <v>0.44540000000000002</v>
          </cell>
          <cell r="J834">
            <v>39858</v>
          </cell>
          <cell r="K834">
            <v>40557</v>
          </cell>
        </row>
        <row r="835">
          <cell r="B835">
            <v>30000000</v>
          </cell>
          <cell r="C835">
            <v>39828</v>
          </cell>
          <cell r="F835">
            <v>18947506.359999999</v>
          </cell>
          <cell r="G835">
            <v>1373260</v>
          </cell>
          <cell r="H835">
            <v>35.950000000000003</v>
          </cell>
          <cell r="I835">
            <v>0.35950000000000004</v>
          </cell>
          <cell r="J835">
            <v>39858</v>
          </cell>
          <cell r="K835">
            <v>40922</v>
          </cell>
        </row>
        <row r="836">
          <cell r="B836">
            <v>20000000</v>
          </cell>
          <cell r="C836">
            <v>39829</v>
          </cell>
          <cell r="E836" t="str">
            <v>P</v>
          </cell>
          <cell r="F836">
            <v>14987990.210000001</v>
          </cell>
          <cell r="G836">
            <v>915507</v>
          </cell>
          <cell r="H836">
            <v>35.950000000000003</v>
          </cell>
          <cell r="I836">
            <v>0.35950000000000004</v>
          </cell>
          <cell r="J836">
            <v>39867</v>
          </cell>
          <cell r="K836">
            <v>40931</v>
          </cell>
        </row>
        <row r="837">
          <cell r="B837">
            <v>11000000</v>
          </cell>
          <cell r="C837">
            <v>39829</v>
          </cell>
          <cell r="F837">
            <v>4584750.91</v>
          </cell>
          <cell r="G837">
            <v>649755</v>
          </cell>
          <cell r="H837">
            <v>36.04</v>
          </cell>
          <cell r="I837">
            <v>0.3604</v>
          </cell>
          <cell r="J837">
            <v>39867</v>
          </cell>
          <cell r="K837">
            <v>40566</v>
          </cell>
        </row>
        <row r="838">
          <cell r="B838">
            <v>5000000</v>
          </cell>
          <cell r="C838">
            <v>39829</v>
          </cell>
          <cell r="F838">
            <v>3467055.55</v>
          </cell>
          <cell r="G838">
            <v>276395</v>
          </cell>
          <cell r="H838">
            <v>51.88</v>
          </cell>
          <cell r="I838">
            <v>0.51880000000000004</v>
          </cell>
          <cell r="J838">
            <v>39867</v>
          </cell>
          <cell r="K838">
            <v>40931</v>
          </cell>
        </row>
        <row r="839">
          <cell r="B839">
            <v>13000000</v>
          </cell>
          <cell r="C839">
            <v>39829</v>
          </cell>
          <cell r="F839">
            <v>4884093.3</v>
          </cell>
          <cell r="G839">
            <v>767893</v>
          </cell>
          <cell r="H839">
            <v>36.04</v>
          </cell>
          <cell r="I839">
            <v>0.3604</v>
          </cell>
          <cell r="J839">
            <v>39867</v>
          </cell>
          <cell r="K839">
            <v>40566</v>
          </cell>
        </row>
        <row r="840">
          <cell r="B840">
            <v>10000000</v>
          </cell>
          <cell r="C840">
            <v>39829</v>
          </cell>
          <cell r="D840" t="str">
            <v>A</v>
          </cell>
          <cell r="E840" t="str">
            <v>S</v>
          </cell>
          <cell r="F840">
            <v>650108.72</v>
          </cell>
          <cell r="G840">
            <v>1018313</v>
          </cell>
          <cell r="H840">
            <v>38.729999999999997</v>
          </cell>
          <cell r="I840">
            <v>0.38729999999999998</v>
          </cell>
          <cell r="J840">
            <v>39867</v>
          </cell>
          <cell r="K840">
            <v>40201</v>
          </cell>
        </row>
        <row r="841">
          <cell r="B841">
            <v>25000000</v>
          </cell>
          <cell r="C841">
            <v>39829</v>
          </cell>
          <cell r="F841">
            <v>9080485.25</v>
          </cell>
          <cell r="G841">
            <v>1476716</v>
          </cell>
          <cell r="H841">
            <v>36.04</v>
          </cell>
          <cell r="I841">
            <v>0.3604</v>
          </cell>
          <cell r="J841">
            <v>39867</v>
          </cell>
          <cell r="K841">
            <v>40566</v>
          </cell>
        </row>
        <row r="842">
          <cell r="B842">
            <v>15000000</v>
          </cell>
          <cell r="C842">
            <v>39829</v>
          </cell>
          <cell r="F842">
            <v>11033808.91</v>
          </cell>
          <cell r="G842">
            <v>686630</v>
          </cell>
          <cell r="H842">
            <v>35.950000000000003</v>
          </cell>
          <cell r="I842">
            <v>0.35950000000000004</v>
          </cell>
          <cell r="J842">
            <v>39867</v>
          </cell>
          <cell r="K842">
            <v>40931</v>
          </cell>
        </row>
        <row r="843">
          <cell r="B843">
            <v>20000000</v>
          </cell>
          <cell r="C843">
            <v>39829</v>
          </cell>
          <cell r="D843" t="str">
            <v>A</v>
          </cell>
          <cell r="F843">
            <v>6762198.2000000002</v>
          </cell>
          <cell r="G843">
            <v>1181373</v>
          </cell>
          <cell r="H843">
            <v>36.04</v>
          </cell>
          <cell r="I843">
            <v>0.3604</v>
          </cell>
          <cell r="J843">
            <v>39867</v>
          </cell>
          <cell r="K843">
            <v>40566</v>
          </cell>
        </row>
        <row r="844">
          <cell r="B844">
            <v>4000000</v>
          </cell>
          <cell r="C844">
            <v>39829</v>
          </cell>
          <cell r="F844">
            <v>2549055.67</v>
          </cell>
          <cell r="G844">
            <v>221116</v>
          </cell>
          <cell r="H844">
            <v>51.88</v>
          </cell>
          <cell r="I844">
            <v>0.51880000000000004</v>
          </cell>
          <cell r="J844">
            <v>39867</v>
          </cell>
          <cell r="K844">
            <v>40931</v>
          </cell>
        </row>
        <row r="845">
          <cell r="B845">
            <v>16000000</v>
          </cell>
          <cell r="C845">
            <v>39829</v>
          </cell>
          <cell r="F845">
            <v>7968066.5199999996</v>
          </cell>
          <cell r="G845">
            <v>816572</v>
          </cell>
          <cell r="H845">
            <v>36.03</v>
          </cell>
          <cell r="I845">
            <v>0.36030000000000001</v>
          </cell>
          <cell r="J845">
            <v>39867</v>
          </cell>
          <cell r="K845">
            <v>40747</v>
          </cell>
        </row>
        <row r="846">
          <cell r="B846">
            <v>30000000</v>
          </cell>
          <cell r="C846">
            <v>39829</v>
          </cell>
          <cell r="F846">
            <v>14193649.630000001</v>
          </cell>
          <cell r="G846">
            <v>1531073</v>
          </cell>
          <cell r="H846">
            <v>36.03</v>
          </cell>
          <cell r="I846">
            <v>0.36030000000000001</v>
          </cell>
          <cell r="J846">
            <v>39867</v>
          </cell>
          <cell r="K846">
            <v>40747</v>
          </cell>
        </row>
        <row r="847">
          <cell r="B847">
            <v>10000000</v>
          </cell>
          <cell r="C847">
            <v>39829</v>
          </cell>
          <cell r="E847" t="str">
            <v>R</v>
          </cell>
          <cell r="F847">
            <v>9235367.1699999999</v>
          </cell>
          <cell r="G847">
            <v>552789</v>
          </cell>
          <cell r="H847">
            <v>51.88</v>
          </cell>
          <cell r="I847">
            <v>0.51880000000000004</v>
          </cell>
          <cell r="J847">
            <v>39867</v>
          </cell>
          <cell r="K847">
            <v>40931</v>
          </cell>
        </row>
        <row r="848">
          <cell r="B848">
            <v>2500000</v>
          </cell>
          <cell r="C848">
            <v>39832</v>
          </cell>
          <cell r="F848">
            <v>700196.65</v>
          </cell>
          <cell r="G848">
            <v>159163</v>
          </cell>
          <cell r="H848">
            <v>44.54</v>
          </cell>
          <cell r="I848">
            <v>0.44540000000000002</v>
          </cell>
          <cell r="J848">
            <v>39867</v>
          </cell>
          <cell r="K848">
            <v>40566</v>
          </cell>
        </row>
        <row r="849">
          <cell r="B849">
            <v>4000000</v>
          </cell>
          <cell r="C849">
            <v>39832</v>
          </cell>
          <cell r="F849">
            <v>2743293.54</v>
          </cell>
          <cell r="G849">
            <v>221116</v>
          </cell>
          <cell r="H849">
            <v>51.88</v>
          </cell>
          <cell r="I849">
            <v>0.51880000000000004</v>
          </cell>
          <cell r="J849">
            <v>39867</v>
          </cell>
          <cell r="K849">
            <v>40931</v>
          </cell>
        </row>
        <row r="850">
          <cell r="B850">
            <v>5000000</v>
          </cell>
          <cell r="C850">
            <v>39832</v>
          </cell>
          <cell r="F850">
            <v>2178405.0099999998</v>
          </cell>
          <cell r="G850">
            <v>318326</v>
          </cell>
          <cell r="H850">
            <v>44.54</v>
          </cell>
          <cell r="I850">
            <v>0.44540000000000002</v>
          </cell>
          <cell r="J850">
            <v>39867</v>
          </cell>
          <cell r="K850">
            <v>40566</v>
          </cell>
        </row>
        <row r="851">
          <cell r="B851">
            <v>12000000</v>
          </cell>
          <cell r="C851">
            <v>39832</v>
          </cell>
          <cell r="F851">
            <v>4172170.32</v>
          </cell>
          <cell r="G851">
            <v>708824</v>
          </cell>
          <cell r="H851">
            <v>36.04</v>
          </cell>
          <cell r="I851">
            <v>0.3604</v>
          </cell>
          <cell r="J851">
            <v>39867</v>
          </cell>
          <cell r="K851">
            <v>40566</v>
          </cell>
        </row>
        <row r="852">
          <cell r="B852">
            <v>10000000</v>
          </cell>
          <cell r="C852">
            <v>39832</v>
          </cell>
          <cell r="F852">
            <v>6793696.3799999999</v>
          </cell>
          <cell r="G852">
            <v>552789</v>
          </cell>
          <cell r="H852">
            <v>51.88</v>
          </cell>
          <cell r="I852">
            <v>0.51880000000000004</v>
          </cell>
          <cell r="J852">
            <v>39867</v>
          </cell>
          <cell r="K852">
            <v>40931</v>
          </cell>
        </row>
        <row r="853">
          <cell r="B853">
            <v>26000000</v>
          </cell>
          <cell r="C853">
            <v>39832</v>
          </cell>
          <cell r="F853">
            <v>10119349.67</v>
          </cell>
          <cell r="G853">
            <v>1535785</v>
          </cell>
          <cell r="H853">
            <v>36.04</v>
          </cell>
          <cell r="I853">
            <v>0.3604</v>
          </cell>
          <cell r="J853">
            <v>39867</v>
          </cell>
          <cell r="K853">
            <v>40566</v>
          </cell>
        </row>
        <row r="854">
          <cell r="B854">
            <v>10000000</v>
          </cell>
          <cell r="C854">
            <v>39832</v>
          </cell>
          <cell r="F854">
            <v>4328062.72</v>
          </cell>
          <cell r="G854">
            <v>583344</v>
          </cell>
          <cell r="H854">
            <v>48.86</v>
          </cell>
          <cell r="I854">
            <v>0.48859999999999998</v>
          </cell>
          <cell r="J854">
            <v>39867</v>
          </cell>
          <cell r="K854">
            <v>40747</v>
          </cell>
        </row>
        <row r="855">
          <cell r="B855">
            <v>3000000</v>
          </cell>
          <cell r="C855">
            <v>39832</v>
          </cell>
          <cell r="F855">
            <v>706941.49</v>
          </cell>
          <cell r="G855">
            <v>190996</v>
          </cell>
          <cell r="H855">
            <v>44.54</v>
          </cell>
          <cell r="I855">
            <v>0.44540000000000002</v>
          </cell>
          <cell r="J855">
            <v>39867</v>
          </cell>
          <cell r="K855">
            <v>40566</v>
          </cell>
        </row>
        <row r="856">
          <cell r="B856">
            <v>10000000</v>
          </cell>
          <cell r="C856">
            <v>39832</v>
          </cell>
          <cell r="F856">
            <v>3208177.73</v>
          </cell>
          <cell r="G856">
            <v>636651</v>
          </cell>
          <cell r="H856">
            <v>44.54</v>
          </cell>
          <cell r="I856">
            <v>0.44540000000000002</v>
          </cell>
          <cell r="J856">
            <v>39867</v>
          </cell>
          <cell r="K856">
            <v>40566</v>
          </cell>
        </row>
        <row r="857">
          <cell r="B857">
            <v>10000000</v>
          </cell>
          <cell r="C857">
            <v>39832</v>
          </cell>
          <cell r="F857">
            <v>1417958.79</v>
          </cell>
          <cell r="G857">
            <v>755553</v>
          </cell>
          <cell r="H857">
            <v>41.5</v>
          </cell>
          <cell r="I857">
            <v>0.41499999999999998</v>
          </cell>
          <cell r="J857">
            <v>39867</v>
          </cell>
          <cell r="K857">
            <v>40382</v>
          </cell>
        </row>
        <row r="858">
          <cell r="B858">
            <v>16000000</v>
          </cell>
          <cell r="C858">
            <v>39832</v>
          </cell>
          <cell r="F858">
            <v>4812883.3499999996</v>
          </cell>
          <cell r="G858">
            <v>945098</v>
          </cell>
          <cell r="H858">
            <v>36.04</v>
          </cell>
          <cell r="I858">
            <v>0.3604</v>
          </cell>
          <cell r="J858">
            <v>39867</v>
          </cell>
          <cell r="K858">
            <v>40566</v>
          </cell>
        </row>
        <row r="859">
          <cell r="B859">
            <v>10000000</v>
          </cell>
          <cell r="C859">
            <v>39832</v>
          </cell>
          <cell r="F859">
            <v>6858433.3099999996</v>
          </cell>
          <cell r="G859">
            <v>552789</v>
          </cell>
          <cell r="H859">
            <v>51.88</v>
          </cell>
          <cell r="I859">
            <v>0.51880000000000004</v>
          </cell>
          <cell r="J859">
            <v>39867</v>
          </cell>
          <cell r="K859">
            <v>40931</v>
          </cell>
        </row>
        <row r="860">
          <cell r="B860">
            <v>49000000</v>
          </cell>
          <cell r="C860">
            <v>39833</v>
          </cell>
          <cell r="F860">
            <v>27932009.539999999</v>
          </cell>
          <cell r="G860">
            <v>2242991</v>
          </cell>
          <cell r="H860">
            <v>35.950000000000003</v>
          </cell>
          <cell r="I860">
            <v>0.35950000000000004</v>
          </cell>
          <cell r="J860">
            <v>39867</v>
          </cell>
          <cell r="K860">
            <v>40931</v>
          </cell>
        </row>
        <row r="861">
          <cell r="B861">
            <v>35000000</v>
          </cell>
          <cell r="C861">
            <v>39833</v>
          </cell>
          <cell r="F861">
            <v>10973514.42</v>
          </cell>
          <cell r="G861">
            <v>2067402</v>
          </cell>
          <cell r="H861">
            <v>36.04</v>
          </cell>
          <cell r="I861">
            <v>0.3604</v>
          </cell>
          <cell r="J861">
            <v>39867</v>
          </cell>
          <cell r="K861">
            <v>40566</v>
          </cell>
        </row>
        <row r="862">
          <cell r="B862">
            <v>10000000</v>
          </cell>
          <cell r="C862">
            <v>39833</v>
          </cell>
          <cell r="F862">
            <v>4582169.4000000004</v>
          </cell>
          <cell r="G862">
            <v>636651</v>
          </cell>
          <cell r="H862">
            <v>44.54</v>
          </cell>
          <cell r="I862">
            <v>0.44540000000000002</v>
          </cell>
          <cell r="J862">
            <v>39867</v>
          </cell>
          <cell r="K862">
            <v>40566</v>
          </cell>
        </row>
        <row r="863">
          <cell r="B863">
            <v>18000000</v>
          </cell>
          <cell r="C863">
            <v>39833</v>
          </cell>
          <cell r="F863">
            <v>11150063.82</v>
          </cell>
          <cell r="G863">
            <v>823956</v>
          </cell>
          <cell r="H863">
            <v>35.950000000000003</v>
          </cell>
          <cell r="I863">
            <v>0.35950000000000004</v>
          </cell>
          <cell r="J863">
            <v>39867</v>
          </cell>
          <cell r="K863">
            <v>40931</v>
          </cell>
        </row>
        <row r="864">
          <cell r="B864">
            <v>5000000</v>
          </cell>
          <cell r="C864">
            <v>39833</v>
          </cell>
          <cell r="F864">
            <v>3268484.46</v>
          </cell>
          <cell r="G864">
            <v>276395</v>
          </cell>
          <cell r="H864">
            <v>51.88</v>
          </cell>
          <cell r="I864">
            <v>0.51880000000000004</v>
          </cell>
          <cell r="J864">
            <v>39867</v>
          </cell>
          <cell r="K864">
            <v>40931</v>
          </cell>
        </row>
        <row r="865">
          <cell r="B865">
            <v>3000000</v>
          </cell>
          <cell r="C865">
            <v>39833</v>
          </cell>
          <cell r="F865">
            <v>977019.37</v>
          </cell>
          <cell r="G865">
            <v>190996</v>
          </cell>
          <cell r="H865">
            <v>44.54</v>
          </cell>
          <cell r="I865">
            <v>0.44540000000000002</v>
          </cell>
          <cell r="J865">
            <v>39867</v>
          </cell>
          <cell r="K865">
            <v>40566</v>
          </cell>
        </row>
        <row r="866">
          <cell r="B866">
            <v>35000000</v>
          </cell>
          <cell r="C866">
            <v>39833</v>
          </cell>
          <cell r="F866">
            <v>20892359.440000001</v>
          </cell>
          <cell r="G866">
            <v>1409799</v>
          </cell>
          <cell r="H866">
            <v>25.98</v>
          </cell>
          <cell r="I866">
            <v>0.25980000000000003</v>
          </cell>
          <cell r="J866">
            <v>39876</v>
          </cell>
          <cell r="K866">
            <v>40943</v>
          </cell>
        </row>
        <row r="867">
          <cell r="B867">
            <v>12000000</v>
          </cell>
          <cell r="C867">
            <v>39833</v>
          </cell>
          <cell r="F867">
            <v>7272738.5999999996</v>
          </cell>
          <cell r="G867">
            <v>549304</v>
          </cell>
          <cell r="H867">
            <v>35.950000000000003</v>
          </cell>
          <cell r="I867">
            <v>0.35950000000000004</v>
          </cell>
          <cell r="J867">
            <v>39867</v>
          </cell>
          <cell r="K867">
            <v>40931</v>
          </cell>
        </row>
        <row r="868">
          <cell r="B868">
            <v>40000000</v>
          </cell>
          <cell r="C868">
            <v>39833</v>
          </cell>
          <cell r="F868">
            <v>24709215.780000001</v>
          </cell>
          <cell r="G868">
            <v>1831013</v>
          </cell>
          <cell r="H868">
            <v>35.950000000000003</v>
          </cell>
          <cell r="I868">
            <v>0.35950000000000004</v>
          </cell>
          <cell r="J868">
            <v>39867</v>
          </cell>
          <cell r="K868">
            <v>40931</v>
          </cell>
        </row>
        <row r="869">
          <cell r="B869">
            <v>30000000</v>
          </cell>
          <cell r="C869">
            <v>39833</v>
          </cell>
          <cell r="F869">
            <v>18744703.989999998</v>
          </cell>
          <cell r="G869">
            <v>1373260</v>
          </cell>
          <cell r="H869">
            <v>35.950000000000003</v>
          </cell>
          <cell r="I869">
            <v>0.35950000000000004</v>
          </cell>
          <cell r="J869">
            <v>39867</v>
          </cell>
          <cell r="K869">
            <v>40931</v>
          </cell>
        </row>
        <row r="870">
          <cell r="B870">
            <v>25000000</v>
          </cell>
          <cell r="C870">
            <v>39833</v>
          </cell>
          <cell r="F870">
            <v>13625796.24</v>
          </cell>
          <cell r="G870">
            <v>1144384</v>
          </cell>
          <cell r="H870">
            <v>35.950000000000003</v>
          </cell>
          <cell r="I870">
            <v>0.35950000000000004</v>
          </cell>
          <cell r="J870">
            <v>39867</v>
          </cell>
          <cell r="K870">
            <v>40931</v>
          </cell>
        </row>
        <row r="871">
          <cell r="B871">
            <v>5000000</v>
          </cell>
          <cell r="C871">
            <v>39834</v>
          </cell>
          <cell r="F871">
            <v>3127942.19</v>
          </cell>
          <cell r="G871">
            <v>318326</v>
          </cell>
          <cell r="H871">
            <v>44.54</v>
          </cell>
          <cell r="I871">
            <v>0.44540000000000002</v>
          </cell>
          <cell r="J871">
            <v>39867</v>
          </cell>
          <cell r="K871">
            <v>40566</v>
          </cell>
        </row>
        <row r="872">
          <cell r="B872">
            <v>6000000</v>
          </cell>
          <cell r="C872">
            <v>39834</v>
          </cell>
          <cell r="F872">
            <v>4350295.88</v>
          </cell>
          <cell r="G872">
            <v>331674</v>
          </cell>
          <cell r="H872">
            <v>51.88</v>
          </cell>
          <cell r="I872">
            <v>0.51880000000000004</v>
          </cell>
          <cell r="J872">
            <v>39867</v>
          </cell>
          <cell r="K872">
            <v>40931</v>
          </cell>
        </row>
        <row r="873">
          <cell r="B873">
            <v>15000000</v>
          </cell>
          <cell r="C873">
            <v>39834</v>
          </cell>
          <cell r="F873">
            <v>10026390.960000001</v>
          </cell>
          <cell r="G873">
            <v>686630</v>
          </cell>
          <cell r="H873">
            <v>35.950000000000003</v>
          </cell>
          <cell r="I873">
            <v>0.35950000000000004</v>
          </cell>
          <cell r="J873">
            <v>39867</v>
          </cell>
          <cell r="K873">
            <v>40931</v>
          </cell>
        </row>
        <row r="874">
          <cell r="B874">
            <v>14000000</v>
          </cell>
          <cell r="C874">
            <v>39834</v>
          </cell>
          <cell r="F874">
            <v>9117963.4199999999</v>
          </cell>
          <cell r="G874">
            <v>640855</v>
          </cell>
          <cell r="H874">
            <v>35.950000000000003</v>
          </cell>
          <cell r="I874">
            <v>0.35950000000000004</v>
          </cell>
          <cell r="J874">
            <v>39867</v>
          </cell>
          <cell r="K874">
            <v>40931</v>
          </cell>
        </row>
        <row r="875">
          <cell r="B875">
            <v>3700000</v>
          </cell>
          <cell r="C875">
            <v>39834</v>
          </cell>
          <cell r="F875">
            <v>433008.55</v>
          </cell>
          <cell r="G875">
            <v>279555</v>
          </cell>
          <cell r="H875">
            <v>41.5</v>
          </cell>
          <cell r="I875">
            <v>0.41499999999999998</v>
          </cell>
          <cell r="J875">
            <v>39867</v>
          </cell>
          <cell r="K875">
            <v>40382</v>
          </cell>
        </row>
        <row r="876">
          <cell r="B876">
            <v>10000000</v>
          </cell>
          <cell r="C876">
            <v>39834</v>
          </cell>
          <cell r="F876">
            <v>5205317.62</v>
          </cell>
          <cell r="G876">
            <v>583344</v>
          </cell>
          <cell r="H876">
            <v>48.86</v>
          </cell>
          <cell r="I876">
            <v>0.48859999999999998</v>
          </cell>
          <cell r="J876">
            <v>39867</v>
          </cell>
          <cell r="K876">
            <v>40747</v>
          </cell>
        </row>
        <row r="877">
          <cell r="B877">
            <v>7000000</v>
          </cell>
          <cell r="C877">
            <v>39834</v>
          </cell>
          <cell r="D877" t="str">
            <v>A</v>
          </cell>
          <cell r="E877" t="str">
            <v>T</v>
          </cell>
          <cell r="F877">
            <v>6507841.71</v>
          </cell>
          <cell r="G877">
            <v>445656</v>
          </cell>
          <cell r="H877">
            <v>44.54</v>
          </cell>
          <cell r="I877">
            <v>0.44540000000000002</v>
          </cell>
          <cell r="J877">
            <v>39867</v>
          </cell>
          <cell r="K877">
            <v>40566</v>
          </cell>
        </row>
        <row r="878">
          <cell r="B878">
            <v>4000000</v>
          </cell>
          <cell r="C878">
            <v>39834</v>
          </cell>
          <cell r="F878">
            <v>1925643.46</v>
          </cell>
          <cell r="G878">
            <v>254661</v>
          </cell>
          <cell r="H878">
            <v>44.54</v>
          </cell>
          <cell r="I878">
            <v>0.44540000000000002</v>
          </cell>
          <cell r="J878">
            <v>39867</v>
          </cell>
          <cell r="K878">
            <v>40566</v>
          </cell>
        </row>
        <row r="879">
          <cell r="B879">
            <v>3000000</v>
          </cell>
          <cell r="C879">
            <v>39834</v>
          </cell>
          <cell r="F879">
            <v>982.32</v>
          </cell>
          <cell r="G879">
            <v>226666</v>
          </cell>
          <cell r="H879">
            <v>41.5</v>
          </cell>
          <cell r="I879">
            <v>0.41499999999999998</v>
          </cell>
          <cell r="J879">
            <v>39867</v>
          </cell>
          <cell r="K879">
            <v>40382</v>
          </cell>
        </row>
        <row r="880">
          <cell r="B880">
            <v>3000000</v>
          </cell>
          <cell r="C880">
            <v>39834</v>
          </cell>
          <cell r="F880">
            <v>975586.85</v>
          </cell>
          <cell r="G880">
            <v>190996</v>
          </cell>
          <cell r="H880">
            <v>44.54</v>
          </cell>
          <cell r="I880">
            <v>0.44540000000000002</v>
          </cell>
          <cell r="J880">
            <v>39867</v>
          </cell>
          <cell r="K880">
            <v>40566</v>
          </cell>
        </row>
        <row r="881">
          <cell r="B881">
            <v>10000000</v>
          </cell>
          <cell r="C881">
            <v>39834</v>
          </cell>
          <cell r="F881">
            <v>3261486.35</v>
          </cell>
          <cell r="G881">
            <v>636651</v>
          </cell>
          <cell r="H881">
            <v>44.54</v>
          </cell>
          <cell r="I881">
            <v>0.44540000000000002</v>
          </cell>
          <cell r="J881">
            <v>39867</v>
          </cell>
          <cell r="K881">
            <v>40566</v>
          </cell>
        </row>
        <row r="882">
          <cell r="B882">
            <v>3500000</v>
          </cell>
          <cell r="C882">
            <v>39834</v>
          </cell>
          <cell r="F882">
            <v>1135367</v>
          </cell>
          <cell r="G882">
            <v>222828</v>
          </cell>
          <cell r="H882">
            <v>44.54</v>
          </cell>
          <cell r="I882">
            <v>0.44540000000000002</v>
          </cell>
          <cell r="J882">
            <v>39867</v>
          </cell>
          <cell r="K882">
            <v>40566</v>
          </cell>
        </row>
        <row r="883">
          <cell r="B883">
            <v>4000000</v>
          </cell>
          <cell r="C883">
            <v>39834</v>
          </cell>
          <cell r="F883">
            <v>1592100.5</v>
          </cell>
          <cell r="G883">
            <v>254661</v>
          </cell>
          <cell r="H883">
            <v>44.54</v>
          </cell>
          <cell r="I883">
            <v>0.44540000000000002</v>
          </cell>
          <cell r="J883">
            <v>39867</v>
          </cell>
          <cell r="K883">
            <v>40566</v>
          </cell>
        </row>
        <row r="884">
          <cell r="B884">
            <v>4000000</v>
          </cell>
          <cell r="C884">
            <v>39834</v>
          </cell>
          <cell r="F884">
            <v>3282452.24</v>
          </cell>
          <cell r="G884">
            <v>221116</v>
          </cell>
          <cell r="H884">
            <v>51.88</v>
          </cell>
          <cell r="I884">
            <v>0.51880000000000004</v>
          </cell>
          <cell r="J884">
            <v>39867</v>
          </cell>
          <cell r="K884">
            <v>40931</v>
          </cell>
        </row>
        <row r="885">
          <cell r="B885">
            <v>7000000</v>
          </cell>
          <cell r="C885">
            <v>39834</v>
          </cell>
          <cell r="D885" t="str">
            <v>A</v>
          </cell>
          <cell r="E885" t="str">
            <v>S</v>
          </cell>
          <cell r="F885">
            <v>6907553.1900000004</v>
          </cell>
          <cell r="G885">
            <v>386953</v>
          </cell>
          <cell r="H885">
            <v>51.88</v>
          </cell>
          <cell r="I885">
            <v>0.51880000000000004</v>
          </cell>
          <cell r="J885">
            <v>39867</v>
          </cell>
          <cell r="K885">
            <v>40931</v>
          </cell>
        </row>
        <row r="886">
          <cell r="B886">
            <v>24000000</v>
          </cell>
          <cell r="C886">
            <v>39834</v>
          </cell>
          <cell r="F886">
            <v>7518202.8600000003</v>
          </cell>
          <cell r="G886">
            <v>1417647</v>
          </cell>
          <cell r="H886">
            <v>36.04</v>
          </cell>
          <cell r="I886">
            <v>0.3604</v>
          </cell>
          <cell r="J886">
            <v>39867</v>
          </cell>
          <cell r="K886">
            <v>40566</v>
          </cell>
        </row>
        <row r="887">
          <cell r="B887">
            <v>11000000</v>
          </cell>
          <cell r="C887">
            <v>39834</v>
          </cell>
          <cell r="F887">
            <v>6940301.8099999996</v>
          </cell>
          <cell r="G887">
            <v>503529</v>
          </cell>
          <cell r="H887">
            <v>35.950000000000003</v>
          </cell>
          <cell r="I887">
            <v>0.35950000000000004</v>
          </cell>
          <cell r="J887">
            <v>39867</v>
          </cell>
          <cell r="K887">
            <v>40931</v>
          </cell>
        </row>
        <row r="888">
          <cell r="B888">
            <v>34000000</v>
          </cell>
          <cell r="C888">
            <v>39834</v>
          </cell>
          <cell r="F888">
            <v>10915112.16</v>
          </cell>
          <cell r="G888">
            <v>2008334</v>
          </cell>
          <cell r="H888">
            <v>36.04</v>
          </cell>
          <cell r="I888">
            <v>0.3604</v>
          </cell>
          <cell r="J888">
            <v>39867</v>
          </cell>
          <cell r="K888">
            <v>40566</v>
          </cell>
        </row>
        <row r="889">
          <cell r="B889">
            <v>24000000</v>
          </cell>
          <cell r="C889">
            <v>39835</v>
          </cell>
          <cell r="F889">
            <v>15157536.470000001</v>
          </cell>
          <cell r="G889">
            <v>1098608</v>
          </cell>
          <cell r="H889">
            <v>35.950000000000003</v>
          </cell>
          <cell r="I889">
            <v>0.35950000000000004</v>
          </cell>
          <cell r="J889">
            <v>39867</v>
          </cell>
          <cell r="K889">
            <v>40931</v>
          </cell>
        </row>
        <row r="890">
          <cell r="B890">
            <v>15000000</v>
          </cell>
          <cell r="C890">
            <v>39835</v>
          </cell>
          <cell r="F890">
            <v>9152914.4000000004</v>
          </cell>
          <cell r="G890">
            <v>686630</v>
          </cell>
          <cell r="H890">
            <v>35.950000000000003</v>
          </cell>
          <cell r="I890">
            <v>0.35950000000000004</v>
          </cell>
          <cell r="J890">
            <v>39867</v>
          </cell>
          <cell r="K890">
            <v>40931</v>
          </cell>
        </row>
        <row r="891">
          <cell r="B891">
            <v>5000000</v>
          </cell>
          <cell r="C891">
            <v>39835</v>
          </cell>
          <cell r="E891" t="str">
            <v>R</v>
          </cell>
          <cell r="F891">
            <v>3788320.19</v>
          </cell>
          <cell r="G891">
            <v>318326</v>
          </cell>
          <cell r="H891">
            <v>44.54</v>
          </cell>
          <cell r="I891">
            <v>0.44540000000000002</v>
          </cell>
          <cell r="J891">
            <v>39867</v>
          </cell>
          <cell r="K891">
            <v>40566</v>
          </cell>
        </row>
        <row r="892">
          <cell r="B892">
            <v>15000000</v>
          </cell>
          <cell r="C892">
            <v>39835</v>
          </cell>
          <cell r="F892">
            <v>393726.38</v>
          </cell>
          <cell r="G892">
            <v>1091323</v>
          </cell>
          <cell r="H892">
            <v>36.090000000000003</v>
          </cell>
          <cell r="I892">
            <v>0.36090000000000005</v>
          </cell>
          <cell r="J892">
            <v>39867</v>
          </cell>
          <cell r="K892">
            <v>40382</v>
          </cell>
        </row>
        <row r="893">
          <cell r="B893">
            <v>6000000</v>
          </cell>
          <cell r="C893">
            <v>39835</v>
          </cell>
          <cell r="F893">
            <v>2377419.02</v>
          </cell>
          <cell r="G893">
            <v>381991</v>
          </cell>
          <cell r="H893">
            <v>44.54</v>
          </cell>
          <cell r="I893">
            <v>0.44540000000000002</v>
          </cell>
          <cell r="J893">
            <v>39867</v>
          </cell>
          <cell r="K893">
            <v>40566</v>
          </cell>
        </row>
        <row r="894">
          <cell r="B894">
            <v>4000000</v>
          </cell>
          <cell r="C894">
            <v>39835</v>
          </cell>
          <cell r="F894">
            <v>0.71</v>
          </cell>
          <cell r="G894">
            <v>302221</v>
          </cell>
          <cell r="H894">
            <v>41.5</v>
          </cell>
          <cell r="I894">
            <v>0.41499999999999998</v>
          </cell>
          <cell r="J894">
            <v>39867</v>
          </cell>
          <cell r="K894">
            <v>40382</v>
          </cell>
        </row>
        <row r="895">
          <cell r="B895">
            <v>7000000</v>
          </cell>
          <cell r="C895">
            <v>39835</v>
          </cell>
          <cell r="F895">
            <v>2744121.43</v>
          </cell>
          <cell r="G895">
            <v>445656</v>
          </cell>
          <cell r="H895">
            <v>44.54</v>
          </cell>
          <cell r="I895">
            <v>0.44540000000000002</v>
          </cell>
          <cell r="J895">
            <v>39867</v>
          </cell>
          <cell r="K895">
            <v>40566</v>
          </cell>
        </row>
        <row r="896">
          <cell r="B896">
            <v>30000000</v>
          </cell>
          <cell r="C896">
            <v>39835</v>
          </cell>
          <cell r="F896">
            <v>18568658.949999999</v>
          </cell>
          <cell r="G896">
            <v>1373260</v>
          </cell>
          <cell r="H896">
            <v>35.950000000000003</v>
          </cell>
          <cell r="I896">
            <v>0.35950000000000004</v>
          </cell>
          <cell r="J896">
            <v>39867</v>
          </cell>
          <cell r="K896">
            <v>40931</v>
          </cell>
        </row>
        <row r="897">
          <cell r="B897">
            <v>45000000</v>
          </cell>
          <cell r="C897">
            <v>39835</v>
          </cell>
          <cell r="F897">
            <v>27610603.390000001</v>
          </cell>
          <cell r="G897">
            <v>2059890</v>
          </cell>
          <cell r="H897">
            <v>35.950000000000003</v>
          </cell>
          <cell r="I897">
            <v>0.35950000000000004</v>
          </cell>
          <cell r="J897">
            <v>39867</v>
          </cell>
          <cell r="K897">
            <v>40931</v>
          </cell>
        </row>
        <row r="898">
          <cell r="B898">
            <v>5000000</v>
          </cell>
          <cell r="C898">
            <v>39836</v>
          </cell>
          <cell r="F898">
            <v>3272990.71</v>
          </cell>
          <cell r="G898">
            <v>276395</v>
          </cell>
          <cell r="H898">
            <v>51.88</v>
          </cell>
          <cell r="I898">
            <v>0.51880000000000004</v>
          </cell>
          <cell r="J898">
            <v>39870</v>
          </cell>
          <cell r="K898">
            <v>40934</v>
          </cell>
        </row>
        <row r="899">
          <cell r="B899">
            <v>3000000</v>
          </cell>
          <cell r="C899">
            <v>39836</v>
          </cell>
          <cell r="F899">
            <v>240742.04</v>
          </cell>
          <cell r="G899">
            <v>226666</v>
          </cell>
          <cell r="H899">
            <v>41.5</v>
          </cell>
          <cell r="I899">
            <v>0.41499999999999998</v>
          </cell>
          <cell r="J899">
            <v>39870</v>
          </cell>
          <cell r="K899">
            <v>40385</v>
          </cell>
        </row>
        <row r="900">
          <cell r="B900">
            <v>5000000</v>
          </cell>
          <cell r="C900">
            <v>39836</v>
          </cell>
          <cell r="F900">
            <v>2063916.23</v>
          </cell>
          <cell r="G900">
            <v>318326</v>
          </cell>
          <cell r="H900">
            <v>44.54</v>
          </cell>
          <cell r="I900">
            <v>0.44540000000000002</v>
          </cell>
          <cell r="J900">
            <v>39870</v>
          </cell>
          <cell r="K900">
            <v>40569</v>
          </cell>
        </row>
        <row r="901">
          <cell r="B901">
            <v>6000000</v>
          </cell>
          <cell r="C901">
            <v>39836</v>
          </cell>
          <cell r="F901">
            <v>1901192.64</v>
          </cell>
          <cell r="G901">
            <v>381991</v>
          </cell>
          <cell r="H901">
            <v>44.54</v>
          </cell>
          <cell r="I901">
            <v>0.44540000000000002</v>
          </cell>
          <cell r="J901">
            <v>39870</v>
          </cell>
          <cell r="K901">
            <v>40569</v>
          </cell>
        </row>
        <row r="902">
          <cell r="B902">
            <v>3500000</v>
          </cell>
          <cell r="C902">
            <v>39836</v>
          </cell>
          <cell r="E902" t="str">
            <v>Q</v>
          </cell>
          <cell r="F902">
            <v>2047517.67</v>
          </cell>
          <cell r="G902">
            <v>222828</v>
          </cell>
          <cell r="H902">
            <v>44.54</v>
          </cell>
          <cell r="I902">
            <v>0.44540000000000002</v>
          </cell>
          <cell r="J902">
            <v>39870</v>
          </cell>
          <cell r="K902">
            <v>40569</v>
          </cell>
        </row>
        <row r="903">
          <cell r="B903">
            <v>3500000</v>
          </cell>
          <cell r="C903">
            <v>39836</v>
          </cell>
          <cell r="F903">
            <v>2744312.36</v>
          </cell>
          <cell r="G903">
            <v>222828</v>
          </cell>
          <cell r="H903">
            <v>44.54</v>
          </cell>
          <cell r="I903">
            <v>0.44540000000000002</v>
          </cell>
          <cell r="J903">
            <v>39870</v>
          </cell>
          <cell r="K903">
            <v>40569</v>
          </cell>
        </row>
        <row r="904">
          <cell r="B904">
            <v>7000000</v>
          </cell>
          <cell r="C904">
            <v>39836</v>
          </cell>
          <cell r="F904">
            <v>847967.97</v>
          </cell>
          <cell r="G904">
            <v>528887</v>
          </cell>
          <cell r="H904">
            <v>41.5</v>
          </cell>
          <cell r="I904">
            <v>0.41499999999999998</v>
          </cell>
          <cell r="J904">
            <v>39870</v>
          </cell>
          <cell r="K904">
            <v>40385</v>
          </cell>
        </row>
        <row r="905">
          <cell r="B905">
            <v>16000000</v>
          </cell>
          <cell r="C905">
            <v>39836</v>
          </cell>
          <cell r="F905">
            <v>5054475.5599999996</v>
          </cell>
          <cell r="G905">
            <v>945098</v>
          </cell>
          <cell r="H905">
            <v>36.04</v>
          </cell>
          <cell r="I905">
            <v>0.3604</v>
          </cell>
          <cell r="J905">
            <v>39870</v>
          </cell>
          <cell r="K905">
            <v>40569</v>
          </cell>
        </row>
        <row r="906">
          <cell r="B906">
            <v>13000000</v>
          </cell>
          <cell r="C906">
            <v>39836</v>
          </cell>
          <cell r="D906" t="str">
            <v>A</v>
          </cell>
          <cell r="E906" t="str">
            <v>T</v>
          </cell>
          <cell r="F906">
            <v>10527433.59</v>
          </cell>
          <cell r="G906">
            <v>767893</v>
          </cell>
          <cell r="H906">
            <v>36.04</v>
          </cell>
          <cell r="I906">
            <v>0.3604</v>
          </cell>
          <cell r="J906">
            <v>39870</v>
          </cell>
          <cell r="K906">
            <v>40569</v>
          </cell>
        </row>
        <row r="907">
          <cell r="B907">
            <v>15000000</v>
          </cell>
          <cell r="C907">
            <v>39836</v>
          </cell>
          <cell r="D907" t="str">
            <v>A</v>
          </cell>
          <cell r="E907" t="str">
            <v>R</v>
          </cell>
          <cell r="F907">
            <v>12939826.51</v>
          </cell>
          <cell r="G907">
            <v>686630</v>
          </cell>
          <cell r="H907">
            <v>35.950000000000003</v>
          </cell>
          <cell r="I907">
            <v>0.35950000000000004</v>
          </cell>
          <cell r="J907">
            <v>39870</v>
          </cell>
          <cell r="K907">
            <v>40934</v>
          </cell>
        </row>
        <row r="908">
          <cell r="B908">
            <v>4000000</v>
          </cell>
          <cell r="C908">
            <v>39840</v>
          </cell>
          <cell r="D908" t="str">
            <v>A</v>
          </cell>
          <cell r="F908">
            <v>2822204.97</v>
          </cell>
          <cell r="G908">
            <v>254661</v>
          </cell>
          <cell r="H908">
            <v>44.54</v>
          </cell>
          <cell r="I908">
            <v>0.44540000000000002</v>
          </cell>
          <cell r="J908">
            <v>39876</v>
          </cell>
          <cell r="K908">
            <v>40578</v>
          </cell>
        </row>
        <row r="909">
          <cell r="B909">
            <v>15000000</v>
          </cell>
          <cell r="C909">
            <v>39840</v>
          </cell>
          <cell r="F909">
            <v>10035304.18</v>
          </cell>
          <cell r="G909">
            <v>686630</v>
          </cell>
          <cell r="H909">
            <v>35.950000000000003</v>
          </cell>
          <cell r="I909">
            <v>0.35950000000000004</v>
          </cell>
          <cell r="J909">
            <v>39876</v>
          </cell>
          <cell r="K909">
            <v>40943</v>
          </cell>
        </row>
        <row r="910">
          <cell r="B910">
            <v>40000000</v>
          </cell>
          <cell r="C910">
            <v>39840</v>
          </cell>
          <cell r="E910" t="str">
            <v>Q</v>
          </cell>
          <cell r="F910">
            <v>31505784.489999998</v>
          </cell>
          <cell r="G910">
            <v>1831013</v>
          </cell>
          <cell r="H910">
            <v>35.950000000000003</v>
          </cell>
          <cell r="I910">
            <v>0.35950000000000004</v>
          </cell>
          <cell r="J910">
            <v>39876</v>
          </cell>
          <cell r="K910">
            <v>40943</v>
          </cell>
        </row>
        <row r="911">
          <cell r="B911">
            <v>13000000</v>
          </cell>
          <cell r="C911">
            <v>39840</v>
          </cell>
          <cell r="F911">
            <v>9031276.1699999999</v>
          </cell>
          <cell r="G911">
            <v>595080</v>
          </cell>
          <cell r="H911">
            <v>35.950000000000003</v>
          </cell>
          <cell r="I911">
            <v>0.35950000000000004</v>
          </cell>
          <cell r="J911">
            <v>39876</v>
          </cell>
          <cell r="K911">
            <v>40943</v>
          </cell>
        </row>
        <row r="912">
          <cell r="B912">
            <v>10500000</v>
          </cell>
          <cell r="C912">
            <v>39840</v>
          </cell>
          <cell r="F912">
            <v>7033417.7300000004</v>
          </cell>
          <cell r="G912">
            <v>480641</v>
          </cell>
          <cell r="H912">
            <v>35.950000000000003</v>
          </cell>
          <cell r="I912">
            <v>0.35950000000000004</v>
          </cell>
          <cell r="J912">
            <v>39876</v>
          </cell>
          <cell r="K912">
            <v>40943</v>
          </cell>
        </row>
        <row r="913">
          <cell r="B913">
            <v>3000000</v>
          </cell>
          <cell r="C913">
            <v>39840</v>
          </cell>
          <cell r="D913" t="str">
            <v>A</v>
          </cell>
          <cell r="E913" t="str">
            <v>R</v>
          </cell>
          <cell r="F913">
            <v>2096399.19</v>
          </cell>
          <cell r="G913">
            <v>190996</v>
          </cell>
          <cell r="H913">
            <v>44.54</v>
          </cell>
          <cell r="I913">
            <v>0.44540000000000002</v>
          </cell>
          <cell r="J913">
            <v>39876</v>
          </cell>
          <cell r="K913">
            <v>40578</v>
          </cell>
        </row>
        <row r="914">
          <cell r="B914">
            <v>5000000</v>
          </cell>
          <cell r="C914">
            <v>39840</v>
          </cell>
          <cell r="F914">
            <v>542470.46</v>
          </cell>
          <cell r="G914">
            <v>377777</v>
          </cell>
          <cell r="H914">
            <v>41.5</v>
          </cell>
          <cell r="I914">
            <v>0.41499999999999998</v>
          </cell>
          <cell r="J914">
            <v>39876</v>
          </cell>
          <cell r="K914">
            <v>40394</v>
          </cell>
        </row>
        <row r="915">
          <cell r="B915">
            <v>11500000</v>
          </cell>
          <cell r="C915">
            <v>39840</v>
          </cell>
          <cell r="F915">
            <v>4720144.33</v>
          </cell>
          <cell r="G915">
            <v>679290</v>
          </cell>
          <cell r="H915">
            <v>36.04</v>
          </cell>
          <cell r="I915">
            <v>0.3604</v>
          </cell>
          <cell r="J915">
            <v>39876</v>
          </cell>
          <cell r="K915">
            <v>40578</v>
          </cell>
        </row>
        <row r="916">
          <cell r="B916">
            <v>5000000</v>
          </cell>
          <cell r="C916">
            <v>39840</v>
          </cell>
          <cell r="F916">
            <v>3208515.91</v>
          </cell>
          <cell r="G916">
            <v>276395</v>
          </cell>
          <cell r="H916">
            <v>51.88</v>
          </cell>
          <cell r="I916">
            <v>0.51880000000000004</v>
          </cell>
          <cell r="J916">
            <v>39876</v>
          </cell>
          <cell r="K916">
            <v>40943</v>
          </cell>
        </row>
        <row r="917">
          <cell r="B917">
            <v>5000000</v>
          </cell>
          <cell r="C917">
            <v>39840</v>
          </cell>
          <cell r="E917" t="str">
            <v>P</v>
          </cell>
          <cell r="F917">
            <v>2294991.16</v>
          </cell>
          <cell r="G917">
            <v>318326</v>
          </cell>
          <cell r="H917">
            <v>44.54</v>
          </cell>
          <cell r="I917">
            <v>0.44540000000000002</v>
          </cell>
          <cell r="J917">
            <v>39876</v>
          </cell>
          <cell r="K917">
            <v>40578</v>
          </cell>
        </row>
        <row r="918">
          <cell r="B918">
            <v>30000000</v>
          </cell>
          <cell r="C918">
            <v>39840</v>
          </cell>
          <cell r="F918">
            <v>17193162.879999999</v>
          </cell>
          <cell r="G918">
            <v>1531073</v>
          </cell>
          <cell r="H918">
            <v>36.03</v>
          </cell>
          <cell r="I918">
            <v>0.36030000000000001</v>
          </cell>
          <cell r="J918">
            <v>39876</v>
          </cell>
          <cell r="K918">
            <v>40759</v>
          </cell>
        </row>
        <row r="919">
          <cell r="B919">
            <v>9000000</v>
          </cell>
          <cell r="C919">
            <v>39840</v>
          </cell>
          <cell r="E919" t="str">
            <v>Q</v>
          </cell>
          <cell r="F919">
            <v>8363299.7999999998</v>
          </cell>
          <cell r="G919">
            <v>497511</v>
          </cell>
          <cell r="H919">
            <v>51.88</v>
          </cell>
          <cell r="I919">
            <v>0.51880000000000004</v>
          </cell>
          <cell r="J919">
            <v>39876</v>
          </cell>
          <cell r="K919">
            <v>40943</v>
          </cell>
        </row>
        <row r="920">
          <cell r="B920">
            <v>10000000</v>
          </cell>
          <cell r="C920">
            <v>39840</v>
          </cell>
          <cell r="D920" t="str">
            <v>A</v>
          </cell>
          <cell r="E920" t="str">
            <v>T</v>
          </cell>
          <cell r="F920">
            <v>8508983.75</v>
          </cell>
          <cell r="G920">
            <v>636651</v>
          </cell>
          <cell r="H920">
            <v>44.54</v>
          </cell>
          <cell r="I920">
            <v>0.44540000000000002</v>
          </cell>
          <cell r="J920">
            <v>39876</v>
          </cell>
          <cell r="K920">
            <v>40578</v>
          </cell>
        </row>
        <row r="921">
          <cell r="B921">
            <v>15000000</v>
          </cell>
          <cell r="C921">
            <v>39840</v>
          </cell>
          <cell r="F921">
            <v>10330727.99</v>
          </cell>
          <cell r="G921">
            <v>686630</v>
          </cell>
          <cell r="H921">
            <v>35.950000000000003</v>
          </cell>
          <cell r="I921">
            <v>0.35950000000000004</v>
          </cell>
          <cell r="J921">
            <v>39876</v>
          </cell>
          <cell r="K921">
            <v>40943</v>
          </cell>
        </row>
        <row r="922">
          <cell r="B922">
            <v>30000000</v>
          </cell>
          <cell r="C922">
            <v>39841</v>
          </cell>
          <cell r="F922">
            <v>17138586.93</v>
          </cell>
          <cell r="G922">
            <v>1531073</v>
          </cell>
          <cell r="H922">
            <v>36.03</v>
          </cell>
          <cell r="I922">
            <v>0.36030000000000001</v>
          </cell>
          <cell r="J922">
            <v>39876</v>
          </cell>
          <cell r="K922">
            <v>40759</v>
          </cell>
        </row>
        <row r="923">
          <cell r="B923">
            <v>4000000</v>
          </cell>
          <cell r="C923">
            <v>39841</v>
          </cell>
          <cell r="E923" t="str">
            <v>Q</v>
          </cell>
          <cell r="F923">
            <v>1458103.67</v>
          </cell>
          <cell r="G923">
            <v>302221</v>
          </cell>
          <cell r="H923">
            <v>41.5</v>
          </cell>
          <cell r="I923">
            <v>0.41499999999999998</v>
          </cell>
          <cell r="J923">
            <v>39876</v>
          </cell>
          <cell r="K923">
            <v>40394</v>
          </cell>
        </row>
        <row r="924">
          <cell r="B924">
            <v>3500000</v>
          </cell>
          <cell r="C924">
            <v>39841</v>
          </cell>
          <cell r="F924">
            <v>362323.98</v>
          </cell>
          <cell r="G924">
            <v>264444</v>
          </cell>
          <cell r="H924">
            <v>41.5</v>
          </cell>
          <cell r="I924">
            <v>0.41499999999999998</v>
          </cell>
          <cell r="J924">
            <v>39876</v>
          </cell>
          <cell r="K924">
            <v>40394</v>
          </cell>
        </row>
        <row r="925">
          <cell r="B925">
            <v>13000000</v>
          </cell>
          <cell r="C925">
            <v>39841</v>
          </cell>
          <cell r="F925">
            <v>8662206.7300000004</v>
          </cell>
          <cell r="G925">
            <v>595080</v>
          </cell>
          <cell r="H925">
            <v>35.950000000000003</v>
          </cell>
          <cell r="I925">
            <v>0.35950000000000004</v>
          </cell>
          <cell r="J925">
            <v>39876</v>
          </cell>
          <cell r="K925">
            <v>40943</v>
          </cell>
        </row>
        <row r="926">
          <cell r="B926">
            <v>4500000</v>
          </cell>
          <cell r="C926">
            <v>39841</v>
          </cell>
          <cell r="E926" t="str">
            <v>P</v>
          </cell>
          <cell r="F926">
            <v>1128233.1499999999</v>
          </cell>
          <cell r="G926">
            <v>339999</v>
          </cell>
          <cell r="H926">
            <v>41.5</v>
          </cell>
          <cell r="I926">
            <v>0.41499999999999998</v>
          </cell>
          <cell r="J926">
            <v>39876</v>
          </cell>
          <cell r="K926">
            <v>40394</v>
          </cell>
        </row>
        <row r="927">
          <cell r="B927">
            <v>6000000</v>
          </cell>
          <cell r="C927">
            <v>39841</v>
          </cell>
          <cell r="D927" t="str">
            <v>A</v>
          </cell>
          <cell r="E927" t="str">
            <v>S</v>
          </cell>
          <cell r="F927">
            <v>2937272.06</v>
          </cell>
          <cell r="G927">
            <v>453332</v>
          </cell>
          <cell r="H927">
            <v>41.5</v>
          </cell>
          <cell r="I927">
            <v>0.41499999999999998</v>
          </cell>
          <cell r="J927">
            <v>39876</v>
          </cell>
          <cell r="K927">
            <v>40394</v>
          </cell>
        </row>
        <row r="928">
          <cell r="B928">
            <v>20000000</v>
          </cell>
          <cell r="C928">
            <v>39841</v>
          </cell>
          <cell r="F928">
            <v>12387299.09</v>
          </cell>
          <cell r="G928">
            <v>915507</v>
          </cell>
          <cell r="H928">
            <v>35.950000000000003</v>
          </cell>
          <cell r="I928">
            <v>0.35950000000000004</v>
          </cell>
          <cell r="J928">
            <v>39876</v>
          </cell>
          <cell r="K928">
            <v>40943</v>
          </cell>
        </row>
        <row r="929">
          <cell r="B929">
            <v>5000000</v>
          </cell>
          <cell r="C929">
            <v>39841</v>
          </cell>
          <cell r="D929" t="str">
            <v>A</v>
          </cell>
          <cell r="E929" t="str">
            <v>Q</v>
          </cell>
          <cell r="F929">
            <v>3014514.46</v>
          </cell>
          <cell r="G929">
            <v>318326</v>
          </cell>
          <cell r="H929">
            <v>44.54</v>
          </cell>
          <cell r="I929">
            <v>0.44540000000000002</v>
          </cell>
          <cell r="J929">
            <v>39876</v>
          </cell>
          <cell r="K929">
            <v>40578</v>
          </cell>
        </row>
        <row r="930">
          <cell r="B930">
            <v>5000000</v>
          </cell>
          <cell r="C930">
            <v>39841</v>
          </cell>
          <cell r="F930">
            <v>3561200.53</v>
          </cell>
          <cell r="G930">
            <v>291672</v>
          </cell>
          <cell r="H930">
            <v>48.86</v>
          </cell>
          <cell r="I930">
            <v>0.48859999999999998</v>
          </cell>
          <cell r="J930">
            <v>39876</v>
          </cell>
          <cell r="K930">
            <v>40759</v>
          </cell>
        </row>
        <row r="931">
          <cell r="B931">
            <v>11000000</v>
          </cell>
          <cell r="C931">
            <v>39841</v>
          </cell>
          <cell r="F931">
            <v>7685657.5</v>
          </cell>
          <cell r="G931">
            <v>503529</v>
          </cell>
          <cell r="H931">
            <v>35.950000000000003</v>
          </cell>
          <cell r="I931">
            <v>0.35950000000000004</v>
          </cell>
          <cell r="J931">
            <v>39876</v>
          </cell>
          <cell r="K931">
            <v>40943</v>
          </cell>
        </row>
        <row r="932">
          <cell r="B932">
            <v>4000000</v>
          </cell>
          <cell r="C932">
            <v>39841</v>
          </cell>
          <cell r="F932">
            <v>2116861.35</v>
          </cell>
          <cell r="G932">
            <v>233338</v>
          </cell>
          <cell r="H932">
            <v>48.86</v>
          </cell>
          <cell r="I932">
            <v>0.48859999999999998</v>
          </cell>
          <cell r="J932">
            <v>39876</v>
          </cell>
          <cell r="K932">
            <v>40759</v>
          </cell>
        </row>
        <row r="933">
          <cell r="B933">
            <v>25000000</v>
          </cell>
          <cell r="C933">
            <v>39841</v>
          </cell>
          <cell r="F933">
            <v>9577238.0700000003</v>
          </cell>
          <cell r="G933">
            <v>1476716</v>
          </cell>
          <cell r="H933">
            <v>36.04</v>
          </cell>
          <cell r="I933">
            <v>0.3604</v>
          </cell>
          <cell r="J933">
            <v>39876</v>
          </cell>
          <cell r="K933">
            <v>40578</v>
          </cell>
        </row>
        <row r="934">
          <cell r="B934">
            <v>25000000</v>
          </cell>
          <cell r="C934">
            <v>39841</v>
          </cell>
          <cell r="E934" t="str">
            <v>Q</v>
          </cell>
          <cell r="F934">
            <v>12630102.27</v>
          </cell>
          <cell r="G934">
            <v>1476716</v>
          </cell>
          <cell r="H934">
            <v>36.04</v>
          </cell>
          <cell r="I934">
            <v>0.3604</v>
          </cell>
          <cell r="J934">
            <v>39876</v>
          </cell>
          <cell r="K934">
            <v>40578</v>
          </cell>
        </row>
        <row r="935">
          <cell r="B935">
            <v>10000000</v>
          </cell>
          <cell r="C935">
            <v>39841</v>
          </cell>
          <cell r="E935" t="str">
            <v>P</v>
          </cell>
          <cell r="F935">
            <v>4107518.65</v>
          </cell>
          <cell r="G935">
            <v>636651</v>
          </cell>
          <cell r="H935">
            <v>44.54</v>
          </cell>
          <cell r="I935">
            <v>0.44540000000000002</v>
          </cell>
          <cell r="J935">
            <v>39876</v>
          </cell>
          <cell r="K935">
            <v>40578</v>
          </cell>
        </row>
        <row r="936">
          <cell r="B936">
            <v>6000000</v>
          </cell>
          <cell r="C936">
            <v>39841</v>
          </cell>
          <cell r="F936">
            <v>2488941.87</v>
          </cell>
          <cell r="G936">
            <v>381991</v>
          </cell>
          <cell r="H936">
            <v>44.54</v>
          </cell>
          <cell r="I936">
            <v>0.44540000000000002</v>
          </cell>
          <cell r="J936">
            <v>39876</v>
          </cell>
          <cell r="K936">
            <v>40578</v>
          </cell>
        </row>
        <row r="937">
          <cell r="B937">
            <v>10000000</v>
          </cell>
          <cell r="C937">
            <v>39841</v>
          </cell>
          <cell r="E937" t="str">
            <v>Q</v>
          </cell>
          <cell r="F937">
            <v>8468454.2400000002</v>
          </cell>
          <cell r="G937">
            <v>552789</v>
          </cell>
          <cell r="H937">
            <v>51.88</v>
          </cell>
          <cell r="I937">
            <v>0.51880000000000004</v>
          </cell>
          <cell r="J937">
            <v>39876</v>
          </cell>
          <cell r="K937">
            <v>40943</v>
          </cell>
        </row>
        <row r="938">
          <cell r="B938">
            <v>14000000</v>
          </cell>
          <cell r="C938">
            <v>39841</v>
          </cell>
          <cell r="D938" t="str">
            <v>A</v>
          </cell>
          <cell r="E938" t="str">
            <v>S</v>
          </cell>
          <cell r="F938">
            <v>11914818.279999999</v>
          </cell>
          <cell r="G938">
            <v>640855</v>
          </cell>
          <cell r="H938">
            <v>35.950000000000003</v>
          </cell>
          <cell r="I938">
            <v>0.35950000000000004</v>
          </cell>
          <cell r="J938">
            <v>39876</v>
          </cell>
          <cell r="K938">
            <v>40943</v>
          </cell>
        </row>
        <row r="939">
          <cell r="B939">
            <v>8000000</v>
          </cell>
          <cell r="C939">
            <v>39841</v>
          </cell>
          <cell r="E939" t="str">
            <v>P</v>
          </cell>
          <cell r="F939">
            <v>3850951.51</v>
          </cell>
          <cell r="G939">
            <v>509321</v>
          </cell>
          <cell r="H939">
            <v>44.54</v>
          </cell>
          <cell r="I939">
            <v>0.44540000000000002</v>
          </cell>
          <cell r="J939">
            <v>39876</v>
          </cell>
          <cell r="K939">
            <v>40578</v>
          </cell>
        </row>
        <row r="940">
          <cell r="B940">
            <v>14000000</v>
          </cell>
          <cell r="C940">
            <v>39841</v>
          </cell>
          <cell r="F940">
            <v>9164955.1699999999</v>
          </cell>
          <cell r="G940">
            <v>640855</v>
          </cell>
          <cell r="H940">
            <v>35.950000000000003</v>
          </cell>
          <cell r="I940">
            <v>0.35950000000000004</v>
          </cell>
          <cell r="J940">
            <v>39876</v>
          </cell>
          <cell r="K940">
            <v>40943</v>
          </cell>
        </row>
        <row r="941">
          <cell r="B941">
            <v>5000000</v>
          </cell>
          <cell r="C941">
            <v>39841</v>
          </cell>
          <cell r="F941">
            <v>2840735.55</v>
          </cell>
          <cell r="G941">
            <v>276395</v>
          </cell>
          <cell r="H941">
            <v>51.88</v>
          </cell>
          <cell r="I941">
            <v>0.51880000000000004</v>
          </cell>
          <cell r="J941">
            <v>39876</v>
          </cell>
          <cell r="K941">
            <v>40943</v>
          </cell>
        </row>
        <row r="942">
          <cell r="B942">
            <v>13000000</v>
          </cell>
          <cell r="C942">
            <v>39841</v>
          </cell>
          <cell r="F942">
            <v>4643692.58</v>
          </cell>
          <cell r="G942">
            <v>767893</v>
          </cell>
          <cell r="H942">
            <v>36.04</v>
          </cell>
          <cell r="I942">
            <v>0.3604</v>
          </cell>
          <cell r="J942">
            <v>39876</v>
          </cell>
          <cell r="K942">
            <v>40578</v>
          </cell>
        </row>
        <row r="943">
          <cell r="B943">
            <v>6000000</v>
          </cell>
          <cell r="C943">
            <v>39841</v>
          </cell>
          <cell r="F943">
            <v>4178634.32</v>
          </cell>
          <cell r="G943">
            <v>331674</v>
          </cell>
          <cell r="H943">
            <v>51.88</v>
          </cell>
          <cell r="I943">
            <v>0.51880000000000004</v>
          </cell>
          <cell r="J943">
            <v>39876</v>
          </cell>
          <cell r="K943">
            <v>40943</v>
          </cell>
        </row>
        <row r="944">
          <cell r="B944">
            <v>15000000</v>
          </cell>
          <cell r="C944">
            <v>39841</v>
          </cell>
          <cell r="F944">
            <v>9996263.6400000006</v>
          </cell>
          <cell r="G944">
            <v>686630</v>
          </cell>
          <cell r="H944">
            <v>35.950000000000003</v>
          </cell>
          <cell r="I944">
            <v>0.35950000000000004</v>
          </cell>
          <cell r="J944">
            <v>39876</v>
          </cell>
          <cell r="K944">
            <v>40943</v>
          </cell>
        </row>
        <row r="945">
          <cell r="B945">
            <v>11000000</v>
          </cell>
          <cell r="C945">
            <v>39841</v>
          </cell>
          <cell r="D945" t="str">
            <v>A</v>
          </cell>
          <cell r="E945" t="str">
            <v>S</v>
          </cell>
          <cell r="F945">
            <v>9842895.6099999994</v>
          </cell>
          <cell r="G945">
            <v>503529</v>
          </cell>
          <cell r="H945">
            <v>35.950000000000003</v>
          </cell>
          <cell r="I945">
            <v>0.35950000000000004</v>
          </cell>
          <cell r="J945">
            <v>39876</v>
          </cell>
          <cell r="K945">
            <v>40943</v>
          </cell>
        </row>
        <row r="946">
          <cell r="B946">
            <v>30000000</v>
          </cell>
          <cell r="C946">
            <v>39841</v>
          </cell>
          <cell r="F946">
            <v>18475814.829999998</v>
          </cell>
          <cell r="G946">
            <v>1373260</v>
          </cell>
          <cell r="H946">
            <v>35.950000000000003</v>
          </cell>
          <cell r="I946">
            <v>0.35950000000000004</v>
          </cell>
          <cell r="J946">
            <v>39876</v>
          </cell>
          <cell r="K946">
            <v>40943</v>
          </cell>
        </row>
        <row r="947">
          <cell r="B947">
            <v>45000000</v>
          </cell>
          <cell r="C947">
            <v>39842</v>
          </cell>
          <cell r="F947">
            <v>17153501.969999999</v>
          </cell>
          <cell r="G947">
            <v>2658088</v>
          </cell>
          <cell r="H947">
            <v>36.04</v>
          </cell>
          <cell r="I947">
            <v>0.3604</v>
          </cell>
          <cell r="J947">
            <v>39876</v>
          </cell>
          <cell r="K947">
            <v>40578</v>
          </cell>
        </row>
        <row r="948">
          <cell r="B948">
            <v>3000000</v>
          </cell>
          <cell r="C948">
            <v>39842</v>
          </cell>
          <cell r="F948">
            <v>2423126.89</v>
          </cell>
          <cell r="G948">
            <v>165837</v>
          </cell>
          <cell r="H948">
            <v>51.88</v>
          </cell>
          <cell r="I948">
            <v>0.51880000000000004</v>
          </cell>
          <cell r="J948">
            <v>39876</v>
          </cell>
          <cell r="K948">
            <v>40943</v>
          </cell>
        </row>
        <row r="949">
          <cell r="B949">
            <v>20000000</v>
          </cell>
          <cell r="C949">
            <v>39842</v>
          </cell>
          <cell r="F949">
            <v>8367673.4100000001</v>
          </cell>
          <cell r="G949">
            <v>1181373</v>
          </cell>
          <cell r="H949">
            <v>36.04</v>
          </cell>
          <cell r="I949">
            <v>0.3604</v>
          </cell>
          <cell r="J949">
            <v>39876</v>
          </cell>
          <cell r="K949">
            <v>40578</v>
          </cell>
        </row>
        <row r="950">
          <cell r="B950">
            <v>20000000</v>
          </cell>
          <cell r="C950">
            <v>39842</v>
          </cell>
          <cell r="F950">
            <v>7153418.7999999998</v>
          </cell>
          <cell r="G950">
            <v>1181373</v>
          </cell>
          <cell r="H950">
            <v>36.04</v>
          </cell>
          <cell r="I950">
            <v>0.3604</v>
          </cell>
          <cell r="J950">
            <v>39876</v>
          </cell>
          <cell r="K950">
            <v>40578</v>
          </cell>
        </row>
        <row r="951">
          <cell r="B951">
            <v>15000000</v>
          </cell>
          <cell r="C951">
            <v>39842</v>
          </cell>
          <cell r="F951">
            <v>9262814.3300000001</v>
          </cell>
          <cell r="G951">
            <v>686630</v>
          </cell>
          <cell r="H951">
            <v>35.950000000000003</v>
          </cell>
          <cell r="I951">
            <v>0.35950000000000004</v>
          </cell>
          <cell r="J951">
            <v>39876</v>
          </cell>
          <cell r="K951">
            <v>40943</v>
          </cell>
        </row>
        <row r="952">
          <cell r="B952">
            <v>8000000</v>
          </cell>
          <cell r="C952">
            <v>39842</v>
          </cell>
          <cell r="F952">
            <v>5691927.4000000004</v>
          </cell>
          <cell r="G952">
            <v>442232</v>
          </cell>
          <cell r="H952">
            <v>51.88</v>
          </cell>
          <cell r="I952">
            <v>0.51880000000000004</v>
          </cell>
          <cell r="J952">
            <v>39876</v>
          </cell>
          <cell r="K952">
            <v>40943</v>
          </cell>
        </row>
        <row r="953">
          <cell r="B953">
            <v>5000000</v>
          </cell>
          <cell r="C953">
            <v>39842</v>
          </cell>
          <cell r="D953" t="str">
            <v>A</v>
          </cell>
          <cell r="E953" t="str">
            <v>T</v>
          </cell>
          <cell r="F953">
            <v>4175207.06</v>
          </cell>
          <cell r="G953">
            <v>318326</v>
          </cell>
          <cell r="H953">
            <v>44.54</v>
          </cell>
          <cell r="I953">
            <v>0.44540000000000002</v>
          </cell>
          <cell r="J953">
            <v>39876</v>
          </cell>
          <cell r="K953">
            <v>40578</v>
          </cell>
        </row>
        <row r="954">
          <cell r="B954">
            <v>6000000</v>
          </cell>
          <cell r="C954">
            <v>39842</v>
          </cell>
          <cell r="E954" t="str">
            <v>P</v>
          </cell>
          <cell r="F954">
            <v>1280052.05</v>
          </cell>
          <cell r="G954">
            <v>453332</v>
          </cell>
          <cell r="H954">
            <v>41.5</v>
          </cell>
          <cell r="I954">
            <v>0.41499999999999998</v>
          </cell>
          <cell r="J954">
            <v>39876</v>
          </cell>
          <cell r="K954">
            <v>40394</v>
          </cell>
        </row>
        <row r="955">
          <cell r="B955">
            <v>15000000</v>
          </cell>
          <cell r="C955">
            <v>39842</v>
          </cell>
          <cell r="F955">
            <v>10121269.390000001</v>
          </cell>
          <cell r="G955">
            <v>686630</v>
          </cell>
          <cell r="H955">
            <v>35.950000000000003</v>
          </cell>
          <cell r="I955">
            <v>0.35950000000000004</v>
          </cell>
          <cell r="J955">
            <v>39876</v>
          </cell>
          <cell r="K955">
            <v>40943</v>
          </cell>
        </row>
        <row r="956">
          <cell r="B956">
            <v>11000000</v>
          </cell>
          <cell r="C956">
            <v>39842</v>
          </cell>
          <cell r="E956" t="str">
            <v>R</v>
          </cell>
          <cell r="F956">
            <v>9059550.5700000003</v>
          </cell>
          <cell r="G956">
            <v>561394</v>
          </cell>
          <cell r="H956">
            <v>36.03</v>
          </cell>
          <cell r="I956">
            <v>0.36030000000000001</v>
          </cell>
          <cell r="J956">
            <v>39876</v>
          </cell>
          <cell r="K956">
            <v>40759</v>
          </cell>
        </row>
        <row r="957">
          <cell r="B957">
            <v>8000000</v>
          </cell>
          <cell r="C957">
            <v>39842</v>
          </cell>
          <cell r="E957" t="str">
            <v>Q</v>
          </cell>
          <cell r="F957">
            <v>7337587.8700000001</v>
          </cell>
          <cell r="G957">
            <v>442232</v>
          </cell>
          <cell r="H957">
            <v>51.88</v>
          </cell>
          <cell r="I957">
            <v>0.51880000000000004</v>
          </cell>
          <cell r="J957">
            <v>39876</v>
          </cell>
          <cell r="K957">
            <v>40943</v>
          </cell>
        </row>
        <row r="958">
          <cell r="B958">
            <v>3000000</v>
          </cell>
          <cell r="C958">
            <v>39842</v>
          </cell>
          <cell r="E958" t="str">
            <v>Q</v>
          </cell>
          <cell r="F958">
            <v>2176826.9500000002</v>
          </cell>
          <cell r="G958">
            <v>190996</v>
          </cell>
          <cell r="H958">
            <v>44.54</v>
          </cell>
          <cell r="I958">
            <v>0.44540000000000002</v>
          </cell>
          <cell r="J958">
            <v>39876</v>
          </cell>
          <cell r="K958">
            <v>40578</v>
          </cell>
        </row>
        <row r="959">
          <cell r="B959">
            <v>6000000</v>
          </cell>
          <cell r="C959">
            <v>39842</v>
          </cell>
          <cell r="F959">
            <v>2385551.2799999998</v>
          </cell>
          <cell r="G959">
            <v>381991</v>
          </cell>
          <cell r="H959">
            <v>44.54</v>
          </cell>
          <cell r="I959">
            <v>0.44540000000000002</v>
          </cell>
          <cell r="J959">
            <v>39876</v>
          </cell>
          <cell r="K959">
            <v>40578</v>
          </cell>
        </row>
        <row r="960">
          <cell r="B960">
            <v>4000000</v>
          </cell>
          <cell r="C960">
            <v>39842</v>
          </cell>
          <cell r="F960">
            <v>-3272.21</v>
          </cell>
          <cell r="G960">
            <v>302221</v>
          </cell>
          <cell r="H960">
            <v>41.5</v>
          </cell>
          <cell r="I960">
            <v>0.41499999999999998</v>
          </cell>
          <cell r="J960">
            <v>39876</v>
          </cell>
          <cell r="K960">
            <v>40394</v>
          </cell>
        </row>
        <row r="961">
          <cell r="B961">
            <v>6000000</v>
          </cell>
          <cell r="C961">
            <v>39842</v>
          </cell>
          <cell r="D961" t="str">
            <v>A</v>
          </cell>
          <cell r="E961" t="str">
            <v>S</v>
          </cell>
          <cell r="F961">
            <v>4611077.01</v>
          </cell>
          <cell r="G961">
            <v>381991</v>
          </cell>
          <cell r="H961">
            <v>44.54</v>
          </cell>
          <cell r="I961">
            <v>0.44540000000000002</v>
          </cell>
          <cell r="J961">
            <v>39876</v>
          </cell>
          <cell r="K961">
            <v>40578</v>
          </cell>
        </row>
        <row r="962">
          <cell r="B962">
            <v>8000000</v>
          </cell>
          <cell r="C962">
            <v>39842</v>
          </cell>
          <cell r="F962">
            <v>5243610.21</v>
          </cell>
          <cell r="G962">
            <v>442232</v>
          </cell>
          <cell r="H962">
            <v>51.88</v>
          </cell>
          <cell r="I962">
            <v>0.51880000000000004</v>
          </cell>
          <cell r="J962">
            <v>39876</v>
          </cell>
          <cell r="K962">
            <v>40943</v>
          </cell>
        </row>
        <row r="963">
          <cell r="B963">
            <v>10000000</v>
          </cell>
          <cell r="C963">
            <v>39842</v>
          </cell>
          <cell r="F963">
            <v>3802377.45</v>
          </cell>
          <cell r="G963">
            <v>636651</v>
          </cell>
          <cell r="H963">
            <v>44.54</v>
          </cell>
          <cell r="I963">
            <v>0.44540000000000002</v>
          </cell>
          <cell r="J963">
            <v>39876</v>
          </cell>
          <cell r="K963">
            <v>40578</v>
          </cell>
        </row>
        <row r="964">
          <cell r="B964">
            <v>20000000</v>
          </cell>
          <cell r="C964">
            <v>39842</v>
          </cell>
          <cell r="D964" t="str">
            <v>A</v>
          </cell>
          <cell r="E964" t="str">
            <v>T</v>
          </cell>
          <cell r="F964">
            <v>19975906.059999999</v>
          </cell>
          <cell r="G964">
            <v>915507</v>
          </cell>
          <cell r="H964">
            <v>35.950000000000003</v>
          </cell>
          <cell r="I964">
            <v>0.35950000000000004</v>
          </cell>
          <cell r="J964">
            <v>39876</v>
          </cell>
          <cell r="K964">
            <v>40943</v>
          </cell>
        </row>
        <row r="965">
          <cell r="B965">
            <v>5000000</v>
          </cell>
          <cell r="C965">
            <v>39842</v>
          </cell>
          <cell r="F965">
            <v>2060228.42</v>
          </cell>
          <cell r="G965">
            <v>318326</v>
          </cell>
          <cell r="H965">
            <v>44.54</v>
          </cell>
          <cell r="I965">
            <v>0.44540000000000002</v>
          </cell>
          <cell r="J965">
            <v>39876</v>
          </cell>
          <cell r="K965">
            <v>40578</v>
          </cell>
        </row>
        <row r="966">
          <cell r="B966">
            <v>10000000</v>
          </cell>
          <cell r="C966">
            <v>39842</v>
          </cell>
          <cell r="E966" t="str">
            <v>P</v>
          </cell>
          <cell r="F966">
            <v>1627109.09</v>
          </cell>
          <cell r="G966">
            <v>755553</v>
          </cell>
          <cell r="H966">
            <v>41.5</v>
          </cell>
          <cell r="I966">
            <v>0.41499999999999998</v>
          </cell>
          <cell r="J966">
            <v>39876</v>
          </cell>
          <cell r="K966">
            <v>40394</v>
          </cell>
        </row>
        <row r="967">
          <cell r="B967">
            <v>7000000</v>
          </cell>
          <cell r="C967">
            <v>39842</v>
          </cell>
          <cell r="E967" t="str">
            <v>P</v>
          </cell>
          <cell r="F967">
            <v>3324998.52</v>
          </cell>
          <cell r="G967">
            <v>445656</v>
          </cell>
          <cell r="H967">
            <v>44.54</v>
          </cell>
          <cell r="I967">
            <v>0.44540000000000002</v>
          </cell>
          <cell r="J967">
            <v>39876</v>
          </cell>
          <cell r="K967">
            <v>40578</v>
          </cell>
        </row>
        <row r="968">
          <cell r="B968">
            <v>5000000</v>
          </cell>
          <cell r="C968">
            <v>39842</v>
          </cell>
          <cell r="D968" t="str">
            <v>A</v>
          </cell>
          <cell r="E968" t="str">
            <v>S</v>
          </cell>
          <cell r="F968">
            <v>4001368.41</v>
          </cell>
          <cell r="G968">
            <v>318326</v>
          </cell>
          <cell r="H968">
            <v>44.54</v>
          </cell>
          <cell r="I968">
            <v>0.44540000000000002</v>
          </cell>
          <cell r="J968">
            <v>39876</v>
          </cell>
          <cell r="K968">
            <v>40578</v>
          </cell>
        </row>
        <row r="969">
          <cell r="B969">
            <v>6000000</v>
          </cell>
          <cell r="C969">
            <v>39843</v>
          </cell>
          <cell r="F969">
            <v>1929383.2</v>
          </cell>
          <cell r="G969">
            <v>381991</v>
          </cell>
          <cell r="H969">
            <v>44.54</v>
          </cell>
          <cell r="I969">
            <v>0.44540000000000002</v>
          </cell>
          <cell r="J969">
            <v>39876</v>
          </cell>
          <cell r="K969">
            <v>40578</v>
          </cell>
        </row>
        <row r="970">
          <cell r="B970">
            <v>7000000</v>
          </cell>
          <cell r="C970">
            <v>39843</v>
          </cell>
          <cell r="F970">
            <v>5332020.78</v>
          </cell>
          <cell r="G970">
            <v>386953</v>
          </cell>
          <cell r="H970">
            <v>51.88</v>
          </cell>
          <cell r="I970">
            <v>0.51880000000000004</v>
          </cell>
          <cell r="J970">
            <v>39876</v>
          </cell>
          <cell r="K970">
            <v>40943</v>
          </cell>
        </row>
        <row r="971">
          <cell r="B971">
            <v>6500000</v>
          </cell>
          <cell r="C971">
            <v>39843</v>
          </cell>
          <cell r="D971" t="str">
            <v>A</v>
          </cell>
          <cell r="E971" t="str">
            <v>T</v>
          </cell>
          <cell r="F971">
            <v>6982675.0999999996</v>
          </cell>
          <cell r="G971">
            <v>379174</v>
          </cell>
          <cell r="H971">
            <v>48.86</v>
          </cell>
          <cell r="I971">
            <v>0.48859999999999998</v>
          </cell>
          <cell r="J971">
            <v>39876</v>
          </cell>
          <cell r="K971">
            <v>40759</v>
          </cell>
        </row>
        <row r="972">
          <cell r="B972">
            <v>5000000</v>
          </cell>
          <cell r="C972">
            <v>39843</v>
          </cell>
          <cell r="E972" t="str">
            <v>Q</v>
          </cell>
          <cell r="F972">
            <v>1778069.49</v>
          </cell>
          <cell r="G972">
            <v>377777</v>
          </cell>
          <cell r="H972">
            <v>41.5</v>
          </cell>
          <cell r="I972">
            <v>0.41499999999999998</v>
          </cell>
          <cell r="J972">
            <v>39876</v>
          </cell>
          <cell r="K972">
            <v>40394</v>
          </cell>
        </row>
        <row r="973">
          <cell r="B973">
            <v>8000000</v>
          </cell>
          <cell r="C973">
            <v>39843</v>
          </cell>
          <cell r="E973" t="str">
            <v>Q</v>
          </cell>
          <cell r="F973">
            <v>6910466.9000000004</v>
          </cell>
          <cell r="G973">
            <v>442232</v>
          </cell>
          <cell r="H973">
            <v>51.88</v>
          </cell>
          <cell r="I973">
            <v>0.51880000000000004</v>
          </cell>
          <cell r="J973">
            <v>39876</v>
          </cell>
          <cell r="K973">
            <v>40943</v>
          </cell>
        </row>
        <row r="974">
          <cell r="B974">
            <v>5500000</v>
          </cell>
          <cell r="C974">
            <v>39843</v>
          </cell>
          <cell r="F974">
            <v>4192171.31</v>
          </cell>
          <cell r="G974">
            <v>304034</v>
          </cell>
          <cell r="H974">
            <v>51.88</v>
          </cell>
          <cell r="I974">
            <v>0.51880000000000004</v>
          </cell>
          <cell r="J974">
            <v>39876</v>
          </cell>
          <cell r="K974">
            <v>40943</v>
          </cell>
        </row>
        <row r="975">
          <cell r="B975">
            <v>4000000</v>
          </cell>
          <cell r="C975">
            <v>39843</v>
          </cell>
          <cell r="F975">
            <v>1678594.06</v>
          </cell>
          <cell r="G975">
            <v>254661</v>
          </cell>
          <cell r="H975">
            <v>44.54</v>
          </cell>
          <cell r="I975">
            <v>0.44540000000000002</v>
          </cell>
          <cell r="J975">
            <v>39876</v>
          </cell>
          <cell r="K975">
            <v>40578</v>
          </cell>
        </row>
        <row r="976">
          <cell r="B976">
            <v>4000000</v>
          </cell>
          <cell r="C976">
            <v>39843</v>
          </cell>
          <cell r="E976" t="str">
            <v>P</v>
          </cell>
          <cell r="F976">
            <v>3193697.86</v>
          </cell>
          <cell r="G976">
            <v>221116</v>
          </cell>
          <cell r="H976">
            <v>51.88</v>
          </cell>
          <cell r="I976">
            <v>0.51880000000000004</v>
          </cell>
          <cell r="J976">
            <v>39876</v>
          </cell>
          <cell r="K976">
            <v>40943</v>
          </cell>
        </row>
        <row r="977">
          <cell r="B977">
            <v>4000000</v>
          </cell>
          <cell r="C977">
            <v>39843</v>
          </cell>
          <cell r="F977">
            <v>2132109.15</v>
          </cell>
          <cell r="G977">
            <v>254661</v>
          </cell>
          <cell r="H977">
            <v>44.54</v>
          </cell>
          <cell r="I977">
            <v>0.44540000000000002</v>
          </cell>
          <cell r="J977">
            <v>39876</v>
          </cell>
          <cell r="K977">
            <v>40578</v>
          </cell>
        </row>
        <row r="978">
          <cell r="B978">
            <v>3000000</v>
          </cell>
          <cell r="C978">
            <v>39843</v>
          </cell>
          <cell r="D978" t="str">
            <v>A</v>
          </cell>
          <cell r="E978" t="str">
            <v>T</v>
          </cell>
          <cell r="F978">
            <v>775917.4</v>
          </cell>
          <cell r="G978">
            <v>305494</v>
          </cell>
          <cell r="H978">
            <v>38.729999999999997</v>
          </cell>
          <cell r="I978">
            <v>0.38729999999999998</v>
          </cell>
          <cell r="J978">
            <v>39876</v>
          </cell>
          <cell r="K978">
            <v>40213</v>
          </cell>
        </row>
        <row r="979">
          <cell r="B979">
            <v>6000000</v>
          </cell>
          <cell r="C979">
            <v>39843</v>
          </cell>
          <cell r="F979">
            <v>4515112.53</v>
          </cell>
          <cell r="G979">
            <v>331674</v>
          </cell>
          <cell r="H979">
            <v>51.88</v>
          </cell>
          <cell r="I979">
            <v>0.51880000000000004</v>
          </cell>
          <cell r="J979">
            <v>39876</v>
          </cell>
          <cell r="K979">
            <v>40943</v>
          </cell>
        </row>
        <row r="980">
          <cell r="B980">
            <v>6500000</v>
          </cell>
          <cell r="C980">
            <v>39843</v>
          </cell>
          <cell r="F980">
            <v>4604218.1399999997</v>
          </cell>
          <cell r="G980">
            <v>359313</v>
          </cell>
          <cell r="H980">
            <v>51.88</v>
          </cell>
          <cell r="I980">
            <v>0.51880000000000004</v>
          </cell>
          <cell r="J980">
            <v>39876</v>
          </cell>
          <cell r="K980">
            <v>40943</v>
          </cell>
        </row>
        <row r="981">
          <cell r="B981">
            <v>12000000</v>
          </cell>
          <cell r="C981">
            <v>39843</v>
          </cell>
          <cell r="E981" t="str">
            <v>P</v>
          </cell>
          <cell r="F981">
            <v>1225070.18</v>
          </cell>
          <cell r="G981">
            <v>873058</v>
          </cell>
          <cell r="H981">
            <v>36.090000000000003</v>
          </cell>
          <cell r="I981">
            <v>0.36090000000000005</v>
          </cell>
          <cell r="J981">
            <v>39876</v>
          </cell>
          <cell r="K981">
            <v>40394</v>
          </cell>
        </row>
        <row r="982">
          <cell r="B982">
            <v>17000000</v>
          </cell>
          <cell r="C982">
            <v>39843</v>
          </cell>
          <cell r="F982">
            <v>10552930.800000001</v>
          </cell>
          <cell r="G982">
            <v>778181</v>
          </cell>
          <cell r="H982">
            <v>35.950000000000003</v>
          </cell>
          <cell r="I982">
            <v>0.35950000000000004</v>
          </cell>
          <cell r="J982">
            <v>39876</v>
          </cell>
          <cell r="K982">
            <v>40943</v>
          </cell>
        </row>
        <row r="983">
          <cell r="B983">
            <v>12000000</v>
          </cell>
          <cell r="C983">
            <v>39843</v>
          </cell>
          <cell r="F983">
            <v>6660238.0300000003</v>
          </cell>
          <cell r="G983">
            <v>612429</v>
          </cell>
          <cell r="H983">
            <v>36.03</v>
          </cell>
          <cell r="I983">
            <v>0.36030000000000001</v>
          </cell>
          <cell r="J983">
            <v>39876</v>
          </cell>
          <cell r="K983">
            <v>40759</v>
          </cell>
        </row>
        <row r="984">
          <cell r="B984">
            <v>10000000</v>
          </cell>
          <cell r="C984">
            <v>39843</v>
          </cell>
          <cell r="F984">
            <v>5866364.2000000002</v>
          </cell>
          <cell r="G984">
            <v>402800</v>
          </cell>
          <cell r="H984">
            <v>25.98</v>
          </cell>
          <cell r="I984">
            <v>0.25980000000000003</v>
          </cell>
          <cell r="J984">
            <v>39876</v>
          </cell>
          <cell r="K984">
            <v>40943</v>
          </cell>
        </row>
        <row r="985">
          <cell r="B985">
            <v>7000000</v>
          </cell>
          <cell r="C985">
            <v>39843</v>
          </cell>
          <cell r="E985" t="str">
            <v>P</v>
          </cell>
          <cell r="F985">
            <v>4792431.8</v>
          </cell>
          <cell r="G985">
            <v>408341</v>
          </cell>
          <cell r="H985">
            <v>48.86</v>
          </cell>
          <cell r="I985">
            <v>0.48859999999999998</v>
          </cell>
          <cell r="J985">
            <v>39876</v>
          </cell>
          <cell r="K985">
            <v>40759</v>
          </cell>
        </row>
        <row r="986">
          <cell r="B986">
            <v>8500000</v>
          </cell>
          <cell r="C986">
            <v>39843</v>
          </cell>
          <cell r="F986">
            <v>6461995.4199999999</v>
          </cell>
          <cell r="G986">
            <v>469871</v>
          </cell>
          <cell r="H986">
            <v>51.88</v>
          </cell>
          <cell r="I986">
            <v>0.51880000000000004</v>
          </cell>
          <cell r="J986">
            <v>39876</v>
          </cell>
          <cell r="K986">
            <v>40943</v>
          </cell>
        </row>
        <row r="987">
          <cell r="B987">
            <v>10000000</v>
          </cell>
          <cell r="C987">
            <v>39843</v>
          </cell>
          <cell r="F987">
            <v>7101165.7000000002</v>
          </cell>
          <cell r="G987">
            <v>552789</v>
          </cell>
          <cell r="H987">
            <v>51.88</v>
          </cell>
          <cell r="I987">
            <v>0.51880000000000004</v>
          </cell>
          <cell r="J987">
            <v>39876</v>
          </cell>
          <cell r="K987">
            <v>40943</v>
          </cell>
        </row>
        <row r="988">
          <cell r="B988">
            <v>4000000</v>
          </cell>
          <cell r="C988">
            <v>39843</v>
          </cell>
          <cell r="F988">
            <v>1525898.07</v>
          </cell>
          <cell r="G988">
            <v>254661</v>
          </cell>
          <cell r="H988">
            <v>44.54</v>
          </cell>
          <cell r="I988">
            <v>0.44540000000000002</v>
          </cell>
          <cell r="J988">
            <v>39876</v>
          </cell>
          <cell r="K988">
            <v>40578</v>
          </cell>
        </row>
        <row r="989">
          <cell r="B989">
            <v>24000000</v>
          </cell>
          <cell r="C989">
            <v>39843</v>
          </cell>
          <cell r="F989">
            <v>7503120</v>
          </cell>
          <cell r="G989">
            <v>1417647</v>
          </cell>
          <cell r="H989">
            <v>36.04</v>
          </cell>
          <cell r="I989">
            <v>0.3604</v>
          </cell>
          <cell r="J989">
            <v>39876</v>
          </cell>
          <cell r="K989">
            <v>40578</v>
          </cell>
        </row>
        <row r="990">
          <cell r="B990">
            <v>12000000</v>
          </cell>
          <cell r="C990">
            <v>39843</v>
          </cell>
          <cell r="F990">
            <v>7386892.4900000002</v>
          </cell>
          <cell r="G990">
            <v>549304</v>
          </cell>
          <cell r="H990">
            <v>35.950000000000003</v>
          </cell>
          <cell r="I990">
            <v>0.35950000000000004</v>
          </cell>
          <cell r="J990">
            <v>39876</v>
          </cell>
          <cell r="K990">
            <v>40943</v>
          </cell>
        </row>
        <row r="991">
          <cell r="B991">
            <v>12000000</v>
          </cell>
          <cell r="C991">
            <v>39843</v>
          </cell>
          <cell r="F991">
            <v>7390145.25</v>
          </cell>
          <cell r="G991">
            <v>549304</v>
          </cell>
          <cell r="H991">
            <v>35.950000000000003</v>
          </cell>
          <cell r="I991">
            <v>0.35950000000000004</v>
          </cell>
          <cell r="J991">
            <v>39876</v>
          </cell>
          <cell r="K991">
            <v>40943</v>
          </cell>
        </row>
        <row r="992">
          <cell r="B992">
            <v>15000000</v>
          </cell>
          <cell r="C992">
            <v>39843</v>
          </cell>
          <cell r="F992">
            <v>8170633.9400000004</v>
          </cell>
          <cell r="G992">
            <v>765537</v>
          </cell>
          <cell r="H992">
            <v>36.03</v>
          </cell>
          <cell r="I992">
            <v>0.36030000000000001</v>
          </cell>
          <cell r="J992">
            <v>39876</v>
          </cell>
          <cell r="K992">
            <v>40759</v>
          </cell>
        </row>
        <row r="993">
          <cell r="B993">
            <v>4000000</v>
          </cell>
          <cell r="C993">
            <v>39843</v>
          </cell>
          <cell r="E993" t="str">
            <v>R</v>
          </cell>
          <cell r="F993">
            <v>2830344.33</v>
          </cell>
          <cell r="G993">
            <v>254661</v>
          </cell>
          <cell r="H993">
            <v>44.54</v>
          </cell>
          <cell r="I993">
            <v>0.44540000000000002</v>
          </cell>
          <cell r="J993">
            <v>39876</v>
          </cell>
          <cell r="K993">
            <v>40578</v>
          </cell>
        </row>
        <row r="994">
          <cell r="B994">
            <v>4000000</v>
          </cell>
          <cell r="C994">
            <v>39843</v>
          </cell>
          <cell r="D994" t="str">
            <v>A</v>
          </cell>
          <cell r="E994" t="str">
            <v>T</v>
          </cell>
          <cell r="F994">
            <v>2420613.91</v>
          </cell>
          <cell r="G994">
            <v>302221</v>
          </cell>
          <cell r="H994">
            <v>41.5</v>
          </cell>
          <cell r="I994">
            <v>0.41499999999999998</v>
          </cell>
          <cell r="J994">
            <v>39876</v>
          </cell>
          <cell r="K994">
            <v>40394</v>
          </cell>
        </row>
        <row r="995">
          <cell r="B995">
            <v>25000000</v>
          </cell>
          <cell r="C995">
            <v>39843</v>
          </cell>
          <cell r="F995">
            <v>15352840.060000001</v>
          </cell>
          <cell r="G995">
            <v>1144384</v>
          </cell>
          <cell r="H995">
            <v>35.950000000000003</v>
          </cell>
          <cell r="I995">
            <v>0.35950000000000004</v>
          </cell>
          <cell r="J995">
            <v>39876</v>
          </cell>
          <cell r="K995">
            <v>40943</v>
          </cell>
        </row>
        <row r="996">
          <cell r="B996">
            <v>4000000</v>
          </cell>
          <cell r="C996">
            <v>39843</v>
          </cell>
          <cell r="F996">
            <v>1745463.75</v>
          </cell>
          <cell r="G996">
            <v>254661</v>
          </cell>
          <cell r="H996">
            <v>44.54</v>
          </cell>
          <cell r="I996">
            <v>0.44540000000000002</v>
          </cell>
          <cell r="J996">
            <v>39876</v>
          </cell>
          <cell r="K996">
            <v>40578</v>
          </cell>
        </row>
        <row r="997">
          <cell r="B997">
            <v>6000000</v>
          </cell>
          <cell r="C997">
            <v>39843</v>
          </cell>
          <cell r="D997" t="str">
            <v>A</v>
          </cell>
          <cell r="E997" t="str">
            <v>S</v>
          </cell>
          <cell r="F997">
            <v>5086822.4800000004</v>
          </cell>
          <cell r="G997">
            <v>381991</v>
          </cell>
          <cell r="H997">
            <v>44.54</v>
          </cell>
          <cell r="I997">
            <v>0.44540000000000002</v>
          </cell>
          <cell r="J997">
            <v>39876</v>
          </cell>
          <cell r="K997">
            <v>40578</v>
          </cell>
        </row>
        <row r="998">
          <cell r="B998">
            <v>2000000</v>
          </cell>
          <cell r="C998">
            <v>39843</v>
          </cell>
          <cell r="F998">
            <v>707103.54</v>
          </cell>
          <cell r="G998">
            <v>127331</v>
          </cell>
          <cell r="H998">
            <v>44.54</v>
          </cell>
          <cell r="I998">
            <v>0.44540000000000002</v>
          </cell>
          <cell r="J998">
            <v>39876</v>
          </cell>
          <cell r="K998">
            <v>40578</v>
          </cell>
        </row>
        <row r="999">
          <cell r="B999">
            <v>8000000</v>
          </cell>
          <cell r="C999">
            <v>39843</v>
          </cell>
          <cell r="F999">
            <v>3293283.47</v>
          </cell>
          <cell r="G999">
            <v>509321</v>
          </cell>
          <cell r="H999">
            <v>44.54</v>
          </cell>
          <cell r="I999">
            <v>0.44540000000000002</v>
          </cell>
          <cell r="J999">
            <v>39876</v>
          </cell>
          <cell r="K999">
            <v>40578</v>
          </cell>
        </row>
        <row r="1000">
          <cell r="B1000">
            <v>15000000</v>
          </cell>
          <cell r="C1000">
            <v>39843</v>
          </cell>
          <cell r="F1000">
            <v>9901468.3800000008</v>
          </cell>
          <cell r="G1000">
            <v>686630</v>
          </cell>
          <cell r="H1000">
            <v>35.950000000000003</v>
          </cell>
          <cell r="I1000">
            <v>0.35950000000000004</v>
          </cell>
          <cell r="J1000">
            <v>39876</v>
          </cell>
          <cell r="K1000">
            <v>40943</v>
          </cell>
        </row>
        <row r="1001">
          <cell r="B1001">
            <v>11000000</v>
          </cell>
          <cell r="C1001">
            <v>39843</v>
          </cell>
          <cell r="D1001" t="str">
            <v>A</v>
          </cell>
          <cell r="E1001" t="str">
            <v>S</v>
          </cell>
          <cell r="F1001">
            <v>10291179.109999999</v>
          </cell>
          <cell r="G1001">
            <v>503529</v>
          </cell>
          <cell r="H1001">
            <v>35.950000000000003</v>
          </cell>
          <cell r="I1001">
            <v>0.35950000000000004</v>
          </cell>
          <cell r="J1001">
            <v>39876</v>
          </cell>
          <cell r="K1001">
            <v>40943</v>
          </cell>
        </row>
        <row r="1002">
          <cell r="B1002">
            <v>12000000</v>
          </cell>
          <cell r="C1002">
            <v>39843</v>
          </cell>
          <cell r="F1002">
            <v>7834516.9199999999</v>
          </cell>
          <cell r="G1002">
            <v>549304</v>
          </cell>
          <cell r="H1002">
            <v>35.950000000000003</v>
          </cell>
          <cell r="I1002">
            <v>0.35950000000000004</v>
          </cell>
          <cell r="J1002">
            <v>39876</v>
          </cell>
          <cell r="K1002">
            <v>40943</v>
          </cell>
        </row>
        <row r="1003">
          <cell r="B1003">
            <v>8000000</v>
          </cell>
          <cell r="C1003">
            <v>39843</v>
          </cell>
          <cell r="F1003">
            <v>3491828.53</v>
          </cell>
          <cell r="G1003">
            <v>509321</v>
          </cell>
          <cell r="H1003">
            <v>44.54</v>
          </cell>
          <cell r="I1003">
            <v>0.44540000000000002</v>
          </cell>
          <cell r="J1003">
            <v>39876</v>
          </cell>
          <cell r="K1003">
            <v>40578</v>
          </cell>
        </row>
        <row r="1004">
          <cell r="B1004">
            <v>4000000</v>
          </cell>
          <cell r="C1004">
            <v>39843</v>
          </cell>
          <cell r="D1004" t="str">
            <v>A</v>
          </cell>
          <cell r="E1004" t="str">
            <v>S</v>
          </cell>
          <cell r="F1004">
            <v>3656083.6</v>
          </cell>
          <cell r="G1004">
            <v>254661</v>
          </cell>
          <cell r="H1004">
            <v>44.54</v>
          </cell>
          <cell r="I1004">
            <v>0.44540000000000002</v>
          </cell>
          <cell r="J1004">
            <v>39876</v>
          </cell>
          <cell r="K1004">
            <v>40578</v>
          </cell>
        </row>
        <row r="1005">
          <cell r="B1005">
            <v>6000000</v>
          </cell>
          <cell r="C1005">
            <v>39843</v>
          </cell>
          <cell r="F1005">
            <v>4267294.05</v>
          </cell>
          <cell r="G1005">
            <v>331674</v>
          </cell>
          <cell r="H1005">
            <v>51.88</v>
          </cell>
          <cell r="I1005">
            <v>0.51880000000000004</v>
          </cell>
          <cell r="J1005">
            <v>39876</v>
          </cell>
          <cell r="K1005">
            <v>40943</v>
          </cell>
        </row>
        <row r="1006">
          <cell r="B1006">
            <v>4000000</v>
          </cell>
          <cell r="C1006">
            <v>39843</v>
          </cell>
          <cell r="F1006">
            <v>2627210.5099999998</v>
          </cell>
          <cell r="G1006">
            <v>221116</v>
          </cell>
          <cell r="H1006">
            <v>51.88</v>
          </cell>
          <cell r="I1006">
            <v>0.51880000000000004</v>
          </cell>
          <cell r="J1006">
            <v>39876</v>
          </cell>
          <cell r="K1006">
            <v>40943</v>
          </cell>
        </row>
        <row r="1007">
          <cell r="B1007">
            <v>5000000</v>
          </cell>
          <cell r="C1007">
            <v>39843</v>
          </cell>
          <cell r="F1007">
            <v>1927174.96</v>
          </cell>
          <cell r="G1007">
            <v>318326</v>
          </cell>
          <cell r="H1007">
            <v>44.54</v>
          </cell>
          <cell r="I1007">
            <v>0.44540000000000002</v>
          </cell>
          <cell r="J1007">
            <v>39876</v>
          </cell>
          <cell r="K1007">
            <v>40578</v>
          </cell>
        </row>
        <row r="1008">
          <cell r="B1008">
            <v>8000000</v>
          </cell>
          <cell r="C1008">
            <v>39843</v>
          </cell>
          <cell r="D1008" t="str">
            <v>A</v>
          </cell>
          <cell r="E1008" t="str">
            <v>T</v>
          </cell>
          <cell r="F1008">
            <v>9018873.9000000004</v>
          </cell>
          <cell r="G1008">
            <v>442232</v>
          </cell>
          <cell r="H1008">
            <v>51.88</v>
          </cell>
          <cell r="I1008">
            <v>0.51880000000000004</v>
          </cell>
          <cell r="J1008">
            <v>39876</v>
          </cell>
          <cell r="K1008">
            <v>40943</v>
          </cell>
        </row>
        <row r="1009">
          <cell r="B1009">
            <v>4000000</v>
          </cell>
          <cell r="C1009">
            <v>39846</v>
          </cell>
          <cell r="E1009" t="str">
            <v>P</v>
          </cell>
          <cell r="F1009">
            <v>1895637.74</v>
          </cell>
          <cell r="G1009">
            <v>254661</v>
          </cell>
          <cell r="H1009">
            <v>44.54</v>
          </cell>
          <cell r="I1009">
            <v>0.44540000000000002</v>
          </cell>
          <cell r="J1009">
            <v>39876</v>
          </cell>
          <cell r="K1009">
            <v>40578</v>
          </cell>
        </row>
        <row r="1010">
          <cell r="B1010">
            <v>16000000</v>
          </cell>
          <cell r="C1010">
            <v>39846</v>
          </cell>
          <cell r="F1010">
            <v>10839787.99</v>
          </cell>
          <cell r="G1010">
            <v>732406</v>
          </cell>
          <cell r="H1010">
            <v>35.950000000000003</v>
          </cell>
          <cell r="I1010">
            <v>0.35950000000000004</v>
          </cell>
          <cell r="J1010">
            <v>39876</v>
          </cell>
          <cell r="K1010">
            <v>40943</v>
          </cell>
        </row>
        <row r="1011">
          <cell r="B1011">
            <v>4000000</v>
          </cell>
          <cell r="C1011">
            <v>39846</v>
          </cell>
          <cell r="D1011" t="str">
            <v>A</v>
          </cell>
          <cell r="E1011" t="str">
            <v>T</v>
          </cell>
          <cell r="F1011">
            <v>3388902.17</v>
          </cell>
          <cell r="G1011">
            <v>254661</v>
          </cell>
          <cell r="H1011">
            <v>44.54</v>
          </cell>
          <cell r="I1011">
            <v>0.44540000000000002</v>
          </cell>
          <cell r="J1011">
            <v>39876</v>
          </cell>
          <cell r="K1011">
            <v>40578</v>
          </cell>
        </row>
        <row r="1012">
          <cell r="B1012">
            <v>10000000</v>
          </cell>
          <cell r="C1012">
            <v>39846</v>
          </cell>
          <cell r="F1012">
            <v>6329684.3399999999</v>
          </cell>
          <cell r="G1012">
            <v>552789</v>
          </cell>
          <cell r="H1012">
            <v>51.88</v>
          </cell>
          <cell r="I1012">
            <v>0.51880000000000004</v>
          </cell>
          <cell r="J1012">
            <v>39876</v>
          </cell>
          <cell r="K1012">
            <v>40943</v>
          </cell>
        </row>
        <row r="1013">
          <cell r="B1013">
            <v>5000000</v>
          </cell>
          <cell r="C1013">
            <v>39846</v>
          </cell>
          <cell r="F1013">
            <v>1922650.82</v>
          </cell>
          <cell r="G1013">
            <v>318326</v>
          </cell>
          <cell r="H1013">
            <v>44.54</v>
          </cell>
          <cell r="I1013">
            <v>0.44540000000000002</v>
          </cell>
          <cell r="J1013">
            <v>39876</v>
          </cell>
          <cell r="K1013">
            <v>40578</v>
          </cell>
        </row>
        <row r="1014">
          <cell r="B1014">
            <v>15000000</v>
          </cell>
          <cell r="C1014">
            <v>39846</v>
          </cell>
          <cell r="D1014" t="str">
            <v>A</v>
          </cell>
          <cell r="E1014" t="str">
            <v>T</v>
          </cell>
          <cell r="F1014">
            <v>9835381.4800000004</v>
          </cell>
          <cell r="G1014">
            <v>886030</v>
          </cell>
          <cell r="H1014">
            <v>36.04</v>
          </cell>
          <cell r="I1014">
            <v>0.3604</v>
          </cell>
          <cell r="J1014">
            <v>39876</v>
          </cell>
          <cell r="K1014">
            <v>40578</v>
          </cell>
        </row>
        <row r="1015">
          <cell r="B1015">
            <v>20000000</v>
          </cell>
          <cell r="C1015">
            <v>39846</v>
          </cell>
          <cell r="F1015">
            <v>7194790.2199999997</v>
          </cell>
          <cell r="G1015">
            <v>1181373</v>
          </cell>
          <cell r="H1015">
            <v>36.04</v>
          </cell>
          <cell r="I1015">
            <v>0.3604</v>
          </cell>
          <cell r="J1015">
            <v>39876</v>
          </cell>
          <cell r="K1015">
            <v>40578</v>
          </cell>
        </row>
        <row r="1016">
          <cell r="B1016">
            <v>6000000</v>
          </cell>
          <cell r="C1016">
            <v>39847</v>
          </cell>
          <cell r="F1016">
            <v>559681.06999999995</v>
          </cell>
          <cell r="G1016">
            <v>453332</v>
          </cell>
          <cell r="H1016">
            <v>41.5</v>
          </cell>
          <cell r="I1016">
            <v>0.41499999999999998</v>
          </cell>
          <cell r="J1016">
            <v>39889</v>
          </cell>
          <cell r="K1016">
            <v>40407</v>
          </cell>
          <cell r="L1016">
            <v>159000</v>
          </cell>
        </row>
        <row r="1017">
          <cell r="B1017">
            <v>6000000</v>
          </cell>
          <cell r="C1017">
            <v>39847</v>
          </cell>
          <cell r="F1017">
            <v>552457.87</v>
          </cell>
          <cell r="G1017">
            <v>453332</v>
          </cell>
          <cell r="H1017">
            <v>41.5</v>
          </cell>
          <cell r="I1017">
            <v>0.41499999999999998</v>
          </cell>
          <cell r="J1017">
            <v>39889</v>
          </cell>
          <cell r="K1017">
            <v>40407</v>
          </cell>
          <cell r="L1017">
            <v>159000</v>
          </cell>
        </row>
        <row r="1018">
          <cell r="B1018">
            <v>5000000</v>
          </cell>
          <cell r="C1018">
            <v>39847</v>
          </cell>
          <cell r="F1018">
            <v>3657439.17</v>
          </cell>
          <cell r="G1018">
            <v>276395</v>
          </cell>
          <cell r="H1018">
            <v>51.88</v>
          </cell>
          <cell r="I1018">
            <v>0.51880000000000004</v>
          </cell>
          <cell r="J1018">
            <v>39889</v>
          </cell>
          <cell r="K1018">
            <v>40956</v>
          </cell>
          <cell r="L1018">
            <v>97500</v>
          </cell>
        </row>
        <row r="1019">
          <cell r="B1019">
            <v>4000000</v>
          </cell>
          <cell r="C1019">
            <v>39847</v>
          </cell>
          <cell r="F1019">
            <v>356813.45</v>
          </cell>
          <cell r="G1019">
            <v>302221</v>
          </cell>
          <cell r="H1019">
            <v>41.5</v>
          </cell>
          <cell r="I1019">
            <v>0.41499999999999998</v>
          </cell>
          <cell r="J1019">
            <v>39889</v>
          </cell>
          <cell r="K1019">
            <v>40407</v>
          </cell>
          <cell r="L1019">
            <v>106000</v>
          </cell>
        </row>
        <row r="1020">
          <cell r="B1020">
            <v>4000000</v>
          </cell>
          <cell r="C1020">
            <v>39847</v>
          </cell>
          <cell r="E1020" t="str">
            <v>R</v>
          </cell>
          <cell r="F1020">
            <v>3073443.69</v>
          </cell>
          <cell r="G1020">
            <v>254661</v>
          </cell>
          <cell r="H1020">
            <v>44.54</v>
          </cell>
          <cell r="I1020">
            <v>0.44540000000000002</v>
          </cell>
          <cell r="J1020">
            <v>39889</v>
          </cell>
          <cell r="K1020">
            <v>40591</v>
          </cell>
          <cell r="L1020">
            <v>106000</v>
          </cell>
        </row>
        <row r="1021">
          <cell r="B1021">
            <v>15000000</v>
          </cell>
          <cell r="C1021">
            <v>39847</v>
          </cell>
          <cell r="F1021">
            <v>8532545.3800000008</v>
          </cell>
          <cell r="G1021">
            <v>765537</v>
          </cell>
          <cell r="H1021">
            <v>36.03</v>
          </cell>
          <cell r="I1021">
            <v>0.36030000000000001</v>
          </cell>
          <cell r="J1021">
            <v>39889</v>
          </cell>
          <cell r="K1021">
            <v>40772</v>
          </cell>
          <cell r="L1021">
            <v>367500</v>
          </cell>
        </row>
        <row r="1022">
          <cell r="B1022">
            <v>8000000</v>
          </cell>
          <cell r="C1022">
            <v>39847</v>
          </cell>
          <cell r="F1022">
            <v>3277623.27</v>
          </cell>
          <cell r="G1022">
            <v>509321</v>
          </cell>
          <cell r="H1022">
            <v>44.54</v>
          </cell>
          <cell r="I1022">
            <v>0.44540000000000002</v>
          </cell>
          <cell r="J1022">
            <v>39889</v>
          </cell>
          <cell r="K1022">
            <v>40591</v>
          </cell>
          <cell r="L1022">
            <v>212000</v>
          </cell>
        </row>
        <row r="1023">
          <cell r="B1023">
            <v>10000000</v>
          </cell>
          <cell r="C1023">
            <v>39847</v>
          </cell>
          <cell r="E1023" t="str">
            <v>P</v>
          </cell>
          <cell r="F1023">
            <v>8127419.7699999996</v>
          </cell>
          <cell r="G1023">
            <v>552789</v>
          </cell>
          <cell r="H1023">
            <v>51.88</v>
          </cell>
          <cell r="I1023">
            <v>0.51880000000000004</v>
          </cell>
          <cell r="J1023">
            <v>39889</v>
          </cell>
          <cell r="K1023">
            <v>40956</v>
          </cell>
          <cell r="L1023">
            <v>195000</v>
          </cell>
        </row>
        <row r="1024">
          <cell r="B1024">
            <v>25000000</v>
          </cell>
          <cell r="C1024">
            <v>39847</v>
          </cell>
          <cell r="F1024">
            <v>17231108.079999998</v>
          </cell>
          <cell r="G1024">
            <v>1144384</v>
          </cell>
          <cell r="H1024">
            <v>35.950000000000003</v>
          </cell>
          <cell r="I1024">
            <v>0.35950000000000004</v>
          </cell>
          <cell r="J1024">
            <v>39889</v>
          </cell>
          <cell r="K1024">
            <v>40956</v>
          </cell>
          <cell r="L1024">
            <v>487500</v>
          </cell>
        </row>
        <row r="1025">
          <cell r="B1025">
            <v>50000000</v>
          </cell>
          <cell r="C1025">
            <v>39847</v>
          </cell>
          <cell r="D1025" t="str">
            <v>A</v>
          </cell>
          <cell r="E1025" t="str">
            <v>T</v>
          </cell>
          <cell r="F1025">
            <v>44787367.18</v>
          </cell>
          <cell r="G1025">
            <v>2288767</v>
          </cell>
          <cell r="H1025">
            <v>35.950000000000003</v>
          </cell>
          <cell r="I1025">
            <v>0.35950000000000004</v>
          </cell>
          <cell r="J1025">
            <v>39889</v>
          </cell>
          <cell r="K1025">
            <v>40956</v>
          </cell>
          <cell r="L1025">
            <v>975000</v>
          </cell>
        </row>
        <row r="1026">
          <cell r="B1026">
            <v>33000000</v>
          </cell>
          <cell r="C1026">
            <v>39847</v>
          </cell>
          <cell r="F1026">
            <v>21966239.239999998</v>
          </cell>
          <cell r="G1026">
            <v>1510586</v>
          </cell>
          <cell r="H1026">
            <v>35.950000000000003</v>
          </cell>
          <cell r="I1026">
            <v>0.35950000000000004</v>
          </cell>
          <cell r="J1026">
            <v>39889</v>
          </cell>
          <cell r="K1026">
            <v>40956</v>
          </cell>
          <cell r="L1026">
            <v>643500</v>
          </cell>
        </row>
        <row r="1027">
          <cell r="B1027">
            <v>5000000</v>
          </cell>
          <cell r="C1027">
            <v>39847</v>
          </cell>
          <cell r="D1027" t="str">
            <v>A</v>
          </cell>
          <cell r="E1027" t="str">
            <v>S</v>
          </cell>
          <cell r="F1027">
            <v>2361720.5099999998</v>
          </cell>
          <cell r="G1027">
            <v>377777</v>
          </cell>
          <cell r="H1027">
            <v>41.5</v>
          </cell>
          <cell r="I1027">
            <v>0.41499999999999998</v>
          </cell>
          <cell r="J1027">
            <v>39889</v>
          </cell>
          <cell r="K1027">
            <v>40407</v>
          </cell>
          <cell r="L1027">
            <v>132500</v>
          </cell>
        </row>
        <row r="1028">
          <cell r="B1028">
            <v>40000000</v>
          </cell>
          <cell r="C1028">
            <v>39847</v>
          </cell>
          <cell r="F1028">
            <v>27114855.629999999</v>
          </cell>
          <cell r="G1028">
            <v>1831013</v>
          </cell>
          <cell r="H1028">
            <v>35.950000000000003</v>
          </cell>
          <cell r="I1028">
            <v>0.35950000000000004</v>
          </cell>
          <cell r="J1028">
            <v>39889</v>
          </cell>
          <cell r="K1028">
            <v>40956</v>
          </cell>
          <cell r="L1028">
            <v>780000</v>
          </cell>
        </row>
        <row r="1029">
          <cell r="B1029">
            <v>4000000</v>
          </cell>
          <cell r="C1029">
            <v>39848</v>
          </cell>
          <cell r="F1029">
            <v>1599330.19</v>
          </cell>
          <cell r="G1029">
            <v>254661</v>
          </cell>
          <cell r="H1029">
            <v>44.54</v>
          </cell>
          <cell r="I1029">
            <v>0.44540000000000002</v>
          </cell>
          <cell r="J1029">
            <v>39889</v>
          </cell>
          <cell r="K1029">
            <v>40591</v>
          </cell>
          <cell r="L1029">
            <v>106000</v>
          </cell>
        </row>
        <row r="1030">
          <cell r="B1030">
            <v>4000000</v>
          </cell>
          <cell r="C1030">
            <v>39848</v>
          </cell>
          <cell r="F1030">
            <v>1609428.17</v>
          </cell>
          <cell r="G1030">
            <v>254661</v>
          </cell>
          <cell r="H1030">
            <v>44.54</v>
          </cell>
          <cell r="I1030">
            <v>0.44540000000000002</v>
          </cell>
          <cell r="J1030">
            <v>39889</v>
          </cell>
          <cell r="K1030">
            <v>40591</v>
          </cell>
          <cell r="L1030">
            <v>106000</v>
          </cell>
        </row>
        <row r="1031">
          <cell r="B1031">
            <v>16000000</v>
          </cell>
          <cell r="C1031">
            <v>39848</v>
          </cell>
          <cell r="F1031">
            <v>6340394.4699999997</v>
          </cell>
          <cell r="G1031">
            <v>945098</v>
          </cell>
          <cell r="H1031">
            <v>36.04</v>
          </cell>
          <cell r="I1031">
            <v>0.3604</v>
          </cell>
          <cell r="J1031">
            <v>39889</v>
          </cell>
          <cell r="K1031">
            <v>40591</v>
          </cell>
          <cell r="L1031">
            <v>424000</v>
          </cell>
        </row>
        <row r="1032">
          <cell r="B1032">
            <v>12000000</v>
          </cell>
          <cell r="C1032">
            <v>39848</v>
          </cell>
          <cell r="F1032">
            <v>1182546.78</v>
          </cell>
          <cell r="G1032">
            <v>873058</v>
          </cell>
          <cell r="H1032">
            <v>36.090000000000003</v>
          </cell>
          <cell r="I1032">
            <v>0.36090000000000005</v>
          </cell>
          <cell r="J1032">
            <v>39889</v>
          </cell>
          <cell r="K1032">
            <v>40407</v>
          </cell>
          <cell r="L1032">
            <v>318000</v>
          </cell>
        </row>
        <row r="1033">
          <cell r="B1033">
            <v>12000000</v>
          </cell>
          <cell r="C1033">
            <v>39848</v>
          </cell>
          <cell r="F1033">
            <v>7280905.7599999998</v>
          </cell>
          <cell r="G1033">
            <v>549304</v>
          </cell>
          <cell r="H1033">
            <v>35.950000000000003</v>
          </cell>
          <cell r="I1033">
            <v>0.35950000000000004</v>
          </cell>
          <cell r="J1033">
            <v>39889</v>
          </cell>
          <cell r="K1033">
            <v>40956</v>
          </cell>
          <cell r="L1033">
            <v>234000</v>
          </cell>
        </row>
        <row r="1034">
          <cell r="B1034">
            <v>12000000</v>
          </cell>
          <cell r="C1034">
            <v>39848</v>
          </cell>
          <cell r="F1034">
            <v>4865596.45</v>
          </cell>
          <cell r="G1034">
            <v>708824</v>
          </cell>
          <cell r="H1034">
            <v>36.04</v>
          </cell>
          <cell r="I1034">
            <v>0.3604</v>
          </cell>
          <cell r="J1034">
            <v>39889</v>
          </cell>
          <cell r="K1034">
            <v>40591</v>
          </cell>
          <cell r="L1034">
            <v>318000</v>
          </cell>
        </row>
        <row r="1035">
          <cell r="B1035">
            <v>12000000</v>
          </cell>
          <cell r="C1035">
            <v>39848</v>
          </cell>
          <cell r="D1035" t="str">
            <v>A</v>
          </cell>
          <cell r="E1035" t="str">
            <v>S</v>
          </cell>
          <cell r="F1035">
            <v>8354234.3600000003</v>
          </cell>
          <cell r="G1035">
            <v>708824</v>
          </cell>
          <cell r="H1035">
            <v>36.04</v>
          </cell>
          <cell r="I1035">
            <v>0.3604</v>
          </cell>
          <cell r="J1035">
            <v>39889</v>
          </cell>
          <cell r="K1035">
            <v>40591</v>
          </cell>
          <cell r="L1035">
            <v>318000</v>
          </cell>
        </row>
        <row r="1036">
          <cell r="B1036">
            <v>4000000</v>
          </cell>
          <cell r="C1036">
            <v>39848</v>
          </cell>
          <cell r="F1036">
            <v>757678.99</v>
          </cell>
          <cell r="G1036">
            <v>302221</v>
          </cell>
          <cell r="H1036">
            <v>41.5</v>
          </cell>
          <cell r="I1036">
            <v>0.41499999999999998</v>
          </cell>
          <cell r="J1036">
            <v>39889</v>
          </cell>
          <cell r="K1036">
            <v>40407</v>
          </cell>
          <cell r="L1036">
            <v>106000</v>
          </cell>
        </row>
        <row r="1037">
          <cell r="B1037">
            <v>9000000</v>
          </cell>
          <cell r="C1037">
            <v>39848</v>
          </cell>
          <cell r="F1037">
            <v>4021378.06</v>
          </cell>
          <cell r="G1037">
            <v>572986</v>
          </cell>
          <cell r="H1037">
            <v>44.54</v>
          </cell>
          <cell r="I1037">
            <v>0.44540000000000002</v>
          </cell>
          <cell r="J1037">
            <v>39889</v>
          </cell>
          <cell r="K1037">
            <v>40591</v>
          </cell>
          <cell r="L1037">
            <v>238500</v>
          </cell>
        </row>
        <row r="1038">
          <cell r="B1038">
            <v>3000000</v>
          </cell>
          <cell r="C1038">
            <v>39848</v>
          </cell>
          <cell r="D1038" t="str">
            <v>A</v>
          </cell>
          <cell r="E1038" t="str">
            <v>T</v>
          </cell>
          <cell r="F1038">
            <v>930964.06</v>
          </cell>
          <cell r="G1038">
            <v>305494</v>
          </cell>
          <cell r="H1038">
            <v>38.729999999999997</v>
          </cell>
          <cell r="I1038">
            <v>0.38729999999999998</v>
          </cell>
          <cell r="J1038">
            <v>39889</v>
          </cell>
          <cell r="K1038">
            <v>40226</v>
          </cell>
          <cell r="L1038">
            <v>79500</v>
          </cell>
        </row>
        <row r="1039">
          <cell r="B1039">
            <v>3500000</v>
          </cell>
          <cell r="C1039">
            <v>39848</v>
          </cell>
          <cell r="E1039" t="str">
            <v>P</v>
          </cell>
          <cell r="F1039">
            <v>1871175.58</v>
          </cell>
          <cell r="G1039">
            <v>222828</v>
          </cell>
          <cell r="H1039">
            <v>44.54</v>
          </cell>
          <cell r="I1039">
            <v>0.44540000000000002</v>
          </cell>
          <cell r="J1039">
            <v>39889</v>
          </cell>
          <cell r="K1039">
            <v>40591</v>
          </cell>
          <cell r="L1039">
            <v>92750</v>
          </cell>
        </row>
        <row r="1040">
          <cell r="B1040">
            <v>3000000</v>
          </cell>
          <cell r="C1040">
            <v>39848</v>
          </cell>
          <cell r="F1040">
            <v>1087108</v>
          </cell>
          <cell r="G1040">
            <v>190996</v>
          </cell>
          <cell r="H1040">
            <v>44.54</v>
          </cell>
          <cell r="I1040">
            <v>0.44540000000000002</v>
          </cell>
          <cell r="J1040">
            <v>39889</v>
          </cell>
          <cell r="K1040">
            <v>40591</v>
          </cell>
          <cell r="L1040">
            <v>79500</v>
          </cell>
        </row>
        <row r="1041">
          <cell r="B1041">
            <v>50000000</v>
          </cell>
          <cell r="C1041">
            <v>39849</v>
          </cell>
          <cell r="F1041">
            <v>33753123.420000002</v>
          </cell>
          <cell r="G1041">
            <v>2288767</v>
          </cell>
          <cell r="H1041">
            <v>35.950000000000003</v>
          </cell>
          <cell r="I1041">
            <v>0.35950000000000004</v>
          </cell>
          <cell r="J1041">
            <v>39889</v>
          </cell>
          <cell r="K1041">
            <v>40956</v>
          </cell>
          <cell r="L1041">
            <v>975000</v>
          </cell>
        </row>
        <row r="1042">
          <cell r="B1042">
            <v>11000000</v>
          </cell>
          <cell r="C1042">
            <v>39849</v>
          </cell>
          <cell r="F1042">
            <v>7407685.8200000003</v>
          </cell>
          <cell r="G1042">
            <v>503529</v>
          </cell>
          <cell r="H1042">
            <v>35.950000000000003</v>
          </cell>
          <cell r="I1042">
            <v>0.35950000000000004</v>
          </cell>
          <cell r="J1042">
            <v>39889</v>
          </cell>
          <cell r="K1042">
            <v>40956</v>
          </cell>
          <cell r="L1042">
            <v>214500</v>
          </cell>
        </row>
        <row r="1043">
          <cell r="B1043">
            <v>10000000</v>
          </cell>
          <cell r="C1043">
            <v>39849</v>
          </cell>
          <cell r="F1043">
            <v>7949359.8499999996</v>
          </cell>
          <cell r="G1043">
            <v>552789</v>
          </cell>
          <cell r="H1043">
            <v>51.88</v>
          </cell>
          <cell r="I1043">
            <v>0.51880000000000004</v>
          </cell>
          <cell r="J1043">
            <v>39889</v>
          </cell>
          <cell r="K1043">
            <v>40956</v>
          </cell>
          <cell r="L1043">
            <v>195000</v>
          </cell>
        </row>
        <row r="1044">
          <cell r="B1044">
            <v>3000000</v>
          </cell>
          <cell r="C1044">
            <v>39849</v>
          </cell>
          <cell r="E1044" t="str">
            <v>Q</v>
          </cell>
          <cell r="F1044">
            <v>1792557.87</v>
          </cell>
          <cell r="G1044">
            <v>190996</v>
          </cell>
          <cell r="H1044">
            <v>44.54</v>
          </cell>
          <cell r="I1044">
            <v>0.44540000000000002</v>
          </cell>
          <cell r="J1044">
            <v>39889</v>
          </cell>
          <cell r="K1044">
            <v>40591</v>
          </cell>
          <cell r="L1044">
            <v>79500</v>
          </cell>
        </row>
        <row r="1045">
          <cell r="B1045">
            <v>15000000</v>
          </cell>
          <cell r="C1045">
            <v>39849</v>
          </cell>
          <cell r="E1045" t="str">
            <v>R</v>
          </cell>
          <cell r="F1045">
            <v>12406668.08</v>
          </cell>
          <cell r="G1045">
            <v>686630</v>
          </cell>
          <cell r="H1045">
            <v>35.950000000000003</v>
          </cell>
          <cell r="I1045">
            <v>0.35950000000000004</v>
          </cell>
          <cell r="J1045">
            <v>39889</v>
          </cell>
          <cell r="K1045">
            <v>40956</v>
          </cell>
          <cell r="L1045">
            <v>292500</v>
          </cell>
        </row>
        <row r="1046">
          <cell r="B1046">
            <v>15000000</v>
          </cell>
          <cell r="C1046">
            <v>39849</v>
          </cell>
          <cell r="E1046" t="str">
            <v>Q</v>
          </cell>
          <cell r="F1046">
            <v>4119995.84</v>
          </cell>
          <cell r="G1046">
            <v>1091323</v>
          </cell>
          <cell r="H1046">
            <v>36.090000000000003</v>
          </cell>
          <cell r="I1046">
            <v>0.36090000000000005</v>
          </cell>
          <cell r="J1046">
            <v>39889</v>
          </cell>
          <cell r="K1046">
            <v>40407</v>
          </cell>
          <cell r="L1046">
            <v>397500</v>
          </cell>
        </row>
        <row r="1047">
          <cell r="B1047">
            <v>3000000</v>
          </cell>
          <cell r="C1047">
            <v>39849</v>
          </cell>
          <cell r="E1047" t="str">
            <v>P</v>
          </cell>
          <cell r="F1047">
            <v>642973.27</v>
          </cell>
          <cell r="G1047">
            <v>226666</v>
          </cell>
          <cell r="H1047">
            <v>41.5</v>
          </cell>
          <cell r="I1047">
            <v>0.41499999999999998</v>
          </cell>
          <cell r="J1047">
            <v>39889</v>
          </cell>
          <cell r="K1047">
            <v>40407</v>
          </cell>
          <cell r="L1047">
            <v>79500</v>
          </cell>
        </row>
        <row r="1048">
          <cell r="B1048">
            <v>7000000</v>
          </cell>
          <cell r="C1048">
            <v>39849</v>
          </cell>
          <cell r="E1048" t="str">
            <v>R</v>
          </cell>
          <cell r="F1048">
            <v>5313785.0599999996</v>
          </cell>
          <cell r="G1048">
            <v>445656</v>
          </cell>
          <cell r="H1048">
            <v>44.54</v>
          </cell>
          <cell r="I1048">
            <v>0.44540000000000002</v>
          </cell>
          <cell r="J1048">
            <v>39889</v>
          </cell>
          <cell r="K1048">
            <v>40591</v>
          </cell>
          <cell r="L1048">
            <v>185500</v>
          </cell>
        </row>
        <row r="1049">
          <cell r="B1049">
            <v>15000000</v>
          </cell>
          <cell r="C1049">
            <v>39849</v>
          </cell>
          <cell r="F1049">
            <v>5685073.4400000004</v>
          </cell>
          <cell r="G1049">
            <v>886030</v>
          </cell>
          <cell r="H1049">
            <v>36.04</v>
          </cell>
          <cell r="I1049">
            <v>0.3604</v>
          </cell>
          <cell r="J1049">
            <v>39889</v>
          </cell>
          <cell r="K1049">
            <v>40591</v>
          </cell>
          <cell r="L1049">
            <v>397500</v>
          </cell>
        </row>
        <row r="1050">
          <cell r="B1050">
            <v>10000000</v>
          </cell>
          <cell r="C1050">
            <v>39849</v>
          </cell>
          <cell r="E1050" t="str">
            <v>P</v>
          </cell>
          <cell r="F1050">
            <v>4288878.91</v>
          </cell>
          <cell r="G1050">
            <v>636651</v>
          </cell>
          <cell r="H1050">
            <v>44.54</v>
          </cell>
          <cell r="I1050">
            <v>0.44540000000000002</v>
          </cell>
          <cell r="J1050">
            <v>39889</v>
          </cell>
          <cell r="K1050">
            <v>40591</v>
          </cell>
          <cell r="L1050">
            <v>265000</v>
          </cell>
        </row>
        <row r="1051">
          <cell r="B1051">
            <v>5000000</v>
          </cell>
          <cell r="C1051">
            <v>39849</v>
          </cell>
          <cell r="F1051">
            <v>509441.03</v>
          </cell>
          <cell r="G1051">
            <v>377777</v>
          </cell>
          <cell r="H1051">
            <v>41.5</v>
          </cell>
          <cell r="I1051">
            <v>0.41499999999999998</v>
          </cell>
          <cell r="J1051">
            <v>39889</v>
          </cell>
          <cell r="K1051">
            <v>40407</v>
          </cell>
          <cell r="L1051">
            <v>132500</v>
          </cell>
        </row>
        <row r="1052">
          <cell r="B1052">
            <v>24000000</v>
          </cell>
          <cell r="C1052">
            <v>39849</v>
          </cell>
          <cell r="F1052">
            <v>16174943.18</v>
          </cell>
          <cell r="G1052">
            <v>1098608</v>
          </cell>
          <cell r="H1052">
            <v>35.950000000000003</v>
          </cell>
          <cell r="I1052">
            <v>0.35950000000000004</v>
          </cell>
          <cell r="J1052">
            <v>39889</v>
          </cell>
          <cell r="K1052">
            <v>40956</v>
          </cell>
          <cell r="L1052">
            <v>468000</v>
          </cell>
        </row>
        <row r="1053">
          <cell r="B1053">
            <v>6000000</v>
          </cell>
          <cell r="C1053">
            <v>39849</v>
          </cell>
          <cell r="F1053">
            <v>453332</v>
          </cell>
          <cell r="G1053">
            <v>453332</v>
          </cell>
          <cell r="H1053">
            <v>41.5</v>
          </cell>
          <cell r="I1053">
            <v>0.41499999999999998</v>
          </cell>
          <cell r="J1053">
            <v>39889</v>
          </cell>
          <cell r="K1053">
            <v>40407</v>
          </cell>
          <cell r="L1053">
            <v>159000</v>
          </cell>
        </row>
        <row r="1054">
          <cell r="B1054">
            <v>6000000</v>
          </cell>
          <cell r="C1054">
            <v>39849</v>
          </cell>
          <cell r="F1054">
            <v>2390038.8199999998</v>
          </cell>
          <cell r="G1054">
            <v>381991</v>
          </cell>
          <cell r="H1054">
            <v>44.54</v>
          </cell>
          <cell r="I1054">
            <v>0.44540000000000002</v>
          </cell>
          <cell r="J1054">
            <v>39889</v>
          </cell>
          <cell r="K1054">
            <v>40591</v>
          </cell>
          <cell r="L1054">
            <v>159000</v>
          </cell>
        </row>
        <row r="1055">
          <cell r="B1055">
            <v>8000000</v>
          </cell>
          <cell r="C1055">
            <v>39849</v>
          </cell>
          <cell r="F1055">
            <v>3079280.95</v>
          </cell>
          <cell r="G1055">
            <v>509321</v>
          </cell>
          <cell r="H1055">
            <v>44.54</v>
          </cell>
          <cell r="I1055">
            <v>0.44540000000000002</v>
          </cell>
          <cell r="J1055">
            <v>39889</v>
          </cell>
          <cell r="K1055">
            <v>40591</v>
          </cell>
          <cell r="L1055">
            <v>212000</v>
          </cell>
        </row>
        <row r="1056">
          <cell r="B1056">
            <v>3500000</v>
          </cell>
          <cell r="C1056">
            <v>39849</v>
          </cell>
          <cell r="F1056">
            <v>1578210.73</v>
          </cell>
          <cell r="G1056">
            <v>222828</v>
          </cell>
          <cell r="H1056">
            <v>44.54</v>
          </cell>
          <cell r="I1056">
            <v>0.44540000000000002</v>
          </cell>
          <cell r="J1056">
            <v>39889</v>
          </cell>
          <cell r="K1056">
            <v>40591</v>
          </cell>
          <cell r="L1056">
            <v>92750</v>
          </cell>
        </row>
        <row r="1057">
          <cell r="B1057">
            <v>28000000</v>
          </cell>
          <cell r="C1057">
            <v>39849</v>
          </cell>
          <cell r="F1057">
            <v>18761371.190000001</v>
          </cell>
          <cell r="G1057">
            <v>1281709</v>
          </cell>
          <cell r="H1057">
            <v>35.950000000000003</v>
          </cell>
          <cell r="I1057">
            <v>0.35950000000000004</v>
          </cell>
          <cell r="J1057">
            <v>39889</v>
          </cell>
          <cell r="K1057">
            <v>40956</v>
          </cell>
          <cell r="L1057">
            <v>546000</v>
          </cell>
        </row>
        <row r="1058">
          <cell r="B1058">
            <v>4000000</v>
          </cell>
          <cell r="C1058">
            <v>39849</v>
          </cell>
          <cell r="D1058" t="str">
            <v>A</v>
          </cell>
          <cell r="E1058" t="str">
            <v>P</v>
          </cell>
          <cell r="F1058">
            <v>2421963.42</v>
          </cell>
          <cell r="G1058">
            <v>254661</v>
          </cell>
          <cell r="H1058">
            <v>44.54</v>
          </cell>
          <cell r="I1058">
            <v>0.44540000000000002</v>
          </cell>
          <cell r="J1058">
            <v>39889</v>
          </cell>
          <cell r="K1058">
            <v>40591</v>
          </cell>
          <cell r="L1058">
            <v>106000</v>
          </cell>
        </row>
        <row r="1059">
          <cell r="B1059">
            <v>10000000</v>
          </cell>
          <cell r="C1059">
            <v>39850</v>
          </cell>
          <cell r="F1059">
            <v>3905049.25</v>
          </cell>
          <cell r="G1059">
            <v>636651</v>
          </cell>
          <cell r="H1059">
            <v>44.54</v>
          </cell>
          <cell r="I1059">
            <v>0.44540000000000002</v>
          </cell>
          <cell r="J1059">
            <v>39889</v>
          </cell>
          <cell r="K1059">
            <v>40591</v>
          </cell>
          <cell r="L1059">
            <v>265000</v>
          </cell>
        </row>
        <row r="1060">
          <cell r="B1060">
            <v>15000000</v>
          </cell>
          <cell r="C1060">
            <v>39850</v>
          </cell>
          <cell r="E1060" t="str">
            <v>P</v>
          </cell>
          <cell r="F1060">
            <v>2985970.99</v>
          </cell>
          <cell r="G1060">
            <v>1091323</v>
          </cell>
          <cell r="H1060">
            <v>36.090000000000003</v>
          </cell>
          <cell r="I1060">
            <v>0.36090000000000005</v>
          </cell>
          <cell r="J1060">
            <v>39889</v>
          </cell>
          <cell r="K1060">
            <v>40407</v>
          </cell>
          <cell r="L1060">
            <v>397500</v>
          </cell>
        </row>
        <row r="1061">
          <cell r="B1061">
            <v>16000000</v>
          </cell>
          <cell r="C1061">
            <v>39850</v>
          </cell>
          <cell r="F1061">
            <v>10619748.58</v>
          </cell>
          <cell r="G1061">
            <v>732406</v>
          </cell>
          <cell r="H1061">
            <v>35.950000000000003</v>
          </cell>
          <cell r="I1061">
            <v>0.35950000000000004</v>
          </cell>
          <cell r="J1061">
            <v>39889</v>
          </cell>
          <cell r="K1061">
            <v>40956</v>
          </cell>
          <cell r="L1061">
            <v>312000</v>
          </cell>
        </row>
        <row r="1062">
          <cell r="B1062">
            <v>5000000</v>
          </cell>
          <cell r="C1062">
            <v>39850</v>
          </cell>
          <cell r="D1062" t="str">
            <v>A</v>
          </cell>
          <cell r="E1062" t="str">
            <v>S</v>
          </cell>
          <cell r="F1062">
            <v>2433981.94</v>
          </cell>
          <cell r="G1062">
            <v>377777</v>
          </cell>
          <cell r="H1062">
            <v>41.5</v>
          </cell>
          <cell r="I1062">
            <v>0.41499999999999998</v>
          </cell>
          <cell r="J1062">
            <v>39889</v>
          </cell>
          <cell r="K1062">
            <v>40407</v>
          </cell>
          <cell r="L1062">
            <v>132500</v>
          </cell>
        </row>
        <row r="1063">
          <cell r="B1063">
            <v>4000000</v>
          </cell>
          <cell r="C1063">
            <v>39850</v>
          </cell>
          <cell r="E1063" t="str">
            <v>P</v>
          </cell>
          <cell r="F1063">
            <v>2335344.19</v>
          </cell>
          <cell r="G1063">
            <v>254661</v>
          </cell>
          <cell r="H1063">
            <v>44.54</v>
          </cell>
          <cell r="I1063">
            <v>0.44540000000000002</v>
          </cell>
          <cell r="J1063">
            <v>39889</v>
          </cell>
          <cell r="K1063">
            <v>40591</v>
          </cell>
          <cell r="L1063">
            <v>106000</v>
          </cell>
        </row>
        <row r="1064">
          <cell r="B1064">
            <v>4000000</v>
          </cell>
          <cell r="C1064">
            <v>39850</v>
          </cell>
          <cell r="F1064">
            <v>2641959.58</v>
          </cell>
          <cell r="G1064">
            <v>221116</v>
          </cell>
          <cell r="H1064">
            <v>51.88</v>
          </cell>
          <cell r="I1064">
            <v>0.51880000000000004</v>
          </cell>
          <cell r="J1064">
            <v>39889</v>
          </cell>
          <cell r="K1064">
            <v>40956</v>
          </cell>
          <cell r="L1064">
            <v>78000</v>
          </cell>
        </row>
        <row r="1065">
          <cell r="B1065">
            <v>44000000</v>
          </cell>
          <cell r="C1065">
            <v>39850</v>
          </cell>
          <cell r="F1065">
            <v>25495167.91</v>
          </cell>
          <cell r="G1065">
            <v>1772319</v>
          </cell>
          <cell r="H1065">
            <v>25.98</v>
          </cell>
          <cell r="I1065">
            <v>0.25980000000000003</v>
          </cell>
          <cell r="J1065">
            <v>39876</v>
          </cell>
          <cell r="K1065">
            <v>40943</v>
          </cell>
          <cell r="L1065">
            <v>193600</v>
          </cell>
        </row>
        <row r="1066">
          <cell r="B1066">
            <v>16000000</v>
          </cell>
          <cell r="C1066">
            <v>39850</v>
          </cell>
          <cell r="E1066" t="str">
            <v>P</v>
          </cell>
          <cell r="F1066">
            <v>7330076.6900000004</v>
          </cell>
          <cell r="G1066">
            <v>945098</v>
          </cell>
          <cell r="H1066">
            <v>36.04</v>
          </cell>
          <cell r="I1066">
            <v>0.3604</v>
          </cell>
          <cell r="J1066">
            <v>39889</v>
          </cell>
          <cell r="K1066">
            <v>40591</v>
          </cell>
          <cell r="L1066">
            <v>424000</v>
          </cell>
        </row>
        <row r="1067">
          <cell r="B1067">
            <v>20000000</v>
          </cell>
          <cell r="C1067">
            <v>39850</v>
          </cell>
          <cell r="F1067">
            <v>11282403.460000001</v>
          </cell>
          <cell r="G1067">
            <v>1020715</v>
          </cell>
          <cell r="H1067">
            <v>36.03</v>
          </cell>
          <cell r="I1067">
            <v>0.36030000000000001</v>
          </cell>
          <cell r="J1067">
            <v>39889</v>
          </cell>
          <cell r="K1067">
            <v>40772</v>
          </cell>
          <cell r="L1067">
            <v>490000</v>
          </cell>
        </row>
        <row r="1068">
          <cell r="B1068">
            <v>5000000</v>
          </cell>
          <cell r="C1068">
            <v>39850</v>
          </cell>
          <cell r="F1068">
            <v>2021867.24</v>
          </cell>
          <cell r="G1068">
            <v>318326</v>
          </cell>
          <cell r="H1068">
            <v>44.54</v>
          </cell>
          <cell r="I1068">
            <v>0.44540000000000002</v>
          </cell>
          <cell r="J1068">
            <v>39889</v>
          </cell>
          <cell r="K1068">
            <v>40591</v>
          </cell>
          <cell r="L1068">
            <v>132500</v>
          </cell>
        </row>
        <row r="1069">
          <cell r="B1069">
            <v>4000000</v>
          </cell>
          <cell r="C1069">
            <v>39850</v>
          </cell>
          <cell r="F1069">
            <v>2283585.89</v>
          </cell>
          <cell r="G1069">
            <v>254661</v>
          </cell>
          <cell r="H1069">
            <v>44.54</v>
          </cell>
          <cell r="I1069">
            <v>0.44540000000000002</v>
          </cell>
          <cell r="J1069">
            <v>39889</v>
          </cell>
          <cell r="K1069">
            <v>40591</v>
          </cell>
          <cell r="L1069">
            <v>106000</v>
          </cell>
        </row>
        <row r="1070">
          <cell r="B1070">
            <v>3000000</v>
          </cell>
          <cell r="C1070">
            <v>39853</v>
          </cell>
          <cell r="F1070">
            <v>1169887.01</v>
          </cell>
          <cell r="G1070">
            <v>190996</v>
          </cell>
          <cell r="H1070">
            <v>44.54</v>
          </cell>
          <cell r="I1070">
            <v>0.44540000000000002</v>
          </cell>
          <cell r="J1070">
            <v>39889</v>
          </cell>
          <cell r="K1070">
            <v>40591</v>
          </cell>
          <cell r="L1070">
            <v>79500</v>
          </cell>
        </row>
        <row r="1071">
          <cell r="B1071">
            <v>50000000</v>
          </cell>
          <cell r="C1071">
            <v>39853</v>
          </cell>
          <cell r="F1071">
            <v>30676952.109999999</v>
          </cell>
          <cell r="G1071">
            <v>2288767</v>
          </cell>
          <cell r="H1071">
            <v>35.950000000000003</v>
          </cell>
          <cell r="I1071">
            <v>0.35950000000000004</v>
          </cell>
          <cell r="J1071">
            <v>39889</v>
          </cell>
          <cell r="K1071">
            <v>40956</v>
          </cell>
          <cell r="L1071">
            <v>975000</v>
          </cell>
        </row>
        <row r="1072">
          <cell r="B1072">
            <v>3500000</v>
          </cell>
          <cell r="C1072">
            <v>39853</v>
          </cell>
          <cell r="E1072" t="str">
            <v>R</v>
          </cell>
          <cell r="F1072">
            <v>2688012.71</v>
          </cell>
          <cell r="G1072">
            <v>222828</v>
          </cell>
          <cell r="H1072">
            <v>44.54</v>
          </cell>
          <cell r="I1072">
            <v>0.44540000000000002</v>
          </cell>
          <cell r="J1072">
            <v>39889</v>
          </cell>
          <cell r="K1072">
            <v>40591</v>
          </cell>
          <cell r="L1072">
            <v>92750</v>
          </cell>
        </row>
        <row r="1073">
          <cell r="B1073">
            <v>14000000</v>
          </cell>
          <cell r="C1073">
            <v>39853</v>
          </cell>
          <cell r="F1073">
            <v>9408171.7699999996</v>
          </cell>
          <cell r="G1073">
            <v>640855</v>
          </cell>
          <cell r="H1073">
            <v>35.950000000000003</v>
          </cell>
          <cell r="I1073">
            <v>0.35950000000000004</v>
          </cell>
          <cell r="J1073">
            <v>39889</v>
          </cell>
          <cell r="K1073">
            <v>40956</v>
          </cell>
          <cell r="L1073">
            <v>273000</v>
          </cell>
        </row>
        <row r="1074">
          <cell r="B1074">
            <v>4000000</v>
          </cell>
          <cell r="C1074">
            <v>39853</v>
          </cell>
          <cell r="D1074" t="str">
            <v>A</v>
          </cell>
          <cell r="E1074" t="str">
            <v>T</v>
          </cell>
          <cell r="F1074">
            <v>4181129.55</v>
          </cell>
          <cell r="G1074">
            <v>254661</v>
          </cell>
          <cell r="H1074">
            <v>44.54</v>
          </cell>
          <cell r="I1074">
            <v>0.44540000000000002</v>
          </cell>
          <cell r="J1074">
            <v>39889</v>
          </cell>
          <cell r="K1074">
            <v>40591</v>
          </cell>
          <cell r="L1074">
            <v>106000</v>
          </cell>
        </row>
        <row r="1075">
          <cell r="B1075">
            <v>5000000</v>
          </cell>
          <cell r="C1075">
            <v>39853</v>
          </cell>
          <cell r="F1075">
            <v>3576402.02</v>
          </cell>
          <cell r="G1075">
            <v>276395</v>
          </cell>
          <cell r="H1075">
            <v>51.88</v>
          </cell>
          <cell r="I1075">
            <v>0.51880000000000004</v>
          </cell>
          <cell r="J1075">
            <v>39889</v>
          </cell>
          <cell r="K1075">
            <v>40956</v>
          </cell>
          <cell r="L1075">
            <v>97500</v>
          </cell>
        </row>
        <row r="1076">
          <cell r="B1076">
            <v>7000000</v>
          </cell>
          <cell r="C1076">
            <v>39853</v>
          </cell>
          <cell r="E1076" t="str">
            <v>R</v>
          </cell>
          <cell r="F1076">
            <v>432493.43</v>
          </cell>
          <cell r="G1076">
            <v>712819</v>
          </cell>
          <cell r="H1076">
            <v>38.729999999999997</v>
          </cell>
          <cell r="I1076">
            <v>0.38729999999999998</v>
          </cell>
          <cell r="J1076">
            <v>39889</v>
          </cell>
          <cell r="K1076">
            <v>40226</v>
          </cell>
          <cell r="L1076">
            <v>185500</v>
          </cell>
        </row>
        <row r="1077">
          <cell r="B1077">
            <v>8000000</v>
          </cell>
          <cell r="C1077">
            <v>39853</v>
          </cell>
          <cell r="F1077">
            <v>5729094.1600000001</v>
          </cell>
          <cell r="G1077">
            <v>442232</v>
          </cell>
          <cell r="H1077">
            <v>51.88</v>
          </cell>
          <cell r="I1077">
            <v>0.51880000000000004</v>
          </cell>
          <cell r="J1077">
            <v>39889</v>
          </cell>
          <cell r="K1077">
            <v>40956</v>
          </cell>
          <cell r="L1077">
            <v>156000</v>
          </cell>
        </row>
        <row r="1078">
          <cell r="B1078">
            <v>6000000</v>
          </cell>
          <cell r="C1078">
            <v>39853</v>
          </cell>
          <cell r="E1078" t="str">
            <v>R</v>
          </cell>
          <cell r="F1078">
            <v>2513670.9</v>
          </cell>
          <cell r="G1078">
            <v>453332</v>
          </cell>
          <cell r="H1078">
            <v>41.5</v>
          </cell>
          <cell r="I1078">
            <v>0.41499999999999998</v>
          </cell>
          <cell r="J1078">
            <v>39889</v>
          </cell>
          <cell r="K1078">
            <v>40407</v>
          </cell>
          <cell r="L1078">
            <v>159000</v>
          </cell>
        </row>
        <row r="1079">
          <cell r="B1079">
            <v>4000000</v>
          </cell>
          <cell r="C1079">
            <v>39853</v>
          </cell>
          <cell r="F1079">
            <v>1554089.88</v>
          </cell>
          <cell r="G1079">
            <v>254661</v>
          </cell>
          <cell r="H1079">
            <v>44.54</v>
          </cell>
          <cell r="I1079">
            <v>0.44540000000000002</v>
          </cell>
          <cell r="J1079">
            <v>39889</v>
          </cell>
          <cell r="K1079">
            <v>40591</v>
          </cell>
          <cell r="L1079">
            <v>106000</v>
          </cell>
        </row>
        <row r="1080">
          <cell r="B1080">
            <v>6000000</v>
          </cell>
          <cell r="C1080">
            <v>39853</v>
          </cell>
          <cell r="F1080">
            <v>2299247.09</v>
          </cell>
          <cell r="G1080">
            <v>381991</v>
          </cell>
          <cell r="H1080">
            <v>44.54</v>
          </cell>
          <cell r="I1080">
            <v>0.44540000000000002</v>
          </cell>
          <cell r="J1080">
            <v>39889</v>
          </cell>
          <cell r="K1080">
            <v>40591</v>
          </cell>
          <cell r="L1080">
            <v>159000</v>
          </cell>
        </row>
        <row r="1081">
          <cell r="B1081">
            <v>7500000</v>
          </cell>
          <cell r="C1081">
            <v>39853</v>
          </cell>
          <cell r="F1081">
            <v>4529226.5</v>
          </cell>
          <cell r="G1081">
            <v>414592</v>
          </cell>
          <cell r="H1081">
            <v>51.88</v>
          </cell>
          <cell r="I1081">
            <v>0.51880000000000004</v>
          </cell>
          <cell r="J1081">
            <v>39889</v>
          </cell>
          <cell r="K1081">
            <v>40956</v>
          </cell>
          <cell r="L1081">
            <v>146250</v>
          </cell>
        </row>
        <row r="1082">
          <cell r="B1082">
            <v>26000000</v>
          </cell>
          <cell r="C1082">
            <v>39853</v>
          </cell>
          <cell r="F1082">
            <v>9762498.9499999993</v>
          </cell>
          <cell r="G1082">
            <v>1535785</v>
          </cell>
          <cell r="H1082">
            <v>36.04</v>
          </cell>
          <cell r="I1082">
            <v>0.3604</v>
          </cell>
          <cell r="J1082">
            <v>39889</v>
          </cell>
          <cell r="K1082">
            <v>40591</v>
          </cell>
          <cell r="L1082">
            <v>689000</v>
          </cell>
        </row>
        <row r="1083">
          <cell r="B1083">
            <v>7000000</v>
          </cell>
          <cell r="C1083">
            <v>39853</v>
          </cell>
          <cell r="F1083">
            <v>4034442.24</v>
          </cell>
          <cell r="G1083">
            <v>281960</v>
          </cell>
          <cell r="H1083">
            <v>25.98</v>
          </cell>
          <cell r="I1083">
            <v>0.25980000000000003</v>
          </cell>
          <cell r="J1083">
            <v>39876</v>
          </cell>
          <cell r="K1083">
            <v>40943</v>
          </cell>
          <cell r="L1083">
            <v>30800</v>
          </cell>
        </row>
        <row r="1084">
          <cell r="B1084">
            <v>5000000</v>
          </cell>
          <cell r="C1084">
            <v>39854</v>
          </cell>
          <cell r="E1084" t="str">
            <v>R</v>
          </cell>
          <cell r="F1084">
            <v>3442703.16</v>
          </cell>
          <cell r="G1084">
            <v>318326</v>
          </cell>
          <cell r="H1084">
            <v>44.54</v>
          </cell>
          <cell r="I1084">
            <v>0.44540000000000002</v>
          </cell>
          <cell r="J1084">
            <v>39889</v>
          </cell>
          <cell r="K1084">
            <v>40591</v>
          </cell>
          <cell r="L1084">
            <v>132500</v>
          </cell>
        </row>
        <row r="1085">
          <cell r="B1085">
            <v>10000000</v>
          </cell>
          <cell r="C1085">
            <v>39854</v>
          </cell>
          <cell r="F1085">
            <v>5827961.2000000002</v>
          </cell>
          <cell r="G1085">
            <v>583344</v>
          </cell>
          <cell r="H1085">
            <v>48.86</v>
          </cell>
          <cell r="I1085">
            <v>0.48859999999999998</v>
          </cell>
          <cell r="J1085">
            <v>39889</v>
          </cell>
          <cell r="K1085">
            <v>40772</v>
          </cell>
          <cell r="L1085">
            <v>245000</v>
          </cell>
        </row>
        <row r="1086">
          <cell r="B1086">
            <v>3000000</v>
          </cell>
          <cell r="C1086">
            <v>39854</v>
          </cell>
          <cell r="F1086">
            <v>1163619.0900000001</v>
          </cell>
          <cell r="G1086">
            <v>190996</v>
          </cell>
          <cell r="H1086">
            <v>44.54</v>
          </cell>
          <cell r="I1086">
            <v>0.44540000000000002</v>
          </cell>
          <cell r="J1086">
            <v>39889</v>
          </cell>
          <cell r="K1086">
            <v>40591</v>
          </cell>
          <cell r="L1086">
            <v>79500</v>
          </cell>
        </row>
        <row r="1087">
          <cell r="B1087">
            <v>8000000</v>
          </cell>
          <cell r="C1087">
            <v>39854</v>
          </cell>
          <cell r="F1087">
            <v>2944718.93</v>
          </cell>
          <cell r="G1087">
            <v>509321</v>
          </cell>
          <cell r="H1087">
            <v>44.54</v>
          </cell>
          <cell r="I1087">
            <v>0.44540000000000002</v>
          </cell>
          <cell r="J1087">
            <v>39889</v>
          </cell>
          <cell r="K1087">
            <v>40591</v>
          </cell>
          <cell r="L1087">
            <v>212000</v>
          </cell>
        </row>
        <row r="1088">
          <cell r="B1088">
            <v>4000000</v>
          </cell>
          <cell r="C1088">
            <v>39854</v>
          </cell>
          <cell r="F1088">
            <v>1676935.14</v>
          </cell>
          <cell r="G1088">
            <v>254661</v>
          </cell>
          <cell r="H1088">
            <v>44.54</v>
          </cell>
          <cell r="I1088">
            <v>0.44540000000000002</v>
          </cell>
          <cell r="J1088">
            <v>39889</v>
          </cell>
          <cell r="K1088">
            <v>40591</v>
          </cell>
          <cell r="L1088">
            <v>106000</v>
          </cell>
        </row>
        <row r="1089">
          <cell r="B1089">
            <v>50000000</v>
          </cell>
          <cell r="C1089">
            <v>39854</v>
          </cell>
          <cell r="F1089">
            <v>32958170.18</v>
          </cell>
          <cell r="G1089">
            <v>2288767</v>
          </cell>
          <cell r="H1089">
            <v>35.950000000000003</v>
          </cell>
          <cell r="I1089">
            <v>0.35950000000000004</v>
          </cell>
          <cell r="J1089">
            <v>39889</v>
          </cell>
          <cell r="K1089">
            <v>40956</v>
          </cell>
          <cell r="L1089">
            <v>975000</v>
          </cell>
        </row>
        <row r="1090">
          <cell r="B1090">
            <v>6000000</v>
          </cell>
          <cell r="C1090">
            <v>39854</v>
          </cell>
          <cell r="F1090">
            <v>2617063.27</v>
          </cell>
          <cell r="G1090">
            <v>381991</v>
          </cell>
          <cell r="H1090">
            <v>44.54</v>
          </cell>
          <cell r="I1090">
            <v>0.44540000000000002</v>
          </cell>
          <cell r="J1090">
            <v>39889</v>
          </cell>
          <cell r="K1090">
            <v>40591</v>
          </cell>
          <cell r="L1090">
            <v>159000</v>
          </cell>
        </row>
        <row r="1091">
          <cell r="B1091">
            <v>2500000</v>
          </cell>
          <cell r="C1091">
            <v>39854</v>
          </cell>
          <cell r="E1091" t="str">
            <v>P</v>
          </cell>
          <cell r="F1091">
            <v>741102.05</v>
          </cell>
          <cell r="G1091">
            <v>188888</v>
          </cell>
          <cell r="H1091">
            <v>41.5</v>
          </cell>
          <cell r="I1091">
            <v>0.41499999999999998</v>
          </cell>
          <cell r="J1091">
            <v>39889</v>
          </cell>
          <cell r="K1091">
            <v>40407</v>
          </cell>
          <cell r="L1091">
            <v>66250</v>
          </cell>
        </row>
        <row r="1092">
          <cell r="B1092">
            <v>24500000</v>
          </cell>
          <cell r="C1092">
            <v>39854</v>
          </cell>
          <cell r="F1092">
            <v>16315116</v>
          </cell>
          <cell r="G1092">
            <v>1121496</v>
          </cell>
          <cell r="H1092">
            <v>35.950000000000003</v>
          </cell>
          <cell r="I1092">
            <v>0.35950000000000004</v>
          </cell>
          <cell r="J1092">
            <v>39889</v>
          </cell>
          <cell r="K1092">
            <v>40956</v>
          </cell>
          <cell r="L1092">
            <v>477750</v>
          </cell>
        </row>
        <row r="1093">
          <cell r="B1093">
            <v>2500000</v>
          </cell>
          <cell r="C1093">
            <v>39854</v>
          </cell>
          <cell r="F1093">
            <v>978039.78</v>
          </cell>
          <cell r="G1093">
            <v>159163</v>
          </cell>
          <cell r="H1093">
            <v>44.54</v>
          </cell>
          <cell r="I1093">
            <v>0.44540000000000002</v>
          </cell>
          <cell r="J1093">
            <v>39889</v>
          </cell>
          <cell r="K1093">
            <v>40591</v>
          </cell>
          <cell r="L1093">
            <v>66250</v>
          </cell>
        </row>
        <row r="1094">
          <cell r="B1094">
            <v>18500000</v>
          </cell>
          <cell r="C1094">
            <v>39854</v>
          </cell>
          <cell r="D1094" t="str">
            <v>A</v>
          </cell>
          <cell r="E1094" t="str">
            <v>Q</v>
          </cell>
          <cell r="F1094">
            <v>10706424.99</v>
          </cell>
          <cell r="G1094">
            <v>1092770</v>
          </cell>
          <cell r="H1094">
            <v>36.04</v>
          </cell>
          <cell r="I1094">
            <v>0.3604</v>
          </cell>
          <cell r="J1094">
            <v>39889</v>
          </cell>
          <cell r="K1094">
            <v>40591</v>
          </cell>
          <cell r="L1094">
            <v>490250</v>
          </cell>
        </row>
        <row r="1095">
          <cell r="B1095">
            <v>38000000</v>
          </cell>
          <cell r="C1095">
            <v>39854</v>
          </cell>
          <cell r="F1095">
            <v>17475552.539999999</v>
          </cell>
          <cell r="G1095">
            <v>1741739</v>
          </cell>
          <cell r="H1095">
            <v>26.3</v>
          </cell>
          <cell r="I1095">
            <v>0.26300000000000001</v>
          </cell>
          <cell r="J1095">
            <v>39876</v>
          </cell>
          <cell r="K1095">
            <v>40759</v>
          </cell>
          <cell r="L1095">
            <v>167200</v>
          </cell>
        </row>
        <row r="1096">
          <cell r="B1096">
            <v>8000000</v>
          </cell>
          <cell r="C1096">
            <v>39854</v>
          </cell>
          <cell r="E1096" t="str">
            <v>P</v>
          </cell>
          <cell r="F1096">
            <v>3806974.33</v>
          </cell>
          <cell r="G1096">
            <v>509321</v>
          </cell>
          <cell r="H1096">
            <v>44.54</v>
          </cell>
          <cell r="I1096">
            <v>0.44540000000000002</v>
          </cell>
          <cell r="J1096">
            <v>39889</v>
          </cell>
          <cell r="K1096">
            <v>40591</v>
          </cell>
          <cell r="L1096">
            <v>212000</v>
          </cell>
        </row>
        <row r="1097">
          <cell r="B1097">
            <v>13000000</v>
          </cell>
          <cell r="C1097">
            <v>39854</v>
          </cell>
          <cell r="F1097">
            <v>8389124.4299999997</v>
          </cell>
          <cell r="G1097">
            <v>595080</v>
          </cell>
          <cell r="H1097">
            <v>35.950000000000003</v>
          </cell>
          <cell r="I1097">
            <v>0.35950000000000004</v>
          </cell>
          <cell r="J1097">
            <v>39889</v>
          </cell>
          <cell r="K1097">
            <v>40956</v>
          </cell>
          <cell r="L1097">
            <v>253500</v>
          </cell>
        </row>
        <row r="1098">
          <cell r="B1098">
            <v>6000000</v>
          </cell>
          <cell r="C1098">
            <v>39854</v>
          </cell>
          <cell r="E1098" t="str">
            <v>Q</v>
          </cell>
          <cell r="F1098">
            <v>3731767.33</v>
          </cell>
          <cell r="G1098">
            <v>381991</v>
          </cell>
          <cell r="H1098">
            <v>44.54</v>
          </cell>
          <cell r="I1098">
            <v>0.44540000000000002</v>
          </cell>
          <cell r="J1098">
            <v>39889</v>
          </cell>
          <cell r="K1098">
            <v>40591</v>
          </cell>
          <cell r="L1098">
            <v>159000</v>
          </cell>
        </row>
        <row r="1099">
          <cell r="B1099">
            <v>10000000</v>
          </cell>
          <cell r="C1099">
            <v>39854</v>
          </cell>
          <cell r="E1099" t="str">
            <v>P</v>
          </cell>
          <cell r="F1099">
            <v>8613080.2400000002</v>
          </cell>
          <cell r="G1099">
            <v>552789</v>
          </cell>
          <cell r="H1099">
            <v>51.88</v>
          </cell>
          <cell r="I1099">
            <v>0.51880000000000004</v>
          </cell>
          <cell r="J1099">
            <v>39889</v>
          </cell>
          <cell r="K1099">
            <v>40956</v>
          </cell>
          <cell r="L1099">
            <v>195000</v>
          </cell>
        </row>
        <row r="1100">
          <cell r="B1100">
            <v>35000000</v>
          </cell>
          <cell r="C1100">
            <v>39854</v>
          </cell>
          <cell r="F1100">
            <v>13201596.970000001</v>
          </cell>
          <cell r="G1100">
            <v>2067402</v>
          </cell>
          <cell r="H1100">
            <v>36.04</v>
          </cell>
          <cell r="I1100">
            <v>0.3604</v>
          </cell>
          <cell r="J1100">
            <v>39889</v>
          </cell>
          <cell r="K1100">
            <v>40591</v>
          </cell>
          <cell r="L1100">
            <v>927500</v>
          </cell>
        </row>
        <row r="1101">
          <cell r="B1101">
            <v>8000000</v>
          </cell>
          <cell r="C1101">
            <v>39854</v>
          </cell>
          <cell r="F1101">
            <v>5805797.71</v>
          </cell>
          <cell r="G1101">
            <v>442232</v>
          </cell>
          <cell r="H1101">
            <v>51.88</v>
          </cell>
          <cell r="I1101">
            <v>0.51880000000000004</v>
          </cell>
          <cell r="J1101">
            <v>39889</v>
          </cell>
          <cell r="K1101">
            <v>40956</v>
          </cell>
          <cell r="L1101">
            <v>156000</v>
          </cell>
        </row>
        <row r="1102">
          <cell r="B1102">
            <v>5000000</v>
          </cell>
          <cell r="C1102">
            <v>39854</v>
          </cell>
          <cell r="F1102">
            <v>1876324.45</v>
          </cell>
          <cell r="G1102">
            <v>318326</v>
          </cell>
          <cell r="H1102">
            <v>44.54</v>
          </cell>
          <cell r="I1102">
            <v>0.44540000000000002</v>
          </cell>
          <cell r="J1102">
            <v>39889</v>
          </cell>
          <cell r="K1102">
            <v>40591</v>
          </cell>
          <cell r="L1102">
            <v>132500</v>
          </cell>
        </row>
        <row r="1103">
          <cell r="B1103">
            <v>15000000</v>
          </cell>
          <cell r="C1103">
            <v>39855</v>
          </cell>
          <cell r="F1103">
            <v>9822990.6300000008</v>
          </cell>
          <cell r="G1103">
            <v>686630</v>
          </cell>
          <cell r="H1103">
            <v>35.950000000000003</v>
          </cell>
          <cell r="I1103">
            <v>0.35950000000000004</v>
          </cell>
          <cell r="J1103">
            <v>39889</v>
          </cell>
          <cell r="K1103">
            <v>40956</v>
          </cell>
          <cell r="L1103">
            <v>292500</v>
          </cell>
        </row>
        <row r="1104">
          <cell r="B1104">
            <v>16000000</v>
          </cell>
          <cell r="C1104">
            <v>39855</v>
          </cell>
          <cell r="F1104">
            <v>10696542.17</v>
          </cell>
          <cell r="G1104">
            <v>732406</v>
          </cell>
          <cell r="H1104">
            <v>35.950000000000003</v>
          </cell>
          <cell r="I1104">
            <v>0.35950000000000004</v>
          </cell>
          <cell r="J1104">
            <v>39889</v>
          </cell>
          <cell r="K1104">
            <v>40956</v>
          </cell>
          <cell r="L1104">
            <v>312000</v>
          </cell>
        </row>
        <row r="1105">
          <cell r="B1105">
            <v>6000000</v>
          </cell>
          <cell r="C1105">
            <v>39855</v>
          </cell>
          <cell r="D1105" t="str">
            <v>A</v>
          </cell>
          <cell r="E1105" t="str">
            <v>T</v>
          </cell>
          <cell r="F1105">
            <v>5027807.9400000004</v>
          </cell>
          <cell r="G1105">
            <v>381991</v>
          </cell>
          <cell r="H1105">
            <v>44.54</v>
          </cell>
          <cell r="I1105">
            <v>0.44540000000000002</v>
          </cell>
          <cell r="J1105">
            <v>39889</v>
          </cell>
          <cell r="K1105">
            <v>40591</v>
          </cell>
          <cell r="L1105">
            <v>159000</v>
          </cell>
        </row>
        <row r="1106">
          <cell r="B1106">
            <v>2000000</v>
          </cell>
          <cell r="C1106">
            <v>39855</v>
          </cell>
          <cell r="F1106">
            <v>203260.32</v>
          </cell>
          <cell r="G1106">
            <v>151111</v>
          </cell>
          <cell r="H1106">
            <v>41.5</v>
          </cell>
          <cell r="I1106">
            <v>0.41499999999999998</v>
          </cell>
          <cell r="J1106">
            <v>39889</v>
          </cell>
          <cell r="K1106">
            <v>40407</v>
          </cell>
          <cell r="L1106">
            <v>53000</v>
          </cell>
        </row>
        <row r="1107">
          <cell r="B1107">
            <v>9000000</v>
          </cell>
          <cell r="C1107">
            <v>39855</v>
          </cell>
          <cell r="F1107">
            <v>6393032.9199999999</v>
          </cell>
          <cell r="G1107">
            <v>497511</v>
          </cell>
          <cell r="H1107">
            <v>51.88</v>
          </cell>
          <cell r="I1107">
            <v>0.51880000000000004</v>
          </cell>
          <cell r="J1107">
            <v>39889</v>
          </cell>
          <cell r="K1107">
            <v>40956</v>
          </cell>
          <cell r="L1107">
            <v>175500</v>
          </cell>
        </row>
        <row r="1108">
          <cell r="B1108">
            <v>2000000</v>
          </cell>
          <cell r="C1108">
            <v>39855</v>
          </cell>
          <cell r="F1108">
            <v>209423.11</v>
          </cell>
          <cell r="G1108">
            <v>151111</v>
          </cell>
          <cell r="H1108">
            <v>41.5</v>
          </cell>
          <cell r="I1108">
            <v>0.41499999999999998</v>
          </cell>
          <cell r="J1108">
            <v>39889</v>
          </cell>
          <cell r="K1108">
            <v>40407</v>
          </cell>
          <cell r="L1108">
            <v>53000</v>
          </cell>
        </row>
        <row r="1109">
          <cell r="B1109">
            <v>8000000</v>
          </cell>
          <cell r="C1109">
            <v>39855</v>
          </cell>
          <cell r="F1109">
            <v>4689642.05</v>
          </cell>
          <cell r="G1109">
            <v>466675</v>
          </cell>
          <cell r="H1109">
            <v>48.86</v>
          </cell>
          <cell r="I1109">
            <v>0.48859999999999998</v>
          </cell>
          <cell r="J1109">
            <v>39889</v>
          </cell>
          <cell r="K1109">
            <v>40772</v>
          </cell>
          <cell r="L1109">
            <v>196000</v>
          </cell>
        </row>
        <row r="1110">
          <cell r="B1110">
            <v>8000000</v>
          </cell>
          <cell r="C1110">
            <v>39855</v>
          </cell>
          <cell r="E1110" t="str">
            <v>Q</v>
          </cell>
          <cell r="F1110">
            <v>2583342.41</v>
          </cell>
          <cell r="G1110">
            <v>604442</v>
          </cell>
          <cell r="H1110">
            <v>41.5</v>
          </cell>
          <cell r="I1110">
            <v>0.41499999999999998</v>
          </cell>
          <cell r="J1110">
            <v>39889</v>
          </cell>
          <cell r="K1110">
            <v>40407</v>
          </cell>
          <cell r="L1110">
            <v>212000</v>
          </cell>
        </row>
        <row r="1111">
          <cell r="B1111">
            <v>12000000</v>
          </cell>
          <cell r="C1111">
            <v>39855</v>
          </cell>
          <cell r="E1111" t="str">
            <v>P</v>
          </cell>
          <cell r="F1111">
            <v>8290227.8399999999</v>
          </cell>
          <cell r="G1111">
            <v>549304</v>
          </cell>
          <cell r="H1111">
            <v>35.950000000000003</v>
          </cell>
          <cell r="I1111">
            <v>0.35950000000000004</v>
          </cell>
          <cell r="J1111">
            <v>39889</v>
          </cell>
          <cell r="K1111">
            <v>40956</v>
          </cell>
          <cell r="L1111">
            <v>234000</v>
          </cell>
        </row>
        <row r="1112">
          <cell r="B1112">
            <v>16000000</v>
          </cell>
          <cell r="C1112">
            <v>39855</v>
          </cell>
          <cell r="F1112">
            <v>6114814.1900000004</v>
          </cell>
          <cell r="G1112">
            <v>945098</v>
          </cell>
          <cell r="H1112">
            <v>36.04</v>
          </cell>
          <cell r="I1112">
            <v>0.3604</v>
          </cell>
          <cell r="J1112">
            <v>39889</v>
          </cell>
          <cell r="K1112">
            <v>40591</v>
          </cell>
          <cell r="L1112">
            <v>424000</v>
          </cell>
        </row>
        <row r="1113">
          <cell r="B1113">
            <v>10000000</v>
          </cell>
          <cell r="C1113">
            <v>39855</v>
          </cell>
          <cell r="F1113">
            <v>3727673.14</v>
          </cell>
          <cell r="G1113">
            <v>636651</v>
          </cell>
          <cell r="H1113">
            <v>44.54</v>
          </cell>
          <cell r="I1113">
            <v>0.44540000000000002</v>
          </cell>
          <cell r="J1113">
            <v>39889</v>
          </cell>
          <cell r="K1113">
            <v>40591</v>
          </cell>
          <cell r="L1113">
            <v>265000</v>
          </cell>
        </row>
        <row r="1114">
          <cell r="B1114">
            <v>11000000</v>
          </cell>
          <cell r="C1114">
            <v>39855</v>
          </cell>
          <cell r="F1114">
            <v>7439155.1799999997</v>
          </cell>
          <cell r="G1114">
            <v>503529</v>
          </cell>
          <cell r="H1114">
            <v>35.950000000000003</v>
          </cell>
          <cell r="I1114">
            <v>0.35950000000000004</v>
          </cell>
          <cell r="J1114">
            <v>39889</v>
          </cell>
          <cell r="K1114">
            <v>40956</v>
          </cell>
          <cell r="L1114">
            <v>214500</v>
          </cell>
        </row>
        <row r="1115">
          <cell r="B1115">
            <v>5000000</v>
          </cell>
          <cell r="C1115">
            <v>39855</v>
          </cell>
          <cell r="F1115">
            <v>376157.92</v>
          </cell>
          <cell r="G1115">
            <v>377777</v>
          </cell>
          <cell r="H1115">
            <v>41.5</v>
          </cell>
          <cell r="I1115">
            <v>0.41499999999999998</v>
          </cell>
          <cell r="J1115">
            <v>39889</v>
          </cell>
          <cell r="K1115">
            <v>40407</v>
          </cell>
          <cell r="L1115">
            <v>132500</v>
          </cell>
        </row>
        <row r="1116">
          <cell r="B1116">
            <v>3000000</v>
          </cell>
          <cell r="C1116">
            <v>39855</v>
          </cell>
          <cell r="D1116" t="str">
            <v>A</v>
          </cell>
          <cell r="E1116" t="str">
            <v>T</v>
          </cell>
          <cell r="F1116">
            <v>3338013.94</v>
          </cell>
          <cell r="G1116">
            <v>190996</v>
          </cell>
          <cell r="H1116">
            <v>44.54</v>
          </cell>
          <cell r="I1116">
            <v>0.44540000000000002</v>
          </cell>
          <cell r="J1116">
            <v>39889</v>
          </cell>
          <cell r="K1116">
            <v>40591</v>
          </cell>
          <cell r="L1116">
            <v>79500</v>
          </cell>
        </row>
        <row r="1117">
          <cell r="B1117">
            <v>3000000</v>
          </cell>
          <cell r="C1117">
            <v>39855</v>
          </cell>
          <cell r="D1117" t="str">
            <v>A</v>
          </cell>
          <cell r="E1117" t="str">
            <v>T</v>
          </cell>
          <cell r="F1117">
            <v>2382537.42</v>
          </cell>
          <cell r="G1117">
            <v>226666</v>
          </cell>
          <cell r="H1117">
            <v>41.5</v>
          </cell>
          <cell r="I1117">
            <v>0.41499999999999998</v>
          </cell>
          <cell r="J1117">
            <v>39889</v>
          </cell>
          <cell r="K1117">
            <v>40407</v>
          </cell>
          <cell r="L1117">
            <v>79500</v>
          </cell>
        </row>
        <row r="1118">
          <cell r="B1118">
            <v>8000000</v>
          </cell>
          <cell r="C1118">
            <v>39855</v>
          </cell>
          <cell r="F1118">
            <v>4629436.8099999996</v>
          </cell>
          <cell r="G1118">
            <v>466675</v>
          </cell>
          <cell r="H1118">
            <v>48.86</v>
          </cell>
          <cell r="I1118">
            <v>0.48859999999999998</v>
          </cell>
          <cell r="J1118">
            <v>39889</v>
          </cell>
          <cell r="K1118">
            <v>40772</v>
          </cell>
          <cell r="L1118">
            <v>196000</v>
          </cell>
        </row>
        <row r="1119">
          <cell r="B1119">
            <v>5000000</v>
          </cell>
          <cell r="C1119">
            <v>39855</v>
          </cell>
          <cell r="F1119">
            <v>3429404.84</v>
          </cell>
          <cell r="G1119">
            <v>276395</v>
          </cell>
          <cell r="H1119">
            <v>51.88</v>
          </cell>
          <cell r="I1119">
            <v>0.51880000000000004</v>
          </cell>
          <cell r="J1119">
            <v>39889</v>
          </cell>
          <cell r="K1119">
            <v>40956</v>
          </cell>
          <cell r="L1119">
            <v>97500</v>
          </cell>
        </row>
        <row r="1120">
          <cell r="B1120">
            <v>4000000</v>
          </cell>
          <cell r="C1120">
            <v>39855</v>
          </cell>
          <cell r="F1120">
            <v>3107929.11</v>
          </cell>
          <cell r="G1120">
            <v>221116</v>
          </cell>
          <cell r="H1120">
            <v>51.88</v>
          </cell>
          <cell r="I1120">
            <v>0.51880000000000004</v>
          </cell>
          <cell r="J1120">
            <v>39889</v>
          </cell>
          <cell r="K1120">
            <v>40956</v>
          </cell>
          <cell r="L1120">
            <v>78000</v>
          </cell>
        </row>
        <row r="1121">
          <cell r="B1121">
            <v>20000000</v>
          </cell>
          <cell r="C1121">
            <v>39855</v>
          </cell>
          <cell r="D1121" t="str">
            <v>A</v>
          </cell>
          <cell r="E1121" t="str">
            <v>T</v>
          </cell>
          <cell r="F1121">
            <v>16994589.609999999</v>
          </cell>
          <cell r="G1121">
            <v>1181373</v>
          </cell>
          <cell r="H1121">
            <v>36.04</v>
          </cell>
          <cell r="I1121">
            <v>0.3604</v>
          </cell>
          <cell r="J1121">
            <v>39889</v>
          </cell>
          <cell r="K1121">
            <v>40591</v>
          </cell>
          <cell r="L1121">
            <v>530000</v>
          </cell>
        </row>
        <row r="1122">
          <cell r="B1122">
            <v>48000000</v>
          </cell>
          <cell r="C1122">
            <v>39855</v>
          </cell>
          <cell r="F1122">
            <v>26255424.550000001</v>
          </cell>
          <cell r="G1122">
            <v>2449716</v>
          </cell>
          <cell r="H1122">
            <v>36.03</v>
          </cell>
          <cell r="I1122">
            <v>0.36030000000000001</v>
          </cell>
          <cell r="J1122">
            <v>39889</v>
          </cell>
          <cell r="K1122">
            <v>40772</v>
          </cell>
          <cell r="L1122">
            <v>1176000</v>
          </cell>
        </row>
        <row r="1123">
          <cell r="B1123">
            <v>49000000</v>
          </cell>
          <cell r="C1123">
            <v>39855</v>
          </cell>
          <cell r="F1123">
            <v>32835441.969999999</v>
          </cell>
          <cell r="G1123">
            <v>2242991</v>
          </cell>
          <cell r="H1123">
            <v>35.950000000000003</v>
          </cell>
          <cell r="I1123">
            <v>0.35950000000000004</v>
          </cell>
          <cell r="J1123">
            <v>39889</v>
          </cell>
          <cell r="K1123">
            <v>40956</v>
          </cell>
          <cell r="L1123">
            <v>955500</v>
          </cell>
        </row>
        <row r="1124">
          <cell r="B1124">
            <v>40000000</v>
          </cell>
          <cell r="C1124">
            <v>39855</v>
          </cell>
          <cell r="F1124">
            <v>25805426.649999999</v>
          </cell>
          <cell r="G1124">
            <v>1831013</v>
          </cell>
          <cell r="H1124">
            <v>35.950000000000003</v>
          </cell>
          <cell r="I1124">
            <v>0.35950000000000004</v>
          </cell>
          <cell r="J1124">
            <v>39889</v>
          </cell>
          <cell r="K1124">
            <v>40956</v>
          </cell>
          <cell r="L1124">
            <v>780000</v>
          </cell>
        </row>
        <row r="1125">
          <cell r="B1125">
            <v>5000000</v>
          </cell>
          <cell r="C1125">
            <v>39856</v>
          </cell>
          <cell r="F1125">
            <v>3538997.87</v>
          </cell>
          <cell r="G1125">
            <v>276395</v>
          </cell>
          <cell r="H1125">
            <v>51.88</v>
          </cell>
          <cell r="I1125">
            <v>0.51880000000000004</v>
          </cell>
          <cell r="J1125">
            <v>39889</v>
          </cell>
          <cell r="K1125">
            <v>40956</v>
          </cell>
          <cell r="L1125">
            <v>97500</v>
          </cell>
        </row>
        <row r="1126">
          <cell r="B1126">
            <v>6500000</v>
          </cell>
          <cell r="C1126">
            <v>39856</v>
          </cell>
          <cell r="D1126" t="str">
            <v>A</v>
          </cell>
          <cell r="E1126" t="str">
            <v>T</v>
          </cell>
          <cell r="F1126">
            <v>7087368.5499999998</v>
          </cell>
          <cell r="G1126">
            <v>359313</v>
          </cell>
          <cell r="H1126">
            <v>51.88</v>
          </cell>
          <cell r="I1126">
            <v>0.51880000000000004</v>
          </cell>
          <cell r="J1126">
            <v>39889</v>
          </cell>
          <cell r="K1126">
            <v>40956</v>
          </cell>
          <cell r="L1126">
            <v>126750</v>
          </cell>
        </row>
        <row r="1127">
          <cell r="B1127">
            <v>7000000</v>
          </cell>
          <cell r="C1127">
            <v>39856</v>
          </cell>
          <cell r="F1127">
            <v>5508503.8799999999</v>
          </cell>
          <cell r="G1127">
            <v>386953</v>
          </cell>
          <cell r="H1127">
            <v>51.88</v>
          </cell>
          <cell r="I1127">
            <v>0.51880000000000004</v>
          </cell>
          <cell r="J1127">
            <v>39889</v>
          </cell>
          <cell r="K1127">
            <v>40956</v>
          </cell>
          <cell r="L1127">
            <v>136500</v>
          </cell>
        </row>
        <row r="1128">
          <cell r="B1128">
            <v>2000000</v>
          </cell>
          <cell r="C1128">
            <v>39856</v>
          </cell>
          <cell r="F1128">
            <v>859665.41</v>
          </cell>
          <cell r="G1128">
            <v>127331</v>
          </cell>
          <cell r="H1128">
            <v>44.54</v>
          </cell>
          <cell r="I1128">
            <v>0.44540000000000002</v>
          </cell>
          <cell r="J1128">
            <v>39889</v>
          </cell>
          <cell r="K1128">
            <v>40591</v>
          </cell>
          <cell r="L1128">
            <v>53000</v>
          </cell>
        </row>
        <row r="1129">
          <cell r="B1129">
            <v>8000000</v>
          </cell>
          <cell r="C1129">
            <v>39856</v>
          </cell>
          <cell r="F1129">
            <v>598935.64</v>
          </cell>
          <cell r="G1129">
            <v>604442</v>
          </cell>
          <cell r="H1129">
            <v>41.5</v>
          </cell>
          <cell r="I1129">
            <v>0.41499999999999998</v>
          </cell>
          <cell r="J1129">
            <v>39889</v>
          </cell>
          <cell r="K1129">
            <v>40407</v>
          </cell>
          <cell r="L1129">
            <v>212000</v>
          </cell>
        </row>
        <row r="1130">
          <cell r="B1130">
            <v>5000000</v>
          </cell>
          <cell r="C1130">
            <v>39856</v>
          </cell>
          <cell r="F1130">
            <v>530200.03</v>
          </cell>
          <cell r="G1130">
            <v>377777</v>
          </cell>
          <cell r="H1130">
            <v>41.5</v>
          </cell>
          <cell r="I1130">
            <v>0.41499999999999998</v>
          </cell>
          <cell r="J1130">
            <v>39889</v>
          </cell>
          <cell r="K1130">
            <v>40407</v>
          </cell>
          <cell r="L1130">
            <v>132500</v>
          </cell>
        </row>
        <row r="1131">
          <cell r="B1131">
            <v>11000000</v>
          </cell>
          <cell r="C1131">
            <v>39856</v>
          </cell>
          <cell r="D1131" t="str">
            <v>A</v>
          </cell>
          <cell r="E1131" t="str">
            <v>T</v>
          </cell>
          <cell r="F1131">
            <v>1272154.57</v>
          </cell>
          <cell r="G1131">
            <v>1104754</v>
          </cell>
          <cell r="H1131">
            <v>35.94</v>
          </cell>
          <cell r="I1131">
            <v>0.3594</v>
          </cell>
          <cell r="J1131">
            <v>39889</v>
          </cell>
          <cell r="K1131">
            <v>40226</v>
          </cell>
          <cell r="L1131">
            <v>291500</v>
          </cell>
        </row>
        <row r="1132">
          <cell r="B1132">
            <v>14000000</v>
          </cell>
          <cell r="C1132">
            <v>39856</v>
          </cell>
          <cell r="D1132" t="str">
            <v>A</v>
          </cell>
          <cell r="E1132" t="str">
            <v>T</v>
          </cell>
          <cell r="F1132">
            <v>11149257.99</v>
          </cell>
          <cell r="G1132">
            <v>826961</v>
          </cell>
          <cell r="H1132">
            <v>36.04</v>
          </cell>
          <cell r="I1132">
            <v>0.3604</v>
          </cell>
          <cell r="J1132">
            <v>39889</v>
          </cell>
          <cell r="K1132">
            <v>40591</v>
          </cell>
          <cell r="L1132">
            <v>371000</v>
          </cell>
        </row>
        <row r="1133">
          <cell r="B1133">
            <v>14000000</v>
          </cell>
          <cell r="C1133">
            <v>39856</v>
          </cell>
          <cell r="E1133" t="str">
            <v>P</v>
          </cell>
          <cell r="F1133">
            <v>10430806.43</v>
          </cell>
          <cell r="G1133">
            <v>640855</v>
          </cell>
          <cell r="H1133">
            <v>35.950000000000003</v>
          </cell>
          <cell r="I1133">
            <v>0.35950000000000004</v>
          </cell>
          <cell r="J1133">
            <v>39889</v>
          </cell>
          <cell r="K1133">
            <v>40956</v>
          </cell>
          <cell r="L1133">
            <v>273000</v>
          </cell>
        </row>
        <row r="1134">
          <cell r="B1134">
            <v>10500000</v>
          </cell>
          <cell r="C1134">
            <v>39856</v>
          </cell>
          <cell r="D1134" t="str">
            <v>A</v>
          </cell>
          <cell r="E1134" t="str">
            <v>T</v>
          </cell>
          <cell r="F1134">
            <v>8591196.8800000008</v>
          </cell>
          <cell r="G1134">
            <v>620221</v>
          </cell>
          <cell r="H1134">
            <v>36.04</v>
          </cell>
          <cell r="I1134">
            <v>0.3604</v>
          </cell>
          <cell r="J1134">
            <v>39889</v>
          </cell>
          <cell r="K1134">
            <v>40591</v>
          </cell>
          <cell r="L1134">
            <v>278250</v>
          </cell>
        </row>
        <row r="1135">
          <cell r="B1135">
            <v>6000000</v>
          </cell>
          <cell r="C1135">
            <v>39856</v>
          </cell>
          <cell r="F1135">
            <v>370352.48</v>
          </cell>
          <cell r="G1135">
            <v>453332</v>
          </cell>
          <cell r="H1135">
            <v>41.5</v>
          </cell>
          <cell r="I1135">
            <v>0.41499999999999998</v>
          </cell>
          <cell r="J1135">
            <v>39889</v>
          </cell>
          <cell r="K1135">
            <v>40407</v>
          </cell>
          <cell r="L1135">
            <v>159000</v>
          </cell>
        </row>
        <row r="1136">
          <cell r="B1136">
            <v>5000000</v>
          </cell>
          <cell r="C1136">
            <v>39856</v>
          </cell>
          <cell r="D1136" t="str">
            <v>A</v>
          </cell>
          <cell r="E1136" t="str">
            <v>T</v>
          </cell>
          <cell r="F1136">
            <v>4141781.11</v>
          </cell>
          <cell r="G1136">
            <v>318326</v>
          </cell>
          <cell r="H1136">
            <v>44.54</v>
          </cell>
          <cell r="I1136">
            <v>0.44540000000000002</v>
          </cell>
          <cell r="J1136">
            <v>39889</v>
          </cell>
          <cell r="K1136">
            <v>40591</v>
          </cell>
          <cell r="L1136">
            <v>132500</v>
          </cell>
        </row>
        <row r="1137">
          <cell r="B1137">
            <v>2000000</v>
          </cell>
          <cell r="C1137">
            <v>39856</v>
          </cell>
          <cell r="F1137">
            <v>548696.51</v>
          </cell>
          <cell r="G1137">
            <v>127331</v>
          </cell>
          <cell r="H1137">
            <v>44.54</v>
          </cell>
          <cell r="I1137">
            <v>0.44540000000000002</v>
          </cell>
          <cell r="J1137">
            <v>39889</v>
          </cell>
          <cell r="K1137">
            <v>40591</v>
          </cell>
          <cell r="L1137">
            <v>53000</v>
          </cell>
        </row>
        <row r="1138">
          <cell r="B1138">
            <v>7000000</v>
          </cell>
          <cell r="C1138">
            <v>39856</v>
          </cell>
          <cell r="E1138" t="str">
            <v>P</v>
          </cell>
          <cell r="F1138">
            <v>3206608.06</v>
          </cell>
          <cell r="G1138">
            <v>445656</v>
          </cell>
          <cell r="H1138">
            <v>44.54</v>
          </cell>
          <cell r="I1138">
            <v>0.44540000000000002</v>
          </cell>
          <cell r="J1138">
            <v>39889</v>
          </cell>
          <cell r="K1138">
            <v>40591</v>
          </cell>
          <cell r="L1138">
            <v>185500</v>
          </cell>
        </row>
        <row r="1139">
          <cell r="B1139">
            <v>37000000</v>
          </cell>
          <cell r="C1139">
            <v>39856</v>
          </cell>
          <cell r="F1139">
            <v>21847743.93</v>
          </cell>
          <cell r="G1139">
            <v>1693687</v>
          </cell>
          <cell r="H1139">
            <v>35.950000000000003</v>
          </cell>
          <cell r="I1139">
            <v>0.35950000000000004</v>
          </cell>
          <cell r="J1139">
            <v>39889</v>
          </cell>
          <cell r="K1139">
            <v>40956</v>
          </cell>
          <cell r="L1139">
            <v>721500</v>
          </cell>
        </row>
        <row r="1140">
          <cell r="B1140">
            <v>4000000</v>
          </cell>
          <cell r="C1140">
            <v>39857</v>
          </cell>
          <cell r="F1140">
            <v>289951.75</v>
          </cell>
          <cell r="G1140">
            <v>302221</v>
          </cell>
          <cell r="H1140">
            <v>41.5</v>
          </cell>
          <cell r="I1140">
            <v>0.41499999999999998</v>
          </cell>
          <cell r="J1140">
            <v>39889</v>
          </cell>
          <cell r="K1140">
            <v>40407</v>
          </cell>
          <cell r="L1140">
            <v>106000</v>
          </cell>
        </row>
        <row r="1141">
          <cell r="B1141">
            <v>15000000</v>
          </cell>
          <cell r="C1141">
            <v>39857</v>
          </cell>
          <cell r="F1141">
            <v>9767776.9399999995</v>
          </cell>
          <cell r="G1141">
            <v>686630</v>
          </cell>
          <cell r="H1141">
            <v>35.950000000000003</v>
          </cell>
          <cell r="I1141">
            <v>0.35950000000000004</v>
          </cell>
          <cell r="J1141">
            <v>39889</v>
          </cell>
          <cell r="K1141">
            <v>40956</v>
          </cell>
          <cell r="L1141">
            <v>292500</v>
          </cell>
        </row>
        <row r="1142">
          <cell r="B1142">
            <v>4000000</v>
          </cell>
          <cell r="C1142">
            <v>39857</v>
          </cell>
          <cell r="F1142">
            <v>467251.58</v>
          </cell>
          <cell r="G1142">
            <v>302221</v>
          </cell>
          <cell r="H1142">
            <v>41.5</v>
          </cell>
          <cell r="I1142">
            <v>0.41499999999999998</v>
          </cell>
          <cell r="J1142">
            <v>39889</v>
          </cell>
          <cell r="K1142">
            <v>40407</v>
          </cell>
          <cell r="L1142">
            <v>106000</v>
          </cell>
        </row>
        <row r="1143">
          <cell r="B1143">
            <v>5000000</v>
          </cell>
          <cell r="C1143">
            <v>39857</v>
          </cell>
          <cell r="F1143">
            <v>3534208.8</v>
          </cell>
          <cell r="G1143">
            <v>276395</v>
          </cell>
          <cell r="H1143">
            <v>51.88</v>
          </cell>
          <cell r="I1143">
            <v>0.51880000000000004</v>
          </cell>
          <cell r="J1143">
            <v>39889</v>
          </cell>
          <cell r="K1143">
            <v>40956</v>
          </cell>
          <cell r="L1143">
            <v>97500</v>
          </cell>
        </row>
        <row r="1144">
          <cell r="B1144">
            <v>12000000</v>
          </cell>
          <cell r="C1144">
            <v>39857</v>
          </cell>
          <cell r="E1144" t="str">
            <v>P</v>
          </cell>
          <cell r="F1144">
            <v>8532363.5800000001</v>
          </cell>
          <cell r="G1144">
            <v>549304</v>
          </cell>
          <cell r="H1144">
            <v>35.950000000000003</v>
          </cell>
          <cell r="I1144">
            <v>0.35950000000000004</v>
          </cell>
          <cell r="J1144">
            <v>39889</v>
          </cell>
          <cell r="K1144">
            <v>40956</v>
          </cell>
          <cell r="L1144">
            <v>234000</v>
          </cell>
        </row>
        <row r="1145">
          <cell r="B1145">
            <v>8000000</v>
          </cell>
          <cell r="C1145">
            <v>39857</v>
          </cell>
          <cell r="E1145" t="str">
            <v>Q</v>
          </cell>
          <cell r="F1145">
            <v>6746471.6900000004</v>
          </cell>
          <cell r="G1145">
            <v>442232</v>
          </cell>
          <cell r="H1145">
            <v>51.88</v>
          </cell>
          <cell r="I1145">
            <v>0.51880000000000004</v>
          </cell>
          <cell r="J1145">
            <v>39889</v>
          </cell>
          <cell r="K1145">
            <v>40956</v>
          </cell>
          <cell r="L1145">
            <v>156000</v>
          </cell>
        </row>
        <row r="1146">
          <cell r="B1146">
            <v>5000000</v>
          </cell>
          <cell r="C1146">
            <v>39857</v>
          </cell>
          <cell r="F1146">
            <v>-1917.43</v>
          </cell>
          <cell r="G1146">
            <v>377777</v>
          </cell>
          <cell r="H1146">
            <v>41.5</v>
          </cell>
          <cell r="I1146">
            <v>0.41499999999999998</v>
          </cell>
          <cell r="J1146">
            <v>39889</v>
          </cell>
          <cell r="K1146">
            <v>40407</v>
          </cell>
          <cell r="L1146">
            <v>132500</v>
          </cell>
        </row>
        <row r="1147">
          <cell r="B1147">
            <v>8000000</v>
          </cell>
          <cell r="C1147">
            <v>39857</v>
          </cell>
          <cell r="F1147">
            <v>3185372.84</v>
          </cell>
          <cell r="G1147">
            <v>509321</v>
          </cell>
          <cell r="H1147">
            <v>44.54</v>
          </cell>
          <cell r="I1147">
            <v>0.44540000000000002</v>
          </cell>
          <cell r="J1147">
            <v>39889</v>
          </cell>
          <cell r="K1147">
            <v>40591</v>
          </cell>
          <cell r="L1147">
            <v>212000</v>
          </cell>
        </row>
        <row r="1148">
          <cell r="B1148">
            <v>5000000</v>
          </cell>
          <cell r="C1148">
            <v>39857</v>
          </cell>
          <cell r="E1148" t="str">
            <v>R</v>
          </cell>
          <cell r="F1148">
            <v>5212342.63</v>
          </cell>
          <cell r="G1148">
            <v>276395</v>
          </cell>
          <cell r="H1148">
            <v>51.88</v>
          </cell>
          <cell r="I1148">
            <v>0.51880000000000004</v>
          </cell>
          <cell r="J1148">
            <v>39889</v>
          </cell>
          <cell r="K1148">
            <v>40956</v>
          </cell>
          <cell r="L1148">
            <v>97500</v>
          </cell>
        </row>
        <row r="1149">
          <cell r="B1149">
            <v>24000000</v>
          </cell>
          <cell r="C1149">
            <v>39857</v>
          </cell>
          <cell r="E1149" t="str">
            <v>P</v>
          </cell>
          <cell r="F1149">
            <v>16441167.41</v>
          </cell>
          <cell r="G1149">
            <v>1098608</v>
          </cell>
          <cell r="H1149">
            <v>35.950000000000003</v>
          </cell>
          <cell r="I1149">
            <v>0.35950000000000004</v>
          </cell>
          <cell r="J1149">
            <v>39889</v>
          </cell>
          <cell r="K1149">
            <v>40956</v>
          </cell>
          <cell r="L1149">
            <v>468000</v>
          </cell>
        </row>
        <row r="1150">
          <cell r="B1150">
            <v>39000000</v>
          </cell>
          <cell r="C1150">
            <v>39857</v>
          </cell>
          <cell r="F1150">
            <v>14325002.07</v>
          </cell>
          <cell r="G1150">
            <v>2303677</v>
          </cell>
          <cell r="H1150">
            <v>36.04</v>
          </cell>
          <cell r="I1150">
            <v>0.3604</v>
          </cell>
          <cell r="J1150">
            <v>39889</v>
          </cell>
          <cell r="K1150">
            <v>40591</v>
          </cell>
          <cell r="L1150">
            <v>1033500</v>
          </cell>
        </row>
        <row r="1151">
          <cell r="B1151">
            <v>5000000</v>
          </cell>
          <cell r="C1151">
            <v>39857</v>
          </cell>
          <cell r="F1151">
            <v>1917016.27</v>
          </cell>
          <cell r="G1151">
            <v>318326</v>
          </cell>
          <cell r="H1151">
            <v>44.54</v>
          </cell>
          <cell r="I1151">
            <v>0.44540000000000002</v>
          </cell>
          <cell r="J1151">
            <v>39889</v>
          </cell>
          <cell r="K1151">
            <v>40591</v>
          </cell>
          <cell r="L1151">
            <v>132500</v>
          </cell>
        </row>
        <row r="1152">
          <cell r="B1152">
            <v>30000000</v>
          </cell>
          <cell r="C1152">
            <v>39857</v>
          </cell>
          <cell r="F1152">
            <v>19910419.010000002</v>
          </cell>
          <cell r="G1152">
            <v>1373260</v>
          </cell>
          <cell r="H1152">
            <v>35.950000000000003</v>
          </cell>
          <cell r="I1152">
            <v>0.35950000000000004</v>
          </cell>
          <cell r="J1152">
            <v>39889</v>
          </cell>
          <cell r="K1152">
            <v>40956</v>
          </cell>
          <cell r="L1152">
            <v>585000</v>
          </cell>
        </row>
        <row r="1153">
          <cell r="B1153">
            <v>4000000</v>
          </cell>
          <cell r="C1153">
            <v>39857</v>
          </cell>
          <cell r="F1153">
            <v>1627031.25</v>
          </cell>
          <cell r="G1153">
            <v>254661</v>
          </cell>
          <cell r="H1153">
            <v>44.54</v>
          </cell>
          <cell r="I1153">
            <v>0.44540000000000002</v>
          </cell>
          <cell r="J1153">
            <v>39889</v>
          </cell>
          <cell r="K1153">
            <v>40591</v>
          </cell>
          <cell r="L1153">
            <v>106000</v>
          </cell>
        </row>
        <row r="1154">
          <cell r="B1154">
            <v>4000000</v>
          </cell>
          <cell r="C1154">
            <v>39857</v>
          </cell>
          <cell r="F1154">
            <v>130076.92</v>
          </cell>
          <cell r="G1154">
            <v>302221</v>
          </cell>
          <cell r="H1154">
            <v>41.5</v>
          </cell>
          <cell r="I1154">
            <v>0.41499999999999998</v>
          </cell>
          <cell r="J1154">
            <v>39889</v>
          </cell>
          <cell r="K1154">
            <v>40407</v>
          </cell>
          <cell r="L1154">
            <v>106000</v>
          </cell>
        </row>
        <row r="1155">
          <cell r="B1155">
            <v>6500000</v>
          </cell>
          <cell r="C1155">
            <v>39857</v>
          </cell>
          <cell r="F1155">
            <v>4169922.77</v>
          </cell>
          <cell r="G1155">
            <v>359313</v>
          </cell>
          <cell r="H1155">
            <v>51.88</v>
          </cell>
          <cell r="I1155">
            <v>0.51880000000000004</v>
          </cell>
          <cell r="J1155">
            <v>39889</v>
          </cell>
          <cell r="K1155">
            <v>40956</v>
          </cell>
          <cell r="L1155">
            <v>126750</v>
          </cell>
        </row>
        <row r="1156">
          <cell r="B1156">
            <v>4000000</v>
          </cell>
          <cell r="C1156">
            <v>39857</v>
          </cell>
          <cell r="E1156" t="str">
            <v>P</v>
          </cell>
          <cell r="F1156">
            <v>2529928.41</v>
          </cell>
          <cell r="G1156">
            <v>254661</v>
          </cell>
          <cell r="H1156">
            <v>44.54</v>
          </cell>
          <cell r="I1156">
            <v>0.44540000000000002</v>
          </cell>
          <cell r="J1156">
            <v>39889</v>
          </cell>
          <cell r="K1156">
            <v>40591</v>
          </cell>
          <cell r="L1156">
            <v>106000</v>
          </cell>
        </row>
        <row r="1157">
          <cell r="B1157">
            <v>15000000</v>
          </cell>
          <cell r="C1157">
            <v>39860</v>
          </cell>
          <cell r="F1157">
            <v>10188078.48</v>
          </cell>
          <cell r="G1157">
            <v>686630</v>
          </cell>
          <cell r="H1157">
            <v>35.950000000000003</v>
          </cell>
          <cell r="I1157">
            <v>0.35950000000000004</v>
          </cell>
          <cell r="J1157">
            <v>39895</v>
          </cell>
          <cell r="K1157">
            <v>40962</v>
          </cell>
          <cell r="L1157">
            <v>292500</v>
          </cell>
        </row>
        <row r="1158">
          <cell r="B1158">
            <v>12000000</v>
          </cell>
          <cell r="C1158">
            <v>39860</v>
          </cell>
          <cell r="D1158" t="str">
            <v>A</v>
          </cell>
          <cell r="E1158" t="str">
            <v>S</v>
          </cell>
          <cell r="F1158">
            <v>9129845.1300000008</v>
          </cell>
          <cell r="G1158">
            <v>708824</v>
          </cell>
          <cell r="H1158">
            <v>36.04</v>
          </cell>
          <cell r="I1158">
            <v>0.3604</v>
          </cell>
          <cell r="J1158">
            <v>39895</v>
          </cell>
          <cell r="K1158">
            <v>40597</v>
          </cell>
          <cell r="L1158">
            <v>318000</v>
          </cell>
        </row>
        <row r="1159">
          <cell r="B1159">
            <v>14000000</v>
          </cell>
          <cell r="C1159">
            <v>39860</v>
          </cell>
          <cell r="F1159">
            <v>10083526.449999999</v>
          </cell>
          <cell r="G1159">
            <v>640855</v>
          </cell>
          <cell r="H1159">
            <v>35.950000000000003</v>
          </cell>
          <cell r="I1159">
            <v>0.35950000000000004</v>
          </cell>
          <cell r="J1159">
            <v>39895</v>
          </cell>
          <cell r="K1159">
            <v>40962</v>
          </cell>
          <cell r="L1159">
            <v>273000</v>
          </cell>
        </row>
        <row r="1160">
          <cell r="B1160">
            <v>10000000</v>
          </cell>
          <cell r="C1160">
            <v>39860</v>
          </cell>
          <cell r="F1160">
            <v>7721049.3200000003</v>
          </cell>
          <cell r="G1160">
            <v>552789</v>
          </cell>
          <cell r="H1160">
            <v>51.88</v>
          </cell>
          <cell r="I1160">
            <v>0.51880000000000004</v>
          </cell>
          <cell r="J1160">
            <v>39895</v>
          </cell>
          <cell r="K1160">
            <v>40962</v>
          </cell>
          <cell r="L1160">
            <v>195000</v>
          </cell>
        </row>
        <row r="1161">
          <cell r="B1161">
            <v>5000000</v>
          </cell>
          <cell r="C1161">
            <v>39860</v>
          </cell>
          <cell r="E1161" t="str">
            <v>P</v>
          </cell>
          <cell r="F1161">
            <v>3604357.31</v>
          </cell>
          <cell r="G1161">
            <v>291672</v>
          </cell>
          <cell r="H1161">
            <v>48.86</v>
          </cell>
          <cell r="I1161">
            <v>0.48859999999999998</v>
          </cell>
          <cell r="J1161">
            <v>39895</v>
          </cell>
          <cell r="K1161">
            <v>40778</v>
          </cell>
          <cell r="L1161">
            <v>122500</v>
          </cell>
        </row>
        <row r="1162">
          <cell r="B1162">
            <v>4000000</v>
          </cell>
          <cell r="C1162">
            <v>39860</v>
          </cell>
          <cell r="D1162" t="str">
            <v>A</v>
          </cell>
          <cell r="E1162" t="str">
            <v>T</v>
          </cell>
          <cell r="F1162">
            <v>1808829.58</v>
          </cell>
          <cell r="G1162">
            <v>407325</v>
          </cell>
          <cell r="H1162">
            <v>38.729999999999997</v>
          </cell>
          <cell r="I1162">
            <v>0.38729999999999998</v>
          </cell>
          <cell r="J1162">
            <v>39895</v>
          </cell>
          <cell r="K1162">
            <v>40232</v>
          </cell>
          <cell r="L1162">
            <v>106000</v>
          </cell>
        </row>
        <row r="1163">
          <cell r="B1163">
            <v>4000000</v>
          </cell>
          <cell r="C1163">
            <v>39860</v>
          </cell>
          <cell r="D1163" t="str">
            <v>A</v>
          </cell>
          <cell r="F1163">
            <v>3171407.78</v>
          </cell>
          <cell r="G1163">
            <v>254661</v>
          </cell>
          <cell r="H1163">
            <v>44.54</v>
          </cell>
          <cell r="I1163">
            <v>0.44540000000000002</v>
          </cell>
          <cell r="J1163">
            <v>39895</v>
          </cell>
          <cell r="K1163">
            <v>40597</v>
          </cell>
          <cell r="L1163">
            <v>106000</v>
          </cell>
        </row>
        <row r="1164">
          <cell r="B1164">
            <v>4000000</v>
          </cell>
          <cell r="C1164">
            <v>39860</v>
          </cell>
          <cell r="F1164">
            <v>1750173.16</v>
          </cell>
          <cell r="G1164">
            <v>254661</v>
          </cell>
          <cell r="H1164">
            <v>44.54</v>
          </cell>
          <cell r="I1164">
            <v>0.44540000000000002</v>
          </cell>
          <cell r="J1164">
            <v>39895</v>
          </cell>
          <cell r="K1164">
            <v>40597</v>
          </cell>
          <cell r="L1164">
            <v>106000</v>
          </cell>
        </row>
        <row r="1165">
          <cell r="B1165">
            <v>10000000</v>
          </cell>
          <cell r="C1165">
            <v>39860</v>
          </cell>
          <cell r="F1165">
            <v>2708955.99</v>
          </cell>
          <cell r="G1165">
            <v>636651</v>
          </cell>
          <cell r="H1165">
            <v>44.54</v>
          </cell>
          <cell r="I1165">
            <v>0.44540000000000002</v>
          </cell>
          <cell r="J1165">
            <v>39895</v>
          </cell>
          <cell r="K1165">
            <v>40597</v>
          </cell>
          <cell r="L1165">
            <v>265000</v>
          </cell>
        </row>
        <row r="1166">
          <cell r="B1166">
            <v>14000000</v>
          </cell>
          <cell r="C1166">
            <v>39860</v>
          </cell>
          <cell r="F1166">
            <v>8923679.0700000003</v>
          </cell>
          <cell r="G1166">
            <v>640855</v>
          </cell>
          <cell r="H1166">
            <v>35.950000000000003</v>
          </cell>
          <cell r="I1166">
            <v>0.35950000000000004</v>
          </cell>
          <cell r="J1166">
            <v>39895</v>
          </cell>
          <cell r="K1166">
            <v>40962</v>
          </cell>
          <cell r="L1166">
            <v>273000</v>
          </cell>
        </row>
        <row r="1167">
          <cell r="B1167">
            <v>10000000</v>
          </cell>
          <cell r="C1167">
            <v>39860</v>
          </cell>
          <cell r="F1167">
            <v>6806903.3399999999</v>
          </cell>
          <cell r="G1167">
            <v>552789</v>
          </cell>
          <cell r="H1167">
            <v>51.88</v>
          </cell>
          <cell r="I1167">
            <v>0.51880000000000004</v>
          </cell>
          <cell r="J1167">
            <v>39895</v>
          </cell>
          <cell r="K1167">
            <v>40962</v>
          </cell>
          <cell r="L1167">
            <v>195000</v>
          </cell>
        </row>
        <row r="1168">
          <cell r="B1168">
            <v>25000000</v>
          </cell>
          <cell r="C1168">
            <v>39860</v>
          </cell>
          <cell r="F1168">
            <v>18033573.030000001</v>
          </cell>
          <cell r="G1168">
            <v>1144384</v>
          </cell>
          <cell r="H1168">
            <v>35.950000000000003</v>
          </cell>
          <cell r="I1168">
            <v>0.35950000000000004</v>
          </cell>
          <cell r="J1168">
            <v>39895</v>
          </cell>
          <cell r="K1168">
            <v>40962</v>
          </cell>
          <cell r="L1168">
            <v>487500</v>
          </cell>
        </row>
        <row r="1169">
          <cell r="B1169">
            <v>10000000</v>
          </cell>
          <cell r="C1169">
            <v>39860</v>
          </cell>
          <cell r="E1169" t="str">
            <v>P</v>
          </cell>
          <cell r="F1169">
            <v>9338725.6199999992</v>
          </cell>
          <cell r="G1169">
            <v>552789</v>
          </cell>
          <cell r="H1169">
            <v>51.88</v>
          </cell>
          <cell r="I1169">
            <v>0.51880000000000004</v>
          </cell>
          <cell r="J1169">
            <v>39895</v>
          </cell>
          <cell r="K1169">
            <v>40962</v>
          </cell>
          <cell r="L1169">
            <v>195000</v>
          </cell>
        </row>
        <row r="1170">
          <cell r="B1170">
            <v>10000000</v>
          </cell>
          <cell r="C1170">
            <v>39860</v>
          </cell>
          <cell r="F1170">
            <v>4795810.38</v>
          </cell>
          <cell r="G1170">
            <v>636651</v>
          </cell>
          <cell r="H1170">
            <v>44.54</v>
          </cell>
          <cell r="I1170">
            <v>0.44540000000000002</v>
          </cell>
          <cell r="J1170">
            <v>39895</v>
          </cell>
          <cell r="K1170">
            <v>40597</v>
          </cell>
          <cell r="L1170">
            <v>265000</v>
          </cell>
        </row>
        <row r="1171">
          <cell r="B1171">
            <v>9000000</v>
          </cell>
          <cell r="C1171">
            <v>39860</v>
          </cell>
          <cell r="F1171">
            <v>6903718.9400000004</v>
          </cell>
          <cell r="G1171">
            <v>497511</v>
          </cell>
          <cell r="H1171">
            <v>51.88</v>
          </cell>
          <cell r="I1171">
            <v>0.51880000000000004</v>
          </cell>
          <cell r="J1171">
            <v>39895</v>
          </cell>
          <cell r="K1171">
            <v>40962</v>
          </cell>
          <cell r="L1171">
            <v>175500</v>
          </cell>
        </row>
        <row r="1172">
          <cell r="B1172">
            <v>10000000</v>
          </cell>
          <cell r="C1172">
            <v>39860</v>
          </cell>
          <cell r="F1172">
            <v>6909095.71</v>
          </cell>
          <cell r="G1172">
            <v>552789</v>
          </cell>
          <cell r="H1172">
            <v>51.88</v>
          </cell>
          <cell r="I1172">
            <v>0.51880000000000004</v>
          </cell>
          <cell r="J1172">
            <v>39895</v>
          </cell>
          <cell r="K1172">
            <v>40962</v>
          </cell>
          <cell r="L1172">
            <v>195000</v>
          </cell>
        </row>
        <row r="1173">
          <cell r="B1173">
            <v>12000000</v>
          </cell>
          <cell r="C1173">
            <v>39860</v>
          </cell>
          <cell r="F1173">
            <v>8203172.1200000001</v>
          </cell>
          <cell r="G1173">
            <v>549304</v>
          </cell>
          <cell r="H1173">
            <v>35.950000000000003</v>
          </cell>
          <cell r="I1173">
            <v>0.35950000000000004</v>
          </cell>
          <cell r="J1173">
            <v>39895</v>
          </cell>
          <cell r="K1173">
            <v>40962</v>
          </cell>
          <cell r="L1173">
            <v>234000</v>
          </cell>
        </row>
        <row r="1174">
          <cell r="B1174">
            <v>8000000</v>
          </cell>
          <cell r="C1174">
            <v>39860</v>
          </cell>
          <cell r="F1174">
            <v>2839422.04</v>
          </cell>
          <cell r="G1174">
            <v>433341</v>
          </cell>
          <cell r="H1174">
            <v>26.58</v>
          </cell>
          <cell r="I1174">
            <v>0.26579999999999998</v>
          </cell>
          <cell r="J1174">
            <v>39904</v>
          </cell>
          <cell r="K1174">
            <v>40603</v>
          </cell>
          <cell r="L1174">
            <v>51200</v>
          </cell>
        </row>
        <row r="1175">
          <cell r="B1175">
            <v>3000000</v>
          </cell>
          <cell r="C1175">
            <v>39860</v>
          </cell>
          <cell r="F1175">
            <v>2150335.75</v>
          </cell>
          <cell r="G1175">
            <v>175004</v>
          </cell>
          <cell r="H1175">
            <v>48.86</v>
          </cell>
          <cell r="I1175">
            <v>0.48859999999999998</v>
          </cell>
          <cell r="J1175">
            <v>39895</v>
          </cell>
          <cell r="K1175">
            <v>40778</v>
          </cell>
          <cell r="L1175">
            <v>73500</v>
          </cell>
        </row>
        <row r="1176">
          <cell r="B1176">
            <v>5000000</v>
          </cell>
          <cell r="C1176">
            <v>39860</v>
          </cell>
          <cell r="F1176">
            <v>3457757.51</v>
          </cell>
          <cell r="G1176">
            <v>276395</v>
          </cell>
          <cell r="H1176">
            <v>51.88</v>
          </cell>
          <cell r="I1176">
            <v>0.51880000000000004</v>
          </cell>
          <cell r="J1176">
            <v>39895</v>
          </cell>
          <cell r="K1176">
            <v>40962</v>
          </cell>
          <cell r="L1176">
            <v>97500</v>
          </cell>
        </row>
        <row r="1177">
          <cell r="B1177">
            <v>10000000</v>
          </cell>
          <cell r="C1177">
            <v>39861</v>
          </cell>
          <cell r="E1177" t="str">
            <v>P</v>
          </cell>
          <cell r="F1177">
            <v>5351281.42</v>
          </cell>
          <cell r="G1177">
            <v>636651</v>
          </cell>
          <cell r="H1177">
            <v>44.54</v>
          </cell>
          <cell r="I1177">
            <v>0.44540000000000002</v>
          </cell>
          <cell r="J1177">
            <v>39895</v>
          </cell>
          <cell r="K1177">
            <v>40597</v>
          </cell>
          <cell r="L1177">
            <v>265000</v>
          </cell>
        </row>
        <row r="1178">
          <cell r="B1178">
            <v>5000000</v>
          </cell>
          <cell r="C1178">
            <v>39861</v>
          </cell>
          <cell r="D1178" t="str">
            <v>A</v>
          </cell>
          <cell r="E1178" t="str">
            <v>S</v>
          </cell>
          <cell r="F1178">
            <v>662908.84</v>
          </cell>
          <cell r="G1178">
            <v>509157</v>
          </cell>
          <cell r="H1178">
            <v>38.729999999999997</v>
          </cell>
          <cell r="I1178">
            <v>0.38729999999999998</v>
          </cell>
          <cell r="J1178">
            <v>39895</v>
          </cell>
          <cell r="K1178">
            <v>40232</v>
          </cell>
          <cell r="L1178">
            <v>132500</v>
          </cell>
        </row>
        <row r="1179">
          <cell r="B1179">
            <v>10000000</v>
          </cell>
          <cell r="C1179">
            <v>39861</v>
          </cell>
          <cell r="E1179" t="str">
            <v>Q</v>
          </cell>
          <cell r="F1179">
            <v>10102478.109999999</v>
          </cell>
          <cell r="G1179">
            <v>552789</v>
          </cell>
          <cell r="H1179">
            <v>51.88</v>
          </cell>
          <cell r="I1179">
            <v>0.51880000000000004</v>
          </cell>
          <cell r="J1179">
            <v>39895</v>
          </cell>
          <cell r="K1179">
            <v>40962</v>
          </cell>
          <cell r="L1179">
            <v>195000</v>
          </cell>
        </row>
        <row r="1180">
          <cell r="B1180">
            <v>7000000</v>
          </cell>
          <cell r="C1180">
            <v>39861</v>
          </cell>
          <cell r="F1180">
            <v>2531724.83</v>
          </cell>
          <cell r="G1180">
            <v>445656</v>
          </cell>
          <cell r="H1180">
            <v>44.54</v>
          </cell>
          <cell r="I1180">
            <v>0.44540000000000002</v>
          </cell>
          <cell r="J1180">
            <v>39895</v>
          </cell>
          <cell r="K1180">
            <v>40597</v>
          </cell>
          <cell r="L1180">
            <v>185500</v>
          </cell>
        </row>
        <row r="1181">
          <cell r="B1181">
            <v>20000000</v>
          </cell>
          <cell r="C1181">
            <v>39861</v>
          </cell>
          <cell r="F1181">
            <v>12842924.99</v>
          </cell>
          <cell r="G1181">
            <v>915507</v>
          </cell>
          <cell r="H1181">
            <v>35.950000000000003</v>
          </cell>
          <cell r="I1181">
            <v>0.35950000000000004</v>
          </cell>
          <cell r="J1181">
            <v>39895</v>
          </cell>
          <cell r="K1181">
            <v>40962</v>
          </cell>
          <cell r="L1181">
            <v>390000</v>
          </cell>
        </row>
        <row r="1182">
          <cell r="B1182">
            <v>10000000</v>
          </cell>
          <cell r="C1182">
            <v>39861</v>
          </cell>
          <cell r="F1182">
            <v>3601871.83</v>
          </cell>
          <cell r="G1182">
            <v>636651</v>
          </cell>
          <cell r="H1182">
            <v>44.54</v>
          </cell>
          <cell r="I1182">
            <v>0.44540000000000002</v>
          </cell>
          <cell r="J1182">
            <v>39895</v>
          </cell>
          <cell r="K1182">
            <v>40597</v>
          </cell>
          <cell r="L1182">
            <v>265000</v>
          </cell>
        </row>
        <row r="1183">
          <cell r="B1183">
            <v>22000000</v>
          </cell>
          <cell r="C1183">
            <v>39861</v>
          </cell>
          <cell r="F1183">
            <v>14141224.609999999</v>
          </cell>
          <cell r="G1183">
            <v>1007058</v>
          </cell>
          <cell r="H1183">
            <v>35.950000000000003</v>
          </cell>
          <cell r="I1183">
            <v>0.35950000000000004</v>
          </cell>
          <cell r="J1183">
            <v>39895</v>
          </cell>
          <cell r="K1183">
            <v>40962</v>
          </cell>
          <cell r="L1183">
            <v>429000</v>
          </cell>
        </row>
        <row r="1184">
          <cell r="B1184">
            <v>8000000</v>
          </cell>
          <cell r="C1184">
            <v>39861</v>
          </cell>
          <cell r="F1184">
            <v>561627.49</v>
          </cell>
          <cell r="G1184">
            <v>604442</v>
          </cell>
          <cell r="H1184">
            <v>41.5</v>
          </cell>
          <cell r="I1184">
            <v>0.41499999999999998</v>
          </cell>
          <cell r="J1184">
            <v>39895</v>
          </cell>
          <cell r="K1184">
            <v>40413</v>
          </cell>
          <cell r="L1184">
            <v>212000</v>
          </cell>
        </row>
        <row r="1185">
          <cell r="B1185">
            <v>5000000</v>
          </cell>
          <cell r="C1185">
            <v>39861</v>
          </cell>
          <cell r="D1185" t="str">
            <v>A</v>
          </cell>
          <cell r="E1185" t="str">
            <v>T</v>
          </cell>
          <cell r="F1185">
            <v>3961981.75</v>
          </cell>
          <cell r="G1185">
            <v>377777</v>
          </cell>
          <cell r="H1185">
            <v>41.5</v>
          </cell>
          <cell r="I1185">
            <v>0.41499999999999998</v>
          </cell>
          <cell r="J1185">
            <v>39895</v>
          </cell>
          <cell r="K1185">
            <v>40413</v>
          </cell>
          <cell r="L1185">
            <v>132500</v>
          </cell>
        </row>
        <row r="1186">
          <cell r="B1186">
            <v>11500000</v>
          </cell>
          <cell r="C1186">
            <v>39861</v>
          </cell>
          <cell r="F1186">
            <v>6034507.9500000002</v>
          </cell>
          <cell r="G1186">
            <v>586912</v>
          </cell>
          <cell r="H1186">
            <v>36.03</v>
          </cell>
          <cell r="I1186">
            <v>0.36030000000000001</v>
          </cell>
          <cell r="J1186">
            <v>39895</v>
          </cell>
          <cell r="K1186">
            <v>40778</v>
          </cell>
          <cell r="L1186">
            <v>281750</v>
          </cell>
        </row>
        <row r="1187">
          <cell r="B1187">
            <v>6000000</v>
          </cell>
          <cell r="C1187">
            <v>39861</v>
          </cell>
          <cell r="F1187">
            <v>4132928.37</v>
          </cell>
          <cell r="G1187">
            <v>331674</v>
          </cell>
          <cell r="H1187">
            <v>51.88</v>
          </cell>
          <cell r="I1187">
            <v>0.51880000000000004</v>
          </cell>
          <cell r="J1187">
            <v>39895</v>
          </cell>
          <cell r="K1187">
            <v>40962</v>
          </cell>
          <cell r="L1187">
            <v>117000</v>
          </cell>
        </row>
        <row r="1188">
          <cell r="B1188">
            <v>8000000</v>
          </cell>
          <cell r="C1188">
            <v>39861</v>
          </cell>
          <cell r="D1188" t="str">
            <v>A</v>
          </cell>
          <cell r="E1188" t="str">
            <v>R</v>
          </cell>
          <cell r="F1188">
            <v>8273857.8399999999</v>
          </cell>
          <cell r="G1188">
            <v>442232</v>
          </cell>
          <cell r="H1188">
            <v>51.88</v>
          </cell>
          <cell r="I1188">
            <v>0.51880000000000004</v>
          </cell>
          <cell r="J1188">
            <v>39895</v>
          </cell>
          <cell r="K1188">
            <v>40962</v>
          </cell>
          <cell r="L1188">
            <v>156000</v>
          </cell>
        </row>
        <row r="1189">
          <cell r="B1189">
            <v>10000000</v>
          </cell>
          <cell r="C1189">
            <v>39861</v>
          </cell>
          <cell r="F1189">
            <v>2960299.03</v>
          </cell>
          <cell r="G1189">
            <v>636651</v>
          </cell>
          <cell r="H1189">
            <v>44.54</v>
          </cell>
          <cell r="I1189">
            <v>0.44540000000000002</v>
          </cell>
          <cell r="J1189">
            <v>39895</v>
          </cell>
          <cell r="K1189">
            <v>40597</v>
          </cell>
          <cell r="L1189">
            <v>265000</v>
          </cell>
        </row>
        <row r="1190">
          <cell r="B1190">
            <v>12000000</v>
          </cell>
          <cell r="C1190">
            <v>39861</v>
          </cell>
          <cell r="F1190">
            <v>854128.07</v>
          </cell>
          <cell r="G1190">
            <v>873058</v>
          </cell>
          <cell r="H1190">
            <v>36.090000000000003</v>
          </cell>
          <cell r="I1190">
            <v>0.36090000000000005</v>
          </cell>
          <cell r="J1190">
            <v>39895</v>
          </cell>
          <cell r="K1190">
            <v>40413</v>
          </cell>
          <cell r="L1190">
            <v>318000</v>
          </cell>
        </row>
        <row r="1191">
          <cell r="B1191">
            <v>16000000</v>
          </cell>
          <cell r="C1191">
            <v>39861</v>
          </cell>
          <cell r="F1191">
            <v>5786773.96</v>
          </cell>
          <cell r="G1191">
            <v>945098</v>
          </cell>
          <cell r="H1191">
            <v>36.04</v>
          </cell>
          <cell r="I1191">
            <v>0.3604</v>
          </cell>
          <cell r="J1191">
            <v>39895</v>
          </cell>
          <cell r="K1191">
            <v>40597</v>
          </cell>
          <cell r="L1191">
            <v>424000</v>
          </cell>
        </row>
        <row r="1192">
          <cell r="B1192">
            <v>3500000</v>
          </cell>
          <cell r="C1192">
            <v>39861</v>
          </cell>
          <cell r="E1192" t="str">
            <v>R</v>
          </cell>
          <cell r="F1192">
            <v>4056332.54</v>
          </cell>
          <cell r="G1192">
            <v>193477</v>
          </cell>
          <cell r="H1192">
            <v>51.88</v>
          </cell>
          <cell r="I1192">
            <v>0.51880000000000004</v>
          </cell>
          <cell r="J1192">
            <v>39895</v>
          </cell>
          <cell r="K1192">
            <v>40962</v>
          </cell>
          <cell r="L1192">
            <v>68250</v>
          </cell>
        </row>
        <row r="1193">
          <cell r="B1193">
            <v>5000000</v>
          </cell>
          <cell r="C1193">
            <v>39861</v>
          </cell>
          <cell r="F1193">
            <v>551923.93999999994</v>
          </cell>
          <cell r="G1193">
            <v>377777</v>
          </cell>
          <cell r="H1193">
            <v>41.5</v>
          </cell>
          <cell r="I1193">
            <v>0.41499999999999998</v>
          </cell>
          <cell r="J1193">
            <v>39895</v>
          </cell>
          <cell r="K1193">
            <v>40413</v>
          </cell>
          <cell r="L1193">
            <v>132500</v>
          </cell>
        </row>
        <row r="1194">
          <cell r="B1194">
            <v>3000000</v>
          </cell>
          <cell r="C1194">
            <v>39861</v>
          </cell>
          <cell r="F1194">
            <v>1937499.81</v>
          </cell>
          <cell r="G1194">
            <v>165837</v>
          </cell>
          <cell r="H1194">
            <v>51.88</v>
          </cell>
          <cell r="I1194">
            <v>0.51880000000000004</v>
          </cell>
          <cell r="J1194">
            <v>39895</v>
          </cell>
          <cell r="K1194">
            <v>40962</v>
          </cell>
          <cell r="L1194">
            <v>58500</v>
          </cell>
        </row>
        <row r="1195">
          <cell r="B1195">
            <v>6000000</v>
          </cell>
          <cell r="C1195">
            <v>39861</v>
          </cell>
          <cell r="F1195">
            <v>440549.31</v>
          </cell>
          <cell r="G1195">
            <v>453332</v>
          </cell>
          <cell r="H1195">
            <v>41.5</v>
          </cell>
          <cell r="I1195">
            <v>0.41499999999999998</v>
          </cell>
          <cell r="J1195">
            <v>39895</v>
          </cell>
          <cell r="K1195">
            <v>40413</v>
          </cell>
          <cell r="L1195">
            <v>159000</v>
          </cell>
        </row>
        <row r="1196">
          <cell r="B1196">
            <v>3000000</v>
          </cell>
          <cell r="C1196">
            <v>39861</v>
          </cell>
          <cell r="F1196">
            <v>1222504.45</v>
          </cell>
          <cell r="G1196">
            <v>190996</v>
          </cell>
          <cell r="H1196">
            <v>44.54</v>
          </cell>
          <cell r="I1196">
            <v>0.44540000000000002</v>
          </cell>
          <cell r="J1196">
            <v>39895</v>
          </cell>
          <cell r="K1196">
            <v>40597</v>
          </cell>
          <cell r="L1196">
            <v>79500</v>
          </cell>
        </row>
        <row r="1197">
          <cell r="B1197">
            <v>14000000</v>
          </cell>
          <cell r="C1197">
            <v>39861</v>
          </cell>
          <cell r="F1197">
            <v>9073459.8100000005</v>
          </cell>
          <cell r="G1197">
            <v>640855</v>
          </cell>
          <cell r="H1197">
            <v>35.950000000000003</v>
          </cell>
          <cell r="I1197">
            <v>0.35950000000000004</v>
          </cell>
          <cell r="J1197">
            <v>39895</v>
          </cell>
          <cell r="K1197">
            <v>40962</v>
          </cell>
          <cell r="L1197">
            <v>273000</v>
          </cell>
        </row>
        <row r="1198">
          <cell r="B1198">
            <v>40000000</v>
          </cell>
          <cell r="C1198">
            <v>39862</v>
          </cell>
          <cell r="F1198">
            <v>25734925.989999998</v>
          </cell>
          <cell r="G1198">
            <v>1831013</v>
          </cell>
          <cell r="H1198">
            <v>35.950000000000003</v>
          </cell>
          <cell r="I1198">
            <v>0.35950000000000004</v>
          </cell>
          <cell r="J1198">
            <v>39895</v>
          </cell>
          <cell r="K1198">
            <v>40962</v>
          </cell>
          <cell r="L1198">
            <v>780000</v>
          </cell>
        </row>
        <row r="1199">
          <cell r="B1199">
            <v>11500000</v>
          </cell>
          <cell r="C1199">
            <v>39862</v>
          </cell>
          <cell r="F1199">
            <v>4164169.96</v>
          </cell>
          <cell r="G1199">
            <v>679290</v>
          </cell>
          <cell r="H1199">
            <v>36.04</v>
          </cell>
          <cell r="I1199">
            <v>0.3604</v>
          </cell>
          <cell r="J1199">
            <v>39895</v>
          </cell>
          <cell r="K1199">
            <v>40597</v>
          </cell>
          <cell r="L1199">
            <v>304750</v>
          </cell>
        </row>
        <row r="1200">
          <cell r="B1200">
            <v>14000000</v>
          </cell>
          <cell r="C1200">
            <v>39862</v>
          </cell>
          <cell r="E1200" t="str">
            <v>P</v>
          </cell>
          <cell r="F1200">
            <v>2629409.52</v>
          </cell>
          <cell r="G1200">
            <v>1018568</v>
          </cell>
          <cell r="H1200">
            <v>36.090000000000003</v>
          </cell>
          <cell r="I1200">
            <v>0.36090000000000005</v>
          </cell>
          <cell r="J1200">
            <v>39895</v>
          </cell>
          <cell r="K1200">
            <v>40413</v>
          </cell>
          <cell r="L1200">
            <v>371000</v>
          </cell>
        </row>
        <row r="1201">
          <cell r="B1201">
            <v>4000000</v>
          </cell>
          <cell r="C1201">
            <v>39862</v>
          </cell>
          <cell r="D1201" t="str">
            <v>A</v>
          </cell>
          <cell r="E1201" t="str">
            <v>T</v>
          </cell>
          <cell r="F1201">
            <v>816707.96</v>
          </cell>
          <cell r="G1201">
            <v>407325</v>
          </cell>
          <cell r="H1201">
            <v>38.729999999999997</v>
          </cell>
          <cell r="I1201">
            <v>0.38729999999999998</v>
          </cell>
          <cell r="J1201">
            <v>39895</v>
          </cell>
          <cell r="K1201">
            <v>40232</v>
          </cell>
          <cell r="L1201">
            <v>106000</v>
          </cell>
        </row>
        <row r="1202">
          <cell r="B1202">
            <v>11500000</v>
          </cell>
          <cell r="C1202">
            <v>39862</v>
          </cell>
          <cell r="F1202">
            <v>4142754.07</v>
          </cell>
          <cell r="G1202">
            <v>679290</v>
          </cell>
          <cell r="H1202">
            <v>36.04</v>
          </cell>
          <cell r="I1202">
            <v>0.3604</v>
          </cell>
          <cell r="J1202">
            <v>39895</v>
          </cell>
          <cell r="K1202">
            <v>40597</v>
          </cell>
          <cell r="L1202">
            <v>304750</v>
          </cell>
        </row>
        <row r="1203">
          <cell r="B1203">
            <v>8500000</v>
          </cell>
          <cell r="C1203">
            <v>39862</v>
          </cell>
          <cell r="E1203" t="str">
            <v>P</v>
          </cell>
          <cell r="F1203">
            <v>7584288.9500000002</v>
          </cell>
          <cell r="G1203">
            <v>469871</v>
          </cell>
          <cell r="H1203">
            <v>51.88</v>
          </cell>
          <cell r="I1203">
            <v>0.51880000000000004</v>
          </cell>
          <cell r="J1203">
            <v>39895</v>
          </cell>
          <cell r="K1203">
            <v>40962</v>
          </cell>
          <cell r="L1203">
            <v>165750</v>
          </cell>
        </row>
        <row r="1204">
          <cell r="B1204">
            <v>6000000</v>
          </cell>
          <cell r="C1204">
            <v>39862</v>
          </cell>
          <cell r="F1204">
            <v>2479038.81</v>
          </cell>
          <cell r="G1204">
            <v>381991</v>
          </cell>
          <cell r="H1204">
            <v>44.54</v>
          </cell>
          <cell r="I1204">
            <v>0.44540000000000002</v>
          </cell>
          <cell r="J1204">
            <v>39895</v>
          </cell>
          <cell r="K1204">
            <v>40597</v>
          </cell>
          <cell r="L1204">
            <v>159000</v>
          </cell>
        </row>
        <row r="1205">
          <cell r="B1205">
            <v>12000000</v>
          </cell>
          <cell r="C1205">
            <v>39862</v>
          </cell>
          <cell r="F1205">
            <v>8700584.5999999996</v>
          </cell>
          <cell r="G1205">
            <v>549304</v>
          </cell>
          <cell r="H1205">
            <v>35.950000000000003</v>
          </cell>
          <cell r="I1205">
            <v>0.35950000000000004</v>
          </cell>
          <cell r="J1205">
            <v>39895</v>
          </cell>
          <cell r="K1205">
            <v>40962</v>
          </cell>
          <cell r="L1205">
            <v>234000</v>
          </cell>
        </row>
        <row r="1206">
          <cell r="B1206">
            <v>6000000</v>
          </cell>
          <cell r="C1206">
            <v>39862</v>
          </cell>
          <cell r="F1206">
            <v>4511069.84</v>
          </cell>
          <cell r="G1206">
            <v>331674</v>
          </cell>
          <cell r="H1206">
            <v>51.88</v>
          </cell>
          <cell r="I1206">
            <v>0.51880000000000004</v>
          </cell>
          <cell r="J1206">
            <v>39895</v>
          </cell>
          <cell r="K1206">
            <v>40962</v>
          </cell>
          <cell r="L1206">
            <v>117000</v>
          </cell>
        </row>
        <row r="1207">
          <cell r="B1207">
            <v>11000000</v>
          </cell>
          <cell r="C1207">
            <v>39862</v>
          </cell>
          <cell r="F1207">
            <v>7327468.0499999998</v>
          </cell>
          <cell r="G1207">
            <v>503529</v>
          </cell>
          <cell r="H1207">
            <v>35.950000000000003</v>
          </cell>
          <cell r="I1207">
            <v>0.35950000000000004</v>
          </cell>
          <cell r="J1207">
            <v>39895</v>
          </cell>
          <cell r="K1207">
            <v>40962</v>
          </cell>
          <cell r="L1207">
            <v>214500</v>
          </cell>
        </row>
        <row r="1208">
          <cell r="B1208">
            <v>7500000</v>
          </cell>
          <cell r="C1208">
            <v>39862</v>
          </cell>
          <cell r="F1208">
            <v>4721417.62</v>
          </cell>
          <cell r="G1208">
            <v>437508</v>
          </cell>
          <cell r="H1208">
            <v>48.86</v>
          </cell>
          <cell r="I1208">
            <v>0.48859999999999998</v>
          </cell>
          <cell r="J1208">
            <v>39895</v>
          </cell>
          <cell r="K1208">
            <v>40778</v>
          </cell>
          <cell r="L1208">
            <v>183750</v>
          </cell>
        </row>
        <row r="1209">
          <cell r="B1209">
            <v>20000000</v>
          </cell>
          <cell r="C1209">
            <v>39862</v>
          </cell>
          <cell r="F1209">
            <v>8897465.4700000007</v>
          </cell>
          <cell r="G1209">
            <v>1181373</v>
          </cell>
          <cell r="H1209">
            <v>36.04</v>
          </cell>
          <cell r="I1209">
            <v>0.3604</v>
          </cell>
          <cell r="J1209">
            <v>39895</v>
          </cell>
          <cell r="K1209">
            <v>40597</v>
          </cell>
          <cell r="L1209">
            <v>530000</v>
          </cell>
        </row>
        <row r="1210">
          <cell r="B1210">
            <v>25000000</v>
          </cell>
          <cell r="C1210">
            <v>39862</v>
          </cell>
          <cell r="F1210">
            <v>15176065.16</v>
          </cell>
          <cell r="G1210">
            <v>1144384</v>
          </cell>
          <cell r="H1210">
            <v>35.950000000000003</v>
          </cell>
          <cell r="I1210">
            <v>0.35950000000000004</v>
          </cell>
          <cell r="J1210">
            <v>39895</v>
          </cell>
          <cell r="K1210">
            <v>40962</v>
          </cell>
          <cell r="L1210">
            <v>487500</v>
          </cell>
        </row>
        <row r="1211">
          <cell r="B1211">
            <v>15000000</v>
          </cell>
          <cell r="C1211">
            <v>39862</v>
          </cell>
          <cell r="F1211">
            <v>10933760.25</v>
          </cell>
          <cell r="G1211">
            <v>686630</v>
          </cell>
          <cell r="H1211">
            <v>35.950000000000003</v>
          </cell>
          <cell r="I1211">
            <v>0.35950000000000004</v>
          </cell>
          <cell r="J1211">
            <v>39895</v>
          </cell>
          <cell r="K1211">
            <v>40962</v>
          </cell>
          <cell r="L1211">
            <v>292500</v>
          </cell>
        </row>
        <row r="1212">
          <cell r="B1212">
            <v>6000000</v>
          </cell>
          <cell r="C1212">
            <v>39862</v>
          </cell>
          <cell r="F1212">
            <v>4066803.3</v>
          </cell>
          <cell r="G1212">
            <v>331674</v>
          </cell>
          <cell r="H1212">
            <v>51.88</v>
          </cell>
          <cell r="I1212">
            <v>0.51880000000000004</v>
          </cell>
          <cell r="J1212">
            <v>39895</v>
          </cell>
          <cell r="K1212">
            <v>40962</v>
          </cell>
          <cell r="L1212">
            <v>117000</v>
          </cell>
        </row>
        <row r="1213">
          <cell r="B1213">
            <v>6500000</v>
          </cell>
          <cell r="C1213">
            <v>39862</v>
          </cell>
          <cell r="F1213">
            <v>2450357.7400000002</v>
          </cell>
          <cell r="G1213">
            <v>413824</v>
          </cell>
          <cell r="H1213">
            <v>44.54</v>
          </cell>
          <cell r="I1213">
            <v>0.44540000000000002</v>
          </cell>
          <cell r="J1213">
            <v>39895</v>
          </cell>
          <cell r="K1213">
            <v>40597</v>
          </cell>
          <cell r="L1213">
            <v>172250</v>
          </cell>
        </row>
        <row r="1214">
          <cell r="B1214">
            <v>4500000</v>
          </cell>
          <cell r="C1214">
            <v>39862</v>
          </cell>
          <cell r="F1214">
            <v>1487448.36</v>
          </cell>
          <cell r="G1214">
            <v>286493</v>
          </cell>
          <cell r="H1214">
            <v>44.54</v>
          </cell>
          <cell r="I1214">
            <v>0.44540000000000002</v>
          </cell>
          <cell r="J1214">
            <v>39895</v>
          </cell>
          <cell r="K1214">
            <v>40597</v>
          </cell>
          <cell r="L1214">
            <v>119250</v>
          </cell>
        </row>
        <row r="1215">
          <cell r="B1215">
            <v>4000000</v>
          </cell>
          <cell r="C1215">
            <v>39863</v>
          </cell>
          <cell r="F1215">
            <v>264977.69</v>
          </cell>
          <cell r="G1215">
            <v>302221</v>
          </cell>
          <cell r="H1215">
            <v>41.5</v>
          </cell>
          <cell r="I1215">
            <v>0.41499999999999998</v>
          </cell>
          <cell r="J1215">
            <v>39895</v>
          </cell>
          <cell r="K1215">
            <v>40413</v>
          </cell>
          <cell r="L1215">
            <v>106000</v>
          </cell>
        </row>
        <row r="1216">
          <cell r="B1216">
            <v>15000000</v>
          </cell>
          <cell r="C1216">
            <v>39863</v>
          </cell>
          <cell r="F1216">
            <v>6441417.79</v>
          </cell>
          <cell r="G1216">
            <v>886030</v>
          </cell>
          <cell r="H1216">
            <v>36.04</v>
          </cell>
          <cell r="I1216">
            <v>0.3604</v>
          </cell>
          <cell r="J1216">
            <v>39895</v>
          </cell>
          <cell r="K1216">
            <v>40597</v>
          </cell>
          <cell r="L1216">
            <v>397500</v>
          </cell>
        </row>
        <row r="1217">
          <cell r="B1217">
            <v>4000000</v>
          </cell>
          <cell r="C1217">
            <v>39863</v>
          </cell>
          <cell r="F1217">
            <v>1620725.55</v>
          </cell>
          <cell r="G1217">
            <v>254661</v>
          </cell>
          <cell r="H1217">
            <v>44.54</v>
          </cell>
          <cell r="I1217">
            <v>0.44540000000000002</v>
          </cell>
          <cell r="J1217">
            <v>39895</v>
          </cell>
          <cell r="K1217">
            <v>40597</v>
          </cell>
          <cell r="L1217">
            <v>106000</v>
          </cell>
        </row>
        <row r="1218">
          <cell r="B1218">
            <v>20000000</v>
          </cell>
          <cell r="C1218">
            <v>39863</v>
          </cell>
          <cell r="F1218">
            <v>9868642.3800000008</v>
          </cell>
          <cell r="G1218">
            <v>1181373</v>
          </cell>
          <cell r="H1218">
            <v>36.04</v>
          </cell>
          <cell r="I1218">
            <v>0.3604</v>
          </cell>
          <cell r="J1218">
            <v>39895</v>
          </cell>
          <cell r="K1218">
            <v>40597</v>
          </cell>
          <cell r="L1218">
            <v>530000</v>
          </cell>
        </row>
        <row r="1219">
          <cell r="B1219">
            <v>9000000</v>
          </cell>
          <cell r="C1219">
            <v>39863</v>
          </cell>
          <cell r="F1219">
            <v>5922331.2000000002</v>
          </cell>
          <cell r="G1219">
            <v>497511</v>
          </cell>
          <cell r="H1219">
            <v>51.88</v>
          </cell>
          <cell r="I1219">
            <v>0.51880000000000004</v>
          </cell>
          <cell r="J1219">
            <v>39895</v>
          </cell>
          <cell r="K1219">
            <v>40962</v>
          </cell>
          <cell r="L1219">
            <v>175500</v>
          </cell>
        </row>
        <row r="1220">
          <cell r="B1220">
            <v>4000000</v>
          </cell>
          <cell r="C1220">
            <v>39863</v>
          </cell>
          <cell r="F1220">
            <v>1821146.4</v>
          </cell>
          <cell r="G1220">
            <v>254661</v>
          </cell>
          <cell r="H1220">
            <v>44.54</v>
          </cell>
          <cell r="I1220">
            <v>0.44540000000000002</v>
          </cell>
          <cell r="J1220">
            <v>39895</v>
          </cell>
          <cell r="K1220">
            <v>40597</v>
          </cell>
          <cell r="L1220">
            <v>106000</v>
          </cell>
        </row>
        <row r="1221">
          <cell r="B1221">
            <v>15000000</v>
          </cell>
          <cell r="C1221">
            <v>39863</v>
          </cell>
          <cell r="E1221" t="str">
            <v>P</v>
          </cell>
          <cell r="F1221">
            <v>11908595.35</v>
          </cell>
          <cell r="G1221">
            <v>686630</v>
          </cell>
          <cell r="H1221">
            <v>35.950000000000003</v>
          </cell>
          <cell r="I1221">
            <v>0.35950000000000004</v>
          </cell>
          <cell r="J1221">
            <v>39895</v>
          </cell>
          <cell r="K1221">
            <v>40962</v>
          </cell>
          <cell r="L1221">
            <v>292500</v>
          </cell>
        </row>
        <row r="1222">
          <cell r="B1222">
            <v>5000000</v>
          </cell>
          <cell r="C1222">
            <v>39863</v>
          </cell>
          <cell r="F1222">
            <v>793139.07</v>
          </cell>
          <cell r="G1222">
            <v>318326</v>
          </cell>
          <cell r="H1222">
            <v>44.54</v>
          </cell>
          <cell r="I1222">
            <v>0.44540000000000002</v>
          </cell>
          <cell r="J1222">
            <v>39895</v>
          </cell>
          <cell r="K1222">
            <v>40597</v>
          </cell>
          <cell r="L1222">
            <v>132500</v>
          </cell>
        </row>
        <row r="1223">
          <cell r="B1223">
            <v>4500000</v>
          </cell>
          <cell r="C1223">
            <v>39863</v>
          </cell>
          <cell r="F1223">
            <v>2616144.37</v>
          </cell>
          <cell r="G1223">
            <v>286493</v>
          </cell>
          <cell r="H1223">
            <v>44.54</v>
          </cell>
          <cell r="I1223">
            <v>0.44540000000000002</v>
          </cell>
          <cell r="J1223">
            <v>39895</v>
          </cell>
          <cell r="K1223">
            <v>40597</v>
          </cell>
          <cell r="L1223">
            <v>119250</v>
          </cell>
        </row>
        <row r="1224">
          <cell r="B1224">
            <v>16000000</v>
          </cell>
          <cell r="C1224">
            <v>39863</v>
          </cell>
          <cell r="F1224">
            <v>10736374.92</v>
          </cell>
          <cell r="G1224">
            <v>732406</v>
          </cell>
          <cell r="H1224">
            <v>35.950000000000003</v>
          </cell>
          <cell r="I1224">
            <v>0.35950000000000004</v>
          </cell>
          <cell r="J1224">
            <v>39895</v>
          </cell>
          <cell r="K1224">
            <v>40962</v>
          </cell>
          <cell r="L1224">
            <v>312000</v>
          </cell>
        </row>
        <row r="1225">
          <cell r="B1225">
            <v>5000000</v>
          </cell>
          <cell r="C1225">
            <v>39863</v>
          </cell>
          <cell r="E1225" t="str">
            <v>Q</v>
          </cell>
          <cell r="F1225">
            <v>1967536.56</v>
          </cell>
          <cell r="G1225">
            <v>377777</v>
          </cell>
          <cell r="H1225">
            <v>41.5</v>
          </cell>
          <cell r="I1225">
            <v>0.41499999999999998</v>
          </cell>
          <cell r="J1225">
            <v>39895</v>
          </cell>
          <cell r="K1225">
            <v>40413</v>
          </cell>
          <cell r="L1225">
            <v>132500</v>
          </cell>
        </row>
        <row r="1226">
          <cell r="B1226">
            <v>6000000</v>
          </cell>
          <cell r="C1226">
            <v>39863</v>
          </cell>
          <cell r="E1226" t="str">
            <v>Q</v>
          </cell>
          <cell r="F1226">
            <v>5722186.3799999999</v>
          </cell>
          <cell r="G1226">
            <v>331674</v>
          </cell>
          <cell r="H1226">
            <v>51.88</v>
          </cell>
          <cell r="I1226">
            <v>0.51880000000000004</v>
          </cell>
          <cell r="J1226">
            <v>39895</v>
          </cell>
          <cell r="K1226">
            <v>40962</v>
          </cell>
          <cell r="L1226">
            <v>117000</v>
          </cell>
        </row>
        <row r="1227">
          <cell r="B1227">
            <v>15000000</v>
          </cell>
          <cell r="C1227">
            <v>39863</v>
          </cell>
          <cell r="F1227">
            <v>1001975.03</v>
          </cell>
          <cell r="G1227">
            <v>1091323</v>
          </cell>
          <cell r="H1227">
            <v>36.090000000000003</v>
          </cell>
          <cell r="I1227">
            <v>0.36090000000000005</v>
          </cell>
          <cell r="J1227">
            <v>39895</v>
          </cell>
          <cell r="K1227">
            <v>40413</v>
          </cell>
          <cell r="L1227">
            <v>397500</v>
          </cell>
        </row>
        <row r="1228">
          <cell r="B1228">
            <v>3000000</v>
          </cell>
          <cell r="C1228">
            <v>39863</v>
          </cell>
          <cell r="F1228">
            <v>2038224.81</v>
          </cell>
          <cell r="G1228">
            <v>165837</v>
          </cell>
          <cell r="H1228">
            <v>51.88</v>
          </cell>
          <cell r="I1228">
            <v>0.51880000000000004</v>
          </cell>
          <cell r="J1228">
            <v>39895</v>
          </cell>
          <cell r="K1228">
            <v>40962</v>
          </cell>
          <cell r="L1228">
            <v>58500</v>
          </cell>
        </row>
        <row r="1229">
          <cell r="B1229">
            <v>12000000</v>
          </cell>
          <cell r="C1229">
            <v>39863</v>
          </cell>
          <cell r="F1229">
            <v>8406284.2799999993</v>
          </cell>
          <cell r="G1229">
            <v>549304</v>
          </cell>
          <cell r="H1229">
            <v>35.950000000000003</v>
          </cell>
          <cell r="I1229">
            <v>0.35950000000000004</v>
          </cell>
          <cell r="J1229">
            <v>39895</v>
          </cell>
          <cell r="K1229">
            <v>40962</v>
          </cell>
          <cell r="L1229">
            <v>234000</v>
          </cell>
        </row>
        <row r="1230">
          <cell r="B1230">
            <v>50000000</v>
          </cell>
          <cell r="C1230">
            <v>39863</v>
          </cell>
          <cell r="F1230">
            <v>32784027.879999999</v>
          </cell>
          <cell r="G1230">
            <v>2288767</v>
          </cell>
          <cell r="H1230">
            <v>35.950000000000003</v>
          </cell>
          <cell r="I1230">
            <v>0.35950000000000004</v>
          </cell>
          <cell r="J1230">
            <v>39895</v>
          </cell>
          <cell r="K1230">
            <v>40962</v>
          </cell>
          <cell r="L1230">
            <v>975000</v>
          </cell>
        </row>
        <row r="1231">
          <cell r="B1231">
            <v>40000000</v>
          </cell>
          <cell r="C1231">
            <v>39863</v>
          </cell>
          <cell r="F1231">
            <v>25531380.710000001</v>
          </cell>
          <cell r="G1231">
            <v>1831013</v>
          </cell>
          <cell r="H1231">
            <v>35.950000000000003</v>
          </cell>
          <cell r="I1231">
            <v>0.35950000000000004</v>
          </cell>
          <cell r="J1231">
            <v>39895</v>
          </cell>
          <cell r="K1231">
            <v>40962</v>
          </cell>
          <cell r="L1231">
            <v>780000</v>
          </cell>
        </row>
        <row r="1232">
          <cell r="B1232">
            <v>50000000</v>
          </cell>
          <cell r="C1232">
            <v>39863</v>
          </cell>
          <cell r="F1232">
            <v>32179906.129999999</v>
          </cell>
          <cell r="G1232">
            <v>2288767</v>
          </cell>
          <cell r="H1232">
            <v>35.950000000000003</v>
          </cell>
          <cell r="I1232">
            <v>0.35950000000000004</v>
          </cell>
          <cell r="J1232">
            <v>39895</v>
          </cell>
          <cell r="K1232">
            <v>40962</v>
          </cell>
          <cell r="L1232">
            <v>975000</v>
          </cell>
        </row>
        <row r="1233">
          <cell r="B1233">
            <v>8000000</v>
          </cell>
          <cell r="C1233">
            <v>39863</v>
          </cell>
          <cell r="D1233" t="str">
            <v>A</v>
          </cell>
          <cell r="E1233" t="str">
            <v>R</v>
          </cell>
          <cell r="F1233">
            <v>6288592.5</v>
          </cell>
          <cell r="G1233">
            <v>509321</v>
          </cell>
          <cell r="H1233">
            <v>44.54</v>
          </cell>
          <cell r="I1233">
            <v>0.44540000000000002</v>
          </cell>
          <cell r="J1233">
            <v>39895</v>
          </cell>
          <cell r="K1233">
            <v>40597</v>
          </cell>
          <cell r="L1233">
            <v>212000</v>
          </cell>
        </row>
        <row r="1234">
          <cell r="B1234">
            <v>3000000</v>
          </cell>
          <cell r="C1234">
            <v>39863</v>
          </cell>
          <cell r="F1234">
            <v>1098682.99</v>
          </cell>
          <cell r="G1234">
            <v>190996</v>
          </cell>
          <cell r="H1234">
            <v>44.54</v>
          </cell>
          <cell r="I1234">
            <v>0.44540000000000002</v>
          </cell>
          <cell r="J1234">
            <v>39895</v>
          </cell>
          <cell r="K1234">
            <v>40597</v>
          </cell>
          <cell r="L1234">
            <v>79500</v>
          </cell>
        </row>
        <row r="1235">
          <cell r="B1235">
            <v>4000000</v>
          </cell>
          <cell r="C1235">
            <v>39863</v>
          </cell>
          <cell r="F1235">
            <v>851163.32</v>
          </cell>
          <cell r="G1235">
            <v>302221</v>
          </cell>
          <cell r="H1235">
            <v>41.5</v>
          </cell>
          <cell r="I1235">
            <v>0.41499999999999998</v>
          </cell>
          <cell r="J1235">
            <v>39895</v>
          </cell>
          <cell r="K1235">
            <v>40413</v>
          </cell>
          <cell r="L1235">
            <v>106000</v>
          </cell>
        </row>
        <row r="1236">
          <cell r="B1236">
            <v>4000000</v>
          </cell>
          <cell r="C1236">
            <v>39863</v>
          </cell>
          <cell r="D1236" t="str">
            <v>A</v>
          </cell>
          <cell r="E1236" t="str">
            <v>T</v>
          </cell>
          <cell r="F1236">
            <v>4023688.06</v>
          </cell>
          <cell r="G1236">
            <v>254661</v>
          </cell>
          <cell r="H1236">
            <v>44.54</v>
          </cell>
          <cell r="I1236">
            <v>0.44540000000000002</v>
          </cell>
          <cell r="J1236">
            <v>39895</v>
          </cell>
          <cell r="K1236">
            <v>40597</v>
          </cell>
          <cell r="L1236">
            <v>106000</v>
          </cell>
        </row>
        <row r="1237">
          <cell r="B1237">
            <v>12000000</v>
          </cell>
          <cell r="C1237">
            <v>39863</v>
          </cell>
          <cell r="F1237">
            <v>7117252.04</v>
          </cell>
          <cell r="G1237">
            <v>612429</v>
          </cell>
          <cell r="H1237">
            <v>36.03</v>
          </cell>
          <cell r="I1237">
            <v>0.36030000000000001</v>
          </cell>
          <cell r="J1237">
            <v>39895</v>
          </cell>
          <cell r="K1237">
            <v>40778</v>
          </cell>
          <cell r="L1237">
            <v>294000</v>
          </cell>
        </row>
        <row r="1238">
          <cell r="B1238">
            <v>20000000</v>
          </cell>
          <cell r="C1238">
            <v>39863</v>
          </cell>
          <cell r="E1238" t="str">
            <v>P</v>
          </cell>
          <cell r="F1238">
            <v>9989259.8599999994</v>
          </cell>
          <cell r="G1238">
            <v>1181373</v>
          </cell>
          <cell r="H1238">
            <v>36.04</v>
          </cell>
          <cell r="I1238">
            <v>0.3604</v>
          </cell>
          <cell r="J1238">
            <v>39895</v>
          </cell>
          <cell r="K1238">
            <v>40597</v>
          </cell>
          <cell r="L1238">
            <v>530000</v>
          </cell>
        </row>
        <row r="1239">
          <cell r="B1239">
            <v>7000000</v>
          </cell>
          <cell r="C1239">
            <v>39864</v>
          </cell>
          <cell r="D1239" t="str">
            <v>A</v>
          </cell>
          <cell r="E1239" t="str">
            <v>S</v>
          </cell>
          <cell r="F1239">
            <v>5588876.8799999999</v>
          </cell>
          <cell r="G1239">
            <v>445656</v>
          </cell>
          <cell r="H1239">
            <v>44.54</v>
          </cell>
          <cell r="I1239">
            <v>0.44540000000000002</v>
          </cell>
          <cell r="J1239">
            <v>39895</v>
          </cell>
          <cell r="K1239">
            <v>40597</v>
          </cell>
          <cell r="L1239">
            <v>185500</v>
          </cell>
        </row>
        <row r="1240">
          <cell r="B1240">
            <v>10000000</v>
          </cell>
          <cell r="C1240">
            <v>39864</v>
          </cell>
          <cell r="F1240">
            <v>4417978.8</v>
          </cell>
          <cell r="G1240">
            <v>636651</v>
          </cell>
          <cell r="H1240">
            <v>44.54</v>
          </cell>
          <cell r="I1240">
            <v>0.44540000000000002</v>
          </cell>
          <cell r="J1240">
            <v>39895</v>
          </cell>
          <cell r="K1240">
            <v>40597</v>
          </cell>
          <cell r="L1240">
            <v>265000</v>
          </cell>
        </row>
        <row r="1241">
          <cell r="B1241">
            <v>10000000</v>
          </cell>
          <cell r="C1241">
            <v>39864</v>
          </cell>
          <cell r="F1241">
            <v>5216216.26</v>
          </cell>
          <cell r="G1241">
            <v>583344</v>
          </cell>
          <cell r="H1241">
            <v>48.86</v>
          </cell>
          <cell r="I1241">
            <v>0.48859999999999998</v>
          </cell>
          <cell r="J1241">
            <v>39895</v>
          </cell>
          <cell r="K1241">
            <v>40778</v>
          </cell>
          <cell r="L1241">
            <v>245000</v>
          </cell>
        </row>
        <row r="1242">
          <cell r="B1242">
            <v>4500000</v>
          </cell>
          <cell r="C1242">
            <v>39864</v>
          </cell>
          <cell r="F1242">
            <v>4060022.55</v>
          </cell>
          <cell r="G1242">
            <v>248756</v>
          </cell>
          <cell r="H1242">
            <v>51.88</v>
          </cell>
          <cell r="I1242">
            <v>0.51880000000000004</v>
          </cell>
          <cell r="J1242">
            <v>39895</v>
          </cell>
          <cell r="K1242">
            <v>40962</v>
          </cell>
          <cell r="L1242">
            <v>87750</v>
          </cell>
        </row>
        <row r="1243">
          <cell r="B1243">
            <v>10000000</v>
          </cell>
          <cell r="C1243">
            <v>39864</v>
          </cell>
          <cell r="F1243">
            <v>5041387.38</v>
          </cell>
          <cell r="G1243">
            <v>636651</v>
          </cell>
          <cell r="H1243">
            <v>44.54</v>
          </cell>
          <cell r="I1243">
            <v>0.44540000000000002</v>
          </cell>
          <cell r="J1243">
            <v>39895</v>
          </cell>
          <cell r="K1243">
            <v>40597</v>
          </cell>
          <cell r="L1243">
            <v>265000</v>
          </cell>
        </row>
        <row r="1244">
          <cell r="B1244">
            <v>80000000</v>
          </cell>
          <cell r="C1244">
            <v>39864</v>
          </cell>
          <cell r="D1244" t="str">
            <v>A</v>
          </cell>
          <cell r="E1244" t="str">
            <v>T</v>
          </cell>
          <cell r="F1244">
            <v>75392187.260000005</v>
          </cell>
          <cell r="G1244">
            <v>3662026</v>
          </cell>
          <cell r="H1244">
            <v>35.950000000000003</v>
          </cell>
          <cell r="I1244">
            <v>0.35950000000000004</v>
          </cell>
          <cell r="J1244">
            <v>39895</v>
          </cell>
          <cell r="K1244">
            <v>40962</v>
          </cell>
          <cell r="L1244">
            <v>1560000</v>
          </cell>
        </row>
        <row r="1245">
          <cell r="B1245">
            <v>14000000</v>
          </cell>
          <cell r="C1245">
            <v>39864</v>
          </cell>
          <cell r="F1245">
            <v>8997001.5999999996</v>
          </cell>
          <cell r="G1245">
            <v>640855</v>
          </cell>
          <cell r="H1245">
            <v>35.950000000000003</v>
          </cell>
          <cell r="I1245">
            <v>0.35950000000000004</v>
          </cell>
          <cell r="J1245">
            <v>39895</v>
          </cell>
          <cell r="K1245">
            <v>40962</v>
          </cell>
          <cell r="L1245">
            <v>273000</v>
          </cell>
        </row>
        <row r="1246">
          <cell r="B1246">
            <v>4000000</v>
          </cell>
          <cell r="C1246">
            <v>39864</v>
          </cell>
          <cell r="F1246">
            <v>302221</v>
          </cell>
          <cell r="G1246">
            <v>302221</v>
          </cell>
          <cell r="H1246">
            <v>41.5</v>
          </cell>
          <cell r="I1246">
            <v>0.41499999999999998</v>
          </cell>
          <cell r="J1246">
            <v>39895</v>
          </cell>
          <cell r="K1246">
            <v>40413</v>
          </cell>
          <cell r="L1246">
            <v>106000</v>
          </cell>
        </row>
        <row r="1247">
          <cell r="B1247">
            <v>4000000</v>
          </cell>
          <cell r="C1247">
            <v>39864</v>
          </cell>
          <cell r="E1247" t="str">
            <v>Q</v>
          </cell>
          <cell r="F1247">
            <v>2797157.24</v>
          </cell>
          <cell r="G1247">
            <v>254661</v>
          </cell>
          <cell r="H1247">
            <v>44.54</v>
          </cell>
          <cell r="I1247">
            <v>0.44540000000000002</v>
          </cell>
          <cell r="J1247">
            <v>39895</v>
          </cell>
          <cell r="K1247">
            <v>40597</v>
          </cell>
          <cell r="L1247">
            <v>106000</v>
          </cell>
        </row>
        <row r="1248">
          <cell r="B1248">
            <v>8000000</v>
          </cell>
          <cell r="C1248">
            <v>39864</v>
          </cell>
          <cell r="F1248">
            <v>1381075.73</v>
          </cell>
          <cell r="G1248">
            <v>604442</v>
          </cell>
          <cell r="H1248">
            <v>41.5</v>
          </cell>
          <cell r="I1248">
            <v>0.41499999999999998</v>
          </cell>
          <cell r="J1248">
            <v>39895</v>
          </cell>
          <cell r="K1248">
            <v>40413</v>
          </cell>
          <cell r="L1248">
            <v>212000</v>
          </cell>
        </row>
        <row r="1249">
          <cell r="B1249">
            <v>16000000</v>
          </cell>
          <cell r="C1249">
            <v>39864</v>
          </cell>
          <cell r="F1249">
            <v>5823898.3799999999</v>
          </cell>
          <cell r="G1249">
            <v>945098</v>
          </cell>
          <cell r="H1249">
            <v>36.04</v>
          </cell>
          <cell r="I1249">
            <v>0.3604</v>
          </cell>
          <cell r="J1249">
            <v>39895</v>
          </cell>
          <cell r="K1249">
            <v>40597</v>
          </cell>
          <cell r="L1249">
            <v>424000</v>
          </cell>
        </row>
        <row r="1250">
          <cell r="B1250">
            <v>4000000</v>
          </cell>
          <cell r="C1250">
            <v>39864</v>
          </cell>
          <cell r="F1250">
            <v>1479441.27</v>
          </cell>
          <cell r="G1250">
            <v>254661</v>
          </cell>
          <cell r="H1250">
            <v>44.54</v>
          </cell>
          <cell r="I1250">
            <v>0.44540000000000002</v>
          </cell>
          <cell r="J1250">
            <v>39895</v>
          </cell>
          <cell r="K1250">
            <v>40597</v>
          </cell>
          <cell r="L1250">
            <v>106000</v>
          </cell>
        </row>
        <row r="1251">
          <cell r="B1251">
            <v>10000000</v>
          </cell>
          <cell r="C1251">
            <v>39864</v>
          </cell>
          <cell r="F1251">
            <v>6059670.71</v>
          </cell>
          <cell r="G1251">
            <v>552789</v>
          </cell>
          <cell r="H1251">
            <v>51.88</v>
          </cell>
          <cell r="I1251">
            <v>0.51880000000000004</v>
          </cell>
          <cell r="J1251">
            <v>39895</v>
          </cell>
          <cell r="K1251">
            <v>40962</v>
          </cell>
          <cell r="L1251">
            <v>195000</v>
          </cell>
        </row>
        <row r="1252">
          <cell r="B1252">
            <v>4000000</v>
          </cell>
          <cell r="C1252">
            <v>39864</v>
          </cell>
          <cell r="F1252">
            <v>1968105.26</v>
          </cell>
          <cell r="G1252">
            <v>254661</v>
          </cell>
          <cell r="H1252">
            <v>44.54</v>
          </cell>
          <cell r="I1252">
            <v>0.44540000000000002</v>
          </cell>
          <cell r="J1252">
            <v>39895</v>
          </cell>
          <cell r="K1252">
            <v>40597</v>
          </cell>
          <cell r="L1252">
            <v>106000</v>
          </cell>
        </row>
        <row r="1253">
          <cell r="B1253">
            <v>5000000</v>
          </cell>
          <cell r="C1253">
            <v>39864</v>
          </cell>
          <cell r="F1253">
            <v>1494765.18</v>
          </cell>
          <cell r="G1253">
            <v>377777</v>
          </cell>
          <cell r="H1253">
            <v>41.5</v>
          </cell>
          <cell r="I1253">
            <v>0.41499999999999998</v>
          </cell>
          <cell r="J1253">
            <v>39895</v>
          </cell>
          <cell r="K1253">
            <v>40413</v>
          </cell>
          <cell r="L1253">
            <v>132500</v>
          </cell>
        </row>
        <row r="1254">
          <cell r="B1254">
            <v>10000000</v>
          </cell>
          <cell r="C1254">
            <v>39867</v>
          </cell>
          <cell r="F1254">
            <v>3977984.33</v>
          </cell>
          <cell r="G1254">
            <v>636651</v>
          </cell>
          <cell r="H1254">
            <v>44.54</v>
          </cell>
          <cell r="I1254">
            <v>0.44540000000000002</v>
          </cell>
          <cell r="J1254">
            <v>39898</v>
          </cell>
          <cell r="K1254">
            <v>40600</v>
          </cell>
          <cell r="L1254">
            <v>265000</v>
          </cell>
        </row>
        <row r="1255">
          <cell r="B1255">
            <v>5000000</v>
          </cell>
          <cell r="C1255">
            <v>39867</v>
          </cell>
          <cell r="F1255">
            <v>3564049.61</v>
          </cell>
          <cell r="G1255">
            <v>276395</v>
          </cell>
          <cell r="H1255">
            <v>51.88</v>
          </cell>
          <cell r="I1255">
            <v>0.51880000000000004</v>
          </cell>
          <cell r="J1255">
            <v>39898</v>
          </cell>
          <cell r="K1255">
            <v>40965</v>
          </cell>
          <cell r="L1255">
            <v>97500</v>
          </cell>
        </row>
        <row r="1256">
          <cell r="B1256">
            <v>12000000</v>
          </cell>
          <cell r="C1256">
            <v>39867</v>
          </cell>
          <cell r="E1256" t="str">
            <v>Q</v>
          </cell>
          <cell r="F1256">
            <v>9808376.1400000006</v>
          </cell>
          <cell r="G1256">
            <v>549304</v>
          </cell>
          <cell r="H1256">
            <v>35.950000000000003</v>
          </cell>
          <cell r="I1256">
            <v>0.35950000000000004</v>
          </cell>
          <cell r="J1256">
            <v>39898</v>
          </cell>
          <cell r="K1256">
            <v>40965</v>
          </cell>
          <cell r="L1256">
            <v>234000</v>
          </cell>
        </row>
        <row r="1257">
          <cell r="B1257">
            <v>14500000</v>
          </cell>
          <cell r="C1257">
            <v>39867</v>
          </cell>
          <cell r="D1257" t="str">
            <v>A</v>
          </cell>
          <cell r="E1257" t="str">
            <v>T</v>
          </cell>
          <cell r="F1257">
            <v>11330393.02</v>
          </cell>
          <cell r="G1257">
            <v>856495</v>
          </cell>
          <cell r="H1257">
            <v>36.04</v>
          </cell>
          <cell r="I1257">
            <v>0.3604</v>
          </cell>
          <cell r="J1257">
            <v>39898</v>
          </cell>
          <cell r="K1257">
            <v>40600</v>
          </cell>
          <cell r="L1257">
            <v>384250</v>
          </cell>
        </row>
        <row r="1258">
          <cell r="B1258">
            <v>13000000</v>
          </cell>
          <cell r="C1258">
            <v>39867</v>
          </cell>
          <cell r="F1258">
            <v>8380872.2800000003</v>
          </cell>
          <cell r="G1258">
            <v>595080</v>
          </cell>
          <cell r="H1258">
            <v>35.950000000000003</v>
          </cell>
          <cell r="I1258">
            <v>0.35950000000000004</v>
          </cell>
          <cell r="J1258">
            <v>39898</v>
          </cell>
          <cell r="K1258">
            <v>40965</v>
          </cell>
          <cell r="L1258">
            <v>253500</v>
          </cell>
        </row>
        <row r="1259">
          <cell r="B1259">
            <v>13000000</v>
          </cell>
          <cell r="C1259">
            <v>39867</v>
          </cell>
          <cell r="F1259">
            <v>5038159.82</v>
          </cell>
          <cell r="G1259">
            <v>767893</v>
          </cell>
          <cell r="H1259">
            <v>36.04</v>
          </cell>
          <cell r="I1259">
            <v>0.3604</v>
          </cell>
          <cell r="J1259">
            <v>39898</v>
          </cell>
          <cell r="K1259">
            <v>40600</v>
          </cell>
          <cell r="L1259">
            <v>344500</v>
          </cell>
        </row>
        <row r="1260">
          <cell r="B1260">
            <v>4000000</v>
          </cell>
          <cell r="C1260">
            <v>39867</v>
          </cell>
          <cell r="F1260">
            <v>1279785.7</v>
          </cell>
          <cell r="G1260">
            <v>254661</v>
          </cell>
          <cell r="H1260">
            <v>44.54</v>
          </cell>
          <cell r="I1260">
            <v>0.44540000000000002</v>
          </cell>
          <cell r="J1260">
            <v>39898</v>
          </cell>
          <cell r="K1260">
            <v>40600</v>
          </cell>
          <cell r="L1260">
            <v>106000</v>
          </cell>
        </row>
        <row r="1261">
          <cell r="B1261">
            <v>3000000</v>
          </cell>
          <cell r="C1261">
            <v>39867</v>
          </cell>
          <cell r="D1261" t="str">
            <v>A</v>
          </cell>
          <cell r="E1261" t="str">
            <v>P</v>
          </cell>
          <cell r="F1261">
            <v>2288726.36</v>
          </cell>
          <cell r="G1261">
            <v>190996</v>
          </cell>
          <cell r="H1261">
            <v>44.54</v>
          </cell>
          <cell r="I1261">
            <v>0.44540000000000002</v>
          </cell>
          <cell r="J1261">
            <v>39898</v>
          </cell>
          <cell r="K1261">
            <v>40600</v>
          </cell>
          <cell r="L1261">
            <v>79500</v>
          </cell>
        </row>
        <row r="1262">
          <cell r="B1262">
            <v>8000000</v>
          </cell>
          <cell r="C1262">
            <v>39867</v>
          </cell>
          <cell r="F1262">
            <v>4149536.38</v>
          </cell>
          <cell r="G1262">
            <v>509321</v>
          </cell>
          <cell r="H1262">
            <v>44.54</v>
          </cell>
          <cell r="I1262">
            <v>0.44540000000000002</v>
          </cell>
          <cell r="J1262">
            <v>39898</v>
          </cell>
          <cell r="K1262">
            <v>40600</v>
          </cell>
          <cell r="L1262">
            <v>212000</v>
          </cell>
        </row>
        <row r="1263">
          <cell r="B1263">
            <v>5000000</v>
          </cell>
          <cell r="C1263">
            <v>39867</v>
          </cell>
          <cell r="F1263">
            <v>3153308.76</v>
          </cell>
          <cell r="G1263">
            <v>291672</v>
          </cell>
          <cell r="H1263">
            <v>48.86</v>
          </cell>
          <cell r="I1263">
            <v>0.48859999999999998</v>
          </cell>
          <cell r="J1263">
            <v>39898</v>
          </cell>
          <cell r="K1263">
            <v>40781</v>
          </cell>
          <cell r="L1263">
            <v>122500</v>
          </cell>
        </row>
        <row r="1264">
          <cell r="B1264">
            <v>3000000</v>
          </cell>
          <cell r="C1264">
            <v>39867</v>
          </cell>
          <cell r="F1264">
            <v>1115467.78</v>
          </cell>
          <cell r="G1264">
            <v>190996</v>
          </cell>
          <cell r="H1264">
            <v>44.54</v>
          </cell>
          <cell r="I1264">
            <v>0.44540000000000002</v>
          </cell>
          <cell r="J1264">
            <v>39898</v>
          </cell>
          <cell r="K1264">
            <v>40600</v>
          </cell>
          <cell r="L1264">
            <v>79500</v>
          </cell>
        </row>
        <row r="1265">
          <cell r="B1265">
            <v>10000000</v>
          </cell>
          <cell r="C1265">
            <v>39867</v>
          </cell>
          <cell r="F1265">
            <v>8310692.75</v>
          </cell>
          <cell r="G1265">
            <v>552789</v>
          </cell>
          <cell r="H1265">
            <v>51.88</v>
          </cell>
          <cell r="I1265">
            <v>0.51880000000000004</v>
          </cell>
          <cell r="J1265">
            <v>39898</v>
          </cell>
          <cell r="K1265">
            <v>40965</v>
          </cell>
          <cell r="L1265">
            <v>195000</v>
          </cell>
        </row>
        <row r="1266">
          <cell r="B1266">
            <v>30000000</v>
          </cell>
          <cell r="C1266">
            <v>39867</v>
          </cell>
          <cell r="F1266">
            <v>9937329.9600000009</v>
          </cell>
          <cell r="G1266">
            <v>1772059</v>
          </cell>
          <cell r="H1266">
            <v>36.04</v>
          </cell>
          <cell r="I1266">
            <v>0.3604</v>
          </cell>
          <cell r="J1266">
            <v>39898</v>
          </cell>
          <cell r="K1266">
            <v>40600</v>
          </cell>
          <cell r="L1266">
            <v>795000</v>
          </cell>
        </row>
        <row r="1267">
          <cell r="B1267">
            <v>10000000</v>
          </cell>
          <cell r="C1267">
            <v>39867</v>
          </cell>
          <cell r="F1267">
            <v>6966581.6100000003</v>
          </cell>
          <cell r="G1267">
            <v>552789</v>
          </cell>
          <cell r="H1267">
            <v>51.88</v>
          </cell>
          <cell r="I1267">
            <v>0.51880000000000004</v>
          </cell>
          <cell r="J1267">
            <v>39898</v>
          </cell>
          <cell r="K1267">
            <v>40965</v>
          </cell>
          <cell r="L1267">
            <v>195000</v>
          </cell>
        </row>
        <row r="1268">
          <cell r="B1268">
            <v>3500000</v>
          </cell>
          <cell r="C1268">
            <v>39867</v>
          </cell>
          <cell r="F1268">
            <v>112041.19</v>
          </cell>
          <cell r="G1268">
            <v>264444</v>
          </cell>
          <cell r="H1268">
            <v>41.5</v>
          </cell>
          <cell r="I1268">
            <v>0.41499999999999998</v>
          </cell>
          <cell r="J1268">
            <v>39898</v>
          </cell>
          <cell r="K1268">
            <v>40416</v>
          </cell>
          <cell r="L1268">
            <v>92750</v>
          </cell>
        </row>
        <row r="1269">
          <cell r="B1269">
            <v>20000000</v>
          </cell>
          <cell r="C1269">
            <v>39867</v>
          </cell>
          <cell r="D1269" t="str">
            <v>A</v>
          </cell>
          <cell r="E1269" t="str">
            <v>T</v>
          </cell>
          <cell r="F1269">
            <v>15258911.970000001</v>
          </cell>
          <cell r="G1269">
            <v>1181373</v>
          </cell>
          <cell r="H1269">
            <v>36.04</v>
          </cell>
          <cell r="I1269">
            <v>0.3604</v>
          </cell>
          <cell r="J1269">
            <v>39898</v>
          </cell>
          <cell r="K1269">
            <v>40600</v>
          </cell>
          <cell r="L1269">
            <v>530000</v>
          </cell>
        </row>
        <row r="1270">
          <cell r="B1270">
            <v>4000000</v>
          </cell>
          <cell r="C1270">
            <v>39867</v>
          </cell>
          <cell r="E1270" t="str">
            <v>P</v>
          </cell>
          <cell r="F1270">
            <v>3618952.4</v>
          </cell>
          <cell r="G1270">
            <v>233338</v>
          </cell>
          <cell r="H1270">
            <v>48.86</v>
          </cell>
          <cell r="I1270">
            <v>0.48859999999999998</v>
          </cell>
          <cell r="J1270">
            <v>39898</v>
          </cell>
          <cell r="K1270">
            <v>40781</v>
          </cell>
          <cell r="L1270">
            <v>98000</v>
          </cell>
        </row>
        <row r="1271">
          <cell r="B1271">
            <v>3000000</v>
          </cell>
          <cell r="C1271">
            <v>39867</v>
          </cell>
          <cell r="F1271">
            <v>839353.65</v>
          </cell>
          <cell r="G1271">
            <v>190996</v>
          </cell>
          <cell r="H1271">
            <v>44.54</v>
          </cell>
          <cell r="I1271">
            <v>0.44540000000000002</v>
          </cell>
          <cell r="J1271">
            <v>39898</v>
          </cell>
          <cell r="K1271">
            <v>40600</v>
          </cell>
          <cell r="L1271">
            <v>79500</v>
          </cell>
        </row>
        <row r="1272">
          <cell r="B1272">
            <v>10000000</v>
          </cell>
          <cell r="C1272">
            <v>39867</v>
          </cell>
          <cell r="F1272">
            <v>3927261.56</v>
          </cell>
          <cell r="G1272">
            <v>636651</v>
          </cell>
          <cell r="H1272">
            <v>44.54</v>
          </cell>
          <cell r="I1272">
            <v>0.44540000000000002</v>
          </cell>
          <cell r="J1272">
            <v>39898</v>
          </cell>
          <cell r="K1272">
            <v>40600</v>
          </cell>
          <cell r="L1272">
            <v>265000</v>
          </cell>
        </row>
        <row r="1273">
          <cell r="B1273">
            <v>9000000</v>
          </cell>
          <cell r="C1273">
            <v>39867</v>
          </cell>
          <cell r="F1273">
            <v>4097213.49</v>
          </cell>
          <cell r="G1273">
            <v>572986</v>
          </cell>
          <cell r="H1273">
            <v>44.54</v>
          </cell>
          <cell r="I1273">
            <v>0.44540000000000002</v>
          </cell>
          <cell r="J1273">
            <v>39898</v>
          </cell>
          <cell r="K1273">
            <v>40600</v>
          </cell>
          <cell r="L1273">
            <v>238500</v>
          </cell>
        </row>
        <row r="1274">
          <cell r="B1274">
            <v>4000000</v>
          </cell>
          <cell r="C1274">
            <v>39867</v>
          </cell>
          <cell r="F1274">
            <v>504313.14</v>
          </cell>
          <cell r="G1274">
            <v>302221</v>
          </cell>
          <cell r="H1274">
            <v>41.5</v>
          </cell>
          <cell r="I1274">
            <v>0.41499999999999998</v>
          </cell>
          <cell r="J1274">
            <v>39898</v>
          </cell>
          <cell r="K1274">
            <v>40416</v>
          </cell>
          <cell r="L1274">
            <v>106000</v>
          </cell>
        </row>
        <row r="1275">
          <cell r="B1275">
            <v>23500000</v>
          </cell>
          <cell r="C1275">
            <v>39867</v>
          </cell>
          <cell r="F1275">
            <v>8381787.1299999999</v>
          </cell>
          <cell r="G1275">
            <v>1388113</v>
          </cell>
          <cell r="H1275">
            <v>36.04</v>
          </cell>
          <cell r="I1275">
            <v>0.3604</v>
          </cell>
          <cell r="J1275">
            <v>39898</v>
          </cell>
          <cell r="K1275">
            <v>40600</v>
          </cell>
          <cell r="L1275">
            <v>622750</v>
          </cell>
        </row>
        <row r="1276">
          <cell r="B1276">
            <v>16000000</v>
          </cell>
          <cell r="C1276">
            <v>39868</v>
          </cell>
          <cell r="F1276">
            <v>11100871.1</v>
          </cell>
          <cell r="G1276">
            <v>732406</v>
          </cell>
          <cell r="H1276">
            <v>35.950000000000003</v>
          </cell>
          <cell r="I1276">
            <v>0.35950000000000004</v>
          </cell>
          <cell r="J1276">
            <v>39898</v>
          </cell>
          <cell r="K1276">
            <v>40965</v>
          </cell>
          <cell r="L1276">
            <v>312000</v>
          </cell>
        </row>
        <row r="1277">
          <cell r="B1277">
            <v>11000000</v>
          </cell>
          <cell r="C1277">
            <v>39868</v>
          </cell>
          <cell r="F1277">
            <v>6999942.0199999996</v>
          </cell>
          <cell r="G1277">
            <v>503529</v>
          </cell>
          <cell r="H1277">
            <v>35.950000000000003</v>
          </cell>
          <cell r="I1277">
            <v>0.35950000000000004</v>
          </cell>
          <cell r="J1277">
            <v>39898</v>
          </cell>
          <cell r="K1277">
            <v>40965</v>
          </cell>
          <cell r="L1277">
            <v>214500</v>
          </cell>
        </row>
        <row r="1278">
          <cell r="B1278">
            <v>4500000</v>
          </cell>
          <cell r="C1278">
            <v>39868</v>
          </cell>
          <cell r="F1278">
            <v>1701179.57</v>
          </cell>
          <cell r="G1278">
            <v>286493</v>
          </cell>
          <cell r="H1278">
            <v>44.54</v>
          </cell>
          <cell r="I1278">
            <v>0.44540000000000002</v>
          </cell>
          <cell r="J1278">
            <v>39898</v>
          </cell>
          <cell r="K1278">
            <v>40600</v>
          </cell>
          <cell r="L1278">
            <v>119250</v>
          </cell>
        </row>
        <row r="1279">
          <cell r="B1279">
            <v>4500000</v>
          </cell>
          <cell r="C1279">
            <v>39868</v>
          </cell>
          <cell r="F1279">
            <v>1543963.92</v>
          </cell>
          <cell r="G1279">
            <v>286493</v>
          </cell>
          <cell r="H1279">
            <v>44.54</v>
          </cell>
          <cell r="I1279">
            <v>0.44540000000000002</v>
          </cell>
          <cell r="J1279">
            <v>39898</v>
          </cell>
          <cell r="K1279">
            <v>40600</v>
          </cell>
          <cell r="L1279">
            <v>119250</v>
          </cell>
        </row>
        <row r="1280">
          <cell r="B1280">
            <v>4000000</v>
          </cell>
          <cell r="C1280">
            <v>39868</v>
          </cell>
          <cell r="F1280">
            <v>262306.34999999998</v>
          </cell>
          <cell r="G1280">
            <v>302221</v>
          </cell>
          <cell r="H1280">
            <v>41.5</v>
          </cell>
          <cell r="I1280">
            <v>0.41499999999999998</v>
          </cell>
          <cell r="J1280">
            <v>39898</v>
          </cell>
          <cell r="K1280">
            <v>40416</v>
          </cell>
          <cell r="L1280">
            <v>106000</v>
          </cell>
        </row>
        <row r="1281">
          <cell r="B1281">
            <v>3000000</v>
          </cell>
          <cell r="C1281">
            <v>39868</v>
          </cell>
          <cell r="F1281">
            <v>99616.61</v>
          </cell>
          <cell r="G1281">
            <v>226666</v>
          </cell>
          <cell r="H1281">
            <v>41.5</v>
          </cell>
          <cell r="I1281">
            <v>0.41499999999999998</v>
          </cell>
          <cell r="J1281">
            <v>39898</v>
          </cell>
          <cell r="K1281">
            <v>40416</v>
          </cell>
          <cell r="L1281">
            <v>79500</v>
          </cell>
        </row>
        <row r="1282">
          <cell r="B1282">
            <v>5000000</v>
          </cell>
          <cell r="C1282">
            <v>39868</v>
          </cell>
          <cell r="F1282">
            <v>1841979.31</v>
          </cell>
          <cell r="G1282">
            <v>318326</v>
          </cell>
          <cell r="H1282">
            <v>44.54</v>
          </cell>
          <cell r="I1282">
            <v>0.44540000000000002</v>
          </cell>
          <cell r="J1282">
            <v>39898</v>
          </cell>
          <cell r="K1282">
            <v>40600</v>
          </cell>
          <cell r="L1282">
            <v>132500</v>
          </cell>
        </row>
        <row r="1283">
          <cell r="B1283">
            <v>3500000</v>
          </cell>
          <cell r="C1283">
            <v>39868</v>
          </cell>
          <cell r="F1283">
            <v>1835608.85</v>
          </cell>
          <cell r="G1283">
            <v>222828</v>
          </cell>
          <cell r="H1283">
            <v>44.54</v>
          </cell>
          <cell r="I1283">
            <v>0.44540000000000002</v>
          </cell>
          <cell r="J1283">
            <v>39898</v>
          </cell>
          <cell r="K1283">
            <v>40600</v>
          </cell>
          <cell r="L1283">
            <v>92750</v>
          </cell>
        </row>
        <row r="1284">
          <cell r="B1284">
            <v>8000000</v>
          </cell>
          <cell r="C1284">
            <v>39868</v>
          </cell>
          <cell r="F1284">
            <v>3700481.59</v>
          </cell>
          <cell r="G1284">
            <v>509321</v>
          </cell>
          <cell r="H1284">
            <v>44.54</v>
          </cell>
          <cell r="I1284">
            <v>0.44540000000000002</v>
          </cell>
          <cell r="J1284">
            <v>39898</v>
          </cell>
          <cell r="K1284">
            <v>40600</v>
          </cell>
          <cell r="L1284">
            <v>212000</v>
          </cell>
        </row>
        <row r="1285">
          <cell r="B1285">
            <v>10000000</v>
          </cell>
          <cell r="C1285">
            <v>39868</v>
          </cell>
          <cell r="F1285">
            <v>4734429.63</v>
          </cell>
          <cell r="G1285">
            <v>636651</v>
          </cell>
          <cell r="H1285">
            <v>44.54</v>
          </cell>
          <cell r="I1285">
            <v>0.44540000000000002</v>
          </cell>
          <cell r="J1285">
            <v>39898</v>
          </cell>
          <cell r="K1285">
            <v>40600</v>
          </cell>
          <cell r="L1285">
            <v>265000</v>
          </cell>
        </row>
        <row r="1286">
          <cell r="B1286">
            <v>16000000</v>
          </cell>
          <cell r="C1286">
            <v>39868</v>
          </cell>
          <cell r="F1286">
            <v>5635945.6100000003</v>
          </cell>
          <cell r="G1286">
            <v>945098</v>
          </cell>
          <cell r="H1286">
            <v>36.04</v>
          </cell>
          <cell r="I1286">
            <v>0.3604</v>
          </cell>
          <cell r="J1286">
            <v>39898</v>
          </cell>
          <cell r="K1286">
            <v>40600</v>
          </cell>
          <cell r="L1286">
            <v>424000</v>
          </cell>
        </row>
        <row r="1287">
          <cell r="B1287">
            <v>2500000</v>
          </cell>
          <cell r="C1287">
            <v>39868</v>
          </cell>
          <cell r="F1287">
            <v>416347.73</v>
          </cell>
          <cell r="G1287">
            <v>188888</v>
          </cell>
          <cell r="H1287">
            <v>41.5</v>
          </cell>
          <cell r="I1287">
            <v>0.41499999999999998</v>
          </cell>
          <cell r="J1287">
            <v>39898</v>
          </cell>
          <cell r="K1287">
            <v>40416</v>
          </cell>
          <cell r="L1287">
            <v>66250</v>
          </cell>
        </row>
        <row r="1288">
          <cell r="B1288">
            <v>12000000</v>
          </cell>
          <cell r="C1288">
            <v>39868</v>
          </cell>
          <cell r="F1288">
            <v>4421023.96</v>
          </cell>
          <cell r="G1288">
            <v>708824</v>
          </cell>
          <cell r="H1288">
            <v>36.04</v>
          </cell>
          <cell r="I1288">
            <v>0.3604</v>
          </cell>
          <cell r="J1288">
            <v>39898</v>
          </cell>
          <cell r="K1288">
            <v>40600</v>
          </cell>
          <cell r="L1288">
            <v>318000</v>
          </cell>
        </row>
        <row r="1289">
          <cell r="B1289">
            <v>2500000</v>
          </cell>
          <cell r="C1289">
            <v>39868</v>
          </cell>
          <cell r="E1289" t="str">
            <v>R</v>
          </cell>
          <cell r="F1289">
            <v>2272050.8199999998</v>
          </cell>
          <cell r="G1289">
            <v>159163</v>
          </cell>
          <cell r="H1289">
            <v>44.54</v>
          </cell>
          <cell r="I1289">
            <v>0.44540000000000002</v>
          </cell>
          <cell r="J1289">
            <v>39898</v>
          </cell>
          <cell r="K1289">
            <v>40600</v>
          </cell>
          <cell r="L1289">
            <v>66250</v>
          </cell>
        </row>
        <row r="1290">
          <cell r="B1290">
            <v>6000000</v>
          </cell>
          <cell r="C1290">
            <v>39868</v>
          </cell>
          <cell r="F1290">
            <v>4186825.71</v>
          </cell>
          <cell r="G1290">
            <v>331674</v>
          </cell>
          <cell r="H1290">
            <v>51.88</v>
          </cell>
          <cell r="I1290">
            <v>0.51880000000000004</v>
          </cell>
          <cell r="J1290">
            <v>39898</v>
          </cell>
          <cell r="K1290">
            <v>40965</v>
          </cell>
          <cell r="L1290">
            <v>117000</v>
          </cell>
        </row>
        <row r="1291">
          <cell r="B1291">
            <v>2000000</v>
          </cell>
          <cell r="C1291">
            <v>39868</v>
          </cell>
          <cell r="F1291">
            <v>109782.05</v>
          </cell>
          <cell r="G1291">
            <v>151111</v>
          </cell>
          <cell r="H1291">
            <v>41.5</v>
          </cell>
          <cell r="I1291">
            <v>0.41499999999999998</v>
          </cell>
          <cell r="J1291">
            <v>39898</v>
          </cell>
          <cell r="K1291">
            <v>40416</v>
          </cell>
          <cell r="L1291">
            <v>53000</v>
          </cell>
        </row>
        <row r="1292">
          <cell r="B1292">
            <v>5500000</v>
          </cell>
          <cell r="C1292">
            <v>39868</v>
          </cell>
          <cell r="D1292" t="str">
            <v>A</v>
          </cell>
          <cell r="E1292" t="str">
            <v>Q</v>
          </cell>
          <cell r="F1292">
            <v>5546255.4500000002</v>
          </cell>
          <cell r="G1292">
            <v>304034</v>
          </cell>
          <cell r="H1292">
            <v>51.88</v>
          </cell>
          <cell r="I1292">
            <v>0.51880000000000004</v>
          </cell>
          <cell r="J1292">
            <v>39898</v>
          </cell>
          <cell r="K1292">
            <v>40965</v>
          </cell>
          <cell r="L1292">
            <v>107250</v>
          </cell>
        </row>
        <row r="1293">
          <cell r="B1293">
            <v>10000000</v>
          </cell>
          <cell r="C1293">
            <v>39868</v>
          </cell>
          <cell r="E1293" t="str">
            <v>Q</v>
          </cell>
          <cell r="F1293">
            <v>6267107.9400000004</v>
          </cell>
          <cell r="G1293">
            <v>636651</v>
          </cell>
          <cell r="H1293">
            <v>44.54</v>
          </cell>
          <cell r="I1293">
            <v>0.44540000000000002</v>
          </cell>
          <cell r="J1293">
            <v>39898</v>
          </cell>
          <cell r="K1293">
            <v>40600</v>
          </cell>
          <cell r="L1293">
            <v>265000</v>
          </cell>
        </row>
        <row r="1294">
          <cell r="B1294">
            <v>45000000</v>
          </cell>
          <cell r="C1294">
            <v>39868</v>
          </cell>
          <cell r="F1294">
            <v>29008524.780000001</v>
          </cell>
          <cell r="G1294">
            <v>2059890</v>
          </cell>
          <cell r="H1294">
            <v>35.950000000000003</v>
          </cell>
          <cell r="I1294">
            <v>0.35950000000000004</v>
          </cell>
          <cell r="J1294">
            <v>39898</v>
          </cell>
          <cell r="K1294">
            <v>40965</v>
          </cell>
          <cell r="L1294">
            <v>877500</v>
          </cell>
        </row>
        <row r="1295">
          <cell r="B1295">
            <v>5000000</v>
          </cell>
          <cell r="C1295">
            <v>39869</v>
          </cell>
          <cell r="E1295" t="str">
            <v>Q</v>
          </cell>
          <cell r="F1295">
            <v>1996248.15</v>
          </cell>
          <cell r="G1295">
            <v>377777</v>
          </cell>
          <cell r="H1295">
            <v>41.5</v>
          </cell>
          <cell r="I1295">
            <v>0.41499999999999998</v>
          </cell>
          <cell r="J1295">
            <v>39898</v>
          </cell>
          <cell r="K1295">
            <v>40416</v>
          </cell>
          <cell r="L1295">
            <v>132500</v>
          </cell>
        </row>
        <row r="1296">
          <cell r="B1296">
            <v>12000000</v>
          </cell>
          <cell r="C1296">
            <v>39869</v>
          </cell>
          <cell r="F1296">
            <v>7761202.9400000004</v>
          </cell>
          <cell r="G1296">
            <v>549304</v>
          </cell>
          <cell r="H1296">
            <v>35.950000000000003</v>
          </cell>
          <cell r="I1296">
            <v>0.35950000000000004</v>
          </cell>
          <cell r="J1296">
            <v>39898</v>
          </cell>
          <cell r="K1296">
            <v>40965</v>
          </cell>
          <cell r="L1296">
            <v>234000</v>
          </cell>
        </row>
        <row r="1297">
          <cell r="B1297">
            <v>10000000</v>
          </cell>
          <cell r="C1297">
            <v>39869</v>
          </cell>
          <cell r="F1297">
            <v>4316917.83</v>
          </cell>
          <cell r="G1297">
            <v>636651</v>
          </cell>
          <cell r="H1297">
            <v>44.54</v>
          </cell>
          <cell r="I1297">
            <v>0.44540000000000002</v>
          </cell>
          <cell r="J1297">
            <v>39898</v>
          </cell>
          <cell r="K1297">
            <v>40600</v>
          </cell>
          <cell r="L1297">
            <v>265000</v>
          </cell>
        </row>
        <row r="1298">
          <cell r="B1298">
            <v>3000000</v>
          </cell>
          <cell r="C1298">
            <v>39869</v>
          </cell>
          <cell r="E1298" t="str">
            <v>P</v>
          </cell>
          <cell r="F1298">
            <v>1709508.37</v>
          </cell>
          <cell r="G1298">
            <v>226666</v>
          </cell>
          <cell r="H1298">
            <v>41.5</v>
          </cell>
          <cell r="I1298">
            <v>0.41499999999999998</v>
          </cell>
          <cell r="J1298">
            <v>39898</v>
          </cell>
          <cell r="K1298">
            <v>40416</v>
          </cell>
          <cell r="L1298">
            <v>79500</v>
          </cell>
        </row>
        <row r="1299">
          <cell r="B1299">
            <v>15000000</v>
          </cell>
          <cell r="C1299">
            <v>39869</v>
          </cell>
          <cell r="F1299">
            <v>9615708.6799999997</v>
          </cell>
          <cell r="G1299">
            <v>686630</v>
          </cell>
          <cell r="H1299">
            <v>35.950000000000003</v>
          </cell>
          <cell r="I1299">
            <v>0.35950000000000004</v>
          </cell>
          <cell r="J1299">
            <v>39898</v>
          </cell>
          <cell r="K1299">
            <v>40965</v>
          </cell>
          <cell r="L1299">
            <v>292500</v>
          </cell>
        </row>
        <row r="1300">
          <cell r="B1300">
            <v>4000000</v>
          </cell>
          <cell r="C1300">
            <v>39869</v>
          </cell>
          <cell r="D1300" t="str">
            <v>A</v>
          </cell>
          <cell r="E1300" t="str">
            <v>S</v>
          </cell>
          <cell r="F1300">
            <v>622354.81000000006</v>
          </cell>
          <cell r="G1300">
            <v>407325</v>
          </cell>
          <cell r="H1300">
            <v>38.729999999999997</v>
          </cell>
          <cell r="I1300">
            <v>0.38729999999999998</v>
          </cell>
          <cell r="J1300">
            <v>39898</v>
          </cell>
          <cell r="K1300">
            <v>40235</v>
          </cell>
          <cell r="L1300">
            <v>106000</v>
          </cell>
        </row>
        <row r="1301">
          <cell r="B1301">
            <v>3500000</v>
          </cell>
          <cell r="C1301">
            <v>39869</v>
          </cell>
          <cell r="D1301" t="str">
            <v>A</v>
          </cell>
          <cell r="E1301" t="str">
            <v>S</v>
          </cell>
          <cell r="F1301">
            <v>744021.56</v>
          </cell>
          <cell r="G1301">
            <v>356410</v>
          </cell>
          <cell r="H1301">
            <v>38.729999999999997</v>
          </cell>
          <cell r="I1301">
            <v>0.38729999999999998</v>
          </cell>
          <cell r="J1301">
            <v>39898</v>
          </cell>
          <cell r="K1301">
            <v>40235</v>
          </cell>
          <cell r="L1301">
            <v>92750</v>
          </cell>
        </row>
        <row r="1302">
          <cell r="B1302">
            <v>8000000</v>
          </cell>
          <cell r="C1302">
            <v>39869</v>
          </cell>
          <cell r="D1302" t="str">
            <v>A</v>
          </cell>
          <cell r="E1302" t="str">
            <v>S</v>
          </cell>
          <cell r="F1302">
            <v>6578838.2999999998</v>
          </cell>
          <cell r="G1302">
            <v>509321</v>
          </cell>
          <cell r="H1302">
            <v>44.54</v>
          </cell>
          <cell r="I1302">
            <v>0.44540000000000002</v>
          </cell>
          <cell r="J1302">
            <v>39898</v>
          </cell>
          <cell r="K1302">
            <v>40600</v>
          </cell>
          <cell r="L1302">
            <v>212000</v>
          </cell>
        </row>
        <row r="1303">
          <cell r="B1303">
            <v>6000000</v>
          </cell>
          <cell r="C1303">
            <v>39869</v>
          </cell>
          <cell r="F1303">
            <v>2091637.95</v>
          </cell>
          <cell r="G1303">
            <v>381991</v>
          </cell>
          <cell r="H1303">
            <v>44.54</v>
          </cell>
          <cell r="I1303">
            <v>0.44540000000000002</v>
          </cell>
          <cell r="J1303">
            <v>39898</v>
          </cell>
          <cell r="K1303">
            <v>40600</v>
          </cell>
          <cell r="L1303">
            <v>159000</v>
          </cell>
        </row>
        <row r="1304">
          <cell r="B1304">
            <v>10000000</v>
          </cell>
          <cell r="C1304">
            <v>39869</v>
          </cell>
          <cell r="F1304">
            <v>4538860.5</v>
          </cell>
          <cell r="G1304">
            <v>636651</v>
          </cell>
          <cell r="H1304">
            <v>44.54</v>
          </cell>
          <cell r="I1304">
            <v>0.44540000000000002</v>
          </cell>
          <cell r="J1304">
            <v>39898</v>
          </cell>
          <cell r="K1304">
            <v>40600</v>
          </cell>
          <cell r="L1304">
            <v>265000</v>
          </cell>
        </row>
        <row r="1305">
          <cell r="B1305">
            <v>13000000</v>
          </cell>
          <cell r="C1305">
            <v>39869</v>
          </cell>
          <cell r="F1305">
            <v>4653711.82</v>
          </cell>
          <cell r="G1305">
            <v>767893</v>
          </cell>
          <cell r="H1305">
            <v>36.04</v>
          </cell>
          <cell r="I1305">
            <v>0.3604</v>
          </cell>
          <cell r="J1305">
            <v>39898</v>
          </cell>
          <cell r="K1305">
            <v>40600</v>
          </cell>
          <cell r="L1305">
            <v>344500</v>
          </cell>
        </row>
        <row r="1306">
          <cell r="B1306">
            <v>20000000</v>
          </cell>
          <cell r="C1306">
            <v>39869</v>
          </cell>
          <cell r="D1306" t="str">
            <v>A</v>
          </cell>
          <cell r="E1306" t="str">
            <v>S</v>
          </cell>
          <cell r="F1306">
            <v>17206545.41</v>
          </cell>
          <cell r="G1306">
            <v>915507</v>
          </cell>
          <cell r="H1306">
            <v>35.950000000000003</v>
          </cell>
          <cell r="I1306">
            <v>0.35950000000000004</v>
          </cell>
          <cell r="J1306">
            <v>39898</v>
          </cell>
          <cell r="K1306">
            <v>40965</v>
          </cell>
          <cell r="L1306">
            <v>390000</v>
          </cell>
        </row>
        <row r="1307">
          <cell r="B1307">
            <v>6000000</v>
          </cell>
          <cell r="C1307">
            <v>39869</v>
          </cell>
          <cell r="D1307" t="str">
            <v>A</v>
          </cell>
          <cell r="E1307" t="str">
            <v>T</v>
          </cell>
          <cell r="F1307">
            <v>5662678.2699999996</v>
          </cell>
          <cell r="G1307">
            <v>381991</v>
          </cell>
          <cell r="H1307">
            <v>44.54</v>
          </cell>
          <cell r="I1307">
            <v>0.44540000000000002</v>
          </cell>
          <cell r="J1307">
            <v>39898</v>
          </cell>
          <cell r="K1307">
            <v>40600</v>
          </cell>
          <cell r="L1307">
            <v>159000</v>
          </cell>
        </row>
        <row r="1308">
          <cell r="B1308">
            <v>5000000</v>
          </cell>
          <cell r="C1308">
            <v>39869</v>
          </cell>
          <cell r="F1308">
            <v>3666103.69</v>
          </cell>
          <cell r="G1308">
            <v>276395</v>
          </cell>
          <cell r="H1308">
            <v>51.88</v>
          </cell>
          <cell r="I1308">
            <v>0.51880000000000004</v>
          </cell>
          <cell r="J1308">
            <v>39898</v>
          </cell>
          <cell r="K1308">
            <v>40965</v>
          </cell>
          <cell r="L1308">
            <v>97500</v>
          </cell>
        </row>
        <row r="1309">
          <cell r="B1309">
            <v>20000000</v>
          </cell>
          <cell r="C1309">
            <v>39869</v>
          </cell>
          <cell r="F1309">
            <v>8580677.7200000007</v>
          </cell>
          <cell r="G1309">
            <v>1181373</v>
          </cell>
          <cell r="H1309">
            <v>36.04</v>
          </cell>
          <cell r="I1309">
            <v>0.3604</v>
          </cell>
          <cell r="J1309">
            <v>39898</v>
          </cell>
          <cell r="K1309">
            <v>40600</v>
          </cell>
          <cell r="L1309">
            <v>530000</v>
          </cell>
        </row>
        <row r="1310">
          <cell r="B1310">
            <v>10000000</v>
          </cell>
          <cell r="C1310">
            <v>39869</v>
          </cell>
          <cell r="F1310">
            <v>3708403.92</v>
          </cell>
          <cell r="G1310">
            <v>636651</v>
          </cell>
          <cell r="H1310">
            <v>44.54</v>
          </cell>
          <cell r="I1310">
            <v>0.44540000000000002</v>
          </cell>
          <cell r="J1310">
            <v>39898</v>
          </cell>
          <cell r="K1310">
            <v>40600</v>
          </cell>
          <cell r="L1310">
            <v>265000</v>
          </cell>
        </row>
        <row r="1311">
          <cell r="B1311">
            <v>10000000</v>
          </cell>
          <cell r="C1311">
            <v>39869</v>
          </cell>
          <cell r="F1311">
            <v>7101627.8799999999</v>
          </cell>
          <cell r="G1311">
            <v>552789</v>
          </cell>
          <cell r="H1311">
            <v>51.88</v>
          </cell>
          <cell r="I1311">
            <v>0.51880000000000004</v>
          </cell>
          <cell r="J1311">
            <v>39898</v>
          </cell>
          <cell r="K1311">
            <v>40965</v>
          </cell>
          <cell r="L1311">
            <v>195000</v>
          </cell>
        </row>
        <row r="1312">
          <cell r="B1312">
            <v>4000000</v>
          </cell>
          <cell r="C1312">
            <v>39869</v>
          </cell>
          <cell r="F1312">
            <v>2618317.33</v>
          </cell>
          <cell r="G1312">
            <v>221116</v>
          </cell>
          <cell r="H1312">
            <v>51.88</v>
          </cell>
          <cell r="I1312">
            <v>0.51880000000000004</v>
          </cell>
          <cell r="J1312">
            <v>39898</v>
          </cell>
          <cell r="K1312">
            <v>40965</v>
          </cell>
          <cell r="L1312">
            <v>78000</v>
          </cell>
        </row>
        <row r="1313">
          <cell r="B1313">
            <v>10000000</v>
          </cell>
          <cell r="C1313">
            <v>39869</v>
          </cell>
          <cell r="F1313">
            <v>3662944.41</v>
          </cell>
          <cell r="G1313">
            <v>636651</v>
          </cell>
          <cell r="H1313">
            <v>44.54</v>
          </cell>
          <cell r="I1313">
            <v>0.44540000000000002</v>
          </cell>
          <cell r="J1313">
            <v>39898</v>
          </cell>
          <cell r="K1313">
            <v>40600</v>
          </cell>
          <cell r="L1313">
            <v>265000</v>
          </cell>
        </row>
        <row r="1314">
          <cell r="B1314">
            <v>3500000</v>
          </cell>
          <cell r="C1314">
            <v>39869</v>
          </cell>
          <cell r="F1314">
            <v>550309.03</v>
          </cell>
          <cell r="G1314">
            <v>264444</v>
          </cell>
          <cell r="H1314">
            <v>41.5</v>
          </cell>
          <cell r="I1314">
            <v>0.41499999999999998</v>
          </cell>
          <cell r="J1314">
            <v>39898</v>
          </cell>
          <cell r="K1314">
            <v>40416</v>
          </cell>
          <cell r="L1314">
            <v>92750</v>
          </cell>
        </row>
        <row r="1315">
          <cell r="B1315">
            <v>5500000</v>
          </cell>
          <cell r="C1315">
            <v>39869</v>
          </cell>
          <cell r="F1315">
            <v>3981683.63</v>
          </cell>
          <cell r="G1315">
            <v>304034</v>
          </cell>
          <cell r="H1315">
            <v>51.88</v>
          </cell>
          <cell r="I1315">
            <v>0.51880000000000004</v>
          </cell>
          <cell r="J1315">
            <v>39898</v>
          </cell>
          <cell r="K1315">
            <v>40965</v>
          </cell>
          <cell r="L1315">
            <v>107250</v>
          </cell>
        </row>
        <row r="1316">
          <cell r="B1316">
            <v>6000000</v>
          </cell>
          <cell r="C1316">
            <v>39869</v>
          </cell>
          <cell r="F1316">
            <v>3085087.08</v>
          </cell>
          <cell r="G1316">
            <v>381991</v>
          </cell>
          <cell r="H1316">
            <v>44.54</v>
          </cell>
          <cell r="I1316">
            <v>0.44540000000000002</v>
          </cell>
          <cell r="J1316">
            <v>39898</v>
          </cell>
          <cell r="K1316">
            <v>40600</v>
          </cell>
          <cell r="L1316">
            <v>159000</v>
          </cell>
        </row>
        <row r="1317">
          <cell r="B1317">
            <v>8000000</v>
          </cell>
          <cell r="C1317">
            <v>39869</v>
          </cell>
          <cell r="F1317">
            <v>2959857.13</v>
          </cell>
          <cell r="G1317">
            <v>509321</v>
          </cell>
          <cell r="H1317">
            <v>44.54</v>
          </cell>
          <cell r="I1317">
            <v>0.44540000000000002</v>
          </cell>
          <cell r="J1317">
            <v>39898</v>
          </cell>
          <cell r="K1317">
            <v>40600</v>
          </cell>
          <cell r="L1317">
            <v>212000</v>
          </cell>
        </row>
        <row r="1318">
          <cell r="B1318">
            <v>18500000</v>
          </cell>
          <cell r="C1318">
            <v>39869</v>
          </cell>
          <cell r="F1318">
            <v>6449501.5</v>
          </cell>
          <cell r="G1318">
            <v>1092770</v>
          </cell>
          <cell r="H1318">
            <v>36.04</v>
          </cell>
          <cell r="I1318">
            <v>0.3604</v>
          </cell>
          <cell r="J1318">
            <v>39898</v>
          </cell>
          <cell r="K1318">
            <v>40600</v>
          </cell>
          <cell r="L1318">
            <v>490250</v>
          </cell>
        </row>
        <row r="1319">
          <cell r="B1319">
            <v>25000000</v>
          </cell>
          <cell r="C1319">
            <v>39869</v>
          </cell>
          <cell r="F1319">
            <v>10986380.810000001</v>
          </cell>
          <cell r="G1319">
            <v>1476716</v>
          </cell>
          <cell r="H1319">
            <v>36.04</v>
          </cell>
          <cell r="I1319">
            <v>0.3604</v>
          </cell>
          <cell r="J1319">
            <v>39898</v>
          </cell>
          <cell r="K1319">
            <v>40600</v>
          </cell>
          <cell r="L1319">
            <v>662500</v>
          </cell>
        </row>
        <row r="1320">
          <cell r="B1320">
            <v>14000000</v>
          </cell>
          <cell r="C1320">
            <v>39869</v>
          </cell>
          <cell r="F1320">
            <v>4739566.3099999996</v>
          </cell>
          <cell r="G1320">
            <v>826961</v>
          </cell>
          <cell r="H1320">
            <v>36.04</v>
          </cell>
          <cell r="I1320">
            <v>0.3604</v>
          </cell>
          <cell r="J1320">
            <v>39898</v>
          </cell>
          <cell r="K1320">
            <v>40600</v>
          </cell>
          <cell r="L1320">
            <v>371000</v>
          </cell>
        </row>
        <row r="1321">
          <cell r="B1321">
            <v>5000000</v>
          </cell>
          <cell r="C1321">
            <v>39869</v>
          </cell>
          <cell r="E1321" t="str">
            <v>P</v>
          </cell>
          <cell r="F1321">
            <v>2680802.67</v>
          </cell>
          <cell r="G1321">
            <v>318326</v>
          </cell>
          <cell r="H1321">
            <v>44.54</v>
          </cell>
          <cell r="I1321">
            <v>0.44540000000000002</v>
          </cell>
          <cell r="J1321">
            <v>39898</v>
          </cell>
          <cell r="K1321">
            <v>40600</v>
          </cell>
          <cell r="L1321">
            <v>132500</v>
          </cell>
        </row>
        <row r="1322">
          <cell r="B1322">
            <v>4000000</v>
          </cell>
          <cell r="C1322">
            <v>39869</v>
          </cell>
          <cell r="D1322" t="str">
            <v>A</v>
          </cell>
          <cell r="E1322" t="str">
            <v>T</v>
          </cell>
          <cell r="F1322">
            <v>1325393.45</v>
          </cell>
          <cell r="G1322">
            <v>407325</v>
          </cell>
          <cell r="H1322">
            <v>38.729999999999997</v>
          </cell>
          <cell r="I1322">
            <v>0.38729999999999998</v>
          </cell>
          <cell r="J1322">
            <v>39898</v>
          </cell>
          <cell r="K1322">
            <v>40235</v>
          </cell>
          <cell r="L1322">
            <v>106000</v>
          </cell>
        </row>
        <row r="1323">
          <cell r="B1323">
            <v>3000000</v>
          </cell>
          <cell r="C1323">
            <v>39870</v>
          </cell>
          <cell r="D1323" t="str">
            <v>A</v>
          </cell>
          <cell r="E1323" t="str">
            <v>T</v>
          </cell>
          <cell r="F1323">
            <v>879959.89</v>
          </cell>
          <cell r="G1323">
            <v>305494</v>
          </cell>
          <cell r="H1323">
            <v>38.729999999999997</v>
          </cell>
          <cell r="I1323">
            <v>0.38729999999999998</v>
          </cell>
          <cell r="J1323">
            <v>39898</v>
          </cell>
          <cell r="K1323">
            <v>40235</v>
          </cell>
          <cell r="L1323">
            <v>79500</v>
          </cell>
        </row>
        <row r="1324">
          <cell r="B1324">
            <v>3500000</v>
          </cell>
          <cell r="C1324">
            <v>39870</v>
          </cell>
          <cell r="D1324" t="str">
            <v>A</v>
          </cell>
          <cell r="E1324" t="str">
            <v>T</v>
          </cell>
          <cell r="F1324">
            <v>3465368.92</v>
          </cell>
          <cell r="G1324">
            <v>222828</v>
          </cell>
          <cell r="H1324">
            <v>44.54</v>
          </cell>
          <cell r="I1324">
            <v>0.44540000000000002</v>
          </cell>
          <cell r="J1324">
            <v>39898</v>
          </cell>
          <cell r="K1324">
            <v>40600</v>
          </cell>
          <cell r="L1324">
            <v>92750</v>
          </cell>
        </row>
        <row r="1325">
          <cell r="B1325">
            <v>3500000</v>
          </cell>
          <cell r="C1325">
            <v>39870</v>
          </cell>
          <cell r="D1325" t="str">
            <v>A</v>
          </cell>
          <cell r="E1325" t="str">
            <v>S</v>
          </cell>
          <cell r="F1325">
            <v>2411390.4500000002</v>
          </cell>
          <cell r="G1325">
            <v>264444</v>
          </cell>
          <cell r="H1325">
            <v>41.5</v>
          </cell>
          <cell r="I1325">
            <v>0.41499999999999998</v>
          </cell>
          <cell r="J1325">
            <v>39898</v>
          </cell>
          <cell r="K1325">
            <v>40416</v>
          </cell>
          <cell r="L1325">
            <v>92750</v>
          </cell>
        </row>
        <row r="1326">
          <cell r="B1326">
            <v>12000000</v>
          </cell>
          <cell r="C1326">
            <v>39870</v>
          </cell>
          <cell r="F1326">
            <v>4589420.29</v>
          </cell>
          <cell r="G1326">
            <v>708824</v>
          </cell>
          <cell r="H1326">
            <v>36.04</v>
          </cell>
          <cell r="I1326">
            <v>0.3604</v>
          </cell>
          <cell r="J1326">
            <v>39898</v>
          </cell>
          <cell r="K1326">
            <v>40600</v>
          </cell>
          <cell r="L1326">
            <v>318000</v>
          </cell>
        </row>
        <row r="1327">
          <cell r="B1327">
            <v>4000000</v>
          </cell>
          <cell r="C1327">
            <v>39870</v>
          </cell>
          <cell r="D1327" t="str">
            <v>A</v>
          </cell>
          <cell r="E1327" t="str">
            <v>T</v>
          </cell>
          <cell r="F1327">
            <v>1242000.68</v>
          </cell>
          <cell r="G1327">
            <v>407325</v>
          </cell>
          <cell r="H1327">
            <v>38.729999999999997</v>
          </cell>
          <cell r="I1327">
            <v>0.38729999999999998</v>
          </cell>
          <cell r="J1327">
            <v>39898</v>
          </cell>
          <cell r="K1327">
            <v>40235</v>
          </cell>
          <cell r="L1327">
            <v>106000</v>
          </cell>
        </row>
        <row r="1328">
          <cell r="B1328">
            <v>10000000</v>
          </cell>
          <cell r="C1328">
            <v>39870</v>
          </cell>
          <cell r="F1328">
            <v>3554084.34</v>
          </cell>
          <cell r="G1328">
            <v>636651</v>
          </cell>
          <cell r="H1328">
            <v>44.54</v>
          </cell>
          <cell r="I1328">
            <v>0.44540000000000002</v>
          </cell>
          <cell r="J1328">
            <v>39898</v>
          </cell>
          <cell r="K1328">
            <v>40600</v>
          </cell>
          <cell r="L1328">
            <v>265000</v>
          </cell>
        </row>
        <row r="1329">
          <cell r="B1329">
            <v>20000000</v>
          </cell>
          <cell r="C1329">
            <v>39870</v>
          </cell>
          <cell r="F1329">
            <v>10389668.4</v>
          </cell>
          <cell r="G1329">
            <v>1020715</v>
          </cell>
          <cell r="H1329">
            <v>36.03</v>
          </cell>
          <cell r="I1329">
            <v>0.36030000000000001</v>
          </cell>
          <cell r="J1329">
            <v>39898</v>
          </cell>
          <cell r="K1329">
            <v>40781</v>
          </cell>
          <cell r="L1329">
            <v>490000</v>
          </cell>
        </row>
        <row r="1330">
          <cell r="B1330">
            <v>15000000</v>
          </cell>
          <cell r="C1330">
            <v>39870</v>
          </cell>
          <cell r="E1330" t="str">
            <v>P</v>
          </cell>
          <cell r="F1330">
            <v>11089349.24</v>
          </cell>
          <cell r="G1330">
            <v>686630</v>
          </cell>
          <cell r="H1330">
            <v>35.950000000000003</v>
          </cell>
          <cell r="I1330">
            <v>0.35950000000000004</v>
          </cell>
          <cell r="J1330">
            <v>39898</v>
          </cell>
          <cell r="K1330">
            <v>40965</v>
          </cell>
          <cell r="L1330">
            <v>292500</v>
          </cell>
        </row>
        <row r="1331">
          <cell r="B1331">
            <v>3500000</v>
          </cell>
          <cell r="C1331">
            <v>39870</v>
          </cell>
          <cell r="D1331" t="str">
            <v>A</v>
          </cell>
          <cell r="E1331" t="str">
            <v>R</v>
          </cell>
          <cell r="F1331">
            <v>2862081.63</v>
          </cell>
          <cell r="G1331">
            <v>222828</v>
          </cell>
          <cell r="H1331">
            <v>44.54</v>
          </cell>
          <cell r="I1331">
            <v>0.44540000000000002</v>
          </cell>
          <cell r="J1331">
            <v>39898</v>
          </cell>
          <cell r="K1331">
            <v>40600</v>
          </cell>
          <cell r="L1331">
            <v>92750</v>
          </cell>
        </row>
        <row r="1332">
          <cell r="B1332">
            <v>5000000</v>
          </cell>
          <cell r="C1332">
            <v>39870</v>
          </cell>
          <cell r="D1332" t="str">
            <v>A</v>
          </cell>
          <cell r="E1332" t="str">
            <v>T</v>
          </cell>
          <cell r="F1332">
            <v>1339184.72</v>
          </cell>
          <cell r="G1332">
            <v>509157</v>
          </cell>
          <cell r="H1332">
            <v>38.729999999999997</v>
          </cell>
          <cell r="I1332">
            <v>0.38729999999999998</v>
          </cell>
          <cell r="J1332">
            <v>39898</v>
          </cell>
          <cell r="K1332">
            <v>40235</v>
          </cell>
          <cell r="L1332">
            <v>132500</v>
          </cell>
        </row>
        <row r="1333">
          <cell r="B1333">
            <v>8000000</v>
          </cell>
          <cell r="C1333">
            <v>39870</v>
          </cell>
          <cell r="F1333">
            <v>2588091.64</v>
          </cell>
          <cell r="G1333">
            <v>509321</v>
          </cell>
          <cell r="H1333">
            <v>44.54</v>
          </cell>
          <cell r="I1333">
            <v>0.44540000000000002</v>
          </cell>
          <cell r="J1333">
            <v>39898</v>
          </cell>
          <cell r="K1333">
            <v>40600</v>
          </cell>
          <cell r="L1333">
            <v>212000</v>
          </cell>
        </row>
        <row r="1334">
          <cell r="B1334">
            <v>6000000</v>
          </cell>
          <cell r="C1334">
            <v>39870</v>
          </cell>
          <cell r="F1334">
            <v>4185792.58</v>
          </cell>
          <cell r="G1334">
            <v>331674</v>
          </cell>
          <cell r="H1334">
            <v>51.88</v>
          </cell>
          <cell r="I1334">
            <v>0.51880000000000004</v>
          </cell>
          <cell r="J1334">
            <v>39898</v>
          </cell>
          <cell r="K1334">
            <v>40965</v>
          </cell>
          <cell r="L1334">
            <v>117000</v>
          </cell>
        </row>
        <row r="1335">
          <cell r="B1335">
            <v>8000000</v>
          </cell>
          <cell r="C1335">
            <v>39870</v>
          </cell>
          <cell r="F1335">
            <v>4291498.46</v>
          </cell>
          <cell r="G1335">
            <v>466675</v>
          </cell>
          <cell r="H1335">
            <v>48.86</v>
          </cell>
          <cell r="I1335">
            <v>0.48859999999999998</v>
          </cell>
          <cell r="J1335">
            <v>39898</v>
          </cell>
          <cell r="K1335">
            <v>40781</v>
          </cell>
          <cell r="L1335">
            <v>196000</v>
          </cell>
        </row>
        <row r="1336">
          <cell r="B1336">
            <v>40000000</v>
          </cell>
          <cell r="C1336">
            <v>39870</v>
          </cell>
          <cell r="E1336" t="str">
            <v>Q</v>
          </cell>
          <cell r="F1336">
            <v>31148216.420000002</v>
          </cell>
          <cell r="G1336">
            <v>1831013</v>
          </cell>
          <cell r="H1336">
            <v>35.950000000000003</v>
          </cell>
          <cell r="I1336">
            <v>0.35950000000000004</v>
          </cell>
          <cell r="J1336">
            <v>39898</v>
          </cell>
          <cell r="K1336">
            <v>40965</v>
          </cell>
          <cell r="L1336">
            <v>780000</v>
          </cell>
        </row>
        <row r="1337">
          <cell r="B1337">
            <v>5000000</v>
          </cell>
          <cell r="C1337">
            <v>39870</v>
          </cell>
          <cell r="E1337" t="str">
            <v>Q</v>
          </cell>
          <cell r="F1337">
            <v>428339.91</v>
          </cell>
          <cell r="G1337">
            <v>509157</v>
          </cell>
          <cell r="H1337">
            <v>38.729999999999997</v>
          </cell>
          <cell r="I1337">
            <v>0.38729999999999998</v>
          </cell>
          <cell r="J1337">
            <v>39898</v>
          </cell>
          <cell r="K1337">
            <v>40235</v>
          </cell>
          <cell r="L1337">
            <v>132500</v>
          </cell>
        </row>
        <row r="1338">
          <cell r="B1338">
            <v>5000000</v>
          </cell>
          <cell r="C1338">
            <v>39870</v>
          </cell>
          <cell r="F1338">
            <v>2237096.67</v>
          </cell>
          <cell r="G1338">
            <v>318326</v>
          </cell>
          <cell r="H1338">
            <v>44.54</v>
          </cell>
          <cell r="I1338">
            <v>0.44540000000000002</v>
          </cell>
          <cell r="J1338">
            <v>39898</v>
          </cell>
          <cell r="K1338">
            <v>40600</v>
          </cell>
          <cell r="L1338">
            <v>132500</v>
          </cell>
        </row>
        <row r="1339">
          <cell r="B1339">
            <v>18000000</v>
          </cell>
          <cell r="C1339">
            <v>39870</v>
          </cell>
          <cell r="F1339">
            <v>6334116.8799999999</v>
          </cell>
          <cell r="G1339">
            <v>1063236</v>
          </cell>
          <cell r="H1339">
            <v>36.04</v>
          </cell>
          <cell r="I1339">
            <v>0.3604</v>
          </cell>
          <cell r="J1339">
            <v>39898</v>
          </cell>
          <cell r="K1339">
            <v>40600</v>
          </cell>
          <cell r="L1339">
            <v>477000</v>
          </cell>
        </row>
        <row r="1340">
          <cell r="B1340">
            <v>10000000</v>
          </cell>
          <cell r="C1340">
            <v>39870</v>
          </cell>
          <cell r="F1340">
            <v>487400.55</v>
          </cell>
          <cell r="G1340">
            <v>755553</v>
          </cell>
          <cell r="H1340">
            <v>41.5</v>
          </cell>
          <cell r="I1340">
            <v>0.41499999999999998</v>
          </cell>
          <cell r="J1340">
            <v>39898</v>
          </cell>
          <cell r="K1340">
            <v>40416</v>
          </cell>
          <cell r="L1340">
            <v>265000</v>
          </cell>
        </row>
        <row r="1341">
          <cell r="B1341">
            <v>5500000</v>
          </cell>
          <cell r="C1341">
            <v>39870</v>
          </cell>
          <cell r="F1341">
            <v>1067809.1499999999</v>
          </cell>
          <cell r="G1341">
            <v>415554</v>
          </cell>
          <cell r="H1341">
            <v>41.5</v>
          </cell>
          <cell r="I1341">
            <v>0.41499999999999998</v>
          </cell>
          <cell r="J1341">
            <v>39898</v>
          </cell>
          <cell r="K1341">
            <v>40416</v>
          </cell>
          <cell r="L1341">
            <v>145750</v>
          </cell>
        </row>
        <row r="1342">
          <cell r="B1342">
            <v>4000000</v>
          </cell>
          <cell r="C1342">
            <v>39870</v>
          </cell>
          <cell r="F1342">
            <v>1796055.85</v>
          </cell>
          <cell r="G1342">
            <v>254661</v>
          </cell>
          <cell r="H1342">
            <v>44.54</v>
          </cell>
          <cell r="I1342">
            <v>0.44540000000000002</v>
          </cell>
          <cell r="J1342">
            <v>39898</v>
          </cell>
          <cell r="K1342">
            <v>40600</v>
          </cell>
          <cell r="L1342">
            <v>106000</v>
          </cell>
        </row>
        <row r="1343">
          <cell r="B1343">
            <v>8000000</v>
          </cell>
          <cell r="C1343">
            <v>39870</v>
          </cell>
          <cell r="F1343">
            <v>2588534.4500000002</v>
          </cell>
          <cell r="G1343">
            <v>509321</v>
          </cell>
          <cell r="H1343">
            <v>44.54</v>
          </cell>
          <cell r="I1343">
            <v>0.44540000000000002</v>
          </cell>
          <cell r="J1343">
            <v>39898</v>
          </cell>
          <cell r="K1343">
            <v>40600</v>
          </cell>
          <cell r="L1343">
            <v>212000</v>
          </cell>
        </row>
        <row r="1344">
          <cell r="B1344">
            <v>5000000</v>
          </cell>
          <cell r="C1344">
            <v>39870</v>
          </cell>
          <cell r="E1344" t="str">
            <v>P</v>
          </cell>
          <cell r="F1344">
            <v>2699197.57</v>
          </cell>
          <cell r="G1344">
            <v>318326</v>
          </cell>
          <cell r="H1344">
            <v>44.54</v>
          </cell>
          <cell r="I1344">
            <v>0.44540000000000002</v>
          </cell>
          <cell r="J1344">
            <v>39898</v>
          </cell>
          <cell r="K1344">
            <v>40600</v>
          </cell>
          <cell r="L1344">
            <v>132500</v>
          </cell>
        </row>
        <row r="1345">
          <cell r="B1345">
            <v>4000000</v>
          </cell>
          <cell r="C1345">
            <v>39870</v>
          </cell>
          <cell r="F1345">
            <v>1461814.33</v>
          </cell>
          <cell r="G1345">
            <v>254661</v>
          </cell>
          <cell r="H1345">
            <v>44.54</v>
          </cell>
          <cell r="I1345">
            <v>0.44540000000000002</v>
          </cell>
          <cell r="J1345">
            <v>39898</v>
          </cell>
          <cell r="K1345">
            <v>40600</v>
          </cell>
          <cell r="L1345">
            <v>106000</v>
          </cell>
        </row>
        <row r="1346">
          <cell r="B1346">
            <v>10500000</v>
          </cell>
          <cell r="C1346">
            <v>39870</v>
          </cell>
          <cell r="F1346">
            <v>1116454.08</v>
          </cell>
          <cell r="G1346">
            <v>763926</v>
          </cell>
          <cell r="H1346">
            <v>36.090000000000003</v>
          </cell>
          <cell r="I1346">
            <v>0.36090000000000005</v>
          </cell>
          <cell r="J1346">
            <v>39898</v>
          </cell>
          <cell r="K1346">
            <v>40416</v>
          </cell>
          <cell r="L1346">
            <v>278250</v>
          </cell>
        </row>
        <row r="1347">
          <cell r="B1347">
            <v>5000000</v>
          </cell>
          <cell r="C1347">
            <v>39870</v>
          </cell>
          <cell r="F1347">
            <v>253803.54</v>
          </cell>
          <cell r="G1347">
            <v>377777</v>
          </cell>
          <cell r="H1347">
            <v>41.5</v>
          </cell>
          <cell r="I1347">
            <v>0.41499999999999998</v>
          </cell>
          <cell r="J1347">
            <v>39898</v>
          </cell>
          <cell r="K1347">
            <v>40416</v>
          </cell>
          <cell r="L1347">
            <v>132500</v>
          </cell>
        </row>
        <row r="1348">
          <cell r="B1348">
            <v>4000000</v>
          </cell>
          <cell r="C1348">
            <v>39870</v>
          </cell>
          <cell r="F1348">
            <v>1367529.92</v>
          </cell>
          <cell r="G1348">
            <v>254661</v>
          </cell>
          <cell r="H1348">
            <v>44.54</v>
          </cell>
          <cell r="I1348">
            <v>0.44540000000000002</v>
          </cell>
          <cell r="J1348">
            <v>39898</v>
          </cell>
          <cell r="K1348">
            <v>40600</v>
          </cell>
          <cell r="L1348">
            <v>106000</v>
          </cell>
        </row>
        <row r="1349">
          <cell r="B1349">
            <v>100000000</v>
          </cell>
          <cell r="C1349">
            <v>39870</v>
          </cell>
          <cell r="D1349" t="str">
            <v>A</v>
          </cell>
          <cell r="E1349" t="str">
            <v>T</v>
          </cell>
          <cell r="F1349">
            <v>78512767.829999998</v>
          </cell>
          <cell r="G1349">
            <v>5906863</v>
          </cell>
          <cell r="H1349">
            <v>36.04</v>
          </cell>
          <cell r="I1349">
            <v>0.3604</v>
          </cell>
          <cell r="J1349">
            <v>39898</v>
          </cell>
          <cell r="K1349">
            <v>40600</v>
          </cell>
          <cell r="L1349">
            <v>2650000</v>
          </cell>
        </row>
        <row r="1350">
          <cell r="B1350">
            <v>6500000</v>
          </cell>
          <cell r="C1350">
            <v>39871</v>
          </cell>
          <cell r="F1350">
            <v>2476068.9300000002</v>
          </cell>
          <cell r="G1350">
            <v>413824</v>
          </cell>
          <cell r="H1350">
            <v>44.54</v>
          </cell>
          <cell r="I1350">
            <v>0.44540000000000002</v>
          </cell>
          <cell r="J1350">
            <v>39904</v>
          </cell>
          <cell r="K1350">
            <v>40603</v>
          </cell>
          <cell r="L1350">
            <v>172250</v>
          </cell>
        </row>
        <row r="1351">
          <cell r="B1351">
            <v>5000000</v>
          </cell>
          <cell r="C1351">
            <v>39871</v>
          </cell>
          <cell r="E1351" t="str">
            <v>Q</v>
          </cell>
          <cell r="F1351">
            <v>3053824.27</v>
          </cell>
          <cell r="G1351">
            <v>318326</v>
          </cell>
          <cell r="H1351">
            <v>44.54</v>
          </cell>
          <cell r="I1351">
            <v>0.44540000000000002</v>
          </cell>
          <cell r="J1351">
            <v>39904</v>
          </cell>
          <cell r="K1351">
            <v>40603</v>
          </cell>
          <cell r="L1351">
            <v>132500</v>
          </cell>
        </row>
        <row r="1352">
          <cell r="B1352">
            <v>8000000</v>
          </cell>
          <cell r="C1352">
            <v>39871</v>
          </cell>
          <cell r="F1352">
            <v>3410318.23</v>
          </cell>
          <cell r="G1352">
            <v>509321</v>
          </cell>
          <cell r="H1352">
            <v>44.54</v>
          </cell>
          <cell r="I1352">
            <v>0.44540000000000002</v>
          </cell>
          <cell r="J1352">
            <v>39904</v>
          </cell>
          <cell r="K1352">
            <v>40603</v>
          </cell>
          <cell r="L1352">
            <v>212000</v>
          </cell>
        </row>
        <row r="1353">
          <cell r="B1353">
            <v>20000000</v>
          </cell>
          <cell r="C1353">
            <v>39871</v>
          </cell>
          <cell r="F1353">
            <v>14100002.470000001</v>
          </cell>
          <cell r="G1353">
            <v>915507</v>
          </cell>
          <cell r="H1353">
            <v>35.950000000000003</v>
          </cell>
          <cell r="I1353">
            <v>0.35950000000000004</v>
          </cell>
          <cell r="J1353">
            <v>39904</v>
          </cell>
          <cell r="K1353">
            <v>40969</v>
          </cell>
          <cell r="L1353">
            <v>390000</v>
          </cell>
        </row>
        <row r="1354">
          <cell r="B1354">
            <v>5000000</v>
          </cell>
          <cell r="C1354">
            <v>39871</v>
          </cell>
          <cell r="D1354" t="str">
            <v>A</v>
          </cell>
          <cell r="F1354">
            <v>39478.83</v>
          </cell>
          <cell r="G1354">
            <v>509157</v>
          </cell>
          <cell r="H1354">
            <v>38.729999999999997</v>
          </cell>
          <cell r="I1354">
            <v>0.38729999999999998</v>
          </cell>
          <cell r="J1354">
            <v>39904</v>
          </cell>
          <cell r="K1354">
            <v>40238</v>
          </cell>
          <cell r="L1354">
            <v>132500</v>
          </cell>
        </row>
        <row r="1355">
          <cell r="B1355">
            <v>7000000</v>
          </cell>
          <cell r="C1355">
            <v>39871</v>
          </cell>
          <cell r="F1355">
            <v>4780144</v>
          </cell>
          <cell r="G1355">
            <v>386953</v>
          </cell>
          <cell r="H1355">
            <v>51.88</v>
          </cell>
          <cell r="I1355">
            <v>0.51880000000000004</v>
          </cell>
          <cell r="J1355">
            <v>39904</v>
          </cell>
          <cell r="K1355">
            <v>40969</v>
          </cell>
          <cell r="L1355">
            <v>136500</v>
          </cell>
        </row>
        <row r="1356">
          <cell r="B1356">
            <v>24000000</v>
          </cell>
          <cell r="C1356">
            <v>39871</v>
          </cell>
          <cell r="F1356">
            <v>9621792.3100000005</v>
          </cell>
          <cell r="G1356">
            <v>1417647</v>
          </cell>
          <cell r="H1356">
            <v>36.04</v>
          </cell>
          <cell r="I1356">
            <v>0.3604</v>
          </cell>
          <cell r="J1356">
            <v>39904</v>
          </cell>
          <cell r="K1356">
            <v>40603</v>
          </cell>
          <cell r="L1356">
            <v>636000</v>
          </cell>
        </row>
        <row r="1357">
          <cell r="B1357">
            <v>5000000</v>
          </cell>
          <cell r="C1357">
            <v>39871</v>
          </cell>
          <cell r="F1357">
            <v>3992175.38</v>
          </cell>
          <cell r="G1357">
            <v>276395</v>
          </cell>
          <cell r="H1357">
            <v>51.88</v>
          </cell>
          <cell r="I1357">
            <v>0.51880000000000004</v>
          </cell>
          <cell r="J1357">
            <v>39904</v>
          </cell>
          <cell r="K1357">
            <v>40969</v>
          </cell>
          <cell r="L1357">
            <v>97500</v>
          </cell>
        </row>
        <row r="1358">
          <cell r="B1358">
            <v>5000000</v>
          </cell>
          <cell r="C1358">
            <v>39871</v>
          </cell>
          <cell r="E1358" t="str">
            <v>Q</v>
          </cell>
          <cell r="F1358">
            <v>1844367.37</v>
          </cell>
          <cell r="G1358">
            <v>377777</v>
          </cell>
          <cell r="H1358">
            <v>41.5</v>
          </cell>
          <cell r="I1358">
            <v>0.41499999999999998</v>
          </cell>
          <cell r="J1358">
            <v>39904</v>
          </cell>
          <cell r="K1358">
            <v>40422</v>
          </cell>
          <cell r="L1358">
            <v>132500</v>
          </cell>
        </row>
        <row r="1359">
          <cell r="B1359">
            <v>5000000</v>
          </cell>
          <cell r="C1359">
            <v>39871</v>
          </cell>
          <cell r="F1359">
            <v>2227311.58</v>
          </cell>
          <cell r="G1359">
            <v>318326</v>
          </cell>
          <cell r="H1359">
            <v>44.54</v>
          </cell>
          <cell r="I1359">
            <v>0.44540000000000002</v>
          </cell>
          <cell r="J1359">
            <v>39904</v>
          </cell>
          <cell r="K1359">
            <v>40603</v>
          </cell>
          <cell r="L1359">
            <v>132500</v>
          </cell>
        </row>
        <row r="1360">
          <cell r="B1360">
            <v>10000000</v>
          </cell>
          <cell r="C1360">
            <v>39871</v>
          </cell>
          <cell r="D1360" t="str">
            <v>A</v>
          </cell>
          <cell r="E1360" t="str">
            <v>T</v>
          </cell>
          <cell r="F1360">
            <v>9273510.7699999996</v>
          </cell>
          <cell r="G1360">
            <v>636651</v>
          </cell>
          <cell r="H1360">
            <v>44.54</v>
          </cell>
          <cell r="I1360">
            <v>0.44540000000000002</v>
          </cell>
          <cell r="J1360">
            <v>39904</v>
          </cell>
          <cell r="K1360">
            <v>40603</v>
          </cell>
          <cell r="L1360">
            <v>265000</v>
          </cell>
        </row>
        <row r="1361">
          <cell r="B1361">
            <v>5000000</v>
          </cell>
          <cell r="C1361">
            <v>39871</v>
          </cell>
          <cell r="F1361">
            <v>3804849.82</v>
          </cell>
          <cell r="G1361">
            <v>276395</v>
          </cell>
          <cell r="H1361">
            <v>51.88</v>
          </cell>
          <cell r="I1361">
            <v>0.51880000000000004</v>
          </cell>
          <cell r="J1361">
            <v>39904</v>
          </cell>
          <cell r="K1361">
            <v>40969</v>
          </cell>
          <cell r="L1361">
            <v>97500</v>
          </cell>
        </row>
        <row r="1362">
          <cell r="B1362">
            <v>8000000</v>
          </cell>
          <cell r="C1362">
            <v>39871</v>
          </cell>
          <cell r="F1362">
            <v>3010728.78</v>
          </cell>
          <cell r="G1362">
            <v>509321</v>
          </cell>
          <cell r="H1362">
            <v>44.54</v>
          </cell>
          <cell r="I1362">
            <v>0.44540000000000002</v>
          </cell>
          <cell r="J1362">
            <v>39904</v>
          </cell>
          <cell r="K1362">
            <v>40603</v>
          </cell>
          <cell r="L1362">
            <v>212000</v>
          </cell>
        </row>
        <row r="1363">
          <cell r="B1363">
            <v>10000000</v>
          </cell>
          <cell r="C1363">
            <v>39871</v>
          </cell>
          <cell r="F1363">
            <v>3491606.32</v>
          </cell>
          <cell r="G1363">
            <v>636651</v>
          </cell>
          <cell r="H1363">
            <v>44.54</v>
          </cell>
          <cell r="I1363">
            <v>0.44540000000000002</v>
          </cell>
          <cell r="J1363">
            <v>39904</v>
          </cell>
          <cell r="K1363">
            <v>40603</v>
          </cell>
          <cell r="L1363">
            <v>265000</v>
          </cell>
        </row>
        <row r="1364">
          <cell r="B1364">
            <v>6000000</v>
          </cell>
          <cell r="C1364">
            <v>39871</v>
          </cell>
          <cell r="D1364" t="str">
            <v>A</v>
          </cell>
          <cell r="E1364" t="str">
            <v>T</v>
          </cell>
          <cell r="F1364">
            <v>5239598.49</v>
          </cell>
          <cell r="G1364">
            <v>381991</v>
          </cell>
          <cell r="H1364">
            <v>44.54</v>
          </cell>
          <cell r="I1364">
            <v>0.44540000000000002</v>
          </cell>
          <cell r="J1364">
            <v>39904</v>
          </cell>
          <cell r="K1364">
            <v>40603</v>
          </cell>
          <cell r="L1364">
            <v>159000</v>
          </cell>
        </row>
        <row r="1365">
          <cell r="B1365">
            <v>12000000</v>
          </cell>
          <cell r="C1365">
            <v>39871</v>
          </cell>
          <cell r="F1365">
            <v>1529178.52</v>
          </cell>
          <cell r="G1365">
            <v>873058</v>
          </cell>
          <cell r="H1365">
            <v>36.090000000000003</v>
          </cell>
          <cell r="I1365">
            <v>0.36090000000000005</v>
          </cell>
          <cell r="J1365">
            <v>39904</v>
          </cell>
          <cell r="K1365">
            <v>40422</v>
          </cell>
          <cell r="L1365">
            <v>318000</v>
          </cell>
        </row>
        <row r="1366">
          <cell r="B1366">
            <v>13000000</v>
          </cell>
          <cell r="C1366">
            <v>39871</v>
          </cell>
          <cell r="F1366">
            <v>4574436.43</v>
          </cell>
          <cell r="G1366">
            <v>767893</v>
          </cell>
          <cell r="H1366">
            <v>36.04</v>
          </cell>
          <cell r="I1366">
            <v>0.3604</v>
          </cell>
          <cell r="J1366">
            <v>39904</v>
          </cell>
          <cell r="K1366">
            <v>40603</v>
          </cell>
          <cell r="L1366">
            <v>344500</v>
          </cell>
        </row>
        <row r="1367">
          <cell r="B1367">
            <v>4000000</v>
          </cell>
          <cell r="C1367">
            <v>39871</v>
          </cell>
          <cell r="F1367">
            <v>2867895.17</v>
          </cell>
          <cell r="G1367">
            <v>221116</v>
          </cell>
          <cell r="H1367">
            <v>51.88</v>
          </cell>
          <cell r="I1367">
            <v>0.51880000000000004</v>
          </cell>
          <cell r="J1367">
            <v>39904</v>
          </cell>
          <cell r="K1367">
            <v>40969</v>
          </cell>
          <cell r="L1367">
            <v>78000</v>
          </cell>
        </row>
        <row r="1368">
          <cell r="B1368">
            <v>10000000</v>
          </cell>
          <cell r="C1368">
            <v>39871</v>
          </cell>
          <cell r="F1368">
            <v>6851595.3099999996</v>
          </cell>
          <cell r="G1368">
            <v>552789</v>
          </cell>
          <cell r="H1368">
            <v>51.88</v>
          </cell>
          <cell r="I1368">
            <v>0.51880000000000004</v>
          </cell>
          <cell r="J1368">
            <v>39904</v>
          </cell>
          <cell r="K1368">
            <v>40969</v>
          </cell>
          <cell r="L1368">
            <v>195000</v>
          </cell>
        </row>
        <row r="1369">
          <cell r="B1369">
            <v>16000000</v>
          </cell>
          <cell r="C1369">
            <v>39871</v>
          </cell>
          <cell r="F1369">
            <v>10192074.609999999</v>
          </cell>
          <cell r="G1369">
            <v>732406</v>
          </cell>
          <cell r="H1369">
            <v>35.950000000000003</v>
          </cell>
          <cell r="I1369">
            <v>0.35950000000000004</v>
          </cell>
          <cell r="J1369">
            <v>39904</v>
          </cell>
          <cell r="K1369">
            <v>40969</v>
          </cell>
          <cell r="L1369">
            <v>312000</v>
          </cell>
        </row>
        <row r="1370">
          <cell r="B1370">
            <v>10000000</v>
          </cell>
          <cell r="C1370">
            <v>39871</v>
          </cell>
          <cell r="F1370">
            <v>-34030.75</v>
          </cell>
          <cell r="G1370">
            <v>636651</v>
          </cell>
          <cell r="H1370">
            <v>44.54</v>
          </cell>
          <cell r="I1370">
            <v>0.44540000000000002</v>
          </cell>
          <cell r="J1370">
            <v>39904</v>
          </cell>
          <cell r="K1370">
            <v>40603</v>
          </cell>
          <cell r="L1370">
            <v>265000</v>
          </cell>
        </row>
        <row r="1371">
          <cell r="B1371">
            <v>20000000</v>
          </cell>
          <cell r="C1371">
            <v>39871</v>
          </cell>
          <cell r="E1371" t="str">
            <v>P</v>
          </cell>
          <cell r="F1371">
            <v>14723490.73</v>
          </cell>
          <cell r="G1371">
            <v>915507</v>
          </cell>
          <cell r="H1371">
            <v>35.950000000000003</v>
          </cell>
          <cell r="I1371">
            <v>0.35950000000000004</v>
          </cell>
          <cell r="J1371">
            <v>39904</v>
          </cell>
          <cell r="K1371">
            <v>40969</v>
          </cell>
          <cell r="L1371">
            <v>390000</v>
          </cell>
        </row>
        <row r="1372">
          <cell r="B1372">
            <v>18000000</v>
          </cell>
          <cell r="C1372">
            <v>39871</v>
          </cell>
          <cell r="F1372">
            <v>11601681.859999999</v>
          </cell>
          <cell r="G1372">
            <v>823956</v>
          </cell>
          <cell r="H1372">
            <v>35.950000000000003</v>
          </cell>
          <cell r="I1372">
            <v>0.35950000000000004</v>
          </cell>
          <cell r="J1372">
            <v>39904</v>
          </cell>
          <cell r="K1372">
            <v>40969</v>
          </cell>
          <cell r="L1372">
            <v>351000</v>
          </cell>
        </row>
        <row r="1373">
          <cell r="B1373">
            <v>15000000</v>
          </cell>
          <cell r="C1373">
            <v>39871</v>
          </cell>
          <cell r="D1373" t="str">
            <v>A</v>
          </cell>
          <cell r="E1373" t="str">
            <v>S</v>
          </cell>
          <cell r="F1373">
            <v>13905540.640000001</v>
          </cell>
          <cell r="G1373">
            <v>686630</v>
          </cell>
          <cell r="H1373">
            <v>35.950000000000003</v>
          </cell>
          <cell r="I1373">
            <v>0.35950000000000004</v>
          </cell>
          <cell r="J1373">
            <v>39904</v>
          </cell>
          <cell r="K1373">
            <v>40969</v>
          </cell>
          <cell r="L1373">
            <v>292500</v>
          </cell>
        </row>
        <row r="1374">
          <cell r="B1374">
            <v>12000000</v>
          </cell>
          <cell r="C1374">
            <v>39871</v>
          </cell>
          <cell r="E1374" t="str">
            <v>Q</v>
          </cell>
          <cell r="F1374">
            <v>6595856.0800000001</v>
          </cell>
          <cell r="G1374">
            <v>708824</v>
          </cell>
          <cell r="H1374">
            <v>36.04</v>
          </cell>
          <cell r="I1374">
            <v>0.3604</v>
          </cell>
          <cell r="J1374">
            <v>39904</v>
          </cell>
          <cell r="K1374">
            <v>40603</v>
          </cell>
          <cell r="L1374">
            <v>318000</v>
          </cell>
        </row>
        <row r="1375">
          <cell r="B1375">
            <v>10000000</v>
          </cell>
          <cell r="C1375">
            <v>39871</v>
          </cell>
          <cell r="D1375" t="str">
            <v>A</v>
          </cell>
          <cell r="E1375" t="str">
            <v>T</v>
          </cell>
          <cell r="F1375">
            <v>2991797.13</v>
          </cell>
          <cell r="G1375">
            <v>1018313</v>
          </cell>
          <cell r="H1375">
            <v>38.729999999999997</v>
          </cell>
          <cell r="I1375">
            <v>0.38729999999999998</v>
          </cell>
          <cell r="J1375">
            <v>39904</v>
          </cell>
          <cell r="K1375">
            <v>40238</v>
          </cell>
          <cell r="L1375">
            <v>265000</v>
          </cell>
        </row>
        <row r="1376">
          <cell r="B1376">
            <v>20000000</v>
          </cell>
          <cell r="C1376">
            <v>39871</v>
          </cell>
          <cell r="F1376">
            <v>11272546.35</v>
          </cell>
          <cell r="G1376">
            <v>915507</v>
          </cell>
          <cell r="H1376">
            <v>35.950000000000003</v>
          </cell>
          <cell r="I1376">
            <v>0.35950000000000004</v>
          </cell>
          <cell r="J1376">
            <v>39904</v>
          </cell>
          <cell r="K1376">
            <v>40969</v>
          </cell>
          <cell r="L1376">
            <v>390000</v>
          </cell>
        </row>
        <row r="1377">
          <cell r="B1377">
            <v>10000000</v>
          </cell>
          <cell r="C1377">
            <v>39871</v>
          </cell>
          <cell r="E1377" t="str">
            <v>Q</v>
          </cell>
          <cell r="F1377">
            <v>6501653.7400000002</v>
          </cell>
          <cell r="G1377">
            <v>636651</v>
          </cell>
          <cell r="H1377">
            <v>44.54</v>
          </cell>
          <cell r="I1377">
            <v>0.44540000000000002</v>
          </cell>
          <cell r="J1377">
            <v>39904</v>
          </cell>
          <cell r="K1377">
            <v>40603</v>
          </cell>
          <cell r="L1377">
            <v>265000</v>
          </cell>
        </row>
        <row r="1378">
          <cell r="B1378">
            <v>6000000</v>
          </cell>
          <cell r="C1378">
            <v>39871</v>
          </cell>
          <cell r="F1378">
            <v>2634363.59</v>
          </cell>
          <cell r="G1378">
            <v>381991</v>
          </cell>
          <cell r="H1378">
            <v>44.54</v>
          </cell>
          <cell r="I1378">
            <v>0.44540000000000002</v>
          </cell>
          <cell r="J1378">
            <v>39904</v>
          </cell>
          <cell r="K1378">
            <v>40603</v>
          </cell>
          <cell r="L1378">
            <v>159000</v>
          </cell>
        </row>
        <row r="1379">
          <cell r="B1379">
            <v>15000000</v>
          </cell>
          <cell r="C1379">
            <v>39871</v>
          </cell>
          <cell r="D1379" t="str">
            <v>A</v>
          </cell>
          <cell r="E1379" t="str">
            <v>T</v>
          </cell>
          <cell r="F1379">
            <v>9515488.4700000007</v>
          </cell>
          <cell r="G1379">
            <v>1091323</v>
          </cell>
          <cell r="H1379">
            <v>36.090000000000003</v>
          </cell>
          <cell r="I1379">
            <v>0.36090000000000005</v>
          </cell>
          <cell r="J1379">
            <v>39904</v>
          </cell>
          <cell r="K1379">
            <v>40422</v>
          </cell>
          <cell r="L1379">
            <v>397500</v>
          </cell>
        </row>
        <row r="1380">
          <cell r="B1380">
            <v>3000000</v>
          </cell>
          <cell r="C1380">
            <v>39871</v>
          </cell>
          <cell r="F1380">
            <v>444338.91</v>
          </cell>
          <cell r="G1380">
            <v>226666</v>
          </cell>
          <cell r="H1380">
            <v>41.5</v>
          </cell>
          <cell r="I1380">
            <v>0.41499999999999998</v>
          </cell>
          <cell r="J1380">
            <v>39904</v>
          </cell>
          <cell r="K1380">
            <v>40422</v>
          </cell>
          <cell r="L1380">
            <v>79500</v>
          </cell>
        </row>
        <row r="1381">
          <cell r="B1381">
            <v>13000000</v>
          </cell>
          <cell r="C1381">
            <v>39871</v>
          </cell>
          <cell r="F1381">
            <v>4629591.51</v>
          </cell>
          <cell r="G1381">
            <v>767893</v>
          </cell>
          <cell r="H1381">
            <v>36.04</v>
          </cell>
          <cell r="I1381">
            <v>0.3604</v>
          </cell>
          <cell r="J1381">
            <v>39904</v>
          </cell>
          <cell r="K1381">
            <v>40603</v>
          </cell>
          <cell r="L1381">
            <v>344500</v>
          </cell>
        </row>
        <row r="1382">
          <cell r="B1382">
            <v>4500000</v>
          </cell>
          <cell r="C1382">
            <v>39871</v>
          </cell>
          <cell r="D1382" t="str">
            <v>A</v>
          </cell>
          <cell r="E1382" t="str">
            <v>Q</v>
          </cell>
          <cell r="F1382">
            <v>2868469.37</v>
          </cell>
          <cell r="G1382">
            <v>286493</v>
          </cell>
          <cell r="H1382">
            <v>44.54</v>
          </cell>
          <cell r="I1382">
            <v>0.44540000000000002</v>
          </cell>
          <cell r="J1382">
            <v>39904</v>
          </cell>
          <cell r="K1382">
            <v>40603</v>
          </cell>
          <cell r="L1382">
            <v>119250</v>
          </cell>
        </row>
        <row r="1383">
          <cell r="B1383">
            <v>6500000</v>
          </cell>
          <cell r="C1383">
            <v>39871</v>
          </cell>
          <cell r="D1383" t="str">
            <v>A</v>
          </cell>
          <cell r="E1383" t="str">
            <v>T</v>
          </cell>
          <cell r="F1383">
            <v>578700.6</v>
          </cell>
          <cell r="G1383">
            <v>661904</v>
          </cell>
          <cell r="H1383">
            <v>38.729999999999997</v>
          </cell>
          <cell r="I1383">
            <v>0.38729999999999998</v>
          </cell>
          <cell r="J1383">
            <v>39904</v>
          </cell>
          <cell r="K1383">
            <v>40238</v>
          </cell>
          <cell r="L1383">
            <v>172250</v>
          </cell>
        </row>
        <row r="1384">
          <cell r="B1384">
            <v>10000000</v>
          </cell>
          <cell r="C1384">
            <v>39871</v>
          </cell>
          <cell r="E1384" t="str">
            <v>Q</v>
          </cell>
          <cell r="F1384">
            <v>9387568.0500000007</v>
          </cell>
          <cell r="G1384">
            <v>552789</v>
          </cell>
          <cell r="H1384">
            <v>51.88</v>
          </cell>
          <cell r="I1384">
            <v>0.51880000000000004</v>
          </cell>
          <cell r="J1384">
            <v>39904</v>
          </cell>
          <cell r="K1384">
            <v>40969</v>
          </cell>
          <cell r="L1384">
            <v>195000</v>
          </cell>
        </row>
        <row r="1385">
          <cell r="B1385">
            <v>3500000</v>
          </cell>
          <cell r="C1385">
            <v>39871</v>
          </cell>
          <cell r="F1385">
            <v>635589.11</v>
          </cell>
          <cell r="G1385">
            <v>264444</v>
          </cell>
          <cell r="H1385">
            <v>41.5</v>
          </cell>
          <cell r="I1385">
            <v>0.41499999999999998</v>
          </cell>
          <cell r="J1385">
            <v>39904</v>
          </cell>
          <cell r="K1385">
            <v>40422</v>
          </cell>
          <cell r="L1385">
            <v>92750</v>
          </cell>
        </row>
        <row r="1386">
          <cell r="B1386">
            <v>10000000</v>
          </cell>
          <cell r="C1386">
            <v>39871</v>
          </cell>
          <cell r="F1386">
            <v>4298043.18</v>
          </cell>
          <cell r="G1386">
            <v>636651</v>
          </cell>
          <cell r="H1386">
            <v>44.54</v>
          </cell>
          <cell r="I1386">
            <v>0.44540000000000002</v>
          </cell>
          <cell r="J1386">
            <v>39904</v>
          </cell>
          <cell r="K1386">
            <v>40603</v>
          </cell>
          <cell r="L1386">
            <v>265000</v>
          </cell>
        </row>
        <row r="1387">
          <cell r="B1387">
            <v>29000000</v>
          </cell>
          <cell r="C1387">
            <v>39871</v>
          </cell>
          <cell r="F1387">
            <v>1883452.13</v>
          </cell>
          <cell r="G1387">
            <v>1973555</v>
          </cell>
          <cell r="H1387">
            <v>26.75</v>
          </cell>
          <cell r="I1387">
            <v>0.26750000000000002</v>
          </cell>
          <cell r="J1387">
            <v>39904</v>
          </cell>
          <cell r="K1387">
            <v>40422</v>
          </cell>
          <cell r="L1387">
            <v>185600</v>
          </cell>
        </row>
        <row r="1388">
          <cell r="B1388">
            <v>4000000</v>
          </cell>
          <cell r="C1388">
            <v>39871</v>
          </cell>
          <cell r="F1388">
            <v>1760505.69</v>
          </cell>
          <cell r="G1388">
            <v>254661</v>
          </cell>
          <cell r="H1388">
            <v>44.54</v>
          </cell>
          <cell r="I1388">
            <v>0.44540000000000002</v>
          </cell>
          <cell r="J1388">
            <v>39904</v>
          </cell>
          <cell r="K1388">
            <v>40603</v>
          </cell>
          <cell r="L1388">
            <v>106000</v>
          </cell>
        </row>
        <row r="1389">
          <cell r="B1389">
            <v>9000000</v>
          </cell>
          <cell r="C1389">
            <v>39871</v>
          </cell>
          <cell r="F1389">
            <v>6630272.7300000004</v>
          </cell>
          <cell r="G1389">
            <v>497511</v>
          </cell>
          <cell r="H1389">
            <v>51.88</v>
          </cell>
          <cell r="I1389">
            <v>0.51880000000000004</v>
          </cell>
          <cell r="J1389">
            <v>39904</v>
          </cell>
          <cell r="K1389">
            <v>40969</v>
          </cell>
          <cell r="L1389">
            <v>175500</v>
          </cell>
        </row>
        <row r="1390">
          <cell r="B1390">
            <v>10000000</v>
          </cell>
          <cell r="C1390">
            <v>39871</v>
          </cell>
          <cell r="F1390">
            <v>4831151.46</v>
          </cell>
          <cell r="G1390">
            <v>636651</v>
          </cell>
          <cell r="H1390">
            <v>44.54</v>
          </cell>
          <cell r="I1390">
            <v>0.44540000000000002</v>
          </cell>
          <cell r="J1390">
            <v>39904</v>
          </cell>
          <cell r="K1390">
            <v>40603</v>
          </cell>
          <cell r="L1390">
            <v>265000</v>
          </cell>
        </row>
        <row r="1391">
          <cell r="B1391">
            <v>100000000</v>
          </cell>
          <cell r="C1391">
            <v>39871</v>
          </cell>
          <cell r="F1391">
            <v>36177175.07</v>
          </cell>
          <cell r="G1391">
            <v>5906863</v>
          </cell>
          <cell r="H1391">
            <v>36.04</v>
          </cell>
          <cell r="I1391">
            <v>0.3604</v>
          </cell>
          <cell r="J1391">
            <v>39904</v>
          </cell>
          <cell r="K1391">
            <v>40603</v>
          </cell>
          <cell r="L1391">
            <v>2650000</v>
          </cell>
        </row>
        <row r="1392">
          <cell r="B1392">
            <v>12000000</v>
          </cell>
          <cell r="C1392">
            <v>39871</v>
          </cell>
          <cell r="F1392">
            <v>5224689.2</v>
          </cell>
          <cell r="G1392">
            <v>708824</v>
          </cell>
          <cell r="H1392">
            <v>36.04</v>
          </cell>
          <cell r="I1392">
            <v>0.3604</v>
          </cell>
          <cell r="J1392">
            <v>39904</v>
          </cell>
          <cell r="K1392">
            <v>40603</v>
          </cell>
          <cell r="L1392">
            <v>318000</v>
          </cell>
        </row>
        <row r="1393">
          <cell r="B1393">
            <v>5000000</v>
          </cell>
          <cell r="C1393">
            <v>39871</v>
          </cell>
          <cell r="D1393" t="str">
            <v>A</v>
          </cell>
          <cell r="E1393" t="str">
            <v>S</v>
          </cell>
          <cell r="F1393">
            <v>4665449.2</v>
          </cell>
          <cell r="G1393">
            <v>318326</v>
          </cell>
          <cell r="H1393">
            <v>44.54</v>
          </cell>
          <cell r="I1393">
            <v>0.44540000000000002</v>
          </cell>
          <cell r="J1393">
            <v>39904</v>
          </cell>
          <cell r="K1393">
            <v>40603</v>
          </cell>
          <cell r="L1393">
            <v>132500</v>
          </cell>
        </row>
        <row r="1394">
          <cell r="B1394">
            <v>18000000</v>
          </cell>
          <cell r="C1394">
            <v>39871</v>
          </cell>
          <cell r="F1394">
            <v>11769657.98</v>
          </cell>
          <cell r="G1394">
            <v>823956</v>
          </cell>
          <cell r="H1394">
            <v>35.950000000000003</v>
          </cell>
          <cell r="I1394">
            <v>0.35950000000000004</v>
          </cell>
          <cell r="J1394">
            <v>39904</v>
          </cell>
          <cell r="K1394">
            <v>40969</v>
          </cell>
          <cell r="L1394">
            <v>351000</v>
          </cell>
        </row>
        <row r="1395">
          <cell r="B1395">
            <v>4000000</v>
          </cell>
          <cell r="C1395">
            <v>39871</v>
          </cell>
          <cell r="E1395" t="str">
            <v>Q</v>
          </cell>
          <cell r="F1395">
            <v>2469601.5299999998</v>
          </cell>
          <cell r="G1395">
            <v>254661</v>
          </cell>
          <cell r="H1395">
            <v>44.54</v>
          </cell>
          <cell r="I1395">
            <v>0.44540000000000002</v>
          </cell>
          <cell r="J1395">
            <v>39904</v>
          </cell>
          <cell r="K1395">
            <v>40603</v>
          </cell>
          <cell r="L1395">
            <v>106000</v>
          </cell>
        </row>
        <row r="1396">
          <cell r="B1396">
            <v>8000000</v>
          </cell>
          <cell r="C1396">
            <v>39871</v>
          </cell>
          <cell r="E1396" t="str">
            <v>P</v>
          </cell>
          <cell r="F1396">
            <v>1640314.46</v>
          </cell>
          <cell r="G1396">
            <v>604442</v>
          </cell>
          <cell r="H1396">
            <v>41.5</v>
          </cell>
          <cell r="I1396">
            <v>0.41499999999999998</v>
          </cell>
          <cell r="J1396">
            <v>39904</v>
          </cell>
          <cell r="K1396">
            <v>40422</v>
          </cell>
          <cell r="L1396">
            <v>212000</v>
          </cell>
        </row>
        <row r="1397">
          <cell r="B1397">
            <v>5000000</v>
          </cell>
          <cell r="C1397">
            <v>39871</v>
          </cell>
          <cell r="F1397">
            <v>3568075.78</v>
          </cell>
          <cell r="G1397">
            <v>276395</v>
          </cell>
          <cell r="H1397">
            <v>51.88</v>
          </cell>
          <cell r="I1397">
            <v>0.51880000000000004</v>
          </cell>
          <cell r="J1397">
            <v>39904</v>
          </cell>
          <cell r="K1397">
            <v>40969</v>
          </cell>
          <cell r="L1397">
            <v>97500</v>
          </cell>
        </row>
        <row r="1398">
          <cell r="B1398">
            <v>10000000</v>
          </cell>
          <cell r="C1398">
            <v>39871</v>
          </cell>
          <cell r="F1398">
            <v>1507958.21</v>
          </cell>
          <cell r="G1398">
            <v>755553</v>
          </cell>
          <cell r="H1398">
            <v>41.5</v>
          </cell>
          <cell r="I1398">
            <v>0.41499999999999998</v>
          </cell>
          <cell r="J1398">
            <v>39904</v>
          </cell>
          <cell r="K1398">
            <v>40422</v>
          </cell>
          <cell r="L1398">
            <v>265000</v>
          </cell>
        </row>
        <row r="1399">
          <cell r="B1399">
            <v>2500000</v>
          </cell>
          <cell r="C1399">
            <v>39871</v>
          </cell>
          <cell r="E1399" t="str">
            <v>Q</v>
          </cell>
          <cell r="F1399">
            <v>1793592.54</v>
          </cell>
          <cell r="G1399">
            <v>159163</v>
          </cell>
          <cell r="H1399">
            <v>44.54</v>
          </cell>
          <cell r="I1399">
            <v>0.44540000000000002</v>
          </cell>
          <cell r="J1399">
            <v>39904</v>
          </cell>
          <cell r="K1399">
            <v>40603</v>
          </cell>
          <cell r="L1399">
            <v>66250</v>
          </cell>
        </row>
        <row r="1400">
          <cell r="B1400">
            <v>10000000</v>
          </cell>
          <cell r="C1400">
            <v>39871</v>
          </cell>
          <cell r="F1400">
            <v>6847688.1600000001</v>
          </cell>
          <cell r="G1400">
            <v>552789</v>
          </cell>
          <cell r="H1400">
            <v>51.88</v>
          </cell>
          <cell r="I1400">
            <v>0.51880000000000004</v>
          </cell>
          <cell r="J1400">
            <v>39904</v>
          </cell>
          <cell r="K1400">
            <v>40969</v>
          </cell>
          <cell r="L1400">
            <v>195000</v>
          </cell>
        </row>
        <row r="1401">
          <cell r="B1401">
            <v>6000000</v>
          </cell>
          <cell r="C1401">
            <v>39871</v>
          </cell>
          <cell r="F1401">
            <v>2650950.61</v>
          </cell>
          <cell r="G1401">
            <v>381991</v>
          </cell>
          <cell r="H1401">
            <v>44.54</v>
          </cell>
          <cell r="I1401">
            <v>0.44540000000000002</v>
          </cell>
          <cell r="J1401">
            <v>39904</v>
          </cell>
          <cell r="K1401">
            <v>40603</v>
          </cell>
          <cell r="L1401">
            <v>159000</v>
          </cell>
        </row>
        <row r="1402">
          <cell r="B1402">
            <v>25000000</v>
          </cell>
          <cell r="C1402">
            <v>39871</v>
          </cell>
          <cell r="F1402">
            <v>17417411.850000001</v>
          </cell>
          <cell r="G1402">
            <v>1144384</v>
          </cell>
          <cell r="H1402">
            <v>35.950000000000003</v>
          </cell>
          <cell r="I1402">
            <v>0.35950000000000004</v>
          </cell>
          <cell r="J1402">
            <v>39904</v>
          </cell>
          <cell r="K1402">
            <v>40969</v>
          </cell>
          <cell r="L1402">
            <v>487500</v>
          </cell>
        </row>
        <row r="1403">
          <cell r="B1403">
            <v>6000000</v>
          </cell>
          <cell r="C1403">
            <v>39871</v>
          </cell>
          <cell r="F1403">
            <v>4742145.55</v>
          </cell>
          <cell r="G1403">
            <v>331674</v>
          </cell>
          <cell r="H1403">
            <v>51.88</v>
          </cell>
          <cell r="I1403">
            <v>0.51880000000000004</v>
          </cell>
          <cell r="J1403">
            <v>39904</v>
          </cell>
          <cell r="K1403">
            <v>40969</v>
          </cell>
          <cell r="L1403">
            <v>117000</v>
          </cell>
        </row>
        <row r="1404">
          <cell r="B1404">
            <v>12000000</v>
          </cell>
          <cell r="C1404">
            <v>39871</v>
          </cell>
          <cell r="F1404">
            <v>8350445.7400000002</v>
          </cell>
          <cell r="G1404">
            <v>549304</v>
          </cell>
          <cell r="H1404">
            <v>35.950000000000003</v>
          </cell>
          <cell r="I1404">
            <v>0.35950000000000004</v>
          </cell>
          <cell r="J1404">
            <v>39904</v>
          </cell>
          <cell r="K1404">
            <v>40969</v>
          </cell>
          <cell r="L1404">
            <v>234000</v>
          </cell>
        </row>
        <row r="1405">
          <cell r="B1405">
            <v>12000000</v>
          </cell>
          <cell r="C1405">
            <v>39871</v>
          </cell>
          <cell r="F1405">
            <v>4615569.76</v>
          </cell>
          <cell r="G1405">
            <v>708824</v>
          </cell>
          <cell r="H1405">
            <v>36.04</v>
          </cell>
          <cell r="I1405">
            <v>0.3604</v>
          </cell>
          <cell r="J1405">
            <v>39904</v>
          </cell>
          <cell r="K1405">
            <v>40603</v>
          </cell>
          <cell r="L1405">
            <v>318000</v>
          </cell>
        </row>
        <row r="1406">
          <cell r="B1406">
            <v>5000000</v>
          </cell>
          <cell r="C1406">
            <v>39871</v>
          </cell>
          <cell r="F1406">
            <v>785862.55</v>
          </cell>
          <cell r="G1406">
            <v>377777</v>
          </cell>
          <cell r="H1406">
            <v>41.5</v>
          </cell>
          <cell r="I1406">
            <v>0.41499999999999998</v>
          </cell>
          <cell r="J1406">
            <v>39904</v>
          </cell>
          <cell r="K1406">
            <v>40422</v>
          </cell>
          <cell r="L1406">
            <v>132500</v>
          </cell>
        </row>
        <row r="1407">
          <cell r="B1407">
            <v>6500000</v>
          </cell>
          <cell r="C1407">
            <v>39871</v>
          </cell>
          <cell r="F1407">
            <v>3177698.26</v>
          </cell>
          <cell r="G1407">
            <v>413824</v>
          </cell>
          <cell r="H1407">
            <v>44.54</v>
          </cell>
          <cell r="I1407">
            <v>0.44540000000000002</v>
          </cell>
          <cell r="J1407">
            <v>39904</v>
          </cell>
          <cell r="K1407">
            <v>40603</v>
          </cell>
          <cell r="L1407">
            <v>172250</v>
          </cell>
        </row>
        <row r="1408">
          <cell r="B1408">
            <v>20000000</v>
          </cell>
          <cell r="C1408">
            <v>39871</v>
          </cell>
          <cell r="F1408">
            <v>13858410.439999999</v>
          </cell>
          <cell r="G1408">
            <v>915507</v>
          </cell>
          <cell r="H1408">
            <v>35.950000000000003</v>
          </cell>
          <cell r="I1408">
            <v>0.35950000000000004</v>
          </cell>
          <cell r="J1408">
            <v>39904</v>
          </cell>
          <cell r="K1408">
            <v>40969</v>
          </cell>
          <cell r="L1408">
            <v>390000</v>
          </cell>
        </row>
        <row r="1409">
          <cell r="B1409">
            <v>2000000</v>
          </cell>
          <cell r="C1409">
            <v>39871</v>
          </cell>
          <cell r="F1409">
            <v>276834.84000000003</v>
          </cell>
          <cell r="G1409">
            <v>151111</v>
          </cell>
          <cell r="H1409">
            <v>41.5</v>
          </cell>
          <cell r="I1409">
            <v>0.41499999999999998</v>
          </cell>
          <cell r="J1409">
            <v>39904</v>
          </cell>
          <cell r="K1409">
            <v>40422</v>
          </cell>
          <cell r="L1409">
            <v>53000</v>
          </cell>
        </row>
        <row r="1410">
          <cell r="B1410">
            <v>10000000</v>
          </cell>
          <cell r="C1410">
            <v>39871</v>
          </cell>
          <cell r="E1410" t="str">
            <v>R</v>
          </cell>
          <cell r="F1410">
            <v>437412.71</v>
          </cell>
          <cell r="G1410">
            <v>1018313</v>
          </cell>
          <cell r="H1410">
            <v>38.729999999999997</v>
          </cell>
          <cell r="I1410">
            <v>0.38729999999999998</v>
          </cell>
          <cell r="J1410">
            <v>39904</v>
          </cell>
          <cell r="K1410">
            <v>40238</v>
          </cell>
          <cell r="L1410">
            <v>265000</v>
          </cell>
        </row>
        <row r="1411">
          <cell r="B1411">
            <v>6500000</v>
          </cell>
          <cell r="C1411">
            <v>39871</v>
          </cell>
          <cell r="F1411">
            <v>2290326.4300000002</v>
          </cell>
          <cell r="G1411">
            <v>413824</v>
          </cell>
          <cell r="H1411">
            <v>44.54</v>
          </cell>
          <cell r="I1411">
            <v>0.44540000000000002</v>
          </cell>
          <cell r="J1411">
            <v>39904</v>
          </cell>
          <cell r="K1411">
            <v>40603</v>
          </cell>
          <cell r="L1411">
            <v>172250</v>
          </cell>
        </row>
        <row r="1412">
          <cell r="B1412">
            <v>10000000</v>
          </cell>
          <cell r="C1412">
            <v>39871</v>
          </cell>
          <cell r="D1412" t="str">
            <v>A</v>
          </cell>
          <cell r="E1412" t="str">
            <v>S</v>
          </cell>
          <cell r="F1412">
            <v>8051384.2999999998</v>
          </cell>
          <cell r="G1412">
            <v>636651</v>
          </cell>
          <cell r="H1412">
            <v>44.54</v>
          </cell>
          <cell r="I1412">
            <v>0.44540000000000002</v>
          </cell>
          <cell r="J1412">
            <v>39904</v>
          </cell>
          <cell r="K1412">
            <v>40603</v>
          </cell>
          <cell r="L1412">
            <v>265000</v>
          </cell>
        </row>
        <row r="1413">
          <cell r="B1413">
            <v>13000000</v>
          </cell>
          <cell r="C1413">
            <v>39871</v>
          </cell>
          <cell r="F1413">
            <v>5860658.3300000001</v>
          </cell>
          <cell r="G1413">
            <v>767893</v>
          </cell>
          <cell r="H1413">
            <v>36.04</v>
          </cell>
          <cell r="I1413">
            <v>0.3604</v>
          </cell>
          <cell r="J1413">
            <v>39904</v>
          </cell>
          <cell r="K1413">
            <v>40603</v>
          </cell>
          <cell r="L1413">
            <v>344500</v>
          </cell>
        </row>
        <row r="1414">
          <cell r="B1414">
            <v>3000000</v>
          </cell>
          <cell r="C1414">
            <v>39871</v>
          </cell>
          <cell r="F1414">
            <v>97440.27</v>
          </cell>
          <cell r="G1414">
            <v>226666</v>
          </cell>
          <cell r="H1414">
            <v>41.5</v>
          </cell>
          <cell r="I1414">
            <v>0.41499999999999998</v>
          </cell>
          <cell r="J1414">
            <v>39904</v>
          </cell>
          <cell r="K1414">
            <v>40422</v>
          </cell>
          <cell r="L1414">
            <v>79500</v>
          </cell>
        </row>
        <row r="1415">
          <cell r="B1415">
            <v>2500000</v>
          </cell>
          <cell r="C1415">
            <v>39871</v>
          </cell>
          <cell r="F1415">
            <v>89973.31</v>
          </cell>
          <cell r="G1415">
            <v>188888</v>
          </cell>
          <cell r="H1415">
            <v>41.5</v>
          </cell>
          <cell r="I1415">
            <v>0.41499999999999998</v>
          </cell>
          <cell r="J1415">
            <v>39904</v>
          </cell>
          <cell r="K1415">
            <v>40422</v>
          </cell>
          <cell r="L1415">
            <v>66250</v>
          </cell>
        </row>
        <row r="1416">
          <cell r="B1416">
            <v>3000000</v>
          </cell>
          <cell r="C1416">
            <v>39871</v>
          </cell>
          <cell r="F1416">
            <v>213886.07999999999</v>
          </cell>
          <cell r="G1416">
            <v>226666</v>
          </cell>
          <cell r="H1416">
            <v>41.5</v>
          </cell>
          <cell r="I1416">
            <v>0.41499999999999998</v>
          </cell>
          <cell r="J1416">
            <v>39904</v>
          </cell>
          <cell r="K1416">
            <v>40422</v>
          </cell>
          <cell r="L1416">
            <v>79500</v>
          </cell>
        </row>
        <row r="1417">
          <cell r="B1417">
            <v>40000000</v>
          </cell>
          <cell r="C1417">
            <v>39874</v>
          </cell>
          <cell r="F1417">
            <v>27665566.969999999</v>
          </cell>
          <cell r="G1417">
            <v>1831013</v>
          </cell>
          <cell r="H1417">
            <v>35.950000000000003</v>
          </cell>
          <cell r="I1417">
            <v>0.35950000000000004</v>
          </cell>
          <cell r="J1417">
            <v>39904</v>
          </cell>
          <cell r="K1417">
            <v>40969</v>
          </cell>
          <cell r="L1417">
            <v>780000</v>
          </cell>
        </row>
        <row r="1418">
          <cell r="B1418">
            <v>4000000</v>
          </cell>
          <cell r="C1418">
            <v>39874</v>
          </cell>
          <cell r="E1418" t="str">
            <v>Q</v>
          </cell>
          <cell r="F1418">
            <v>3451617.35</v>
          </cell>
          <cell r="G1418">
            <v>221116</v>
          </cell>
          <cell r="H1418">
            <v>51.88</v>
          </cell>
          <cell r="I1418">
            <v>0.51880000000000004</v>
          </cell>
          <cell r="J1418">
            <v>39904</v>
          </cell>
          <cell r="K1418">
            <v>40969</v>
          </cell>
          <cell r="L1418">
            <v>78000</v>
          </cell>
        </row>
        <row r="1419">
          <cell r="B1419">
            <v>5000000</v>
          </cell>
          <cell r="C1419">
            <v>39874</v>
          </cell>
          <cell r="F1419">
            <v>2531495.2599999998</v>
          </cell>
          <cell r="G1419">
            <v>318326</v>
          </cell>
          <cell r="H1419">
            <v>44.54</v>
          </cell>
          <cell r="I1419">
            <v>0.44540000000000002</v>
          </cell>
          <cell r="J1419">
            <v>39904</v>
          </cell>
          <cell r="K1419">
            <v>40603</v>
          </cell>
          <cell r="L1419">
            <v>132500</v>
          </cell>
        </row>
        <row r="1420">
          <cell r="B1420">
            <v>5000000</v>
          </cell>
          <cell r="C1420">
            <v>39874</v>
          </cell>
          <cell r="F1420">
            <v>2432206.88</v>
          </cell>
          <cell r="G1420">
            <v>318326</v>
          </cell>
          <cell r="H1420">
            <v>44.54</v>
          </cell>
          <cell r="I1420">
            <v>0.44540000000000002</v>
          </cell>
          <cell r="J1420">
            <v>39904</v>
          </cell>
          <cell r="K1420">
            <v>40603</v>
          </cell>
          <cell r="L1420">
            <v>132500</v>
          </cell>
        </row>
        <row r="1421">
          <cell r="B1421">
            <v>3500000</v>
          </cell>
          <cell r="C1421">
            <v>39874</v>
          </cell>
          <cell r="D1421" t="str">
            <v>A</v>
          </cell>
          <cell r="E1421" t="str">
            <v>T</v>
          </cell>
          <cell r="F1421">
            <v>1284509.3600000001</v>
          </cell>
          <cell r="G1421">
            <v>356410</v>
          </cell>
          <cell r="H1421">
            <v>38.729999999999997</v>
          </cell>
          <cell r="I1421">
            <v>0.38729999999999998</v>
          </cell>
          <cell r="J1421">
            <v>39904</v>
          </cell>
          <cell r="K1421">
            <v>40238</v>
          </cell>
          <cell r="L1421">
            <v>92750</v>
          </cell>
        </row>
        <row r="1422">
          <cell r="B1422">
            <v>8000000</v>
          </cell>
          <cell r="C1422">
            <v>39874</v>
          </cell>
          <cell r="D1422" t="str">
            <v>A</v>
          </cell>
          <cell r="E1422" t="str">
            <v>T</v>
          </cell>
          <cell r="F1422">
            <v>8728454.0299999993</v>
          </cell>
          <cell r="G1422">
            <v>442232</v>
          </cell>
          <cell r="H1422">
            <v>51.88</v>
          </cell>
          <cell r="I1422">
            <v>0.51880000000000004</v>
          </cell>
          <cell r="J1422">
            <v>39904</v>
          </cell>
          <cell r="K1422">
            <v>40969</v>
          </cell>
          <cell r="L1422">
            <v>156000</v>
          </cell>
        </row>
        <row r="1423">
          <cell r="B1423">
            <v>3000000</v>
          </cell>
          <cell r="C1423">
            <v>39874</v>
          </cell>
          <cell r="E1423" t="str">
            <v>P</v>
          </cell>
          <cell r="F1423">
            <v>746164.73</v>
          </cell>
          <cell r="G1423">
            <v>226666</v>
          </cell>
          <cell r="H1423">
            <v>41.5</v>
          </cell>
          <cell r="I1423">
            <v>0.41499999999999998</v>
          </cell>
          <cell r="J1423">
            <v>39904</v>
          </cell>
          <cell r="K1423">
            <v>40422</v>
          </cell>
          <cell r="L1423">
            <v>79500</v>
          </cell>
        </row>
        <row r="1424">
          <cell r="B1424">
            <v>7000000</v>
          </cell>
          <cell r="C1424">
            <v>39874</v>
          </cell>
          <cell r="F1424">
            <v>994908.56</v>
          </cell>
          <cell r="G1424">
            <v>528887</v>
          </cell>
          <cell r="H1424">
            <v>41.5</v>
          </cell>
          <cell r="I1424">
            <v>0.41499999999999998</v>
          </cell>
          <cell r="J1424">
            <v>39904</v>
          </cell>
          <cell r="K1424">
            <v>40422</v>
          </cell>
          <cell r="L1424">
            <v>185500</v>
          </cell>
        </row>
        <row r="1425">
          <cell r="B1425">
            <v>4000000</v>
          </cell>
          <cell r="C1425">
            <v>39874</v>
          </cell>
          <cell r="F1425">
            <v>1395215.11</v>
          </cell>
          <cell r="G1425">
            <v>254661</v>
          </cell>
          <cell r="H1425">
            <v>44.54</v>
          </cell>
          <cell r="I1425">
            <v>0.44540000000000002</v>
          </cell>
          <cell r="J1425">
            <v>39904</v>
          </cell>
          <cell r="K1425">
            <v>40603</v>
          </cell>
          <cell r="L1425">
            <v>106000</v>
          </cell>
        </row>
        <row r="1426">
          <cell r="B1426">
            <v>6000000</v>
          </cell>
          <cell r="C1426">
            <v>39874</v>
          </cell>
          <cell r="F1426">
            <v>5227290.2699999996</v>
          </cell>
          <cell r="G1426">
            <v>331674</v>
          </cell>
          <cell r="H1426">
            <v>51.88</v>
          </cell>
          <cell r="I1426">
            <v>0.51880000000000004</v>
          </cell>
          <cell r="J1426">
            <v>39904</v>
          </cell>
          <cell r="K1426">
            <v>40969</v>
          </cell>
          <cell r="L1426">
            <v>117000</v>
          </cell>
        </row>
        <row r="1427">
          <cell r="B1427">
            <v>4500000</v>
          </cell>
          <cell r="C1427">
            <v>39875</v>
          </cell>
          <cell r="F1427">
            <v>723835.88</v>
          </cell>
          <cell r="G1427">
            <v>339999</v>
          </cell>
          <cell r="H1427">
            <v>41.5</v>
          </cell>
          <cell r="I1427">
            <v>0.41499999999999998</v>
          </cell>
          <cell r="J1427">
            <v>39917</v>
          </cell>
          <cell r="K1427">
            <v>40435</v>
          </cell>
          <cell r="L1427">
            <v>119250</v>
          </cell>
        </row>
        <row r="1428">
          <cell r="B1428">
            <v>15000000</v>
          </cell>
          <cell r="C1428">
            <v>39875</v>
          </cell>
          <cell r="E1428" t="str">
            <v>R</v>
          </cell>
          <cell r="F1428">
            <v>13585974.119999999</v>
          </cell>
          <cell r="G1428">
            <v>686630</v>
          </cell>
          <cell r="H1428">
            <v>35.950000000000003</v>
          </cell>
          <cell r="I1428">
            <v>0.35950000000000004</v>
          </cell>
          <cell r="J1428">
            <v>39917</v>
          </cell>
          <cell r="K1428">
            <v>40982</v>
          </cell>
          <cell r="L1428">
            <v>292500</v>
          </cell>
        </row>
        <row r="1429">
          <cell r="B1429">
            <v>10000000</v>
          </cell>
          <cell r="C1429">
            <v>39875</v>
          </cell>
          <cell r="F1429">
            <v>4599728.4800000004</v>
          </cell>
          <cell r="G1429">
            <v>636651</v>
          </cell>
          <cell r="H1429">
            <v>44.54</v>
          </cell>
          <cell r="I1429">
            <v>0.44540000000000002</v>
          </cell>
          <cell r="J1429">
            <v>39917</v>
          </cell>
          <cell r="K1429">
            <v>40616</v>
          </cell>
          <cell r="L1429">
            <v>265000</v>
          </cell>
        </row>
        <row r="1430">
          <cell r="B1430">
            <v>20000000</v>
          </cell>
          <cell r="C1430">
            <v>39875</v>
          </cell>
          <cell r="E1430" t="str">
            <v>R</v>
          </cell>
          <cell r="F1430">
            <v>17031741.870000001</v>
          </cell>
          <cell r="G1430">
            <v>915507</v>
          </cell>
          <cell r="H1430">
            <v>35.950000000000003</v>
          </cell>
          <cell r="I1430">
            <v>0.35950000000000004</v>
          </cell>
          <cell r="J1430">
            <v>39917</v>
          </cell>
          <cell r="K1430">
            <v>40982</v>
          </cell>
          <cell r="L1430">
            <v>390000</v>
          </cell>
        </row>
        <row r="1431">
          <cell r="B1431">
            <v>25000000</v>
          </cell>
          <cell r="C1431">
            <v>39875</v>
          </cell>
          <cell r="F1431">
            <v>10926907.77</v>
          </cell>
          <cell r="G1431">
            <v>1476716</v>
          </cell>
          <cell r="H1431">
            <v>36.04</v>
          </cell>
          <cell r="I1431">
            <v>0.3604</v>
          </cell>
          <cell r="J1431">
            <v>39917</v>
          </cell>
          <cell r="K1431">
            <v>40616</v>
          </cell>
          <cell r="L1431">
            <v>662500</v>
          </cell>
        </row>
        <row r="1432">
          <cell r="B1432">
            <v>5000000</v>
          </cell>
          <cell r="C1432">
            <v>39875</v>
          </cell>
          <cell r="D1432" t="str">
            <v>A</v>
          </cell>
          <cell r="E1432" t="str">
            <v>T</v>
          </cell>
          <cell r="F1432">
            <v>1467270.15</v>
          </cell>
          <cell r="G1432">
            <v>509157</v>
          </cell>
          <cell r="H1432">
            <v>38.729999999999997</v>
          </cell>
          <cell r="I1432">
            <v>0.38729999999999998</v>
          </cell>
          <cell r="J1432">
            <v>39917</v>
          </cell>
          <cell r="K1432">
            <v>40251</v>
          </cell>
          <cell r="L1432">
            <v>132500</v>
          </cell>
        </row>
        <row r="1433">
          <cell r="B1433">
            <v>35000000</v>
          </cell>
          <cell r="C1433">
            <v>39875</v>
          </cell>
          <cell r="F1433">
            <v>15235895.300000001</v>
          </cell>
          <cell r="G1433">
            <v>2067402</v>
          </cell>
          <cell r="H1433">
            <v>36.04</v>
          </cell>
          <cell r="I1433">
            <v>0.3604</v>
          </cell>
          <cell r="J1433">
            <v>39917</v>
          </cell>
          <cell r="K1433">
            <v>40616</v>
          </cell>
          <cell r="L1433">
            <v>927500</v>
          </cell>
        </row>
        <row r="1434">
          <cell r="B1434">
            <v>6000000</v>
          </cell>
          <cell r="C1434">
            <v>39875</v>
          </cell>
          <cell r="F1434">
            <v>5189183.6500000004</v>
          </cell>
          <cell r="G1434">
            <v>331674</v>
          </cell>
          <cell r="H1434">
            <v>51.88</v>
          </cell>
          <cell r="I1434">
            <v>0.51880000000000004</v>
          </cell>
          <cell r="J1434">
            <v>39917</v>
          </cell>
          <cell r="K1434">
            <v>40982</v>
          </cell>
          <cell r="L1434">
            <v>117000</v>
          </cell>
        </row>
        <row r="1435">
          <cell r="B1435">
            <v>11000000</v>
          </cell>
          <cell r="C1435">
            <v>39875</v>
          </cell>
          <cell r="F1435">
            <v>1662301.26</v>
          </cell>
          <cell r="G1435">
            <v>800303</v>
          </cell>
          <cell r="H1435">
            <v>36.090000000000003</v>
          </cell>
          <cell r="I1435">
            <v>0.36090000000000005</v>
          </cell>
          <cell r="J1435">
            <v>39917</v>
          </cell>
          <cell r="K1435">
            <v>40435</v>
          </cell>
          <cell r="L1435">
            <v>291500</v>
          </cell>
        </row>
        <row r="1436">
          <cell r="B1436">
            <v>12000000</v>
          </cell>
          <cell r="C1436">
            <v>39875</v>
          </cell>
          <cell r="E1436" t="str">
            <v>P</v>
          </cell>
          <cell r="F1436">
            <v>5432177.0999999996</v>
          </cell>
          <cell r="G1436">
            <v>708824</v>
          </cell>
          <cell r="H1436">
            <v>36.04</v>
          </cell>
          <cell r="I1436">
            <v>0.3604</v>
          </cell>
          <cell r="J1436">
            <v>39917</v>
          </cell>
          <cell r="K1436">
            <v>40616</v>
          </cell>
          <cell r="L1436">
            <v>318000</v>
          </cell>
        </row>
        <row r="1437">
          <cell r="B1437">
            <v>4000000</v>
          </cell>
          <cell r="C1437">
            <v>39875</v>
          </cell>
          <cell r="E1437" t="str">
            <v>P</v>
          </cell>
          <cell r="F1437">
            <v>2366615.5099999998</v>
          </cell>
          <cell r="G1437">
            <v>254661</v>
          </cell>
          <cell r="H1437">
            <v>44.54</v>
          </cell>
          <cell r="I1437">
            <v>0.44540000000000002</v>
          </cell>
          <cell r="J1437">
            <v>39917</v>
          </cell>
          <cell r="K1437">
            <v>40616</v>
          </cell>
          <cell r="L1437">
            <v>106000</v>
          </cell>
        </row>
        <row r="1438">
          <cell r="B1438">
            <v>13000000</v>
          </cell>
          <cell r="C1438">
            <v>39875</v>
          </cell>
          <cell r="F1438">
            <v>5656766.5800000001</v>
          </cell>
          <cell r="G1438">
            <v>767893</v>
          </cell>
          <cell r="H1438">
            <v>36.04</v>
          </cell>
          <cell r="I1438">
            <v>0.3604</v>
          </cell>
          <cell r="J1438">
            <v>39917</v>
          </cell>
          <cell r="K1438">
            <v>40616</v>
          </cell>
          <cell r="L1438">
            <v>344500</v>
          </cell>
        </row>
        <row r="1439">
          <cell r="B1439">
            <v>8000000</v>
          </cell>
          <cell r="C1439">
            <v>39875</v>
          </cell>
          <cell r="F1439">
            <v>3194053.23</v>
          </cell>
          <cell r="G1439">
            <v>509321</v>
          </cell>
          <cell r="H1439">
            <v>44.54</v>
          </cell>
          <cell r="I1439">
            <v>0.44540000000000002</v>
          </cell>
          <cell r="J1439">
            <v>39917</v>
          </cell>
          <cell r="K1439">
            <v>40616</v>
          </cell>
          <cell r="L1439">
            <v>212000</v>
          </cell>
        </row>
        <row r="1440">
          <cell r="B1440">
            <v>5000000</v>
          </cell>
          <cell r="C1440">
            <v>39875</v>
          </cell>
          <cell r="F1440">
            <v>2291473.37</v>
          </cell>
          <cell r="G1440">
            <v>318326</v>
          </cell>
          <cell r="H1440">
            <v>44.54</v>
          </cell>
          <cell r="I1440">
            <v>0.44540000000000002</v>
          </cell>
          <cell r="J1440">
            <v>39917</v>
          </cell>
          <cell r="K1440">
            <v>40616</v>
          </cell>
          <cell r="L1440">
            <v>132500</v>
          </cell>
        </row>
        <row r="1441">
          <cell r="B1441">
            <v>20000000</v>
          </cell>
          <cell r="C1441">
            <v>39875</v>
          </cell>
          <cell r="F1441">
            <v>14665086.35</v>
          </cell>
          <cell r="G1441">
            <v>915507</v>
          </cell>
          <cell r="H1441">
            <v>35.950000000000003</v>
          </cell>
          <cell r="I1441">
            <v>0.35950000000000004</v>
          </cell>
          <cell r="J1441">
            <v>39917</v>
          </cell>
          <cell r="K1441">
            <v>40982</v>
          </cell>
          <cell r="L1441">
            <v>390000</v>
          </cell>
        </row>
        <row r="1442">
          <cell r="B1442">
            <v>6000000</v>
          </cell>
          <cell r="C1442">
            <v>39875</v>
          </cell>
          <cell r="F1442">
            <v>2883914.73</v>
          </cell>
          <cell r="G1442">
            <v>381991</v>
          </cell>
          <cell r="H1442">
            <v>44.54</v>
          </cell>
          <cell r="I1442">
            <v>0.44540000000000002</v>
          </cell>
          <cell r="J1442">
            <v>39917</v>
          </cell>
          <cell r="K1442">
            <v>40616</v>
          </cell>
          <cell r="L1442">
            <v>159000</v>
          </cell>
        </row>
        <row r="1443">
          <cell r="B1443">
            <v>30000000</v>
          </cell>
          <cell r="C1443">
            <v>39875</v>
          </cell>
          <cell r="F1443">
            <v>21000508.559999999</v>
          </cell>
          <cell r="G1443">
            <v>1373260</v>
          </cell>
          <cell r="H1443">
            <v>35.950000000000003</v>
          </cell>
          <cell r="I1443">
            <v>0.35950000000000004</v>
          </cell>
          <cell r="J1443">
            <v>39917</v>
          </cell>
          <cell r="K1443">
            <v>40982</v>
          </cell>
          <cell r="L1443">
            <v>585000</v>
          </cell>
        </row>
        <row r="1444">
          <cell r="B1444">
            <v>45000000</v>
          </cell>
          <cell r="C1444">
            <v>39876</v>
          </cell>
          <cell r="E1444" t="str">
            <v>R</v>
          </cell>
          <cell r="F1444">
            <v>38933351.770000003</v>
          </cell>
          <cell r="G1444">
            <v>2059890</v>
          </cell>
          <cell r="H1444">
            <v>35.950000000000003</v>
          </cell>
          <cell r="I1444">
            <v>0.35950000000000004</v>
          </cell>
          <cell r="J1444">
            <v>39917</v>
          </cell>
          <cell r="K1444">
            <v>40982</v>
          </cell>
          <cell r="L1444">
            <v>877500</v>
          </cell>
        </row>
        <row r="1445">
          <cell r="B1445">
            <v>3000000</v>
          </cell>
          <cell r="C1445">
            <v>39876</v>
          </cell>
          <cell r="F1445">
            <v>1124047.08</v>
          </cell>
          <cell r="G1445">
            <v>190996</v>
          </cell>
          <cell r="H1445">
            <v>44.54</v>
          </cell>
          <cell r="I1445">
            <v>0.44540000000000002</v>
          </cell>
          <cell r="J1445">
            <v>39917</v>
          </cell>
          <cell r="K1445">
            <v>40616</v>
          </cell>
          <cell r="L1445">
            <v>79500</v>
          </cell>
        </row>
        <row r="1446">
          <cell r="B1446">
            <v>14000000</v>
          </cell>
          <cell r="C1446">
            <v>39876</v>
          </cell>
          <cell r="F1446">
            <v>9778509.5099999998</v>
          </cell>
          <cell r="G1446">
            <v>640855</v>
          </cell>
          <cell r="H1446">
            <v>35.950000000000003</v>
          </cell>
          <cell r="I1446">
            <v>0.35950000000000004</v>
          </cell>
          <cell r="J1446">
            <v>39917</v>
          </cell>
          <cell r="K1446">
            <v>40982</v>
          </cell>
          <cell r="L1446">
            <v>273000</v>
          </cell>
        </row>
        <row r="1447">
          <cell r="B1447">
            <v>10000000</v>
          </cell>
          <cell r="C1447">
            <v>39876</v>
          </cell>
          <cell r="F1447">
            <v>7092244.5800000001</v>
          </cell>
          <cell r="G1447">
            <v>552789</v>
          </cell>
          <cell r="H1447">
            <v>51.88</v>
          </cell>
          <cell r="I1447">
            <v>0.51880000000000004</v>
          </cell>
          <cell r="J1447">
            <v>39917</v>
          </cell>
          <cell r="K1447">
            <v>40982</v>
          </cell>
          <cell r="L1447">
            <v>195000</v>
          </cell>
        </row>
        <row r="1448">
          <cell r="B1448">
            <v>11500000</v>
          </cell>
          <cell r="C1448">
            <v>39876</v>
          </cell>
          <cell r="D1448" t="str">
            <v>A</v>
          </cell>
          <cell r="E1448" t="str">
            <v>S</v>
          </cell>
          <cell r="F1448">
            <v>8305907.5899999999</v>
          </cell>
          <cell r="G1448">
            <v>679290</v>
          </cell>
          <cell r="H1448">
            <v>36.04</v>
          </cell>
          <cell r="I1448">
            <v>0.3604</v>
          </cell>
          <cell r="J1448">
            <v>39917</v>
          </cell>
          <cell r="K1448">
            <v>40616</v>
          </cell>
          <cell r="L1448">
            <v>304750</v>
          </cell>
        </row>
        <row r="1449">
          <cell r="B1449">
            <v>11000000</v>
          </cell>
          <cell r="C1449">
            <v>39876</v>
          </cell>
          <cell r="F1449">
            <v>7772059.5800000001</v>
          </cell>
          <cell r="G1449">
            <v>503529</v>
          </cell>
          <cell r="H1449">
            <v>35.950000000000003</v>
          </cell>
          <cell r="I1449">
            <v>0.35950000000000004</v>
          </cell>
          <cell r="J1449">
            <v>39917</v>
          </cell>
          <cell r="K1449">
            <v>40982</v>
          </cell>
          <cell r="L1449">
            <v>214500</v>
          </cell>
        </row>
        <row r="1450">
          <cell r="B1450">
            <v>8000000</v>
          </cell>
          <cell r="C1450">
            <v>39876</v>
          </cell>
          <cell r="F1450">
            <v>3136455.91</v>
          </cell>
          <cell r="G1450">
            <v>442232</v>
          </cell>
          <cell r="H1450">
            <v>51.88</v>
          </cell>
          <cell r="I1450">
            <v>0.51880000000000004</v>
          </cell>
          <cell r="J1450">
            <v>39917</v>
          </cell>
          <cell r="K1450">
            <v>40982</v>
          </cell>
          <cell r="L1450">
            <v>156000</v>
          </cell>
        </row>
        <row r="1451">
          <cell r="B1451">
            <v>4000000</v>
          </cell>
          <cell r="C1451">
            <v>39876</v>
          </cell>
          <cell r="F1451">
            <v>1118526.6299999999</v>
          </cell>
          <cell r="G1451">
            <v>302221</v>
          </cell>
          <cell r="H1451">
            <v>41.5</v>
          </cell>
          <cell r="I1451">
            <v>0.41499999999999998</v>
          </cell>
          <cell r="J1451">
            <v>39917</v>
          </cell>
          <cell r="K1451">
            <v>40435</v>
          </cell>
          <cell r="L1451">
            <v>106000</v>
          </cell>
        </row>
        <row r="1452">
          <cell r="B1452">
            <v>3500000</v>
          </cell>
          <cell r="C1452">
            <v>39876</v>
          </cell>
          <cell r="D1452" t="str">
            <v>A</v>
          </cell>
          <cell r="E1452" t="str">
            <v>T</v>
          </cell>
          <cell r="F1452">
            <v>3924526.52</v>
          </cell>
          <cell r="G1452">
            <v>222828</v>
          </cell>
          <cell r="H1452">
            <v>44.54</v>
          </cell>
          <cell r="I1452">
            <v>0.44540000000000002</v>
          </cell>
          <cell r="J1452">
            <v>39917</v>
          </cell>
          <cell r="K1452">
            <v>40616</v>
          </cell>
          <cell r="L1452">
            <v>92750</v>
          </cell>
        </row>
        <row r="1453">
          <cell r="B1453">
            <v>5000000</v>
          </cell>
          <cell r="C1453">
            <v>39876</v>
          </cell>
          <cell r="F1453">
            <v>3614516.89</v>
          </cell>
          <cell r="G1453">
            <v>276395</v>
          </cell>
          <cell r="H1453">
            <v>51.88</v>
          </cell>
          <cell r="I1453">
            <v>0.51880000000000004</v>
          </cell>
          <cell r="J1453">
            <v>39917</v>
          </cell>
          <cell r="K1453">
            <v>40982</v>
          </cell>
          <cell r="L1453">
            <v>97500</v>
          </cell>
        </row>
        <row r="1454">
          <cell r="B1454">
            <v>9000000</v>
          </cell>
          <cell r="C1454">
            <v>39876</v>
          </cell>
          <cell r="F1454">
            <v>4206993.03</v>
          </cell>
          <cell r="G1454">
            <v>572986</v>
          </cell>
          <cell r="H1454">
            <v>44.54</v>
          </cell>
          <cell r="I1454">
            <v>0.44540000000000002</v>
          </cell>
          <cell r="J1454">
            <v>39917</v>
          </cell>
          <cell r="K1454">
            <v>40616</v>
          </cell>
          <cell r="L1454">
            <v>238500</v>
          </cell>
        </row>
        <row r="1455">
          <cell r="B1455">
            <v>5000000</v>
          </cell>
          <cell r="C1455">
            <v>39876</v>
          </cell>
          <cell r="F1455">
            <v>2280327.37</v>
          </cell>
          <cell r="G1455">
            <v>318326</v>
          </cell>
          <cell r="H1455">
            <v>44.54</v>
          </cell>
          <cell r="I1455">
            <v>0.44540000000000002</v>
          </cell>
          <cell r="J1455">
            <v>39917</v>
          </cell>
          <cell r="K1455">
            <v>40616</v>
          </cell>
          <cell r="L1455">
            <v>132500</v>
          </cell>
        </row>
        <row r="1456">
          <cell r="B1456">
            <v>18000000</v>
          </cell>
          <cell r="C1456">
            <v>39876</v>
          </cell>
          <cell r="D1456" t="str">
            <v>A</v>
          </cell>
          <cell r="E1456" t="str">
            <v>T</v>
          </cell>
          <cell r="F1456">
            <v>18829172.989999998</v>
          </cell>
          <cell r="G1456">
            <v>823956</v>
          </cell>
          <cell r="H1456">
            <v>35.950000000000003</v>
          </cell>
          <cell r="I1456">
            <v>0.35950000000000004</v>
          </cell>
          <cell r="J1456">
            <v>39917</v>
          </cell>
          <cell r="K1456">
            <v>40982</v>
          </cell>
          <cell r="L1456">
            <v>351000</v>
          </cell>
        </row>
        <row r="1457">
          <cell r="B1457">
            <v>10000000</v>
          </cell>
          <cell r="C1457">
            <v>39876</v>
          </cell>
          <cell r="E1457" t="str">
            <v>P</v>
          </cell>
          <cell r="F1457">
            <v>6023151.4000000004</v>
          </cell>
          <cell r="G1457">
            <v>636651</v>
          </cell>
          <cell r="H1457">
            <v>44.54</v>
          </cell>
          <cell r="I1457">
            <v>0.44540000000000002</v>
          </cell>
          <cell r="J1457">
            <v>39917</v>
          </cell>
          <cell r="K1457">
            <v>40616</v>
          </cell>
          <cell r="L1457">
            <v>265000</v>
          </cell>
        </row>
        <row r="1458">
          <cell r="B1458">
            <v>8000000</v>
          </cell>
          <cell r="C1458">
            <v>39876</v>
          </cell>
          <cell r="E1458" t="str">
            <v>Q</v>
          </cell>
          <cell r="F1458">
            <v>5120121.6900000004</v>
          </cell>
          <cell r="G1458">
            <v>509321</v>
          </cell>
          <cell r="H1458">
            <v>44.54</v>
          </cell>
          <cell r="I1458">
            <v>0.44540000000000002</v>
          </cell>
          <cell r="J1458">
            <v>39917</v>
          </cell>
          <cell r="K1458">
            <v>40616</v>
          </cell>
          <cell r="L1458">
            <v>212000</v>
          </cell>
        </row>
        <row r="1459">
          <cell r="B1459">
            <v>20000000</v>
          </cell>
          <cell r="C1459">
            <v>39876</v>
          </cell>
          <cell r="F1459">
            <v>9198237.1600000001</v>
          </cell>
          <cell r="G1459">
            <v>1181373</v>
          </cell>
          <cell r="H1459">
            <v>36.04</v>
          </cell>
          <cell r="I1459">
            <v>0.3604</v>
          </cell>
          <cell r="J1459">
            <v>39917</v>
          </cell>
          <cell r="K1459">
            <v>40616</v>
          </cell>
          <cell r="L1459">
            <v>530000</v>
          </cell>
        </row>
        <row r="1460">
          <cell r="B1460">
            <v>8000000</v>
          </cell>
          <cell r="C1460">
            <v>39876</v>
          </cell>
          <cell r="F1460">
            <v>5276653.25</v>
          </cell>
          <cell r="G1460">
            <v>466675</v>
          </cell>
          <cell r="H1460">
            <v>48.86</v>
          </cell>
          <cell r="I1460">
            <v>0.48859999999999998</v>
          </cell>
          <cell r="J1460">
            <v>39917</v>
          </cell>
          <cell r="K1460">
            <v>40800</v>
          </cell>
          <cell r="L1460">
            <v>196000</v>
          </cell>
        </row>
        <row r="1461">
          <cell r="B1461">
            <v>24000000</v>
          </cell>
          <cell r="C1461">
            <v>39876</v>
          </cell>
          <cell r="F1461">
            <v>16891894.469999999</v>
          </cell>
          <cell r="G1461">
            <v>1098608</v>
          </cell>
          <cell r="H1461">
            <v>35.950000000000003</v>
          </cell>
          <cell r="I1461">
            <v>0.35950000000000004</v>
          </cell>
          <cell r="J1461">
            <v>39917</v>
          </cell>
          <cell r="K1461">
            <v>40982</v>
          </cell>
          <cell r="L1461">
            <v>468000</v>
          </cell>
        </row>
        <row r="1462">
          <cell r="B1462">
            <v>10000000</v>
          </cell>
          <cell r="C1462">
            <v>39876</v>
          </cell>
          <cell r="F1462">
            <v>4508754.5</v>
          </cell>
          <cell r="G1462">
            <v>636651</v>
          </cell>
          <cell r="H1462">
            <v>44.54</v>
          </cell>
          <cell r="I1462">
            <v>0.44540000000000002</v>
          </cell>
          <cell r="J1462">
            <v>39917</v>
          </cell>
          <cell r="K1462">
            <v>40616</v>
          </cell>
          <cell r="L1462">
            <v>265000</v>
          </cell>
        </row>
        <row r="1463">
          <cell r="B1463">
            <v>3000000</v>
          </cell>
          <cell r="C1463">
            <v>39876</v>
          </cell>
          <cell r="E1463" t="str">
            <v>P</v>
          </cell>
          <cell r="F1463">
            <v>1916521.5</v>
          </cell>
          <cell r="G1463">
            <v>190996</v>
          </cell>
          <cell r="H1463">
            <v>44.54</v>
          </cell>
          <cell r="I1463">
            <v>0.44540000000000002</v>
          </cell>
          <cell r="J1463">
            <v>39917</v>
          </cell>
          <cell r="K1463">
            <v>40616</v>
          </cell>
          <cell r="L1463">
            <v>79500</v>
          </cell>
        </row>
        <row r="1464">
          <cell r="B1464">
            <v>28000000</v>
          </cell>
          <cell r="C1464">
            <v>39876</v>
          </cell>
          <cell r="F1464">
            <v>19524671.699999999</v>
          </cell>
          <cell r="G1464">
            <v>1281709</v>
          </cell>
          <cell r="H1464">
            <v>35.950000000000003</v>
          </cell>
          <cell r="I1464">
            <v>0.35950000000000004</v>
          </cell>
          <cell r="J1464">
            <v>39917</v>
          </cell>
          <cell r="K1464">
            <v>40982</v>
          </cell>
          <cell r="L1464">
            <v>546000</v>
          </cell>
        </row>
        <row r="1465">
          <cell r="B1465">
            <v>13000000</v>
          </cell>
          <cell r="C1465">
            <v>39876</v>
          </cell>
          <cell r="F1465">
            <v>9126972.3200000003</v>
          </cell>
          <cell r="G1465">
            <v>595080</v>
          </cell>
          <cell r="H1465">
            <v>35.950000000000003</v>
          </cell>
          <cell r="I1465">
            <v>0.35950000000000004</v>
          </cell>
          <cell r="J1465">
            <v>39917</v>
          </cell>
          <cell r="K1465">
            <v>40982</v>
          </cell>
          <cell r="L1465">
            <v>253500</v>
          </cell>
        </row>
        <row r="1466">
          <cell r="B1466">
            <v>3000000</v>
          </cell>
          <cell r="C1466">
            <v>39876</v>
          </cell>
          <cell r="F1466">
            <v>98143.97</v>
          </cell>
          <cell r="G1466">
            <v>226666</v>
          </cell>
          <cell r="H1466">
            <v>41.5</v>
          </cell>
          <cell r="I1466">
            <v>0.41499999999999998</v>
          </cell>
          <cell r="J1466">
            <v>39917</v>
          </cell>
          <cell r="K1466">
            <v>40435</v>
          </cell>
          <cell r="L1466">
            <v>79500</v>
          </cell>
        </row>
        <row r="1467">
          <cell r="B1467">
            <v>6000000</v>
          </cell>
          <cell r="C1467">
            <v>39876</v>
          </cell>
          <cell r="E1467" t="str">
            <v>P</v>
          </cell>
          <cell r="F1467">
            <v>3268536.27</v>
          </cell>
          <cell r="G1467">
            <v>381991</v>
          </cell>
          <cell r="H1467">
            <v>44.54</v>
          </cell>
          <cell r="I1467">
            <v>0.44540000000000002</v>
          </cell>
          <cell r="J1467">
            <v>39917</v>
          </cell>
          <cell r="K1467">
            <v>40616</v>
          </cell>
          <cell r="L1467">
            <v>159000</v>
          </cell>
        </row>
        <row r="1468">
          <cell r="B1468">
            <v>6500000</v>
          </cell>
          <cell r="C1468">
            <v>39876</v>
          </cell>
          <cell r="F1468">
            <v>2955898.96</v>
          </cell>
          <cell r="G1468">
            <v>413824</v>
          </cell>
          <cell r="H1468">
            <v>44.54</v>
          </cell>
          <cell r="I1468">
            <v>0.44540000000000002</v>
          </cell>
          <cell r="J1468">
            <v>39917</v>
          </cell>
          <cell r="K1468">
            <v>40616</v>
          </cell>
          <cell r="L1468">
            <v>172250</v>
          </cell>
        </row>
        <row r="1469">
          <cell r="B1469">
            <v>13000000</v>
          </cell>
          <cell r="C1469">
            <v>39877</v>
          </cell>
          <cell r="D1469" t="str">
            <v>A</v>
          </cell>
          <cell r="E1469" t="str">
            <v>T</v>
          </cell>
          <cell r="F1469">
            <v>13906818.949999999</v>
          </cell>
          <cell r="G1469">
            <v>595080</v>
          </cell>
          <cell r="H1469">
            <v>35.950000000000003</v>
          </cell>
          <cell r="I1469">
            <v>0.35950000000000004</v>
          </cell>
          <cell r="J1469">
            <v>39917</v>
          </cell>
          <cell r="K1469">
            <v>40982</v>
          </cell>
          <cell r="L1469">
            <v>253500</v>
          </cell>
        </row>
        <row r="1470">
          <cell r="B1470">
            <v>3500000</v>
          </cell>
          <cell r="C1470">
            <v>39877</v>
          </cell>
          <cell r="F1470">
            <v>1591977.76</v>
          </cell>
          <cell r="G1470">
            <v>222828</v>
          </cell>
          <cell r="H1470">
            <v>44.54</v>
          </cell>
          <cell r="I1470">
            <v>0.44540000000000002</v>
          </cell>
          <cell r="J1470">
            <v>39917</v>
          </cell>
          <cell r="K1470">
            <v>40616</v>
          </cell>
          <cell r="L1470">
            <v>92750</v>
          </cell>
        </row>
        <row r="1471">
          <cell r="B1471">
            <v>5000000</v>
          </cell>
          <cell r="C1471">
            <v>39877</v>
          </cell>
          <cell r="E1471" t="str">
            <v>P</v>
          </cell>
          <cell r="F1471">
            <v>1208581.2</v>
          </cell>
          <cell r="G1471">
            <v>377777</v>
          </cell>
          <cell r="H1471">
            <v>41.5</v>
          </cell>
          <cell r="I1471">
            <v>0.41499999999999998</v>
          </cell>
          <cell r="J1471">
            <v>39917</v>
          </cell>
          <cell r="K1471">
            <v>40435</v>
          </cell>
          <cell r="L1471">
            <v>132500</v>
          </cell>
        </row>
        <row r="1472">
          <cell r="B1472">
            <v>3000000</v>
          </cell>
          <cell r="C1472">
            <v>39877</v>
          </cell>
          <cell r="E1472" t="str">
            <v>R</v>
          </cell>
          <cell r="F1472">
            <v>409011.11</v>
          </cell>
          <cell r="G1472">
            <v>305494</v>
          </cell>
          <cell r="H1472">
            <v>38.729999999999997</v>
          </cell>
          <cell r="I1472">
            <v>0.38729999999999998</v>
          </cell>
          <cell r="J1472">
            <v>39917</v>
          </cell>
          <cell r="K1472">
            <v>40251</v>
          </cell>
          <cell r="L1472">
            <v>79500</v>
          </cell>
        </row>
        <row r="1473">
          <cell r="B1473">
            <v>12000000</v>
          </cell>
          <cell r="C1473">
            <v>39877</v>
          </cell>
          <cell r="F1473">
            <v>4974883.1100000003</v>
          </cell>
          <cell r="G1473">
            <v>708824</v>
          </cell>
          <cell r="H1473">
            <v>36.04</v>
          </cell>
          <cell r="I1473">
            <v>0.3604</v>
          </cell>
          <cell r="J1473">
            <v>39917</v>
          </cell>
          <cell r="K1473">
            <v>40616</v>
          </cell>
          <cell r="L1473">
            <v>318000</v>
          </cell>
        </row>
        <row r="1474">
          <cell r="B1474">
            <v>10000000</v>
          </cell>
          <cell r="C1474">
            <v>39877</v>
          </cell>
          <cell r="D1474" t="str">
            <v>A</v>
          </cell>
          <cell r="E1474" t="str">
            <v>S</v>
          </cell>
          <cell r="F1474">
            <v>10315993.5</v>
          </cell>
          <cell r="G1474">
            <v>552789</v>
          </cell>
          <cell r="H1474">
            <v>51.88</v>
          </cell>
          <cell r="I1474">
            <v>0.51880000000000004</v>
          </cell>
          <cell r="J1474">
            <v>39917</v>
          </cell>
          <cell r="K1474">
            <v>40982</v>
          </cell>
          <cell r="L1474">
            <v>195000</v>
          </cell>
        </row>
        <row r="1475">
          <cell r="B1475">
            <v>10000000</v>
          </cell>
          <cell r="C1475">
            <v>39877</v>
          </cell>
          <cell r="F1475">
            <v>1478985.03</v>
          </cell>
          <cell r="G1475">
            <v>755553</v>
          </cell>
          <cell r="H1475">
            <v>41.5</v>
          </cell>
          <cell r="I1475">
            <v>0.41499999999999998</v>
          </cell>
          <cell r="J1475">
            <v>39917</v>
          </cell>
          <cell r="K1475">
            <v>40435</v>
          </cell>
          <cell r="L1475">
            <v>265000</v>
          </cell>
        </row>
        <row r="1476">
          <cell r="B1476">
            <v>10000000</v>
          </cell>
          <cell r="C1476">
            <v>39877</v>
          </cell>
          <cell r="F1476">
            <v>6353238.5099999998</v>
          </cell>
          <cell r="G1476">
            <v>583344</v>
          </cell>
          <cell r="H1476">
            <v>48.86</v>
          </cell>
          <cell r="I1476">
            <v>0.48859999999999998</v>
          </cell>
          <cell r="J1476">
            <v>39917</v>
          </cell>
          <cell r="K1476">
            <v>40800</v>
          </cell>
          <cell r="L1476">
            <v>245000</v>
          </cell>
        </row>
        <row r="1477">
          <cell r="B1477">
            <v>40000000</v>
          </cell>
          <cell r="C1477">
            <v>39877</v>
          </cell>
          <cell r="F1477">
            <v>15286880.73</v>
          </cell>
          <cell r="G1477">
            <v>1831013</v>
          </cell>
          <cell r="H1477">
            <v>35.950000000000003</v>
          </cell>
          <cell r="I1477">
            <v>0.35950000000000004</v>
          </cell>
          <cell r="J1477">
            <v>39917</v>
          </cell>
          <cell r="K1477">
            <v>40982</v>
          </cell>
          <cell r="L1477">
            <v>780000</v>
          </cell>
        </row>
        <row r="1478">
          <cell r="B1478">
            <v>60000000</v>
          </cell>
          <cell r="C1478">
            <v>39877</v>
          </cell>
          <cell r="E1478" t="str">
            <v>P</v>
          </cell>
          <cell r="F1478">
            <v>45287671.829999998</v>
          </cell>
          <cell r="G1478">
            <v>2746520</v>
          </cell>
          <cell r="H1478">
            <v>35.950000000000003</v>
          </cell>
          <cell r="I1478">
            <v>0.35950000000000004</v>
          </cell>
          <cell r="J1478">
            <v>39917</v>
          </cell>
          <cell r="K1478">
            <v>40982</v>
          </cell>
          <cell r="L1478">
            <v>1170000</v>
          </cell>
        </row>
        <row r="1479">
          <cell r="B1479">
            <v>22000000</v>
          </cell>
          <cell r="C1479">
            <v>39877</v>
          </cell>
          <cell r="F1479">
            <v>7420692.2300000004</v>
          </cell>
          <cell r="G1479">
            <v>1191686</v>
          </cell>
          <cell r="H1479">
            <v>26.58</v>
          </cell>
          <cell r="I1479">
            <v>0.26579999999999998</v>
          </cell>
          <cell r="J1479">
            <v>39904</v>
          </cell>
          <cell r="K1479">
            <v>40603</v>
          </cell>
          <cell r="L1479">
            <v>140800</v>
          </cell>
        </row>
        <row r="1480">
          <cell r="B1480">
            <v>12000000</v>
          </cell>
          <cell r="C1480">
            <v>39877</v>
          </cell>
          <cell r="F1480">
            <v>4295825.16</v>
          </cell>
          <cell r="G1480">
            <v>708824</v>
          </cell>
          <cell r="H1480">
            <v>36.04</v>
          </cell>
          <cell r="I1480">
            <v>0.3604</v>
          </cell>
          <cell r="J1480">
            <v>39917</v>
          </cell>
          <cell r="K1480">
            <v>40616</v>
          </cell>
          <cell r="L1480">
            <v>318000</v>
          </cell>
        </row>
        <row r="1481">
          <cell r="B1481">
            <v>50000000</v>
          </cell>
          <cell r="C1481">
            <v>39877</v>
          </cell>
          <cell r="F1481">
            <v>34699659.539999999</v>
          </cell>
          <cell r="G1481">
            <v>2288767</v>
          </cell>
          <cell r="H1481">
            <v>35.950000000000003</v>
          </cell>
          <cell r="I1481">
            <v>0.35950000000000004</v>
          </cell>
          <cell r="J1481">
            <v>39917</v>
          </cell>
          <cell r="K1481">
            <v>40982</v>
          </cell>
          <cell r="L1481">
            <v>975000</v>
          </cell>
        </row>
        <row r="1482">
          <cell r="B1482">
            <v>25000000</v>
          </cell>
          <cell r="C1482">
            <v>39877</v>
          </cell>
          <cell r="F1482">
            <v>10168910.529999999</v>
          </cell>
          <cell r="G1482">
            <v>1476716</v>
          </cell>
          <cell r="H1482">
            <v>36.04</v>
          </cell>
          <cell r="I1482">
            <v>0.3604</v>
          </cell>
          <cell r="J1482">
            <v>39917</v>
          </cell>
          <cell r="K1482">
            <v>40616</v>
          </cell>
          <cell r="L1482">
            <v>662500</v>
          </cell>
        </row>
        <row r="1483">
          <cell r="B1483">
            <v>6500000</v>
          </cell>
          <cell r="C1483">
            <v>39877</v>
          </cell>
          <cell r="D1483" t="str">
            <v>A</v>
          </cell>
          <cell r="E1483" t="str">
            <v>T</v>
          </cell>
          <cell r="F1483">
            <v>975219.81</v>
          </cell>
          <cell r="G1483">
            <v>661904</v>
          </cell>
          <cell r="H1483">
            <v>38.729999999999997</v>
          </cell>
          <cell r="I1483">
            <v>0.38729999999999998</v>
          </cell>
          <cell r="J1483">
            <v>39917</v>
          </cell>
          <cell r="K1483">
            <v>40251</v>
          </cell>
          <cell r="L1483">
            <v>172250</v>
          </cell>
        </row>
        <row r="1484">
          <cell r="B1484">
            <v>5000000</v>
          </cell>
          <cell r="C1484">
            <v>39877</v>
          </cell>
          <cell r="F1484">
            <v>3583487.78</v>
          </cell>
          <cell r="G1484">
            <v>276395</v>
          </cell>
          <cell r="H1484">
            <v>51.88</v>
          </cell>
          <cell r="I1484">
            <v>0.51880000000000004</v>
          </cell>
          <cell r="J1484">
            <v>39917</v>
          </cell>
          <cell r="K1484">
            <v>40982</v>
          </cell>
          <cell r="L1484">
            <v>97500</v>
          </cell>
        </row>
        <row r="1485">
          <cell r="B1485">
            <v>22000000</v>
          </cell>
          <cell r="C1485">
            <v>39877</v>
          </cell>
          <cell r="F1485">
            <v>9443398.2699999996</v>
          </cell>
          <cell r="G1485">
            <v>1299510</v>
          </cell>
          <cell r="H1485">
            <v>36.04</v>
          </cell>
          <cell r="I1485">
            <v>0.3604</v>
          </cell>
          <cell r="J1485">
            <v>39917</v>
          </cell>
          <cell r="K1485">
            <v>40616</v>
          </cell>
          <cell r="L1485">
            <v>583000</v>
          </cell>
        </row>
        <row r="1486">
          <cell r="B1486">
            <v>5000000</v>
          </cell>
          <cell r="C1486">
            <v>39877</v>
          </cell>
          <cell r="E1486" t="str">
            <v>P</v>
          </cell>
          <cell r="F1486">
            <v>3806144.1</v>
          </cell>
          <cell r="G1486">
            <v>291672</v>
          </cell>
          <cell r="H1486">
            <v>48.86</v>
          </cell>
          <cell r="I1486">
            <v>0.48859999999999998</v>
          </cell>
          <cell r="J1486">
            <v>39917</v>
          </cell>
          <cell r="K1486">
            <v>40800</v>
          </cell>
          <cell r="L1486">
            <v>122500</v>
          </cell>
        </row>
        <row r="1487">
          <cell r="B1487">
            <v>5000000</v>
          </cell>
          <cell r="C1487">
            <v>39877</v>
          </cell>
          <cell r="F1487">
            <v>3063916.93</v>
          </cell>
          <cell r="G1487">
            <v>276395</v>
          </cell>
          <cell r="H1487">
            <v>51.88</v>
          </cell>
          <cell r="I1487">
            <v>0.51880000000000004</v>
          </cell>
          <cell r="J1487">
            <v>39917</v>
          </cell>
          <cell r="K1487">
            <v>40982</v>
          </cell>
          <cell r="L1487">
            <v>97500</v>
          </cell>
        </row>
        <row r="1488">
          <cell r="B1488">
            <v>4500000</v>
          </cell>
          <cell r="C1488">
            <v>39877</v>
          </cell>
          <cell r="E1488" t="str">
            <v>Q</v>
          </cell>
          <cell r="F1488">
            <v>3448987.37</v>
          </cell>
          <cell r="G1488">
            <v>286493</v>
          </cell>
          <cell r="H1488">
            <v>44.54</v>
          </cell>
          <cell r="I1488">
            <v>0.44540000000000002</v>
          </cell>
          <cell r="J1488">
            <v>39917</v>
          </cell>
          <cell r="K1488">
            <v>40616</v>
          </cell>
          <cell r="L1488">
            <v>119250</v>
          </cell>
        </row>
        <row r="1489">
          <cell r="B1489">
            <v>3000000</v>
          </cell>
          <cell r="C1489">
            <v>39877</v>
          </cell>
          <cell r="F1489">
            <v>1249588</v>
          </cell>
          <cell r="G1489">
            <v>190996</v>
          </cell>
          <cell r="H1489">
            <v>44.54</v>
          </cell>
          <cell r="I1489">
            <v>0.44540000000000002</v>
          </cell>
          <cell r="J1489">
            <v>39917</v>
          </cell>
          <cell r="K1489">
            <v>40616</v>
          </cell>
          <cell r="L1489">
            <v>79500</v>
          </cell>
        </row>
        <row r="1490">
          <cell r="B1490">
            <v>8000000</v>
          </cell>
          <cell r="C1490">
            <v>39877</v>
          </cell>
          <cell r="F1490">
            <v>4580631.8099999996</v>
          </cell>
          <cell r="G1490">
            <v>442232</v>
          </cell>
          <cell r="H1490">
            <v>51.88</v>
          </cell>
          <cell r="I1490">
            <v>0.51880000000000004</v>
          </cell>
          <cell r="J1490">
            <v>39917</v>
          </cell>
          <cell r="K1490">
            <v>40982</v>
          </cell>
          <cell r="L1490">
            <v>156000</v>
          </cell>
        </row>
        <row r="1491">
          <cell r="B1491">
            <v>50000000</v>
          </cell>
          <cell r="C1491">
            <v>39877</v>
          </cell>
          <cell r="E1491" t="str">
            <v>P</v>
          </cell>
          <cell r="F1491">
            <v>37878133.950000003</v>
          </cell>
          <cell r="G1491">
            <v>2288767</v>
          </cell>
          <cell r="H1491">
            <v>35.950000000000003</v>
          </cell>
          <cell r="I1491">
            <v>0.35950000000000004</v>
          </cell>
          <cell r="J1491">
            <v>39917</v>
          </cell>
          <cell r="K1491">
            <v>40982</v>
          </cell>
          <cell r="L1491">
            <v>975000</v>
          </cell>
        </row>
        <row r="1492">
          <cell r="B1492">
            <v>4000000</v>
          </cell>
          <cell r="C1492">
            <v>39878</v>
          </cell>
          <cell r="F1492">
            <v>1534481.67</v>
          </cell>
          <cell r="G1492">
            <v>254661</v>
          </cell>
          <cell r="H1492">
            <v>44.54</v>
          </cell>
          <cell r="I1492">
            <v>0.44540000000000002</v>
          </cell>
          <cell r="J1492">
            <v>39917</v>
          </cell>
          <cell r="K1492">
            <v>40616</v>
          </cell>
          <cell r="L1492">
            <v>106000</v>
          </cell>
        </row>
        <row r="1493">
          <cell r="B1493">
            <v>4000000</v>
          </cell>
          <cell r="C1493">
            <v>39878</v>
          </cell>
          <cell r="E1493" t="str">
            <v>Q</v>
          </cell>
          <cell r="F1493">
            <v>3657569.48</v>
          </cell>
          <cell r="G1493">
            <v>221116</v>
          </cell>
          <cell r="H1493">
            <v>51.88</v>
          </cell>
          <cell r="I1493">
            <v>0.51880000000000004</v>
          </cell>
          <cell r="J1493">
            <v>39917</v>
          </cell>
          <cell r="K1493">
            <v>40982</v>
          </cell>
          <cell r="L1493">
            <v>78000</v>
          </cell>
        </row>
        <row r="1494">
          <cell r="B1494">
            <v>15000000</v>
          </cell>
          <cell r="C1494">
            <v>39878</v>
          </cell>
          <cell r="F1494">
            <v>10493499.84</v>
          </cell>
          <cell r="G1494">
            <v>686630</v>
          </cell>
          <cell r="H1494">
            <v>35.950000000000003</v>
          </cell>
          <cell r="I1494">
            <v>0.35950000000000004</v>
          </cell>
          <cell r="J1494">
            <v>39917</v>
          </cell>
          <cell r="K1494">
            <v>40982</v>
          </cell>
          <cell r="L1494">
            <v>292500</v>
          </cell>
        </row>
        <row r="1495">
          <cell r="B1495">
            <v>5000000</v>
          </cell>
          <cell r="C1495">
            <v>39878</v>
          </cell>
          <cell r="E1495" t="str">
            <v>P</v>
          </cell>
          <cell r="F1495">
            <v>2988978.14</v>
          </cell>
          <cell r="G1495">
            <v>318326</v>
          </cell>
          <cell r="H1495">
            <v>44.54</v>
          </cell>
          <cell r="I1495">
            <v>0.44540000000000002</v>
          </cell>
          <cell r="J1495">
            <v>39917</v>
          </cell>
          <cell r="K1495">
            <v>40616</v>
          </cell>
          <cell r="L1495">
            <v>132500</v>
          </cell>
        </row>
        <row r="1496">
          <cell r="B1496">
            <v>6000000</v>
          </cell>
          <cell r="C1496">
            <v>39878</v>
          </cell>
          <cell r="D1496" t="str">
            <v>A</v>
          </cell>
          <cell r="F1496">
            <v>1666611.75</v>
          </cell>
          <cell r="G1496">
            <v>453332</v>
          </cell>
          <cell r="H1496">
            <v>41.5</v>
          </cell>
          <cell r="I1496">
            <v>0.41499999999999998</v>
          </cell>
          <cell r="J1496">
            <v>39917</v>
          </cell>
          <cell r="K1496">
            <v>40435</v>
          </cell>
          <cell r="L1496">
            <v>159000</v>
          </cell>
        </row>
        <row r="1497">
          <cell r="B1497">
            <v>33000000</v>
          </cell>
          <cell r="C1497">
            <v>39878</v>
          </cell>
          <cell r="F1497">
            <v>14994530.51</v>
          </cell>
          <cell r="G1497">
            <v>1949265</v>
          </cell>
          <cell r="H1497">
            <v>36.04</v>
          </cell>
          <cell r="I1497">
            <v>0.3604</v>
          </cell>
          <cell r="J1497">
            <v>39917</v>
          </cell>
          <cell r="K1497">
            <v>40616</v>
          </cell>
          <cell r="L1497">
            <v>874500</v>
          </cell>
        </row>
        <row r="1498">
          <cell r="B1498">
            <v>3000000</v>
          </cell>
          <cell r="C1498">
            <v>39878</v>
          </cell>
          <cell r="F1498">
            <v>1354344.64</v>
          </cell>
          <cell r="G1498">
            <v>190996</v>
          </cell>
          <cell r="H1498">
            <v>44.54</v>
          </cell>
          <cell r="I1498">
            <v>0.44540000000000002</v>
          </cell>
          <cell r="J1498">
            <v>39917</v>
          </cell>
          <cell r="K1498">
            <v>40616</v>
          </cell>
          <cell r="L1498">
            <v>79500</v>
          </cell>
        </row>
        <row r="1499">
          <cell r="B1499">
            <v>13000000</v>
          </cell>
          <cell r="C1499">
            <v>39878</v>
          </cell>
          <cell r="F1499">
            <v>5703487.9100000001</v>
          </cell>
          <cell r="G1499">
            <v>767893</v>
          </cell>
          <cell r="H1499">
            <v>36.04</v>
          </cell>
          <cell r="I1499">
            <v>0.3604</v>
          </cell>
          <cell r="J1499">
            <v>39917</v>
          </cell>
          <cell r="K1499">
            <v>40616</v>
          </cell>
          <cell r="L1499">
            <v>344500</v>
          </cell>
        </row>
        <row r="1500">
          <cell r="B1500">
            <v>14000000</v>
          </cell>
          <cell r="C1500">
            <v>39878</v>
          </cell>
          <cell r="F1500">
            <v>9800588.8100000005</v>
          </cell>
          <cell r="G1500">
            <v>640855</v>
          </cell>
          <cell r="H1500">
            <v>35.950000000000003</v>
          </cell>
          <cell r="I1500">
            <v>0.35950000000000004</v>
          </cell>
          <cell r="J1500">
            <v>39917</v>
          </cell>
          <cell r="K1500">
            <v>40982</v>
          </cell>
          <cell r="L1500">
            <v>273000</v>
          </cell>
        </row>
        <row r="1501">
          <cell r="B1501">
            <v>15000000</v>
          </cell>
          <cell r="C1501">
            <v>39882</v>
          </cell>
          <cell r="F1501">
            <v>6437595.1600000001</v>
          </cell>
          <cell r="G1501">
            <v>886030</v>
          </cell>
          <cell r="H1501">
            <v>36.04</v>
          </cell>
          <cell r="I1501">
            <v>0.3604</v>
          </cell>
          <cell r="J1501">
            <v>39917</v>
          </cell>
          <cell r="K1501">
            <v>40616</v>
          </cell>
          <cell r="L1501">
            <v>397500</v>
          </cell>
        </row>
        <row r="1502">
          <cell r="B1502">
            <v>10000000</v>
          </cell>
          <cell r="C1502">
            <v>39882</v>
          </cell>
          <cell r="F1502">
            <v>6117102.54</v>
          </cell>
          <cell r="G1502">
            <v>583344</v>
          </cell>
          <cell r="H1502">
            <v>48.86</v>
          </cell>
          <cell r="I1502">
            <v>0.48859999999999998</v>
          </cell>
          <cell r="J1502">
            <v>39917</v>
          </cell>
          <cell r="K1502">
            <v>40800</v>
          </cell>
          <cell r="L1502">
            <v>245000</v>
          </cell>
        </row>
        <row r="1503">
          <cell r="B1503">
            <v>5000000</v>
          </cell>
          <cell r="C1503">
            <v>39882</v>
          </cell>
          <cell r="F1503">
            <v>2188118.0299999998</v>
          </cell>
          <cell r="G1503">
            <v>318326</v>
          </cell>
          <cell r="H1503">
            <v>44.54</v>
          </cell>
          <cell r="I1503">
            <v>0.44540000000000002</v>
          </cell>
          <cell r="J1503">
            <v>39917</v>
          </cell>
          <cell r="K1503">
            <v>40616</v>
          </cell>
          <cell r="L1503">
            <v>132500</v>
          </cell>
        </row>
        <row r="1504">
          <cell r="B1504">
            <v>4500000</v>
          </cell>
          <cell r="C1504">
            <v>39882</v>
          </cell>
          <cell r="E1504" t="str">
            <v>P</v>
          </cell>
          <cell r="F1504">
            <v>2265994.66</v>
          </cell>
          <cell r="G1504">
            <v>286493</v>
          </cell>
          <cell r="H1504">
            <v>44.54</v>
          </cell>
          <cell r="I1504">
            <v>0.44540000000000002</v>
          </cell>
          <cell r="J1504">
            <v>39917</v>
          </cell>
          <cell r="K1504">
            <v>40616</v>
          </cell>
          <cell r="L1504">
            <v>119250</v>
          </cell>
        </row>
        <row r="1505">
          <cell r="B1505">
            <v>16000000</v>
          </cell>
          <cell r="C1505">
            <v>39882</v>
          </cell>
          <cell r="F1505">
            <v>11093229.15</v>
          </cell>
          <cell r="G1505">
            <v>732406</v>
          </cell>
          <cell r="H1505">
            <v>35.950000000000003</v>
          </cell>
          <cell r="I1505">
            <v>0.35950000000000004</v>
          </cell>
          <cell r="J1505">
            <v>39917</v>
          </cell>
          <cell r="K1505">
            <v>40982</v>
          </cell>
          <cell r="L1505">
            <v>312000</v>
          </cell>
        </row>
        <row r="1506">
          <cell r="B1506">
            <v>16000000</v>
          </cell>
          <cell r="C1506">
            <v>39882</v>
          </cell>
          <cell r="F1506">
            <v>9438913.8900000006</v>
          </cell>
          <cell r="G1506">
            <v>816572</v>
          </cell>
          <cell r="H1506">
            <v>36.03</v>
          </cell>
          <cell r="I1506">
            <v>0.36030000000000001</v>
          </cell>
          <cell r="J1506">
            <v>39917</v>
          </cell>
          <cell r="K1506">
            <v>40800</v>
          </cell>
          <cell r="L1506">
            <v>392000</v>
          </cell>
        </row>
        <row r="1507">
          <cell r="B1507">
            <v>10000000</v>
          </cell>
          <cell r="C1507">
            <v>39882</v>
          </cell>
          <cell r="F1507">
            <v>7494245.2300000004</v>
          </cell>
          <cell r="G1507">
            <v>552789</v>
          </cell>
          <cell r="H1507">
            <v>51.88</v>
          </cell>
          <cell r="I1507">
            <v>0.51880000000000004</v>
          </cell>
          <cell r="J1507">
            <v>39917</v>
          </cell>
          <cell r="K1507">
            <v>40982</v>
          </cell>
          <cell r="L1507">
            <v>195000</v>
          </cell>
        </row>
        <row r="1508">
          <cell r="B1508">
            <v>15000000</v>
          </cell>
          <cell r="C1508">
            <v>39882</v>
          </cell>
          <cell r="E1508" t="str">
            <v>P</v>
          </cell>
          <cell r="F1508">
            <v>7720122.3700000001</v>
          </cell>
          <cell r="G1508">
            <v>886030</v>
          </cell>
          <cell r="H1508">
            <v>36.04</v>
          </cell>
          <cell r="I1508">
            <v>0.3604</v>
          </cell>
          <cell r="J1508">
            <v>39917</v>
          </cell>
          <cell r="K1508">
            <v>40616</v>
          </cell>
          <cell r="L1508">
            <v>397500</v>
          </cell>
        </row>
        <row r="1509">
          <cell r="B1509">
            <v>5000000</v>
          </cell>
          <cell r="C1509">
            <v>39882</v>
          </cell>
          <cell r="D1509" t="str">
            <v>A</v>
          </cell>
          <cell r="E1509" t="str">
            <v>T</v>
          </cell>
          <cell r="F1509">
            <v>5590635.0199999996</v>
          </cell>
          <cell r="G1509">
            <v>291672</v>
          </cell>
          <cell r="H1509">
            <v>48.86</v>
          </cell>
          <cell r="I1509">
            <v>0.48859999999999998</v>
          </cell>
          <cell r="J1509">
            <v>39917</v>
          </cell>
          <cell r="K1509">
            <v>40800</v>
          </cell>
          <cell r="L1509">
            <v>122500</v>
          </cell>
        </row>
        <row r="1510">
          <cell r="B1510">
            <v>40000000</v>
          </cell>
          <cell r="C1510">
            <v>39882</v>
          </cell>
          <cell r="E1510" t="str">
            <v>P</v>
          </cell>
          <cell r="F1510">
            <v>30145907.449999999</v>
          </cell>
          <cell r="G1510">
            <v>1831013</v>
          </cell>
          <cell r="H1510">
            <v>35.950000000000003</v>
          </cell>
          <cell r="I1510">
            <v>0.35950000000000004</v>
          </cell>
          <cell r="J1510">
            <v>39917</v>
          </cell>
          <cell r="K1510">
            <v>40982</v>
          </cell>
          <cell r="L1510">
            <v>780000</v>
          </cell>
        </row>
        <row r="1511">
          <cell r="B1511">
            <v>24000000</v>
          </cell>
          <cell r="C1511">
            <v>39882</v>
          </cell>
          <cell r="E1511" t="str">
            <v>R</v>
          </cell>
          <cell r="F1511">
            <v>20712899.18</v>
          </cell>
          <cell r="G1511">
            <v>1098608</v>
          </cell>
          <cell r="H1511">
            <v>35.950000000000003</v>
          </cell>
          <cell r="I1511">
            <v>0.35950000000000004</v>
          </cell>
          <cell r="J1511">
            <v>39917</v>
          </cell>
          <cell r="K1511">
            <v>40982</v>
          </cell>
          <cell r="L1511">
            <v>468000</v>
          </cell>
        </row>
        <row r="1512">
          <cell r="B1512">
            <v>16000000</v>
          </cell>
          <cell r="C1512">
            <v>39883</v>
          </cell>
          <cell r="F1512">
            <v>6641468.71</v>
          </cell>
          <cell r="G1512">
            <v>945098</v>
          </cell>
          <cell r="H1512">
            <v>36.04</v>
          </cell>
          <cell r="I1512">
            <v>0.3604</v>
          </cell>
          <cell r="J1512">
            <v>39917</v>
          </cell>
          <cell r="K1512">
            <v>40616</v>
          </cell>
          <cell r="L1512">
            <v>424000</v>
          </cell>
        </row>
        <row r="1513">
          <cell r="B1513">
            <v>16000000</v>
          </cell>
          <cell r="C1513">
            <v>39883</v>
          </cell>
          <cell r="F1513">
            <v>6947037.04</v>
          </cell>
          <cell r="G1513">
            <v>945098</v>
          </cell>
          <cell r="H1513">
            <v>36.04</v>
          </cell>
          <cell r="I1513">
            <v>0.3604</v>
          </cell>
          <cell r="J1513">
            <v>39917</v>
          </cell>
          <cell r="K1513">
            <v>40616</v>
          </cell>
          <cell r="L1513">
            <v>424000</v>
          </cell>
        </row>
        <row r="1514">
          <cell r="B1514">
            <v>20000000</v>
          </cell>
          <cell r="C1514">
            <v>39883</v>
          </cell>
          <cell r="F1514">
            <v>13725278.34</v>
          </cell>
          <cell r="G1514">
            <v>915507</v>
          </cell>
          <cell r="H1514">
            <v>35.950000000000003</v>
          </cell>
          <cell r="I1514">
            <v>0.35950000000000004</v>
          </cell>
          <cell r="J1514">
            <v>39917</v>
          </cell>
          <cell r="K1514">
            <v>40982</v>
          </cell>
          <cell r="L1514">
            <v>390000</v>
          </cell>
        </row>
        <row r="1515">
          <cell r="B1515">
            <v>19000000</v>
          </cell>
          <cell r="C1515">
            <v>39883</v>
          </cell>
          <cell r="F1515">
            <v>8012123.5899999999</v>
          </cell>
          <cell r="G1515">
            <v>1122304</v>
          </cell>
          <cell r="H1515">
            <v>36.04</v>
          </cell>
          <cell r="I1515">
            <v>0.3604</v>
          </cell>
          <cell r="J1515">
            <v>39917</v>
          </cell>
          <cell r="K1515">
            <v>40616</v>
          </cell>
          <cell r="L1515">
            <v>503500</v>
          </cell>
        </row>
        <row r="1516">
          <cell r="B1516">
            <v>7000000</v>
          </cell>
          <cell r="C1516">
            <v>39883</v>
          </cell>
          <cell r="F1516">
            <v>5382194.6799999997</v>
          </cell>
          <cell r="G1516">
            <v>386953</v>
          </cell>
          <cell r="H1516">
            <v>51.88</v>
          </cell>
          <cell r="I1516">
            <v>0.51880000000000004</v>
          </cell>
          <cell r="J1516">
            <v>39917</v>
          </cell>
          <cell r="K1516">
            <v>40982</v>
          </cell>
          <cell r="L1516">
            <v>136500</v>
          </cell>
        </row>
        <row r="1517">
          <cell r="B1517">
            <v>5000000</v>
          </cell>
          <cell r="C1517">
            <v>39883</v>
          </cell>
          <cell r="E1517" t="str">
            <v>R</v>
          </cell>
          <cell r="F1517">
            <v>2438055.9700000002</v>
          </cell>
          <cell r="G1517">
            <v>377777</v>
          </cell>
          <cell r="H1517">
            <v>41.5</v>
          </cell>
          <cell r="I1517">
            <v>0.41499999999999998</v>
          </cell>
          <cell r="J1517">
            <v>39917</v>
          </cell>
          <cell r="K1517">
            <v>40435</v>
          </cell>
          <cell r="L1517">
            <v>132500</v>
          </cell>
        </row>
        <row r="1518">
          <cell r="B1518">
            <v>10000000</v>
          </cell>
          <cell r="C1518">
            <v>39883</v>
          </cell>
          <cell r="F1518">
            <v>7179210.79</v>
          </cell>
          <cell r="G1518">
            <v>552789</v>
          </cell>
          <cell r="H1518">
            <v>51.88</v>
          </cell>
          <cell r="I1518">
            <v>0.51880000000000004</v>
          </cell>
          <cell r="J1518">
            <v>39917</v>
          </cell>
          <cell r="K1518">
            <v>40982</v>
          </cell>
          <cell r="L1518">
            <v>195000</v>
          </cell>
        </row>
        <row r="1519">
          <cell r="B1519">
            <v>17000000</v>
          </cell>
          <cell r="C1519">
            <v>39883</v>
          </cell>
          <cell r="F1519">
            <v>11770360.92</v>
          </cell>
          <cell r="G1519">
            <v>778181</v>
          </cell>
          <cell r="H1519">
            <v>35.950000000000003</v>
          </cell>
          <cell r="I1519">
            <v>0.35950000000000004</v>
          </cell>
          <cell r="J1519">
            <v>39917</v>
          </cell>
          <cell r="K1519">
            <v>40982</v>
          </cell>
          <cell r="L1519">
            <v>331500</v>
          </cell>
        </row>
        <row r="1520">
          <cell r="B1520">
            <v>12000000</v>
          </cell>
          <cell r="C1520">
            <v>39883</v>
          </cell>
          <cell r="F1520">
            <v>8026332.04</v>
          </cell>
          <cell r="G1520">
            <v>549304</v>
          </cell>
          <cell r="H1520">
            <v>35.950000000000003</v>
          </cell>
          <cell r="I1520">
            <v>0.35950000000000004</v>
          </cell>
          <cell r="J1520">
            <v>39917</v>
          </cell>
          <cell r="K1520">
            <v>40982</v>
          </cell>
          <cell r="L1520">
            <v>234000</v>
          </cell>
        </row>
        <row r="1521">
          <cell r="B1521">
            <v>8000000</v>
          </cell>
          <cell r="C1521">
            <v>39883</v>
          </cell>
          <cell r="E1521" t="str">
            <v>R</v>
          </cell>
          <cell r="F1521">
            <v>3041940.69</v>
          </cell>
          <cell r="G1521">
            <v>604442</v>
          </cell>
          <cell r="H1521">
            <v>41.5</v>
          </cell>
          <cell r="I1521">
            <v>0.41499999999999998</v>
          </cell>
          <cell r="J1521">
            <v>39917</v>
          </cell>
          <cell r="K1521">
            <v>40435</v>
          </cell>
          <cell r="L1521">
            <v>212000</v>
          </cell>
        </row>
        <row r="1522">
          <cell r="B1522">
            <v>8000000</v>
          </cell>
          <cell r="C1522">
            <v>39883</v>
          </cell>
          <cell r="D1522" t="str">
            <v>A</v>
          </cell>
          <cell r="E1522" t="str">
            <v>T</v>
          </cell>
          <cell r="F1522">
            <v>7734549.5300000003</v>
          </cell>
          <cell r="G1522">
            <v>509321</v>
          </cell>
          <cell r="H1522">
            <v>44.54</v>
          </cell>
          <cell r="I1522">
            <v>0.44540000000000002</v>
          </cell>
          <cell r="J1522">
            <v>39917</v>
          </cell>
          <cell r="K1522">
            <v>40616</v>
          </cell>
          <cell r="L1522">
            <v>212000</v>
          </cell>
        </row>
        <row r="1523">
          <cell r="B1523">
            <v>12000000</v>
          </cell>
          <cell r="C1523">
            <v>39883</v>
          </cell>
          <cell r="F1523">
            <v>1795514.99</v>
          </cell>
          <cell r="G1523">
            <v>873058</v>
          </cell>
          <cell r="H1523">
            <v>36.090000000000003</v>
          </cell>
          <cell r="I1523">
            <v>0.36090000000000005</v>
          </cell>
          <cell r="J1523">
            <v>39917</v>
          </cell>
          <cell r="K1523">
            <v>40435</v>
          </cell>
          <cell r="L1523">
            <v>318000</v>
          </cell>
        </row>
        <row r="1524">
          <cell r="B1524">
            <v>20000000</v>
          </cell>
          <cell r="C1524">
            <v>39883</v>
          </cell>
          <cell r="F1524">
            <v>12567893.83</v>
          </cell>
          <cell r="G1524">
            <v>1020715</v>
          </cell>
          <cell r="H1524">
            <v>36.03</v>
          </cell>
          <cell r="I1524">
            <v>0.36030000000000001</v>
          </cell>
          <cell r="J1524">
            <v>39917</v>
          </cell>
          <cell r="K1524">
            <v>40800</v>
          </cell>
          <cell r="L1524">
            <v>490000</v>
          </cell>
        </row>
        <row r="1525">
          <cell r="B1525">
            <v>25000000</v>
          </cell>
          <cell r="C1525">
            <v>39883</v>
          </cell>
          <cell r="F1525">
            <v>17410006.100000001</v>
          </cell>
          <cell r="G1525">
            <v>1144384</v>
          </cell>
          <cell r="H1525">
            <v>35.950000000000003</v>
          </cell>
          <cell r="I1525">
            <v>0.35950000000000004</v>
          </cell>
          <cell r="J1525">
            <v>39917</v>
          </cell>
          <cell r="K1525">
            <v>40982</v>
          </cell>
          <cell r="L1525">
            <v>487500</v>
          </cell>
        </row>
        <row r="1526">
          <cell r="B1526">
            <v>12000000</v>
          </cell>
          <cell r="C1526">
            <v>39884</v>
          </cell>
          <cell r="E1526" t="str">
            <v>P</v>
          </cell>
          <cell r="F1526">
            <v>8984703.5800000001</v>
          </cell>
          <cell r="G1526">
            <v>549304</v>
          </cell>
          <cell r="H1526">
            <v>35.950000000000003</v>
          </cell>
          <cell r="I1526">
            <v>0.35950000000000004</v>
          </cell>
          <cell r="J1526">
            <v>39917</v>
          </cell>
          <cell r="K1526">
            <v>40982</v>
          </cell>
        </row>
        <row r="1527">
          <cell r="B1527">
            <v>8000000</v>
          </cell>
          <cell r="C1527">
            <v>39884</v>
          </cell>
          <cell r="E1527" t="str">
            <v>Q</v>
          </cell>
          <cell r="F1527">
            <v>4805110.79</v>
          </cell>
          <cell r="G1527">
            <v>509321</v>
          </cell>
          <cell r="H1527">
            <v>44.54</v>
          </cell>
          <cell r="I1527">
            <v>0.44540000000000002</v>
          </cell>
          <cell r="J1527">
            <v>39917</v>
          </cell>
          <cell r="K1527">
            <v>40616</v>
          </cell>
        </row>
        <row r="1528">
          <cell r="B1528">
            <v>4000000</v>
          </cell>
          <cell r="C1528">
            <v>39884</v>
          </cell>
          <cell r="F1528">
            <v>508777.43</v>
          </cell>
          <cell r="G1528">
            <v>302221</v>
          </cell>
          <cell r="H1528">
            <v>41.5</v>
          </cell>
          <cell r="I1528">
            <v>0.41499999999999998</v>
          </cell>
          <cell r="J1528">
            <v>39917</v>
          </cell>
          <cell r="K1528">
            <v>40435</v>
          </cell>
        </row>
        <row r="1529">
          <cell r="B1529">
            <v>6000000</v>
          </cell>
          <cell r="C1529">
            <v>39884</v>
          </cell>
          <cell r="F1529">
            <v>4434131.8099999996</v>
          </cell>
          <cell r="G1529">
            <v>331674</v>
          </cell>
          <cell r="H1529">
            <v>51.88</v>
          </cell>
          <cell r="I1529">
            <v>0.51880000000000004</v>
          </cell>
          <cell r="J1529">
            <v>39917</v>
          </cell>
          <cell r="K1529">
            <v>40982</v>
          </cell>
        </row>
        <row r="1530">
          <cell r="B1530">
            <v>10000000</v>
          </cell>
          <cell r="C1530">
            <v>39884</v>
          </cell>
          <cell r="E1530" t="str">
            <v>R</v>
          </cell>
          <cell r="F1530">
            <v>9486647.4700000007</v>
          </cell>
          <cell r="G1530">
            <v>552789</v>
          </cell>
          <cell r="H1530">
            <v>51.88</v>
          </cell>
          <cell r="I1530">
            <v>0.51880000000000004</v>
          </cell>
          <cell r="J1530">
            <v>39917</v>
          </cell>
          <cell r="K1530">
            <v>40982</v>
          </cell>
        </row>
        <row r="1531">
          <cell r="B1531">
            <v>8000000</v>
          </cell>
          <cell r="C1531">
            <v>39884</v>
          </cell>
          <cell r="E1531" t="str">
            <v>P</v>
          </cell>
          <cell r="F1531">
            <v>6544474.9199999999</v>
          </cell>
          <cell r="G1531">
            <v>442232</v>
          </cell>
          <cell r="H1531">
            <v>51.88</v>
          </cell>
          <cell r="I1531">
            <v>0.51880000000000004</v>
          </cell>
          <cell r="J1531">
            <v>39917</v>
          </cell>
          <cell r="K1531">
            <v>40982</v>
          </cell>
        </row>
        <row r="1532">
          <cell r="B1532">
            <v>6000000</v>
          </cell>
          <cell r="C1532">
            <v>39884</v>
          </cell>
          <cell r="F1532">
            <v>2645280.36</v>
          </cell>
          <cell r="G1532">
            <v>381991</v>
          </cell>
          <cell r="H1532">
            <v>44.54</v>
          </cell>
          <cell r="I1532">
            <v>0.44540000000000002</v>
          </cell>
          <cell r="J1532">
            <v>39917</v>
          </cell>
          <cell r="K1532">
            <v>40616</v>
          </cell>
        </row>
        <row r="1533">
          <cell r="B1533">
            <v>7000000</v>
          </cell>
          <cell r="C1533">
            <v>39884</v>
          </cell>
          <cell r="F1533">
            <v>1034436.51</v>
          </cell>
          <cell r="G1533">
            <v>528887</v>
          </cell>
          <cell r="H1533">
            <v>41.5</v>
          </cell>
          <cell r="I1533">
            <v>0.41499999999999998</v>
          </cell>
          <cell r="J1533">
            <v>39917</v>
          </cell>
          <cell r="K1533">
            <v>40435</v>
          </cell>
        </row>
        <row r="1534">
          <cell r="B1534">
            <v>15000000</v>
          </cell>
          <cell r="C1534">
            <v>39884</v>
          </cell>
          <cell r="D1534" t="str">
            <v>A</v>
          </cell>
          <cell r="E1534" t="str">
            <v>R</v>
          </cell>
          <cell r="F1534">
            <v>9971158.3599999994</v>
          </cell>
          <cell r="G1534">
            <v>886030</v>
          </cell>
          <cell r="H1534">
            <v>36.04</v>
          </cell>
          <cell r="I1534">
            <v>0.3604</v>
          </cell>
          <cell r="J1534">
            <v>39917</v>
          </cell>
          <cell r="K1534">
            <v>40616</v>
          </cell>
        </row>
        <row r="1535">
          <cell r="B1535">
            <v>10000000</v>
          </cell>
          <cell r="C1535">
            <v>39884</v>
          </cell>
          <cell r="D1535" t="str">
            <v>A</v>
          </cell>
          <cell r="E1535" t="str">
            <v>T</v>
          </cell>
          <cell r="F1535">
            <v>10837160.85</v>
          </cell>
          <cell r="G1535">
            <v>583344</v>
          </cell>
          <cell r="H1535">
            <v>48.86</v>
          </cell>
          <cell r="I1535">
            <v>0.48859999999999998</v>
          </cell>
          <cell r="J1535">
            <v>39917</v>
          </cell>
          <cell r="K1535">
            <v>40800</v>
          </cell>
        </row>
        <row r="1536">
          <cell r="B1536">
            <v>3500000</v>
          </cell>
          <cell r="C1536">
            <v>39884</v>
          </cell>
          <cell r="F1536">
            <v>498903.8</v>
          </cell>
          <cell r="G1536">
            <v>264444</v>
          </cell>
          <cell r="H1536">
            <v>41.5</v>
          </cell>
          <cell r="I1536">
            <v>0.41499999999999998</v>
          </cell>
          <cell r="J1536">
            <v>39917</v>
          </cell>
          <cell r="K1536">
            <v>40435</v>
          </cell>
        </row>
        <row r="1537">
          <cell r="B1537">
            <v>6000000</v>
          </cell>
          <cell r="C1537">
            <v>39884</v>
          </cell>
          <cell r="E1537" t="str">
            <v>R</v>
          </cell>
          <cell r="F1537">
            <v>4718370.37</v>
          </cell>
          <cell r="G1537">
            <v>381991</v>
          </cell>
          <cell r="H1537">
            <v>44.54</v>
          </cell>
          <cell r="I1537">
            <v>0.44540000000000002</v>
          </cell>
          <cell r="J1537">
            <v>39917</v>
          </cell>
          <cell r="K1537">
            <v>40616</v>
          </cell>
        </row>
        <row r="1538">
          <cell r="B1538">
            <v>6000000</v>
          </cell>
          <cell r="C1538">
            <v>39885</v>
          </cell>
          <cell r="F1538">
            <v>2282303.0099999998</v>
          </cell>
          <cell r="G1538">
            <v>381991</v>
          </cell>
          <cell r="H1538">
            <v>44.54</v>
          </cell>
          <cell r="I1538">
            <v>0.44540000000000002</v>
          </cell>
          <cell r="J1538">
            <v>39917</v>
          </cell>
          <cell r="K1538">
            <v>40616</v>
          </cell>
        </row>
        <row r="1539">
          <cell r="B1539">
            <v>12000000</v>
          </cell>
          <cell r="C1539">
            <v>39885</v>
          </cell>
          <cell r="F1539">
            <v>1756247.91</v>
          </cell>
          <cell r="G1539">
            <v>873058</v>
          </cell>
          <cell r="H1539">
            <v>36.090000000000003</v>
          </cell>
          <cell r="I1539">
            <v>0.36090000000000005</v>
          </cell>
          <cell r="J1539">
            <v>39917</v>
          </cell>
          <cell r="K1539">
            <v>40435</v>
          </cell>
        </row>
        <row r="1540">
          <cell r="B1540">
            <v>10000000</v>
          </cell>
          <cell r="C1540">
            <v>39885</v>
          </cell>
          <cell r="F1540">
            <v>4229977.3099999996</v>
          </cell>
          <cell r="G1540">
            <v>636651</v>
          </cell>
          <cell r="H1540">
            <v>44.54</v>
          </cell>
          <cell r="I1540">
            <v>0.44540000000000002</v>
          </cell>
          <cell r="J1540">
            <v>39917</v>
          </cell>
          <cell r="K1540">
            <v>40616</v>
          </cell>
        </row>
        <row r="1541">
          <cell r="B1541">
            <v>16000000</v>
          </cell>
          <cell r="C1541">
            <v>39885</v>
          </cell>
          <cell r="F1541">
            <v>6842127.4400000004</v>
          </cell>
          <cell r="G1541">
            <v>945098</v>
          </cell>
          <cell r="H1541">
            <v>36.04</v>
          </cell>
          <cell r="I1541">
            <v>0.3604</v>
          </cell>
          <cell r="J1541">
            <v>39917</v>
          </cell>
          <cell r="K1541">
            <v>40616</v>
          </cell>
        </row>
        <row r="1542">
          <cell r="B1542">
            <v>8000000</v>
          </cell>
          <cell r="C1542">
            <v>39885</v>
          </cell>
          <cell r="F1542">
            <v>5896688.0300000003</v>
          </cell>
          <cell r="G1542">
            <v>442232</v>
          </cell>
          <cell r="H1542">
            <v>51.88</v>
          </cell>
          <cell r="I1542">
            <v>0.51880000000000004</v>
          </cell>
          <cell r="J1542">
            <v>39917</v>
          </cell>
          <cell r="K1542">
            <v>40982</v>
          </cell>
        </row>
        <row r="1543">
          <cell r="B1543">
            <v>4000000</v>
          </cell>
          <cell r="C1543">
            <v>39885</v>
          </cell>
          <cell r="D1543" t="str">
            <v>A</v>
          </cell>
          <cell r="E1543" t="str">
            <v>S</v>
          </cell>
          <cell r="F1543">
            <v>4203414.08</v>
          </cell>
          <cell r="G1543">
            <v>254661</v>
          </cell>
          <cell r="H1543">
            <v>44.54</v>
          </cell>
          <cell r="I1543">
            <v>0.44540000000000002</v>
          </cell>
          <cell r="J1543">
            <v>39917</v>
          </cell>
          <cell r="K1543">
            <v>40616</v>
          </cell>
        </row>
        <row r="1544">
          <cell r="B1544">
            <v>16000000</v>
          </cell>
          <cell r="C1544">
            <v>39885</v>
          </cell>
          <cell r="F1544">
            <v>6941180.04</v>
          </cell>
          <cell r="G1544">
            <v>945098</v>
          </cell>
          <cell r="H1544">
            <v>36.04</v>
          </cell>
          <cell r="I1544">
            <v>0.3604</v>
          </cell>
          <cell r="J1544">
            <v>39917</v>
          </cell>
          <cell r="K1544">
            <v>40616</v>
          </cell>
        </row>
        <row r="1545">
          <cell r="B1545">
            <v>16000000</v>
          </cell>
          <cell r="C1545">
            <v>39885</v>
          </cell>
          <cell r="E1545" t="str">
            <v>P</v>
          </cell>
          <cell r="F1545">
            <v>7458270.7599999998</v>
          </cell>
          <cell r="G1545">
            <v>945098</v>
          </cell>
          <cell r="H1545">
            <v>36.04</v>
          </cell>
          <cell r="I1545">
            <v>0.3604</v>
          </cell>
          <cell r="J1545">
            <v>39917</v>
          </cell>
          <cell r="K1545">
            <v>40616</v>
          </cell>
        </row>
        <row r="1546">
          <cell r="B1546">
            <v>15000000</v>
          </cell>
          <cell r="C1546">
            <v>39885</v>
          </cell>
          <cell r="F1546">
            <v>6298611.9100000001</v>
          </cell>
          <cell r="G1546">
            <v>886030</v>
          </cell>
          <cell r="H1546">
            <v>36.04</v>
          </cell>
          <cell r="I1546">
            <v>0.3604</v>
          </cell>
          <cell r="J1546">
            <v>39917</v>
          </cell>
          <cell r="K1546">
            <v>40616</v>
          </cell>
        </row>
        <row r="1547">
          <cell r="B1547">
            <v>7000000</v>
          </cell>
          <cell r="C1547">
            <v>39885</v>
          </cell>
          <cell r="E1547" t="str">
            <v>Q</v>
          </cell>
          <cell r="F1547">
            <v>4356046.04</v>
          </cell>
          <cell r="G1547">
            <v>445656</v>
          </cell>
          <cell r="H1547">
            <v>44.54</v>
          </cell>
          <cell r="I1547">
            <v>0.44540000000000002</v>
          </cell>
          <cell r="J1547">
            <v>39917</v>
          </cell>
          <cell r="K1547">
            <v>40616</v>
          </cell>
        </row>
        <row r="1548">
          <cell r="B1548">
            <v>4000000</v>
          </cell>
          <cell r="C1548">
            <v>39885</v>
          </cell>
          <cell r="F1548">
            <v>1440227.42</v>
          </cell>
          <cell r="G1548">
            <v>254661</v>
          </cell>
          <cell r="H1548">
            <v>44.54</v>
          </cell>
          <cell r="I1548">
            <v>0.44540000000000002</v>
          </cell>
          <cell r="J1548">
            <v>39917</v>
          </cell>
          <cell r="K1548">
            <v>40616</v>
          </cell>
        </row>
        <row r="1549">
          <cell r="B1549">
            <v>10000000</v>
          </cell>
          <cell r="C1549">
            <v>39885</v>
          </cell>
          <cell r="F1549">
            <v>3866010.83</v>
          </cell>
          <cell r="G1549">
            <v>636651</v>
          </cell>
          <cell r="H1549">
            <v>44.54</v>
          </cell>
          <cell r="I1549">
            <v>0.44540000000000002</v>
          </cell>
          <cell r="J1549">
            <v>39917</v>
          </cell>
          <cell r="K1549">
            <v>40616</v>
          </cell>
        </row>
        <row r="1550">
          <cell r="B1550">
            <v>8000000</v>
          </cell>
          <cell r="C1550">
            <v>39885</v>
          </cell>
          <cell r="F1550">
            <v>5984568.0599999996</v>
          </cell>
          <cell r="G1550">
            <v>442232</v>
          </cell>
          <cell r="H1550">
            <v>51.88</v>
          </cell>
          <cell r="I1550">
            <v>0.51880000000000004</v>
          </cell>
          <cell r="J1550">
            <v>39917</v>
          </cell>
          <cell r="K1550">
            <v>40982</v>
          </cell>
        </row>
        <row r="1551">
          <cell r="B1551">
            <v>20000000</v>
          </cell>
          <cell r="C1551">
            <v>39885</v>
          </cell>
          <cell r="D1551" t="str">
            <v>A</v>
          </cell>
          <cell r="E1551" t="str">
            <v>S</v>
          </cell>
          <cell r="F1551">
            <v>14711602.4</v>
          </cell>
          <cell r="G1551">
            <v>1181373</v>
          </cell>
          <cell r="H1551">
            <v>36.04</v>
          </cell>
          <cell r="I1551">
            <v>0.3604</v>
          </cell>
          <cell r="J1551">
            <v>39917</v>
          </cell>
          <cell r="K1551">
            <v>40616</v>
          </cell>
        </row>
        <row r="1552">
          <cell r="B1552">
            <v>21000000</v>
          </cell>
          <cell r="C1552">
            <v>39885</v>
          </cell>
          <cell r="F1552">
            <v>14448014.26</v>
          </cell>
          <cell r="G1552">
            <v>961282</v>
          </cell>
          <cell r="H1552">
            <v>35.950000000000003</v>
          </cell>
          <cell r="I1552">
            <v>0.35950000000000004</v>
          </cell>
          <cell r="J1552">
            <v>39917</v>
          </cell>
          <cell r="K1552">
            <v>40982</v>
          </cell>
        </row>
        <row r="1553">
          <cell r="B1553">
            <v>40000000</v>
          </cell>
          <cell r="C1553">
            <v>39885</v>
          </cell>
          <cell r="F1553">
            <v>15170429.949999999</v>
          </cell>
          <cell r="G1553">
            <v>2362745</v>
          </cell>
          <cell r="H1553">
            <v>36.04</v>
          </cell>
          <cell r="I1553">
            <v>0.3604</v>
          </cell>
          <cell r="J1553">
            <v>39917</v>
          </cell>
          <cell r="K1553">
            <v>40616</v>
          </cell>
        </row>
        <row r="1554">
          <cell r="B1554">
            <v>15000000</v>
          </cell>
          <cell r="C1554">
            <v>39885</v>
          </cell>
          <cell r="E1554" t="str">
            <v>Q</v>
          </cell>
          <cell r="F1554">
            <v>11746249.960000001</v>
          </cell>
          <cell r="G1554">
            <v>686630</v>
          </cell>
          <cell r="H1554">
            <v>35.950000000000003</v>
          </cell>
          <cell r="I1554">
            <v>0.35950000000000004</v>
          </cell>
          <cell r="J1554">
            <v>39917</v>
          </cell>
          <cell r="K1554">
            <v>40982</v>
          </cell>
        </row>
        <row r="1555">
          <cell r="B1555">
            <v>3000000</v>
          </cell>
          <cell r="C1555">
            <v>39888</v>
          </cell>
          <cell r="F1555">
            <v>408858.33</v>
          </cell>
          <cell r="G1555">
            <v>226666</v>
          </cell>
          <cell r="H1555">
            <v>41.5</v>
          </cell>
          <cell r="I1555">
            <v>0.41499999999999998</v>
          </cell>
          <cell r="J1555">
            <v>39926</v>
          </cell>
          <cell r="K1555">
            <v>40444</v>
          </cell>
          <cell r="L1555">
            <v>79500</v>
          </cell>
        </row>
        <row r="1556">
          <cell r="B1556">
            <v>3000000</v>
          </cell>
          <cell r="C1556">
            <v>39888</v>
          </cell>
          <cell r="F1556">
            <v>1301355.22</v>
          </cell>
          <cell r="G1556">
            <v>190996</v>
          </cell>
          <cell r="H1556">
            <v>44.54</v>
          </cell>
          <cell r="I1556">
            <v>0.44540000000000002</v>
          </cell>
          <cell r="J1556">
            <v>39926</v>
          </cell>
          <cell r="K1556">
            <v>40625</v>
          </cell>
          <cell r="L1556">
            <v>79500</v>
          </cell>
        </row>
        <row r="1557">
          <cell r="B1557">
            <v>10000000</v>
          </cell>
          <cell r="C1557">
            <v>39888</v>
          </cell>
          <cell r="F1557">
            <v>7825933.9900000002</v>
          </cell>
          <cell r="G1557">
            <v>552789</v>
          </cell>
          <cell r="H1557">
            <v>51.88</v>
          </cell>
          <cell r="I1557">
            <v>0.51880000000000004</v>
          </cell>
          <cell r="J1557">
            <v>39926</v>
          </cell>
          <cell r="K1557">
            <v>40991</v>
          </cell>
          <cell r="L1557">
            <v>195000</v>
          </cell>
        </row>
        <row r="1558">
          <cell r="B1558">
            <v>5000000</v>
          </cell>
          <cell r="C1558">
            <v>39888</v>
          </cell>
          <cell r="E1558" t="str">
            <v>Q</v>
          </cell>
          <cell r="F1558">
            <v>4927779.51</v>
          </cell>
          <cell r="G1558">
            <v>276395</v>
          </cell>
          <cell r="H1558">
            <v>51.88</v>
          </cell>
          <cell r="I1558">
            <v>0.51880000000000004</v>
          </cell>
          <cell r="J1558">
            <v>39926</v>
          </cell>
          <cell r="K1558">
            <v>40991</v>
          </cell>
          <cell r="L1558">
            <v>97500</v>
          </cell>
        </row>
        <row r="1559">
          <cell r="B1559">
            <v>20000000</v>
          </cell>
          <cell r="C1559">
            <v>39888</v>
          </cell>
          <cell r="F1559">
            <v>12178654</v>
          </cell>
          <cell r="G1559">
            <v>915507</v>
          </cell>
          <cell r="H1559">
            <v>35.950000000000003</v>
          </cell>
          <cell r="I1559">
            <v>0.35950000000000004</v>
          </cell>
          <cell r="J1559">
            <v>39926</v>
          </cell>
          <cell r="K1559">
            <v>40991</v>
          </cell>
          <cell r="L1559">
            <v>390000</v>
          </cell>
        </row>
        <row r="1560">
          <cell r="B1560">
            <v>2500000</v>
          </cell>
          <cell r="C1560">
            <v>39888</v>
          </cell>
          <cell r="F1560">
            <v>998190.72</v>
          </cell>
          <cell r="G1560">
            <v>159163</v>
          </cell>
          <cell r="H1560">
            <v>44.54</v>
          </cell>
          <cell r="I1560">
            <v>0.44540000000000002</v>
          </cell>
          <cell r="J1560">
            <v>39926</v>
          </cell>
          <cell r="K1560">
            <v>40625</v>
          </cell>
          <cell r="L1560">
            <v>66250</v>
          </cell>
        </row>
        <row r="1561">
          <cell r="B1561">
            <v>2500000</v>
          </cell>
          <cell r="C1561">
            <v>39888</v>
          </cell>
          <cell r="E1561" t="str">
            <v>R</v>
          </cell>
          <cell r="F1561">
            <v>571316.56000000006</v>
          </cell>
          <cell r="G1561">
            <v>254579</v>
          </cell>
          <cell r="H1561">
            <v>38.729999999999997</v>
          </cell>
          <cell r="I1561">
            <v>0.38729999999999998</v>
          </cell>
          <cell r="J1561">
            <v>39926</v>
          </cell>
          <cell r="K1561">
            <v>40260</v>
          </cell>
          <cell r="L1561">
            <v>66250</v>
          </cell>
        </row>
        <row r="1562">
          <cell r="B1562">
            <v>6000000</v>
          </cell>
          <cell r="C1562">
            <v>39888</v>
          </cell>
          <cell r="F1562">
            <v>2605398.73</v>
          </cell>
          <cell r="G1562">
            <v>381991</v>
          </cell>
          <cell r="H1562">
            <v>44.54</v>
          </cell>
          <cell r="I1562">
            <v>0.44540000000000002</v>
          </cell>
          <cell r="J1562">
            <v>39926</v>
          </cell>
          <cell r="K1562">
            <v>40625</v>
          </cell>
          <cell r="L1562">
            <v>159000</v>
          </cell>
        </row>
        <row r="1563">
          <cell r="B1563">
            <v>10000000</v>
          </cell>
          <cell r="C1563">
            <v>39888</v>
          </cell>
          <cell r="D1563" t="str">
            <v>A</v>
          </cell>
          <cell r="E1563" t="str">
            <v>R</v>
          </cell>
          <cell r="F1563">
            <v>10143215.5</v>
          </cell>
          <cell r="G1563">
            <v>552789</v>
          </cell>
          <cell r="H1563">
            <v>51.88</v>
          </cell>
          <cell r="I1563">
            <v>0.51880000000000004</v>
          </cell>
          <cell r="J1563">
            <v>39926</v>
          </cell>
          <cell r="K1563">
            <v>40991</v>
          </cell>
          <cell r="L1563">
            <v>195000</v>
          </cell>
        </row>
        <row r="1564">
          <cell r="B1564">
            <v>6000000</v>
          </cell>
          <cell r="C1564">
            <v>39888</v>
          </cell>
          <cell r="F1564">
            <v>894088.49</v>
          </cell>
          <cell r="G1564">
            <v>453332</v>
          </cell>
          <cell r="H1564">
            <v>41.5</v>
          </cell>
          <cell r="I1564">
            <v>0.41499999999999998</v>
          </cell>
          <cell r="J1564">
            <v>39926</v>
          </cell>
          <cell r="K1564">
            <v>40444</v>
          </cell>
          <cell r="L1564">
            <v>159000</v>
          </cell>
        </row>
        <row r="1565">
          <cell r="B1565">
            <v>5000000</v>
          </cell>
          <cell r="C1565">
            <v>39888</v>
          </cell>
          <cell r="F1565">
            <v>2152434.65</v>
          </cell>
          <cell r="G1565">
            <v>318326</v>
          </cell>
          <cell r="H1565">
            <v>44.54</v>
          </cell>
          <cell r="I1565">
            <v>0.44540000000000002</v>
          </cell>
          <cell r="J1565">
            <v>39926</v>
          </cell>
          <cell r="K1565">
            <v>40625</v>
          </cell>
          <cell r="L1565">
            <v>132500</v>
          </cell>
        </row>
        <row r="1566">
          <cell r="B1566">
            <v>5000000</v>
          </cell>
          <cell r="C1566">
            <v>39888</v>
          </cell>
          <cell r="F1566">
            <v>3581741.3</v>
          </cell>
          <cell r="G1566">
            <v>276395</v>
          </cell>
          <cell r="H1566">
            <v>51.88</v>
          </cell>
          <cell r="I1566">
            <v>0.51880000000000004</v>
          </cell>
          <cell r="J1566">
            <v>39926</v>
          </cell>
          <cell r="K1566">
            <v>40991</v>
          </cell>
          <cell r="L1566">
            <v>97500</v>
          </cell>
        </row>
        <row r="1567">
          <cell r="B1567">
            <v>6000000</v>
          </cell>
          <cell r="C1567">
            <v>39888</v>
          </cell>
          <cell r="E1567" t="str">
            <v>P</v>
          </cell>
          <cell r="F1567">
            <v>3681417.52</v>
          </cell>
          <cell r="G1567">
            <v>381991</v>
          </cell>
          <cell r="H1567">
            <v>44.54</v>
          </cell>
          <cell r="I1567">
            <v>0.44540000000000002</v>
          </cell>
          <cell r="J1567">
            <v>39926</v>
          </cell>
          <cell r="K1567">
            <v>40625</v>
          </cell>
          <cell r="L1567">
            <v>159000</v>
          </cell>
        </row>
        <row r="1568">
          <cell r="B1568">
            <v>16000000</v>
          </cell>
          <cell r="C1568">
            <v>39888</v>
          </cell>
          <cell r="F1568">
            <v>6480112.1500000004</v>
          </cell>
          <cell r="G1568">
            <v>945098</v>
          </cell>
          <cell r="H1568">
            <v>36.04</v>
          </cell>
          <cell r="I1568">
            <v>0.3604</v>
          </cell>
          <cell r="J1568">
            <v>39926</v>
          </cell>
          <cell r="K1568">
            <v>40625</v>
          </cell>
          <cell r="L1568">
            <v>424000</v>
          </cell>
        </row>
        <row r="1569">
          <cell r="B1569">
            <v>12000000</v>
          </cell>
          <cell r="C1569">
            <v>39888</v>
          </cell>
          <cell r="D1569" t="str">
            <v>A</v>
          </cell>
          <cell r="F1569">
            <v>-930.25</v>
          </cell>
          <cell r="G1569">
            <v>1205186</v>
          </cell>
          <cell r="H1569">
            <v>35.94</v>
          </cell>
          <cell r="I1569">
            <v>0.3594</v>
          </cell>
          <cell r="J1569">
            <v>39926</v>
          </cell>
          <cell r="K1569">
            <v>40260</v>
          </cell>
          <cell r="L1569">
            <v>318000</v>
          </cell>
        </row>
        <row r="1570">
          <cell r="B1570">
            <v>16000000</v>
          </cell>
          <cell r="C1570">
            <v>39888</v>
          </cell>
          <cell r="F1570">
            <v>10772688.34</v>
          </cell>
          <cell r="G1570">
            <v>732406</v>
          </cell>
          <cell r="H1570">
            <v>35.950000000000003</v>
          </cell>
          <cell r="I1570">
            <v>0.35950000000000004</v>
          </cell>
          <cell r="J1570">
            <v>39926</v>
          </cell>
          <cell r="K1570">
            <v>40991</v>
          </cell>
          <cell r="L1570">
            <v>312000</v>
          </cell>
        </row>
        <row r="1571">
          <cell r="B1571">
            <v>6000000</v>
          </cell>
          <cell r="C1571">
            <v>39888</v>
          </cell>
          <cell r="F1571">
            <v>2977188.25</v>
          </cell>
          <cell r="G1571">
            <v>381991</v>
          </cell>
          <cell r="H1571">
            <v>44.54</v>
          </cell>
          <cell r="I1571">
            <v>0.44540000000000002</v>
          </cell>
          <cell r="J1571">
            <v>39926</v>
          </cell>
          <cell r="K1571">
            <v>40625</v>
          </cell>
          <cell r="L1571">
            <v>159000</v>
          </cell>
        </row>
        <row r="1572">
          <cell r="B1572">
            <v>7000000</v>
          </cell>
          <cell r="C1572">
            <v>39888</v>
          </cell>
          <cell r="F1572">
            <v>4234114.71</v>
          </cell>
          <cell r="G1572">
            <v>408341</v>
          </cell>
          <cell r="H1572">
            <v>48.86</v>
          </cell>
          <cell r="I1572">
            <v>0.48859999999999998</v>
          </cell>
          <cell r="J1572">
            <v>39926</v>
          </cell>
          <cell r="K1572">
            <v>40809</v>
          </cell>
          <cell r="L1572">
            <v>171500</v>
          </cell>
        </row>
        <row r="1573">
          <cell r="B1573">
            <v>7000000</v>
          </cell>
          <cell r="C1573">
            <v>39888</v>
          </cell>
          <cell r="F1573">
            <v>4124412.48</v>
          </cell>
          <cell r="G1573">
            <v>408341</v>
          </cell>
          <cell r="H1573">
            <v>48.86</v>
          </cell>
          <cell r="I1573">
            <v>0.48859999999999998</v>
          </cell>
          <cell r="J1573">
            <v>39926</v>
          </cell>
          <cell r="K1573">
            <v>40809</v>
          </cell>
          <cell r="L1573">
            <v>171500</v>
          </cell>
        </row>
        <row r="1574">
          <cell r="B1574">
            <v>4500000</v>
          </cell>
          <cell r="C1574">
            <v>39888</v>
          </cell>
          <cell r="F1574">
            <v>1951010.49</v>
          </cell>
          <cell r="G1574">
            <v>286493</v>
          </cell>
          <cell r="H1574">
            <v>44.54</v>
          </cell>
          <cell r="I1574">
            <v>0.44540000000000002</v>
          </cell>
          <cell r="J1574">
            <v>39926</v>
          </cell>
          <cell r="K1574">
            <v>40625</v>
          </cell>
          <cell r="L1574">
            <v>119250</v>
          </cell>
        </row>
        <row r="1575">
          <cell r="B1575">
            <v>3000000</v>
          </cell>
          <cell r="C1575">
            <v>39888</v>
          </cell>
          <cell r="F1575">
            <v>414254.08000000002</v>
          </cell>
          <cell r="G1575">
            <v>226666</v>
          </cell>
          <cell r="H1575">
            <v>41.5</v>
          </cell>
          <cell r="I1575">
            <v>0.41499999999999998</v>
          </cell>
          <cell r="J1575">
            <v>39926</v>
          </cell>
          <cell r="K1575">
            <v>40444</v>
          </cell>
          <cell r="L1575">
            <v>79500</v>
          </cell>
        </row>
        <row r="1576">
          <cell r="B1576">
            <v>4500000</v>
          </cell>
          <cell r="C1576">
            <v>39888</v>
          </cell>
          <cell r="F1576">
            <v>3308137.02</v>
          </cell>
          <cell r="G1576">
            <v>286493</v>
          </cell>
          <cell r="H1576">
            <v>44.54</v>
          </cell>
          <cell r="I1576">
            <v>0.44540000000000002</v>
          </cell>
          <cell r="J1576">
            <v>39926</v>
          </cell>
          <cell r="K1576">
            <v>40625</v>
          </cell>
          <cell r="L1576">
            <v>119250</v>
          </cell>
        </row>
        <row r="1577">
          <cell r="B1577">
            <v>16000000</v>
          </cell>
          <cell r="C1577">
            <v>39888</v>
          </cell>
          <cell r="F1577">
            <v>10683044.58</v>
          </cell>
          <cell r="G1577">
            <v>732406</v>
          </cell>
          <cell r="H1577">
            <v>35.950000000000003</v>
          </cell>
          <cell r="I1577">
            <v>0.35950000000000004</v>
          </cell>
          <cell r="J1577">
            <v>39926</v>
          </cell>
          <cell r="K1577">
            <v>40991</v>
          </cell>
          <cell r="L1577">
            <v>312000</v>
          </cell>
        </row>
        <row r="1578">
          <cell r="B1578">
            <v>7000000</v>
          </cell>
          <cell r="C1578">
            <v>39888</v>
          </cell>
          <cell r="E1578" t="str">
            <v>Q</v>
          </cell>
          <cell r="F1578">
            <v>4839835.58</v>
          </cell>
          <cell r="G1578">
            <v>445656</v>
          </cell>
          <cell r="H1578">
            <v>44.54</v>
          </cell>
          <cell r="I1578">
            <v>0.44540000000000002</v>
          </cell>
          <cell r="J1578">
            <v>39926</v>
          </cell>
          <cell r="K1578">
            <v>40625</v>
          </cell>
          <cell r="L1578">
            <v>185500</v>
          </cell>
        </row>
        <row r="1579">
          <cell r="B1579">
            <v>4000000</v>
          </cell>
          <cell r="C1579">
            <v>39888</v>
          </cell>
          <cell r="F1579">
            <v>2536715.92</v>
          </cell>
          <cell r="G1579">
            <v>233338</v>
          </cell>
          <cell r="H1579">
            <v>48.86</v>
          </cell>
          <cell r="I1579">
            <v>0.48859999999999998</v>
          </cell>
          <cell r="J1579">
            <v>39926</v>
          </cell>
          <cell r="K1579">
            <v>40809</v>
          </cell>
          <cell r="L1579">
            <v>98000</v>
          </cell>
        </row>
        <row r="1580">
          <cell r="B1580">
            <v>12000000</v>
          </cell>
          <cell r="C1580">
            <v>39888</v>
          </cell>
          <cell r="F1580">
            <v>7952977.4000000004</v>
          </cell>
          <cell r="G1580">
            <v>549304</v>
          </cell>
          <cell r="H1580">
            <v>35.950000000000003</v>
          </cell>
          <cell r="I1580">
            <v>0.35950000000000004</v>
          </cell>
          <cell r="J1580">
            <v>39926</v>
          </cell>
          <cell r="K1580">
            <v>40991</v>
          </cell>
          <cell r="L1580">
            <v>234000</v>
          </cell>
        </row>
        <row r="1581">
          <cell r="B1581">
            <v>10000000</v>
          </cell>
          <cell r="C1581">
            <v>39888</v>
          </cell>
          <cell r="F1581">
            <v>7017935.0499999998</v>
          </cell>
          <cell r="G1581">
            <v>552789</v>
          </cell>
          <cell r="H1581">
            <v>51.88</v>
          </cell>
          <cell r="I1581">
            <v>0.51880000000000004</v>
          </cell>
          <cell r="J1581">
            <v>39926</v>
          </cell>
          <cell r="K1581">
            <v>40991</v>
          </cell>
          <cell r="L1581">
            <v>195000</v>
          </cell>
        </row>
        <row r="1582">
          <cell r="B1582">
            <v>20000000</v>
          </cell>
          <cell r="C1582">
            <v>39888</v>
          </cell>
          <cell r="F1582">
            <v>8220591.96</v>
          </cell>
          <cell r="G1582">
            <v>1181373</v>
          </cell>
          <cell r="H1582">
            <v>36.04</v>
          </cell>
          <cell r="I1582">
            <v>0.3604</v>
          </cell>
          <cell r="J1582">
            <v>39926</v>
          </cell>
          <cell r="K1582">
            <v>40625</v>
          </cell>
          <cell r="L1582">
            <v>530000</v>
          </cell>
        </row>
        <row r="1583">
          <cell r="B1583">
            <v>6000000</v>
          </cell>
          <cell r="C1583">
            <v>39888</v>
          </cell>
          <cell r="F1583">
            <v>3069824.26</v>
          </cell>
          <cell r="G1583">
            <v>381991</v>
          </cell>
          <cell r="H1583">
            <v>44.54</v>
          </cell>
          <cell r="I1583">
            <v>0.44540000000000002</v>
          </cell>
          <cell r="J1583">
            <v>39926</v>
          </cell>
          <cell r="K1583">
            <v>40625</v>
          </cell>
          <cell r="L1583">
            <v>159000</v>
          </cell>
        </row>
        <row r="1584">
          <cell r="B1584">
            <v>3000000</v>
          </cell>
          <cell r="C1584">
            <v>39888</v>
          </cell>
          <cell r="F1584">
            <v>1425605.39</v>
          </cell>
          <cell r="G1584">
            <v>190996</v>
          </cell>
          <cell r="H1584">
            <v>44.54</v>
          </cell>
          <cell r="I1584">
            <v>0.44540000000000002</v>
          </cell>
          <cell r="J1584">
            <v>39926</v>
          </cell>
          <cell r="K1584">
            <v>40625</v>
          </cell>
          <cell r="L1584">
            <v>79500</v>
          </cell>
        </row>
        <row r="1585">
          <cell r="B1585">
            <v>10000000</v>
          </cell>
          <cell r="C1585">
            <v>39888</v>
          </cell>
          <cell r="F1585">
            <v>4326135.6399999997</v>
          </cell>
          <cell r="G1585">
            <v>636651</v>
          </cell>
          <cell r="H1585">
            <v>44.54</v>
          </cell>
          <cell r="I1585">
            <v>0.44540000000000002</v>
          </cell>
          <cell r="J1585">
            <v>39926</v>
          </cell>
          <cell r="K1585">
            <v>40625</v>
          </cell>
          <cell r="L1585">
            <v>265000</v>
          </cell>
        </row>
        <row r="1586">
          <cell r="B1586">
            <v>6500000</v>
          </cell>
          <cell r="C1586">
            <v>39888</v>
          </cell>
          <cell r="E1586" t="str">
            <v>R</v>
          </cell>
          <cell r="F1586">
            <v>5016479.99</v>
          </cell>
          <cell r="G1586">
            <v>413824</v>
          </cell>
          <cell r="H1586">
            <v>44.54</v>
          </cell>
          <cell r="I1586">
            <v>0.44540000000000002</v>
          </cell>
          <cell r="J1586">
            <v>39926</v>
          </cell>
          <cell r="K1586">
            <v>40625</v>
          </cell>
          <cell r="L1586">
            <v>172250</v>
          </cell>
        </row>
        <row r="1587">
          <cell r="B1587">
            <v>16000000</v>
          </cell>
          <cell r="C1587">
            <v>39888</v>
          </cell>
          <cell r="F1587">
            <v>12285738.74</v>
          </cell>
          <cell r="G1587">
            <v>732406</v>
          </cell>
          <cell r="H1587">
            <v>35.950000000000003</v>
          </cell>
          <cell r="I1587">
            <v>0.35950000000000004</v>
          </cell>
          <cell r="J1587">
            <v>39926</v>
          </cell>
          <cell r="K1587">
            <v>40991</v>
          </cell>
          <cell r="L1587">
            <v>312000</v>
          </cell>
        </row>
        <row r="1588">
          <cell r="B1588">
            <v>10000000</v>
          </cell>
          <cell r="C1588">
            <v>39888</v>
          </cell>
          <cell r="F1588">
            <v>7219976.2599999998</v>
          </cell>
          <cell r="G1588">
            <v>552789</v>
          </cell>
          <cell r="H1588">
            <v>51.88</v>
          </cell>
          <cell r="I1588">
            <v>0.51880000000000004</v>
          </cell>
          <cell r="J1588">
            <v>39926</v>
          </cell>
          <cell r="K1588">
            <v>40991</v>
          </cell>
          <cell r="L1588">
            <v>195000</v>
          </cell>
        </row>
        <row r="1589">
          <cell r="B1589">
            <v>10000000</v>
          </cell>
          <cell r="C1589">
            <v>39888</v>
          </cell>
          <cell r="D1589" t="str">
            <v>A</v>
          </cell>
          <cell r="E1589" t="str">
            <v>T</v>
          </cell>
          <cell r="F1589">
            <v>12386638.42</v>
          </cell>
          <cell r="G1589">
            <v>552789</v>
          </cell>
          <cell r="H1589">
            <v>51.88</v>
          </cell>
          <cell r="I1589">
            <v>0.51880000000000004</v>
          </cell>
          <cell r="J1589">
            <v>39926</v>
          </cell>
          <cell r="K1589">
            <v>40991</v>
          </cell>
          <cell r="L1589">
            <v>195000</v>
          </cell>
        </row>
        <row r="1590">
          <cell r="B1590">
            <v>14000000</v>
          </cell>
          <cell r="C1590">
            <v>39888</v>
          </cell>
          <cell r="F1590">
            <v>6887491.7199999997</v>
          </cell>
          <cell r="G1590">
            <v>826961</v>
          </cell>
          <cell r="H1590">
            <v>36.04</v>
          </cell>
          <cell r="I1590">
            <v>0.3604</v>
          </cell>
          <cell r="J1590">
            <v>39926</v>
          </cell>
          <cell r="K1590">
            <v>40625</v>
          </cell>
          <cell r="L1590">
            <v>371000</v>
          </cell>
        </row>
        <row r="1591">
          <cell r="B1591">
            <v>5000000</v>
          </cell>
          <cell r="C1591">
            <v>39889</v>
          </cell>
          <cell r="D1591" t="str">
            <v>A</v>
          </cell>
          <cell r="E1591" t="str">
            <v>T</v>
          </cell>
          <cell r="F1591">
            <v>6015095.2000000002</v>
          </cell>
          <cell r="G1591">
            <v>276395</v>
          </cell>
          <cell r="H1591">
            <v>51.88</v>
          </cell>
          <cell r="I1591">
            <v>0.51880000000000004</v>
          </cell>
          <cell r="J1591">
            <v>39926</v>
          </cell>
          <cell r="K1591">
            <v>40991</v>
          </cell>
          <cell r="L1591">
            <v>97500</v>
          </cell>
        </row>
        <row r="1592">
          <cell r="B1592">
            <v>4000000</v>
          </cell>
          <cell r="C1592">
            <v>39889</v>
          </cell>
          <cell r="F1592">
            <v>1603713.72</v>
          </cell>
          <cell r="G1592">
            <v>254661</v>
          </cell>
          <cell r="H1592">
            <v>44.54</v>
          </cell>
          <cell r="I1592">
            <v>0.44540000000000002</v>
          </cell>
          <cell r="J1592">
            <v>39926</v>
          </cell>
          <cell r="K1592">
            <v>40625</v>
          </cell>
          <cell r="L1592">
            <v>106000</v>
          </cell>
        </row>
        <row r="1593">
          <cell r="B1593">
            <v>10000000</v>
          </cell>
          <cell r="C1593">
            <v>39889</v>
          </cell>
          <cell r="D1593" t="str">
            <v>A</v>
          </cell>
          <cell r="E1593" t="str">
            <v>T</v>
          </cell>
          <cell r="F1593">
            <v>11346123.550000001</v>
          </cell>
          <cell r="G1593">
            <v>552789</v>
          </cell>
          <cell r="H1593">
            <v>51.88</v>
          </cell>
          <cell r="I1593">
            <v>0.51880000000000004</v>
          </cell>
          <cell r="J1593">
            <v>39926</v>
          </cell>
          <cell r="K1593">
            <v>40991</v>
          </cell>
          <cell r="L1593">
            <v>195000</v>
          </cell>
        </row>
        <row r="1594">
          <cell r="B1594">
            <v>8000000</v>
          </cell>
          <cell r="C1594">
            <v>39889</v>
          </cell>
          <cell r="F1594">
            <v>4510250.53</v>
          </cell>
          <cell r="G1594">
            <v>509321</v>
          </cell>
          <cell r="H1594">
            <v>44.54</v>
          </cell>
          <cell r="I1594">
            <v>0.44540000000000002</v>
          </cell>
          <cell r="J1594">
            <v>39926</v>
          </cell>
          <cell r="K1594">
            <v>40625</v>
          </cell>
          <cell r="L1594">
            <v>212000</v>
          </cell>
        </row>
        <row r="1595">
          <cell r="B1595">
            <v>2000000</v>
          </cell>
          <cell r="C1595">
            <v>39889</v>
          </cell>
          <cell r="D1595" t="str">
            <v>A</v>
          </cell>
          <cell r="E1595" t="str">
            <v>S</v>
          </cell>
          <cell r="F1595">
            <v>649640.55000000005</v>
          </cell>
          <cell r="G1595">
            <v>203663</v>
          </cell>
          <cell r="H1595">
            <v>38.729999999999997</v>
          </cell>
          <cell r="I1595">
            <v>0.38729999999999998</v>
          </cell>
          <cell r="J1595">
            <v>39926</v>
          </cell>
          <cell r="K1595">
            <v>40260</v>
          </cell>
          <cell r="L1595">
            <v>53000</v>
          </cell>
        </row>
        <row r="1596">
          <cell r="B1596">
            <v>4000000</v>
          </cell>
          <cell r="C1596">
            <v>39889</v>
          </cell>
          <cell r="D1596" t="str">
            <v>A</v>
          </cell>
          <cell r="E1596" t="str">
            <v>S</v>
          </cell>
          <cell r="F1596">
            <v>3793622.14</v>
          </cell>
          <cell r="G1596">
            <v>254661</v>
          </cell>
          <cell r="H1596">
            <v>44.54</v>
          </cell>
          <cell r="I1596">
            <v>0.44540000000000002</v>
          </cell>
          <cell r="J1596">
            <v>39926</v>
          </cell>
          <cell r="K1596">
            <v>40625</v>
          </cell>
          <cell r="L1596">
            <v>106000</v>
          </cell>
        </row>
        <row r="1597">
          <cell r="B1597">
            <v>4500000</v>
          </cell>
          <cell r="C1597">
            <v>39889</v>
          </cell>
          <cell r="F1597">
            <v>3251792.97</v>
          </cell>
          <cell r="G1597">
            <v>248756</v>
          </cell>
          <cell r="H1597">
            <v>51.88</v>
          </cell>
          <cell r="I1597">
            <v>0.51880000000000004</v>
          </cell>
          <cell r="J1597">
            <v>39926</v>
          </cell>
          <cell r="K1597">
            <v>40991</v>
          </cell>
          <cell r="L1597">
            <v>87750</v>
          </cell>
        </row>
        <row r="1598">
          <cell r="B1598">
            <v>15000000</v>
          </cell>
          <cell r="C1598">
            <v>39889</v>
          </cell>
          <cell r="F1598">
            <v>10036399.029999999</v>
          </cell>
          <cell r="G1598">
            <v>686630</v>
          </cell>
          <cell r="H1598">
            <v>35.950000000000003</v>
          </cell>
          <cell r="I1598">
            <v>0.35950000000000004</v>
          </cell>
          <cell r="J1598">
            <v>39926</v>
          </cell>
          <cell r="K1598">
            <v>40991</v>
          </cell>
          <cell r="L1598">
            <v>292500</v>
          </cell>
        </row>
        <row r="1599">
          <cell r="B1599">
            <v>8000000</v>
          </cell>
          <cell r="C1599">
            <v>39889</v>
          </cell>
          <cell r="F1599">
            <v>1166120.53</v>
          </cell>
          <cell r="G1599">
            <v>604442</v>
          </cell>
          <cell r="H1599">
            <v>41.5</v>
          </cell>
          <cell r="I1599">
            <v>0.41499999999999998</v>
          </cell>
          <cell r="J1599">
            <v>39926</v>
          </cell>
          <cell r="K1599">
            <v>40444</v>
          </cell>
          <cell r="L1599">
            <v>212000</v>
          </cell>
        </row>
        <row r="1600">
          <cell r="B1600">
            <v>8000000</v>
          </cell>
          <cell r="C1600">
            <v>39889</v>
          </cell>
          <cell r="F1600">
            <v>3447502.39</v>
          </cell>
          <cell r="G1600">
            <v>509321</v>
          </cell>
          <cell r="H1600">
            <v>44.54</v>
          </cell>
          <cell r="I1600">
            <v>0.44540000000000002</v>
          </cell>
          <cell r="J1600">
            <v>39926</v>
          </cell>
          <cell r="K1600">
            <v>40625</v>
          </cell>
          <cell r="L1600">
            <v>212000</v>
          </cell>
        </row>
        <row r="1601">
          <cell r="B1601">
            <v>11000000</v>
          </cell>
          <cell r="C1601">
            <v>39889</v>
          </cell>
          <cell r="E1601" t="str">
            <v>Q</v>
          </cell>
          <cell r="F1601">
            <v>7476565.2400000002</v>
          </cell>
          <cell r="G1601">
            <v>649755</v>
          </cell>
          <cell r="H1601">
            <v>36.04</v>
          </cell>
          <cell r="I1601">
            <v>0.3604</v>
          </cell>
          <cell r="J1601">
            <v>39926</v>
          </cell>
          <cell r="K1601">
            <v>40625</v>
          </cell>
          <cell r="L1601">
            <v>291500</v>
          </cell>
        </row>
        <row r="1602">
          <cell r="B1602">
            <v>6000000</v>
          </cell>
          <cell r="C1602">
            <v>39889</v>
          </cell>
          <cell r="F1602">
            <v>2589425.27</v>
          </cell>
          <cell r="G1602">
            <v>381991</v>
          </cell>
          <cell r="H1602">
            <v>44.54</v>
          </cell>
          <cell r="I1602">
            <v>0.44540000000000002</v>
          </cell>
          <cell r="J1602">
            <v>39926</v>
          </cell>
          <cell r="K1602">
            <v>40625</v>
          </cell>
          <cell r="L1602">
            <v>159000</v>
          </cell>
        </row>
        <row r="1603">
          <cell r="B1603">
            <v>6500000</v>
          </cell>
          <cell r="C1603">
            <v>39889</v>
          </cell>
          <cell r="F1603">
            <v>2772334.48</v>
          </cell>
          <cell r="G1603">
            <v>413824</v>
          </cell>
          <cell r="H1603">
            <v>44.54</v>
          </cell>
          <cell r="I1603">
            <v>0.44540000000000002</v>
          </cell>
          <cell r="J1603">
            <v>39926</v>
          </cell>
          <cell r="K1603">
            <v>40625</v>
          </cell>
          <cell r="L1603">
            <v>172250</v>
          </cell>
        </row>
        <row r="1604">
          <cell r="B1604">
            <v>10000000</v>
          </cell>
          <cell r="C1604">
            <v>39889</v>
          </cell>
          <cell r="F1604">
            <v>7062143.4500000002</v>
          </cell>
          <cell r="G1604">
            <v>552789</v>
          </cell>
          <cell r="H1604">
            <v>51.88</v>
          </cell>
          <cell r="I1604">
            <v>0.51880000000000004</v>
          </cell>
          <cell r="J1604">
            <v>39926</v>
          </cell>
          <cell r="K1604">
            <v>40991</v>
          </cell>
          <cell r="L1604">
            <v>195000</v>
          </cell>
        </row>
        <row r="1605">
          <cell r="B1605">
            <v>12000000</v>
          </cell>
          <cell r="C1605">
            <v>39889</v>
          </cell>
          <cell r="F1605">
            <v>4744792.17</v>
          </cell>
          <cell r="G1605">
            <v>708824</v>
          </cell>
          <cell r="H1605">
            <v>36.04</v>
          </cell>
          <cell r="I1605">
            <v>0.3604</v>
          </cell>
          <cell r="J1605">
            <v>39926</v>
          </cell>
          <cell r="K1605">
            <v>40625</v>
          </cell>
          <cell r="L1605">
            <v>318000</v>
          </cell>
        </row>
        <row r="1606">
          <cell r="B1606">
            <v>10000000</v>
          </cell>
          <cell r="C1606">
            <v>39889</v>
          </cell>
          <cell r="D1606" t="str">
            <v>A</v>
          </cell>
          <cell r="E1606" t="str">
            <v>S</v>
          </cell>
          <cell r="F1606">
            <v>8502744.3200000003</v>
          </cell>
          <cell r="G1606">
            <v>636651</v>
          </cell>
          <cell r="H1606">
            <v>44.54</v>
          </cell>
          <cell r="I1606">
            <v>0.44540000000000002</v>
          </cell>
          <cell r="J1606">
            <v>39926</v>
          </cell>
          <cell r="K1606">
            <v>40625</v>
          </cell>
          <cell r="L1606">
            <v>265000</v>
          </cell>
        </row>
        <row r="1607">
          <cell r="B1607">
            <v>11000000</v>
          </cell>
          <cell r="C1607">
            <v>39889</v>
          </cell>
          <cell r="F1607">
            <v>4609301.54</v>
          </cell>
          <cell r="G1607">
            <v>649755</v>
          </cell>
          <cell r="H1607">
            <v>36.04</v>
          </cell>
          <cell r="I1607">
            <v>0.3604</v>
          </cell>
          <cell r="J1607">
            <v>39926</v>
          </cell>
          <cell r="K1607">
            <v>40625</v>
          </cell>
          <cell r="L1607">
            <v>291500</v>
          </cell>
        </row>
        <row r="1608">
          <cell r="B1608">
            <v>7000000</v>
          </cell>
          <cell r="C1608">
            <v>39889</v>
          </cell>
          <cell r="F1608">
            <v>1134948.74</v>
          </cell>
          <cell r="G1608">
            <v>528887</v>
          </cell>
          <cell r="H1608">
            <v>41.5</v>
          </cell>
          <cell r="I1608">
            <v>0.41499999999999998</v>
          </cell>
          <cell r="J1608">
            <v>39926</v>
          </cell>
          <cell r="K1608">
            <v>40444</v>
          </cell>
          <cell r="L1608">
            <v>185500</v>
          </cell>
        </row>
        <row r="1609">
          <cell r="B1609">
            <v>10000000</v>
          </cell>
          <cell r="C1609">
            <v>39889</v>
          </cell>
          <cell r="F1609">
            <v>3341636.77</v>
          </cell>
          <cell r="G1609">
            <v>755553</v>
          </cell>
          <cell r="H1609">
            <v>41.5</v>
          </cell>
          <cell r="I1609">
            <v>0.41499999999999998</v>
          </cell>
          <cell r="J1609">
            <v>39926</v>
          </cell>
          <cell r="K1609">
            <v>40444</v>
          </cell>
          <cell r="L1609">
            <v>265000</v>
          </cell>
        </row>
        <row r="1610">
          <cell r="B1610">
            <v>5000000</v>
          </cell>
          <cell r="C1610">
            <v>39889</v>
          </cell>
          <cell r="F1610">
            <v>747658.09</v>
          </cell>
          <cell r="G1610">
            <v>377777</v>
          </cell>
          <cell r="H1610">
            <v>41.5</v>
          </cell>
          <cell r="I1610">
            <v>0.41499999999999998</v>
          </cell>
          <cell r="J1610">
            <v>39926</v>
          </cell>
          <cell r="K1610">
            <v>40444</v>
          </cell>
          <cell r="L1610">
            <v>132500</v>
          </cell>
        </row>
        <row r="1611">
          <cell r="B1611">
            <v>5000000</v>
          </cell>
          <cell r="C1611">
            <v>39889</v>
          </cell>
          <cell r="F1611">
            <v>2774519.66</v>
          </cell>
          <cell r="G1611">
            <v>318326</v>
          </cell>
          <cell r="H1611">
            <v>44.54</v>
          </cell>
          <cell r="I1611">
            <v>0.44540000000000002</v>
          </cell>
          <cell r="J1611">
            <v>39926</v>
          </cell>
          <cell r="K1611">
            <v>40625</v>
          </cell>
          <cell r="L1611">
            <v>132500</v>
          </cell>
        </row>
        <row r="1612">
          <cell r="B1612">
            <v>30000000</v>
          </cell>
          <cell r="C1612">
            <v>39889</v>
          </cell>
          <cell r="D1612" t="str">
            <v>A</v>
          </cell>
          <cell r="E1612" t="str">
            <v>T</v>
          </cell>
          <cell r="F1612">
            <v>31169223.98</v>
          </cell>
          <cell r="G1612">
            <v>1373260</v>
          </cell>
          <cell r="H1612">
            <v>35.950000000000003</v>
          </cell>
          <cell r="I1612">
            <v>0.35950000000000004</v>
          </cell>
          <cell r="J1612">
            <v>39926</v>
          </cell>
          <cell r="K1612">
            <v>40991</v>
          </cell>
          <cell r="L1612">
            <v>585000</v>
          </cell>
        </row>
        <row r="1613">
          <cell r="B1613">
            <v>5000000</v>
          </cell>
          <cell r="C1613">
            <v>39890</v>
          </cell>
          <cell r="D1613" t="str">
            <v>A</v>
          </cell>
          <cell r="E1613" t="str">
            <v>S</v>
          </cell>
          <cell r="F1613">
            <v>4595890.7699999996</v>
          </cell>
          <cell r="G1613">
            <v>318326</v>
          </cell>
          <cell r="H1613">
            <v>44.54</v>
          </cell>
          <cell r="I1613">
            <v>0.44540000000000002</v>
          </cell>
          <cell r="J1613">
            <v>39926</v>
          </cell>
          <cell r="K1613">
            <v>40625</v>
          </cell>
          <cell r="L1613">
            <v>132500</v>
          </cell>
        </row>
        <row r="1614">
          <cell r="B1614">
            <v>5000000</v>
          </cell>
          <cell r="C1614">
            <v>39890</v>
          </cell>
          <cell r="F1614">
            <v>774375.92</v>
          </cell>
          <cell r="G1614">
            <v>377777</v>
          </cell>
          <cell r="H1614">
            <v>41.5</v>
          </cell>
          <cell r="I1614">
            <v>0.41499999999999998</v>
          </cell>
          <cell r="J1614">
            <v>39926</v>
          </cell>
          <cell r="K1614">
            <v>40444</v>
          </cell>
          <cell r="L1614">
            <v>132500</v>
          </cell>
        </row>
        <row r="1615">
          <cell r="B1615">
            <v>16000000</v>
          </cell>
          <cell r="C1615">
            <v>39890</v>
          </cell>
          <cell r="F1615">
            <v>6807885.1299999999</v>
          </cell>
          <cell r="G1615">
            <v>945098</v>
          </cell>
          <cell r="H1615">
            <v>36.04</v>
          </cell>
          <cell r="I1615">
            <v>0.3604</v>
          </cell>
          <cell r="J1615">
            <v>39926</v>
          </cell>
          <cell r="K1615">
            <v>40625</v>
          </cell>
          <cell r="L1615">
            <v>424000</v>
          </cell>
        </row>
        <row r="1616">
          <cell r="B1616">
            <v>10000000</v>
          </cell>
          <cell r="C1616">
            <v>39890</v>
          </cell>
          <cell r="F1616">
            <v>7285754.9500000002</v>
          </cell>
          <cell r="G1616">
            <v>552789</v>
          </cell>
          <cell r="H1616">
            <v>51.88</v>
          </cell>
          <cell r="I1616">
            <v>0.51880000000000004</v>
          </cell>
          <cell r="J1616">
            <v>39926</v>
          </cell>
          <cell r="K1616">
            <v>40991</v>
          </cell>
          <cell r="L1616">
            <v>195000</v>
          </cell>
        </row>
        <row r="1617">
          <cell r="B1617">
            <v>15500000</v>
          </cell>
          <cell r="C1617">
            <v>39890</v>
          </cell>
          <cell r="F1617">
            <v>11081206.109999999</v>
          </cell>
          <cell r="G1617">
            <v>709518</v>
          </cell>
          <cell r="H1617">
            <v>35.950000000000003</v>
          </cell>
          <cell r="I1617">
            <v>0.35950000000000004</v>
          </cell>
          <cell r="J1617">
            <v>39926</v>
          </cell>
          <cell r="K1617">
            <v>40991</v>
          </cell>
          <cell r="L1617">
            <v>302250</v>
          </cell>
        </row>
        <row r="1618">
          <cell r="B1618">
            <v>16000000</v>
          </cell>
          <cell r="C1618">
            <v>39890</v>
          </cell>
          <cell r="F1618">
            <v>10595693.84</v>
          </cell>
          <cell r="G1618">
            <v>732406</v>
          </cell>
          <cell r="H1618">
            <v>35.950000000000003</v>
          </cell>
          <cell r="I1618">
            <v>0.35950000000000004</v>
          </cell>
          <cell r="J1618">
            <v>39926</v>
          </cell>
          <cell r="K1618">
            <v>40991</v>
          </cell>
          <cell r="L1618">
            <v>312000</v>
          </cell>
        </row>
        <row r="1619">
          <cell r="B1619">
            <v>10000000</v>
          </cell>
          <cell r="C1619">
            <v>39890</v>
          </cell>
          <cell r="F1619">
            <v>4128137.17</v>
          </cell>
          <cell r="G1619">
            <v>636651</v>
          </cell>
          <cell r="H1619">
            <v>44.54</v>
          </cell>
          <cell r="I1619">
            <v>0.44540000000000002</v>
          </cell>
          <cell r="J1619">
            <v>39926</v>
          </cell>
          <cell r="K1619">
            <v>40625</v>
          </cell>
          <cell r="L1619">
            <v>265000</v>
          </cell>
        </row>
        <row r="1620">
          <cell r="B1620">
            <v>5500000</v>
          </cell>
          <cell r="C1620">
            <v>39890</v>
          </cell>
          <cell r="D1620" t="str">
            <v>A</v>
          </cell>
          <cell r="E1620" t="str">
            <v>T</v>
          </cell>
          <cell r="F1620">
            <v>5799315.4100000001</v>
          </cell>
          <cell r="G1620">
            <v>350158</v>
          </cell>
          <cell r="H1620">
            <v>44.54</v>
          </cell>
          <cell r="I1620">
            <v>0.44540000000000002</v>
          </cell>
          <cell r="J1620">
            <v>39926</v>
          </cell>
          <cell r="K1620">
            <v>40625</v>
          </cell>
          <cell r="L1620">
            <v>145750</v>
          </cell>
        </row>
        <row r="1621">
          <cell r="B1621">
            <v>8000000</v>
          </cell>
          <cell r="C1621">
            <v>39890</v>
          </cell>
          <cell r="D1621" t="str">
            <v>A</v>
          </cell>
          <cell r="E1621" t="str">
            <v>T</v>
          </cell>
          <cell r="F1621">
            <v>6398089.2400000002</v>
          </cell>
          <cell r="G1621">
            <v>604442</v>
          </cell>
          <cell r="H1621">
            <v>41.5</v>
          </cell>
          <cell r="I1621">
            <v>0.41499999999999998</v>
          </cell>
          <cell r="J1621">
            <v>39926</v>
          </cell>
          <cell r="K1621">
            <v>40444</v>
          </cell>
          <cell r="L1621">
            <v>212000</v>
          </cell>
        </row>
        <row r="1622">
          <cell r="B1622">
            <v>6000000</v>
          </cell>
          <cell r="C1622">
            <v>39890</v>
          </cell>
          <cell r="F1622">
            <v>3681182.57</v>
          </cell>
          <cell r="G1622">
            <v>350007</v>
          </cell>
          <cell r="H1622">
            <v>48.86</v>
          </cell>
          <cell r="I1622">
            <v>0.48859999999999998</v>
          </cell>
          <cell r="J1622">
            <v>39926</v>
          </cell>
          <cell r="K1622">
            <v>40809</v>
          </cell>
          <cell r="L1622">
            <v>147000</v>
          </cell>
        </row>
        <row r="1623">
          <cell r="B1623">
            <v>5000000</v>
          </cell>
          <cell r="C1623">
            <v>39890</v>
          </cell>
          <cell r="E1623" t="str">
            <v>R</v>
          </cell>
          <cell r="F1623">
            <v>5311918.16</v>
          </cell>
          <cell r="G1623">
            <v>276395</v>
          </cell>
          <cell r="H1623">
            <v>51.88</v>
          </cell>
          <cell r="I1623">
            <v>0.51880000000000004</v>
          </cell>
          <cell r="J1623">
            <v>39926</v>
          </cell>
          <cell r="K1623">
            <v>40991</v>
          </cell>
          <cell r="L1623">
            <v>97500</v>
          </cell>
        </row>
        <row r="1624">
          <cell r="B1624">
            <v>3500000</v>
          </cell>
          <cell r="C1624">
            <v>39890</v>
          </cell>
          <cell r="F1624">
            <v>2907489.88</v>
          </cell>
          <cell r="G1624">
            <v>193477</v>
          </cell>
          <cell r="H1624">
            <v>51.88</v>
          </cell>
          <cell r="I1624">
            <v>0.51880000000000004</v>
          </cell>
          <cell r="J1624">
            <v>39926</v>
          </cell>
          <cell r="K1624">
            <v>40991</v>
          </cell>
          <cell r="L1624">
            <v>68250</v>
          </cell>
        </row>
        <row r="1625">
          <cell r="B1625">
            <v>5000000</v>
          </cell>
          <cell r="C1625">
            <v>39890</v>
          </cell>
          <cell r="F1625">
            <v>1103742.95</v>
          </cell>
          <cell r="G1625">
            <v>377777</v>
          </cell>
          <cell r="H1625">
            <v>41.5</v>
          </cell>
          <cell r="I1625">
            <v>0.41499999999999998</v>
          </cell>
          <cell r="J1625">
            <v>39926</v>
          </cell>
          <cell r="K1625">
            <v>40444</v>
          </cell>
          <cell r="L1625">
            <v>132500</v>
          </cell>
        </row>
        <row r="1626">
          <cell r="B1626">
            <v>8000000</v>
          </cell>
          <cell r="C1626">
            <v>39890</v>
          </cell>
          <cell r="D1626" t="str">
            <v>A</v>
          </cell>
          <cell r="E1626" t="str">
            <v>S</v>
          </cell>
          <cell r="F1626">
            <v>9292038.4199999999</v>
          </cell>
          <cell r="G1626">
            <v>442232</v>
          </cell>
          <cell r="H1626">
            <v>51.88</v>
          </cell>
          <cell r="I1626">
            <v>0.51880000000000004</v>
          </cell>
          <cell r="J1626">
            <v>39926</v>
          </cell>
          <cell r="K1626">
            <v>40991</v>
          </cell>
          <cell r="L1626">
            <v>156000</v>
          </cell>
        </row>
        <row r="1627">
          <cell r="B1627">
            <v>4000000</v>
          </cell>
          <cell r="C1627">
            <v>39890</v>
          </cell>
          <cell r="F1627">
            <v>1605565.83</v>
          </cell>
          <cell r="G1627">
            <v>254661</v>
          </cell>
          <cell r="H1627">
            <v>44.54</v>
          </cell>
          <cell r="I1627">
            <v>0.44540000000000002</v>
          </cell>
          <cell r="J1627">
            <v>39926</v>
          </cell>
          <cell r="K1627">
            <v>40625</v>
          </cell>
          <cell r="L1627">
            <v>106000</v>
          </cell>
        </row>
        <row r="1628">
          <cell r="B1628">
            <v>8000000</v>
          </cell>
          <cell r="C1628">
            <v>39890</v>
          </cell>
          <cell r="F1628">
            <v>3630814.11</v>
          </cell>
          <cell r="G1628">
            <v>509321</v>
          </cell>
          <cell r="H1628">
            <v>44.54</v>
          </cell>
          <cell r="I1628">
            <v>0.44540000000000002</v>
          </cell>
          <cell r="J1628">
            <v>39926</v>
          </cell>
          <cell r="K1628">
            <v>40625</v>
          </cell>
          <cell r="L1628">
            <v>212000</v>
          </cell>
        </row>
        <row r="1629">
          <cell r="B1629">
            <v>7000000</v>
          </cell>
          <cell r="C1629">
            <v>39890</v>
          </cell>
          <cell r="F1629">
            <v>958345.73</v>
          </cell>
          <cell r="G1629">
            <v>528887</v>
          </cell>
          <cell r="H1629">
            <v>41.5</v>
          </cell>
          <cell r="I1629">
            <v>0.41499999999999998</v>
          </cell>
          <cell r="J1629">
            <v>39926</v>
          </cell>
          <cell r="K1629">
            <v>40444</v>
          </cell>
          <cell r="L1629">
            <v>185500</v>
          </cell>
        </row>
        <row r="1630">
          <cell r="B1630">
            <v>4500000</v>
          </cell>
          <cell r="C1630">
            <v>39890</v>
          </cell>
          <cell r="D1630" t="str">
            <v>A</v>
          </cell>
          <cell r="E1630" t="str">
            <v>S</v>
          </cell>
          <cell r="F1630">
            <v>4148475.7</v>
          </cell>
          <cell r="G1630">
            <v>286493</v>
          </cell>
          <cell r="H1630">
            <v>44.54</v>
          </cell>
          <cell r="I1630">
            <v>0.44540000000000002</v>
          </cell>
          <cell r="J1630">
            <v>39926</v>
          </cell>
          <cell r="K1630">
            <v>40625</v>
          </cell>
          <cell r="L1630">
            <v>119250</v>
          </cell>
        </row>
        <row r="1631">
          <cell r="B1631">
            <v>8000000</v>
          </cell>
          <cell r="C1631">
            <v>39890</v>
          </cell>
          <cell r="F1631">
            <v>5636378.3799999999</v>
          </cell>
          <cell r="G1631">
            <v>442232</v>
          </cell>
          <cell r="H1631">
            <v>51.88</v>
          </cell>
          <cell r="I1631">
            <v>0.51880000000000004</v>
          </cell>
          <cell r="J1631">
            <v>39926</v>
          </cell>
          <cell r="K1631">
            <v>40991</v>
          </cell>
          <cell r="L1631">
            <v>156000</v>
          </cell>
        </row>
        <row r="1632">
          <cell r="B1632">
            <v>6500000</v>
          </cell>
          <cell r="C1632">
            <v>39890</v>
          </cell>
          <cell r="D1632" t="str">
            <v>A</v>
          </cell>
          <cell r="E1632" t="str">
            <v>T</v>
          </cell>
          <cell r="F1632">
            <v>4968151.71</v>
          </cell>
          <cell r="G1632">
            <v>491109</v>
          </cell>
          <cell r="H1632">
            <v>41.5</v>
          </cell>
          <cell r="I1632">
            <v>0.41499999999999998</v>
          </cell>
          <cell r="J1632">
            <v>39926</v>
          </cell>
          <cell r="K1632">
            <v>40444</v>
          </cell>
          <cell r="L1632">
            <v>172250</v>
          </cell>
        </row>
        <row r="1633">
          <cell r="B1633">
            <v>10000000</v>
          </cell>
          <cell r="C1633">
            <v>39890</v>
          </cell>
          <cell r="F1633">
            <v>7039985.2999999998</v>
          </cell>
          <cell r="G1633">
            <v>552789</v>
          </cell>
          <cell r="H1633">
            <v>51.88</v>
          </cell>
          <cell r="I1633">
            <v>0.51880000000000004</v>
          </cell>
          <cell r="J1633">
            <v>39926</v>
          </cell>
          <cell r="K1633">
            <v>40991</v>
          </cell>
          <cell r="L1633">
            <v>195000</v>
          </cell>
        </row>
        <row r="1634">
          <cell r="B1634">
            <v>5000000</v>
          </cell>
          <cell r="C1634">
            <v>39890</v>
          </cell>
          <cell r="F1634">
            <v>1077610.95</v>
          </cell>
          <cell r="G1634">
            <v>377777</v>
          </cell>
          <cell r="H1634">
            <v>41.5</v>
          </cell>
          <cell r="I1634">
            <v>0.41499999999999998</v>
          </cell>
          <cell r="J1634">
            <v>39926</v>
          </cell>
          <cell r="K1634">
            <v>40444</v>
          </cell>
          <cell r="L1634">
            <v>132500</v>
          </cell>
        </row>
        <row r="1635">
          <cell r="B1635">
            <v>3000000</v>
          </cell>
          <cell r="C1635">
            <v>39890</v>
          </cell>
          <cell r="F1635">
            <v>319949</v>
          </cell>
          <cell r="G1635">
            <v>226666</v>
          </cell>
          <cell r="H1635">
            <v>41.5</v>
          </cell>
          <cell r="I1635">
            <v>0.41499999999999998</v>
          </cell>
          <cell r="J1635">
            <v>39926</v>
          </cell>
          <cell r="K1635">
            <v>40444</v>
          </cell>
          <cell r="L1635">
            <v>79500</v>
          </cell>
        </row>
        <row r="1636">
          <cell r="B1636">
            <v>16000000</v>
          </cell>
          <cell r="C1636">
            <v>39890</v>
          </cell>
          <cell r="F1636">
            <v>10140473.609999999</v>
          </cell>
          <cell r="G1636">
            <v>732406</v>
          </cell>
          <cell r="H1636">
            <v>35.950000000000003</v>
          </cell>
          <cell r="I1636">
            <v>0.35950000000000004</v>
          </cell>
          <cell r="J1636">
            <v>39926</v>
          </cell>
          <cell r="K1636">
            <v>40991</v>
          </cell>
          <cell r="L1636">
            <v>312000</v>
          </cell>
        </row>
        <row r="1637">
          <cell r="B1637">
            <v>5000000</v>
          </cell>
          <cell r="C1637">
            <v>39890</v>
          </cell>
          <cell r="F1637">
            <v>2017855.05</v>
          </cell>
          <cell r="G1637">
            <v>318326</v>
          </cell>
          <cell r="H1637">
            <v>44.54</v>
          </cell>
          <cell r="I1637">
            <v>0.44540000000000002</v>
          </cell>
          <cell r="J1637">
            <v>39926</v>
          </cell>
          <cell r="K1637">
            <v>40625</v>
          </cell>
          <cell r="L1637">
            <v>132500</v>
          </cell>
        </row>
        <row r="1638">
          <cell r="B1638">
            <v>2000000</v>
          </cell>
          <cell r="C1638">
            <v>39890</v>
          </cell>
          <cell r="F1638">
            <v>735865.27</v>
          </cell>
          <cell r="G1638">
            <v>127331</v>
          </cell>
          <cell r="H1638">
            <v>44.54</v>
          </cell>
          <cell r="I1638">
            <v>0.44540000000000002</v>
          </cell>
          <cell r="J1638">
            <v>39926</v>
          </cell>
          <cell r="K1638">
            <v>40625</v>
          </cell>
          <cell r="L1638">
            <v>53000</v>
          </cell>
        </row>
        <row r="1639">
          <cell r="B1639">
            <v>6000000</v>
          </cell>
          <cell r="C1639">
            <v>39890</v>
          </cell>
          <cell r="F1639">
            <v>2616471.15</v>
          </cell>
          <cell r="G1639">
            <v>381991</v>
          </cell>
          <cell r="H1639">
            <v>44.54</v>
          </cell>
          <cell r="I1639">
            <v>0.44540000000000002</v>
          </cell>
          <cell r="J1639">
            <v>39926</v>
          </cell>
          <cell r="K1639">
            <v>40625</v>
          </cell>
          <cell r="L1639">
            <v>159000</v>
          </cell>
        </row>
        <row r="1640">
          <cell r="B1640">
            <v>12000000</v>
          </cell>
          <cell r="C1640">
            <v>39891</v>
          </cell>
          <cell r="F1640">
            <v>4937942.13</v>
          </cell>
          <cell r="G1640">
            <v>708824</v>
          </cell>
          <cell r="H1640">
            <v>36.04</v>
          </cell>
          <cell r="I1640">
            <v>0.3604</v>
          </cell>
          <cell r="J1640">
            <v>39926</v>
          </cell>
          <cell r="K1640">
            <v>40625</v>
          </cell>
          <cell r="L1640">
            <v>318000</v>
          </cell>
        </row>
        <row r="1641">
          <cell r="B1641">
            <v>6000000</v>
          </cell>
          <cell r="C1641">
            <v>39891</v>
          </cell>
          <cell r="F1641">
            <v>2643323.75</v>
          </cell>
          <cell r="G1641">
            <v>381991</v>
          </cell>
          <cell r="H1641">
            <v>44.54</v>
          </cell>
          <cell r="I1641">
            <v>0.44540000000000002</v>
          </cell>
          <cell r="J1641">
            <v>39926</v>
          </cell>
          <cell r="K1641">
            <v>40625</v>
          </cell>
          <cell r="L1641">
            <v>159000</v>
          </cell>
        </row>
        <row r="1642">
          <cell r="B1642">
            <v>10000000</v>
          </cell>
          <cell r="C1642">
            <v>39891</v>
          </cell>
          <cell r="F1642">
            <v>7138272.46</v>
          </cell>
          <cell r="G1642">
            <v>552789</v>
          </cell>
          <cell r="H1642">
            <v>51.88</v>
          </cell>
          <cell r="I1642">
            <v>0.51880000000000004</v>
          </cell>
          <cell r="J1642">
            <v>39926</v>
          </cell>
          <cell r="K1642">
            <v>40991</v>
          </cell>
          <cell r="L1642">
            <v>195000</v>
          </cell>
        </row>
        <row r="1643">
          <cell r="B1643">
            <v>10000000</v>
          </cell>
          <cell r="C1643">
            <v>39891</v>
          </cell>
          <cell r="F1643">
            <v>6867561.9100000001</v>
          </cell>
          <cell r="G1643">
            <v>552789</v>
          </cell>
          <cell r="H1643">
            <v>51.88</v>
          </cell>
          <cell r="I1643">
            <v>0.51880000000000004</v>
          </cell>
          <cell r="J1643">
            <v>39926</v>
          </cell>
          <cell r="K1643">
            <v>40991</v>
          </cell>
          <cell r="L1643">
            <v>195000</v>
          </cell>
        </row>
        <row r="1644">
          <cell r="B1644">
            <v>8000000</v>
          </cell>
          <cell r="C1644">
            <v>39891</v>
          </cell>
          <cell r="F1644">
            <v>4167003.28</v>
          </cell>
          <cell r="G1644">
            <v>509321</v>
          </cell>
          <cell r="H1644">
            <v>44.54</v>
          </cell>
          <cell r="I1644">
            <v>0.44540000000000002</v>
          </cell>
          <cell r="J1644">
            <v>39926</v>
          </cell>
          <cell r="K1644">
            <v>40625</v>
          </cell>
          <cell r="L1644">
            <v>212000</v>
          </cell>
        </row>
        <row r="1645">
          <cell r="B1645">
            <v>4000000</v>
          </cell>
          <cell r="C1645">
            <v>39891</v>
          </cell>
          <cell r="D1645" t="str">
            <v>A</v>
          </cell>
          <cell r="E1645" t="str">
            <v>T</v>
          </cell>
          <cell r="F1645">
            <v>4772791.9800000004</v>
          </cell>
          <cell r="G1645">
            <v>254661</v>
          </cell>
          <cell r="H1645">
            <v>44.54</v>
          </cell>
          <cell r="I1645">
            <v>0.44540000000000002</v>
          </cell>
          <cell r="J1645">
            <v>39926</v>
          </cell>
          <cell r="K1645">
            <v>40625</v>
          </cell>
          <cell r="L1645">
            <v>106000</v>
          </cell>
        </row>
        <row r="1646">
          <cell r="B1646">
            <v>3000000</v>
          </cell>
          <cell r="C1646">
            <v>39891</v>
          </cell>
          <cell r="E1646" t="str">
            <v>P</v>
          </cell>
          <cell r="F1646">
            <v>1516239.23</v>
          </cell>
          <cell r="G1646">
            <v>226666</v>
          </cell>
          <cell r="H1646">
            <v>41.5</v>
          </cell>
          <cell r="I1646">
            <v>0.41499999999999998</v>
          </cell>
          <cell r="J1646">
            <v>39926</v>
          </cell>
          <cell r="K1646">
            <v>40444</v>
          </cell>
          <cell r="L1646">
            <v>79500</v>
          </cell>
        </row>
        <row r="1647">
          <cell r="B1647">
            <v>8000000</v>
          </cell>
          <cell r="C1647">
            <v>39891</v>
          </cell>
          <cell r="D1647" t="str">
            <v>A</v>
          </cell>
          <cell r="E1647" t="str">
            <v>T</v>
          </cell>
          <cell r="F1647">
            <v>8582273.1300000008</v>
          </cell>
          <cell r="G1647">
            <v>509321</v>
          </cell>
          <cell r="H1647">
            <v>44.54</v>
          </cell>
          <cell r="I1647">
            <v>0.44540000000000002</v>
          </cell>
          <cell r="J1647">
            <v>39926</v>
          </cell>
          <cell r="K1647">
            <v>40625</v>
          </cell>
          <cell r="L1647">
            <v>212000</v>
          </cell>
        </row>
        <row r="1648">
          <cell r="B1648">
            <v>6000000</v>
          </cell>
          <cell r="C1648">
            <v>39891</v>
          </cell>
          <cell r="E1648" t="str">
            <v>Q</v>
          </cell>
          <cell r="F1648">
            <v>4267084.59</v>
          </cell>
          <cell r="G1648">
            <v>381991</v>
          </cell>
          <cell r="H1648">
            <v>44.54</v>
          </cell>
          <cell r="I1648">
            <v>0.44540000000000002</v>
          </cell>
          <cell r="J1648">
            <v>39926</v>
          </cell>
          <cell r="K1648">
            <v>40625</v>
          </cell>
          <cell r="L1648">
            <v>159000</v>
          </cell>
        </row>
        <row r="1649">
          <cell r="B1649">
            <v>10000000</v>
          </cell>
          <cell r="C1649">
            <v>39891</v>
          </cell>
          <cell r="E1649" t="str">
            <v>R</v>
          </cell>
          <cell r="F1649">
            <v>10088360.039999999</v>
          </cell>
          <cell r="G1649">
            <v>552789</v>
          </cell>
          <cell r="H1649">
            <v>51.88</v>
          </cell>
          <cell r="I1649">
            <v>0.51880000000000004</v>
          </cell>
          <cell r="J1649">
            <v>39926</v>
          </cell>
          <cell r="K1649">
            <v>40991</v>
          </cell>
          <cell r="L1649">
            <v>195000</v>
          </cell>
        </row>
        <row r="1650">
          <cell r="B1650">
            <v>5000000</v>
          </cell>
          <cell r="C1650">
            <v>39891</v>
          </cell>
          <cell r="F1650">
            <v>3563182.85</v>
          </cell>
          <cell r="G1650">
            <v>276395</v>
          </cell>
          <cell r="H1650">
            <v>51.88</v>
          </cell>
          <cell r="I1650">
            <v>0.51880000000000004</v>
          </cell>
          <cell r="J1650">
            <v>39926</v>
          </cell>
          <cell r="K1650">
            <v>40991</v>
          </cell>
          <cell r="L1650">
            <v>97500</v>
          </cell>
        </row>
        <row r="1651">
          <cell r="B1651">
            <v>6500000</v>
          </cell>
          <cell r="C1651">
            <v>39891</v>
          </cell>
          <cell r="F1651">
            <v>2758861.71</v>
          </cell>
          <cell r="G1651">
            <v>413824</v>
          </cell>
          <cell r="H1651">
            <v>44.54</v>
          </cell>
          <cell r="I1651">
            <v>0.44540000000000002</v>
          </cell>
          <cell r="J1651">
            <v>39926</v>
          </cell>
          <cell r="K1651">
            <v>40625</v>
          </cell>
          <cell r="L1651">
            <v>172250</v>
          </cell>
        </row>
        <row r="1652">
          <cell r="B1652">
            <v>10000000</v>
          </cell>
          <cell r="C1652">
            <v>39891</v>
          </cell>
          <cell r="F1652">
            <v>7119277.5300000003</v>
          </cell>
          <cell r="G1652">
            <v>552789</v>
          </cell>
          <cell r="H1652">
            <v>51.88</v>
          </cell>
          <cell r="I1652">
            <v>0.51880000000000004</v>
          </cell>
          <cell r="J1652">
            <v>39926</v>
          </cell>
          <cell r="K1652">
            <v>40991</v>
          </cell>
          <cell r="L1652">
            <v>195000</v>
          </cell>
        </row>
        <row r="1653">
          <cell r="B1653">
            <v>3000000</v>
          </cell>
          <cell r="C1653">
            <v>39891</v>
          </cell>
          <cell r="F1653">
            <v>1283473.8999999999</v>
          </cell>
          <cell r="G1653">
            <v>190996</v>
          </cell>
          <cell r="H1653">
            <v>44.54</v>
          </cell>
          <cell r="I1653">
            <v>0.44540000000000002</v>
          </cell>
          <cell r="J1653">
            <v>39926</v>
          </cell>
          <cell r="K1653">
            <v>40625</v>
          </cell>
          <cell r="L1653">
            <v>79500</v>
          </cell>
        </row>
        <row r="1654">
          <cell r="B1654">
            <v>5000000</v>
          </cell>
          <cell r="C1654">
            <v>39891</v>
          </cell>
          <cell r="F1654">
            <v>2023613.72</v>
          </cell>
          <cell r="G1654">
            <v>318326</v>
          </cell>
          <cell r="H1654">
            <v>44.54</v>
          </cell>
          <cell r="I1654">
            <v>0.44540000000000002</v>
          </cell>
          <cell r="J1654">
            <v>39926</v>
          </cell>
          <cell r="K1654">
            <v>40625</v>
          </cell>
          <cell r="L1654">
            <v>132500</v>
          </cell>
        </row>
        <row r="1655">
          <cell r="B1655">
            <v>6000000</v>
          </cell>
          <cell r="C1655">
            <v>39891</v>
          </cell>
          <cell r="F1655">
            <v>595547.86</v>
          </cell>
          <cell r="G1655">
            <v>453332</v>
          </cell>
          <cell r="H1655">
            <v>41.5</v>
          </cell>
          <cell r="I1655">
            <v>0.41499999999999998</v>
          </cell>
          <cell r="J1655">
            <v>39926</v>
          </cell>
          <cell r="K1655">
            <v>40444</v>
          </cell>
          <cell r="L1655">
            <v>159000</v>
          </cell>
        </row>
        <row r="1656">
          <cell r="B1656">
            <v>6500000</v>
          </cell>
          <cell r="C1656">
            <v>39891</v>
          </cell>
          <cell r="F1656">
            <v>3950935</v>
          </cell>
          <cell r="G1656">
            <v>413824</v>
          </cell>
          <cell r="H1656">
            <v>44.54</v>
          </cell>
          <cell r="I1656">
            <v>0.44540000000000002</v>
          </cell>
          <cell r="J1656">
            <v>39926</v>
          </cell>
          <cell r="K1656">
            <v>40625</v>
          </cell>
          <cell r="L1656">
            <v>172250</v>
          </cell>
        </row>
        <row r="1657">
          <cell r="B1657">
            <v>7000000</v>
          </cell>
          <cell r="C1657">
            <v>39891</v>
          </cell>
          <cell r="E1657" t="str">
            <v>Q</v>
          </cell>
          <cell r="F1657">
            <v>5223378.33</v>
          </cell>
          <cell r="G1657">
            <v>445656</v>
          </cell>
          <cell r="H1657">
            <v>44.54</v>
          </cell>
          <cell r="I1657">
            <v>0.44540000000000002</v>
          </cell>
          <cell r="J1657">
            <v>39926</v>
          </cell>
          <cell r="K1657">
            <v>40625</v>
          </cell>
          <cell r="L1657">
            <v>185500</v>
          </cell>
        </row>
        <row r="1658">
          <cell r="B1658">
            <v>5000000</v>
          </cell>
          <cell r="C1658">
            <v>39891</v>
          </cell>
          <cell r="F1658">
            <v>4240714.24</v>
          </cell>
          <cell r="G1658">
            <v>276395</v>
          </cell>
          <cell r="H1658">
            <v>51.88</v>
          </cell>
          <cell r="I1658">
            <v>0.51880000000000004</v>
          </cell>
          <cell r="J1658">
            <v>39926</v>
          </cell>
          <cell r="K1658">
            <v>40991</v>
          </cell>
          <cell r="L1658">
            <v>97500</v>
          </cell>
        </row>
        <row r="1659">
          <cell r="B1659">
            <v>10000000</v>
          </cell>
          <cell r="C1659">
            <v>39891</v>
          </cell>
          <cell r="F1659">
            <v>7109682.9299999997</v>
          </cell>
          <cell r="G1659">
            <v>583344</v>
          </cell>
          <cell r="H1659">
            <v>48.86</v>
          </cell>
          <cell r="I1659">
            <v>0.48859999999999998</v>
          </cell>
          <cell r="J1659">
            <v>39926</v>
          </cell>
          <cell r="K1659">
            <v>40809</v>
          </cell>
          <cell r="L1659">
            <v>245000</v>
          </cell>
        </row>
        <row r="1660">
          <cell r="B1660">
            <v>5000000</v>
          </cell>
          <cell r="C1660">
            <v>39891</v>
          </cell>
          <cell r="E1660" t="str">
            <v>Q</v>
          </cell>
          <cell r="F1660">
            <v>3317551.56</v>
          </cell>
          <cell r="G1660">
            <v>318326</v>
          </cell>
          <cell r="H1660">
            <v>44.54</v>
          </cell>
          <cell r="I1660">
            <v>0.44540000000000002</v>
          </cell>
          <cell r="J1660">
            <v>39926</v>
          </cell>
          <cell r="K1660">
            <v>40625</v>
          </cell>
          <cell r="L1660">
            <v>132500</v>
          </cell>
        </row>
        <row r="1661">
          <cell r="B1661">
            <v>4000000</v>
          </cell>
          <cell r="C1661">
            <v>39891</v>
          </cell>
          <cell r="D1661" t="str">
            <v>A</v>
          </cell>
          <cell r="E1661" t="str">
            <v>S</v>
          </cell>
          <cell r="F1661">
            <v>1138414.2</v>
          </cell>
          <cell r="G1661">
            <v>407325</v>
          </cell>
          <cell r="H1661">
            <v>38.729999999999997</v>
          </cell>
          <cell r="I1661">
            <v>0.38729999999999998</v>
          </cell>
          <cell r="J1661">
            <v>39926</v>
          </cell>
          <cell r="K1661">
            <v>40260</v>
          </cell>
          <cell r="L1661">
            <v>106000</v>
          </cell>
        </row>
        <row r="1662">
          <cell r="B1662">
            <v>3000000</v>
          </cell>
          <cell r="C1662">
            <v>39891</v>
          </cell>
          <cell r="E1662" t="str">
            <v>P</v>
          </cell>
          <cell r="F1662">
            <v>1056452.1200000001</v>
          </cell>
          <cell r="G1662">
            <v>226666</v>
          </cell>
          <cell r="H1662">
            <v>41.5</v>
          </cell>
          <cell r="I1662">
            <v>0.41499999999999998</v>
          </cell>
          <cell r="J1662">
            <v>39926</v>
          </cell>
          <cell r="K1662">
            <v>40444</v>
          </cell>
          <cell r="L1662">
            <v>79500</v>
          </cell>
        </row>
        <row r="1663">
          <cell r="B1663">
            <v>3000000</v>
          </cell>
          <cell r="C1663">
            <v>39891</v>
          </cell>
          <cell r="F1663">
            <v>260680.49</v>
          </cell>
          <cell r="G1663">
            <v>226666</v>
          </cell>
          <cell r="H1663">
            <v>41.5</v>
          </cell>
          <cell r="I1663">
            <v>0.41499999999999998</v>
          </cell>
          <cell r="J1663">
            <v>39926</v>
          </cell>
          <cell r="K1663">
            <v>40444</v>
          </cell>
          <cell r="L1663">
            <v>79500</v>
          </cell>
        </row>
        <row r="1664">
          <cell r="B1664">
            <v>7000000</v>
          </cell>
          <cell r="C1664">
            <v>39891</v>
          </cell>
          <cell r="D1664" t="str">
            <v>A</v>
          </cell>
          <cell r="E1664" t="str">
            <v>R</v>
          </cell>
          <cell r="F1664">
            <v>7384834.5999999996</v>
          </cell>
          <cell r="G1664">
            <v>386953</v>
          </cell>
          <cell r="H1664">
            <v>51.88</v>
          </cell>
          <cell r="I1664">
            <v>0.51880000000000004</v>
          </cell>
          <cell r="J1664">
            <v>39926</v>
          </cell>
          <cell r="K1664">
            <v>40991</v>
          </cell>
          <cell r="L1664">
            <v>136500</v>
          </cell>
        </row>
        <row r="1665">
          <cell r="B1665">
            <v>6000000</v>
          </cell>
          <cell r="C1665">
            <v>39891</v>
          </cell>
          <cell r="F1665">
            <v>3777114.52</v>
          </cell>
          <cell r="G1665">
            <v>350007</v>
          </cell>
          <cell r="H1665">
            <v>48.86</v>
          </cell>
          <cell r="I1665">
            <v>0.48859999999999998</v>
          </cell>
          <cell r="J1665">
            <v>39926</v>
          </cell>
          <cell r="K1665">
            <v>40809</v>
          </cell>
          <cell r="L1665">
            <v>147000</v>
          </cell>
        </row>
        <row r="1666">
          <cell r="B1666">
            <v>3500000</v>
          </cell>
          <cell r="C1666">
            <v>39891</v>
          </cell>
          <cell r="F1666">
            <v>1495305.15</v>
          </cell>
          <cell r="G1666">
            <v>222828</v>
          </cell>
          <cell r="H1666">
            <v>44.54</v>
          </cell>
          <cell r="I1666">
            <v>0.44540000000000002</v>
          </cell>
          <cell r="J1666">
            <v>39926</v>
          </cell>
          <cell r="K1666">
            <v>40625</v>
          </cell>
          <cell r="L1666">
            <v>92750</v>
          </cell>
        </row>
        <row r="1667">
          <cell r="B1667">
            <v>8000000</v>
          </cell>
          <cell r="C1667">
            <v>39891</v>
          </cell>
          <cell r="F1667">
            <v>325014.45</v>
          </cell>
          <cell r="G1667">
            <v>604442</v>
          </cell>
          <cell r="H1667">
            <v>41.5</v>
          </cell>
          <cell r="I1667">
            <v>0.41499999999999998</v>
          </cell>
          <cell r="J1667">
            <v>39926</v>
          </cell>
          <cell r="K1667">
            <v>40444</v>
          </cell>
          <cell r="L1667">
            <v>212000</v>
          </cell>
        </row>
        <row r="1668">
          <cell r="B1668">
            <v>7000000</v>
          </cell>
          <cell r="C1668">
            <v>39891</v>
          </cell>
          <cell r="F1668">
            <v>4993780.1900000004</v>
          </cell>
          <cell r="G1668">
            <v>386953</v>
          </cell>
          <cell r="H1668">
            <v>51.88</v>
          </cell>
          <cell r="I1668">
            <v>0.51880000000000004</v>
          </cell>
          <cell r="J1668">
            <v>39926</v>
          </cell>
          <cell r="K1668">
            <v>40991</v>
          </cell>
          <cell r="L1668">
            <v>136500</v>
          </cell>
        </row>
        <row r="1669">
          <cell r="B1669">
            <v>8000000</v>
          </cell>
          <cell r="C1669">
            <v>39891</v>
          </cell>
          <cell r="F1669">
            <v>3319808.29</v>
          </cell>
          <cell r="G1669">
            <v>509321</v>
          </cell>
          <cell r="H1669">
            <v>44.54</v>
          </cell>
          <cell r="I1669">
            <v>0.44540000000000002</v>
          </cell>
          <cell r="J1669">
            <v>39926</v>
          </cell>
          <cell r="K1669">
            <v>40625</v>
          </cell>
          <cell r="L1669">
            <v>212000</v>
          </cell>
        </row>
        <row r="1670">
          <cell r="B1670">
            <v>8000000</v>
          </cell>
          <cell r="C1670">
            <v>39891</v>
          </cell>
          <cell r="F1670">
            <v>3790260.1</v>
          </cell>
          <cell r="G1670">
            <v>509321</v>
          </cell>
          <cell r="H1670">
            <v>44.54</v>
          </cell>
          <cell r="I1670">
            <v>0.44540000000000002</v>
          </cell>
          <cell r="J1670">
            <v>39926</v>
          </cell>
          <cell r="K1670">
            <v>40625</v>
          </cell>
          <cell r="L1670">
            <v>212000</v>
          </cell>
        </row>
        <row r="1671">
          <cell r="B1671">
            <v>10000000</v>
          </cell>
          <cell r="C1671">
            <v>39891</v>
          </cell>
          <cell r="F1671">
            <v>1485956.75</v>
          </cell>
          <cell r="G1671">
            <v>755553</v>
          </cell>
          <cell r="H1671">
            <v>41.5</v>
          </cell>
          <cell r="I1671">
            <v>0.41499999999999998</v>
          </cell>
          <cell r="J1671">
            <v>39926</v>
          </cell>
          <cell r="K1671">
            <v>40444</v>
          </cell>
          <cell r="L1671">
            <v>265000</v>
          </cell>
        </row>
        <row r="1672">
          <cell r="B1672">
            <v>4000000</v>
          </cell>
          <cell r="C1672">
            <v>39891</v>
          </cell>
          <cell r="D1672" t="str">
            <v>A</v>
          </cell>
          <cell r="E1672" t="str">
            <v>T</v>
          </cell>
          <cell r="F1672">
            <v>1969025.21</v>
          </cell>
          <cell r="G1672">
            <v>407325</v>
          </cell>
          <cell r="H1672">
            <v>38.729999999999997</v>
          </cell>
          <cell r="I1672">
            <v>0.38729999999999998</v>
          </cell>
          <cell r="J1672">
            <v>39926</v>
          </cell>
          <cell r="K1672">
            <v>40260</v>
          </cell>
          <cell r="L1672">
            <v>106000</v>
          </cell>
        </row>
        <row r="1673">
          <cell r="B1673">
            <v>3000000</v>
          </cell>
          <cell r="C1673">
            <v>39891</v>
          </cell>
          <cell r="F1673">
            <v>2102331.64</v>
          </cell>
          <cell r="G1673">
            <v>165837</v>
          </cell>
          <cell r="H1673">
            <v>51.88</v>
          </cell>
          <cell r="I1673">
            <v>0.51880000000000004</v>
          </cell>
          <cell r="J1673">
            <v>39926</v>
          </cell>
          <cell r="K1673">
            <v>40991</v>
          </cell>
          <cell r="L1673">
            <v>58500</v>
          </cell>
        </row>
        <row r="1674">
          <cell r="B1674">
            <v>6000000</v>
          </cell>
          <cell r="C1674">
            <v>39891</v>
          </cell>
          <cell r="F1674">
            <v>3757198.14</v>
          </cell>
          <cell r="G1674">
            <v>381991</v>
          </cell>
          <cell r="H1674">
            <v>44.54</v>
          </cell>
          <cell r="I1674">
            <v>0.44540000000000002</v>
          </cell>
          <cell r="J1674">
            <v>39926</v>
          </cell>
          <cell r="K1674">
            <v>40625</v>
          </cell>
          <cell r="L1674">
            <v>159000</v>
          </cell>
        </row>
        <row r="1675">
          <cell r="B1675">
            <v>10000000</v>
          </cell>
          <cell r="C1675">
            <v>39891</v>
          </cell>
          <cell r="D1675" t="str">
            <v>A</v>
          </cell>
          <cell r="E1675" t="str">
            <v>S</v>
          </cell>
          <cell r="F1675">
            <v>10260308.550000001</v>
          </cell>
          <cell r="G1675">
            <v>552789</v>
          </cell>
          <cell r="H1675">
            <v>51.88</v>
          </cell>
          <cell r="I1675">
            <v>0.51880000000000004</v>
          </cell>
          <cell r="J1675">
            <v>39926</v>
          </cell>
          <cell r="K1675">
            <v>40991</v>
          </cell>
          <cell r="L1675">
            <v>195000</v>
          </cell>
        </row>
        <row r="1676">
          <cell r="B1676">
            <v>3500000</v>
          </cell>
          <cell r="C1676">
            <v>39892</v>
          </cell>
          <cell r="F1676">
            <v>1486994.21</v>
          </cell>
          <cell r="G1676">
            <v>222828</v>
          </cell>
          <cell r="H1676">
            <v>44.54</v>
          </cell>
          <cell r="I1676">
            <v>0.44540000000000002</v>
          </cell>
          <cell r="J1676">
            <v>39926</v>
          </cell>
          <cell r="K1676">
            <v>40625</v>
          </cell>
          <cell r="L1676">
            <v>92750</v>
          </cell>
        </row>
        <row r="1677">
          <cell r="B1677">
            <v>20000000</v>
          </cell>
          <cell r="C1677">
            <v>39892</v>
          </cell>
          <cell r="F1677">
            <v>2543180.73</v>
          </cell>
          <cell r="G1677">
            <v>1455097</v>
          </cell>
          <cell r="H1677">
            <v>36.090000000000003</v>
          </cell>
          <cell r="I1677">
            <v>0.36090000000000005</v>
          </cell>
          <cell r="J1677">
            <v>39926</v>
          </cell>
          <cell r="K1677">
            <v>40444</v>
          </cell>
          <cell r="L1677">
            <v>530000</v>
          </cell>
        </row>
        <row r="1678">
          <cell r="B1678">
            <v>16000000</v>
          </cell>
          <cell r="C1678">
            <v>39892</v>
          </cell>
          <cell r="F1678">
            <v>10739703.99</v>
          </cell>
          <cell r="G1678">
            <v>732406</v>
          </cell>
          <cell r="H1678">
            <v>35.950000000000003</v>
          </cell>
          <cell r="I1678">
            <v>0.35950000000000004</v>
          </cell>
          <cell r="J1678">
            <v>39926</v>
          </cell>
          <cell r="K1678">
            <v>40991</v>
          </cell>
          <cell r="L1678">
            <v>312000</v>
          </cell>
        </row>
        <row r="1679">
          <cell r="B1679">
            <v>10000000</v>
          </cell>
          <cell r="C1679">
            <v>39892</v>
          </cell>
          <cell r="F1679">
            <v>4522611.7</v>
          </cell>
          <cell r="G1679">
            <v>636651</v>
          </cell>
          <cell r="H1679">
            <v>44.54</v>
          </cell>
          <cell r="I1679">
            <v>0.44540000000000002</v>
          </cell>
          <cell r="J1679">
            <v>39926</v>
          </cell>
          <cell r="K1679">
            <v>40625</v>
          </cell>
          <cell r="L1679">
            <v>265000</v>
          </cell>
        </row>
        <row r="1680">
          <cell r="B1680">
            <v>8000000</v>
          </cell>
          <cell r="C1680">
            <v>39892</v>
          </cell>
          <cell r="F1680">
            <v>3916865.53</v>
          </cell>
          <cell r="G1680">
            <v>509321</v>
          </cell>
          <cell r="H1680">
            <v>44.54</v>
          </cell>
          <cell r="I1680">
            <v>0.44540000000000002</v>
          </cell>
          <cell r="J1680">
            <v>39926</v>
          </cell>
          <cell r="K1680">
            <v>40625</v>
          </cell>
          <cell r="L1680">
            <v>212000</v>
          </cell>
        </row>
        <row r="1681">
          <cell r="B1681">
            <v>17000000</v>
          </cell>
          <cell r="C1681">
            <v>39892</v>
          </cell>
          <cell r="E1681" t="str">
            <v>Q</v>
          </cell>
          <cell r="F1681">
            <v>10890835.720000001</v>
          </cell>
          <cell r="G1681">
            <v>1004167</v>
          </cell>
          <cell r="H1681">
            <v>36.04</v>
          </cell>
          <cell r="I1681">
            <v>0.3604</v>
          </cell>
          <cell r="J1681">
            <v>39926</v>
          </cell>
          <cell r="K1681">
            <v>40625</v>
          </cell>
          <cell r="L1681">
            <v>450500</v>
          </cell>
        </row>
        <row r="1682">
          <cell r="B1682">
            <v>5000000</v>
          </cell>
          <cell r="C1682">
            <v>39892</v>
          </cell>
          <cell r="F1682">
            <v>703821.47</v>
          </cell>
          <cell r="G1682">
            <v>377777</v>
          </cell>
          <cell r="H1682">
            <v>41.5</v>
          </cell>
          <cell r="I1682">
            <v>0.41499999999999998</v>
          </cell>
          <cell r="J1682">
            <v>39926</v>
          </cell>
          <cell r="K1682">
            <v>40444</v>
          </cell>
          <cell r="L1682">
            <v>132500</v>
          </cell>
        </row>
        <row r="1683">
          <cell r="B1683">
            <v>3500000</v>
          </cell>
          <cell r="C1683">
            <v>39892</v>
          </cell>
          <cell r="E1683" t="str">
            <v>P</v>
          </cell>
          <cell r="F1683">
            <v>2858906.19</v>
          </cell>
          <cell r="G1683">
            <v>222828</v>
          </cell>
          <cell r="H1683">
            <v>44.54</v>
          </cell>
          <cell r="I1683">
            <v>0.44540000000000002</v>
          </cell>
          <cell r="J1683">
            <v>39926</v>
          </cell>
          <cell r="K1683">
            <v>40625</v>
          </cell>
          <cell r="L1683">
            <v>92750</v>
          </cell>
        </row>
        <row r="1684">
          <cell r="B1684">
            <v>3000000</v>
          </cell>
          <cell r="C1684">
            <v>39892</v>
          </cell>
          <cell r="F1684">
            <v>1269566.22</v>
          </cell>
          <cell r="G1684">
            <v>190996</v>
          </cell>
          <cell r="H1684">
            <v>44.54</v>
          </cell>
          <cell r="I1684">
            <v>0.44540000000000002</v>
          </cell>
          <cell r="J1684">
            <v>39926</v>
          </cell>
          <cell r="K1684">
            <v>40625</v>
          </cell>
          <cell r="L1684">
            <v>79500</v>
          </cell>
        </row>
        <row r="1685">
          <cell r="B1685">
            <v>4000000</v>
          </cell>
          <cell r="C1685">
            <v>39892</v>
          </cell>
          <cell r="F1685">
            <v>472010.42</v>
          </cell>
          <cell r="G1685">
            <v>302221</v>
          </cell>
          <cell r="H1685">
            <v>41.5</v>
          </cell>
          <cell r="I1685">
            <v>0.41499999999999998</v>
          </cell>
          <cell r="J1685">
            <v>39926</v>
          </cell>
          <cell r="K1685">
            <v>40444</v>
          </cell>
          <cell r="L1685">
            <v>106000</v>
          </cell>
        </row>
        <row r="1686">
          <cell r="B1686">
            <v>11000000</v>
          </cell>
          <cell r="C1686">
            <v>39892</v>
          </cell>
          <cell r="E1686" t="str">
            <v>P</v>
          </cell>
          <cell r="F1686">
            <v>5417866.4500000002</v>
          </cell>
          <cell r="G1686">
            <v>649755</v>
          </cell>
          <cell r="H1686">
            <v>36.04</v>
          </cell>
          <cell r="I1686">
            <v>0.3604</v>
          </cell>
          <cell r="J1686">
            <v>39926</v>
          </cell>
          <cell r="K1686">
            <v>40625</v>
          </cell>
          <cell r="L1686">
            <v>291500</v>
          </cell>
        </row>
        <row r="1687">
          <cell r="B1687">
            <v>20000000</v>
          </cell>
          <cell r="C1687">
            <v>39892</v>
          </cell>
          <cell r="F1687">
            <v>13437045.189999999</v>
          </cell>
          <cell r="G1687">
            <v>915507</v>
          </cell>
          <cell r="H1687">
            <v>35.950000000000003</v>
          </cell>
          <cell r="I1687">
            <v>0.35950000000000004</v>
          </cell>
          <cell r="J1687">
            <v>39926</v>
          </cell>
          <cell r="K1687">
            <v>40991</v>
          </cell>
          <cell r="L1687">
            <v>390000</v>
          </cell>
        </row>
        <row r="1688">
          <cell r="B1688">
            <v>8000000</v>
          </cell>
          <cell r="C1688">
            <v>39892</v>
          </cell>
          <cell r="E1688" t="str">
            <v>P</v>
          </cell>
          <cell r="F1688">
            <v>4393889.08</v>
          </cell>
          <cell r="G1688">
            <v>509321</v>
          </cell>
          <cell r="H1688">
            <v>44.54</v>
          </cell>
          <cell r="I1688">
            <v>0.44540000000000002</v>
          </cell>
          <cell r="J1688">
            <v>39926</v>
          </cell>
          <cell r="K1688">
            <v>40625</v>
          </cell>
          <cell r="L1688">
            <v>212000</v>
          </cell>
        </row>
        <row r="1689">
          <cell r="B1689">
            <v>10000000</v>
          </cell>
          <cell r="C1689">
            <v>39892</v>
          </cell>
          <cell r="D1689" t="str">
            <v>A</v>
          </cell>
          <cell r="E1689" t="str">
            <v>T</v>
          </cell>
          <cell r="F1689">
            <v>7443264.8099999996</v>
          </cell>
          <cell r="G1689">
            <v>755553</v>
          </cell>
          <cell r="H1689">
            <v>41.5</v>
          </cell>
          <cell r="I1689">
            <v>0.41499999999999998</v>
          </cell>
          <cell r="J1689">
            <v>39926</v>
          </cell>
          <cell r="K1689">
            <v>40444</v>
          </cell>
          <cell r="L1689">
            <v>265000</v>
          </cell>
        </row>
        <row r="1690">
          <cell r="B1690">
            <v>6000000</v>
          </cell>
          <cell r="C1690">
            <v>39892</v>
          </cell>
          <cell r="F1690">
            <v>3312770.5</v>
          </cell>
          <cell r="G1690">
            <v>350007</v>
          </cell>
          <cell r="H1690">
            <v>48.86</v>
          </cell>
          <cell r="I1690">
            <v>0.48859999999999998</v>
          </cell>
          <cell r="J1690">
            <v>39926</v>
          </cell>
          <cell r="K1690">
            <v>40809</v>
          </cell>
          <cell r="L1690">
            <v>147000</v>
          </cell>
        </row>
        <row r="1691">
          <cell r="B1691">
            <v>10000000</v>
          </cell>
          <cell r="C1691">
            <v>39892</v>
          </cell>
          <cell r="F1691">
            <v>8261665.4800000004</v>
          </cell>
          <cell r="G1691">
            <v>552789</v>
          </cell>
          <cell r="H1691">
            <v>51.88</v>
          </cell>
          <cell r="I1691">
            <v>0.51880000000000004</v>
          </cell>
          <cell r="J1691">
            <v>39926</v>
          </cell>
          <cell r="K1691">
            <v>40991</v>
          </cell>
          <cell r="L1691">
            <v>195000</v>
          </cell>
        </row>
        <row r="1692">
          <cell r="B1692">
            <v>40000000</v>
          </cell>
          <cell r="C1692">
            <v>39892</v>
          </cell>
          <cell r="F1692">
            <v>26832991.489999998</v>
          </cell>
          <cell r="G1692">
            <v>1831013</v>
          </cell>
          <cell r="H1692">
            <v>35.950000000000003</v>
          </cell>
          <cell r="I1692">
            <v>0.35950000000000004</v>
          </cell>
          <cell r="J1692">
            <v>39926</v>
          </cell>
          <cell r="K1692">
            <v>40991</v>
          </cell>
          <cell r="L1692">
            <v>780000</v>
          </cell>
        </row>
        <row r="1693">
          <cell r="B1693">
            <v>15000000</v>
          </cell>
          <cell r="C1693">
            <v>39892</v>
          </cell>
          <cell r="F1693">
            <v>10068872.98</v>
          </cell>
          <cell r="G1693">
            <v>686630</v>
          </cell>
          <cell r="H1693">
            <v>35.950000000000003</v>
          </cell>
          <cell r="I1693">
            <v>0.35950000000000004</v>
          </cell>
          <cell r="J1693">
            <v>39926</v>
          </cell>
          <cell r="K1693">
            <v>40991</v>
          </cell>
          <cell r="L1693">
            <v>292500</v>
          </cell>
        </row>
        <row r="1694">
          <cell r="B1694">
            <v>14000000</v>
          </cell>
          <cell r="C1694">
            <v>39892</v>
          </cell>
          <cell r="F1694">
            <v>6849882.5499999998</v>
          </cell>
          <cell r="G1694">
            <v>826961</v>
          </cell>
          <cell r="H1694">
            <v>36.04</v>
          </cell>
          <cell r="I1694">
            <v>0.3604</v>
          </cell>
          <cell r="J1694">
            <v>39926</v>
          </cell>
          <cell r="K1694">
            <v>40625</v>
          </cell>
          <cell r="L1694">
            <v>371000</v>
          </cell>
        </row>
        <row r="1695">
          <cell r="B1695">
            <v>3000000</v>
          </cell>
          <cell r="C1695">
            <v>39892</v>
          </cell>
          <cell r="F1695">
            <v>1192931.77</v>
          </cell>
          <cell r="G1695">
            <v>190996</v>
          </cell>
          <cell r="H1695">
            <v>44.54</v>
          </cell>
          <cell r="I1695">
            <v>0.44540000000000002</v>
          </cell>
          <cell r="J1695">
            <v>39926</v>
          </cell>
          <cell r="K1695">
            <v>40625</v>
          </cell>
          <cell r="L1695">
            <v>79500</v>
          </cell>
        </row>
        <row r="1696">
          <cell r="B1696">
            <v>2500000</v>
          </cell>
          <cell r="C1696">
            <v>39892</v>
          </cell>
          <cell r="E1696" t="str">
            <v>Q</v>
          </cell>
          <cell r="F1696">
            <v>2006425.72</v>
          </cell>
          <cell r="G1696">
            <v>159163</v>
          </cell>
          <cell r="H1696">
            <v>44.54</v>
          </cell>
          <cell r="I1696">
            <v>0.44540000000000002</v>
          </cell>
          <cell r="J1696">
            <v>39926</v>
          </cell>
          <cell r="K1696">
            <v>40625</v>
          </cell>
          <cell r="L1696">
            <v>66250</v>
          </cell>
        </row>
        <row r="1697">
          <cell r="B1697">
            <v>5000000</v>
          </cell>
          <cell r="C1697">
            <v>39892</v>
          </cell>
          <cell r="F1697">
            <v>2745206.21</v>
          </cell>
          <cell r="G1697">
            <v>318326</v>
          </cell>
          <cell r="H1697">
            <v>44.54</v>
          </cell>
          <cell r="I1697">
            <v>0.44540000000000002</v>
          </cell>
          <cell r="J1697">
            <v>39926</v>
          </cell>
          <cell r="K1697">
            <v>40625</v>
          </cell>
          <cell r="L1697">
            <v>132500</v>
          </cell>
        </row>
        <row r="1698">
          <cell r="B1698">
            <v>4000000</v>
          </cell>
          <cell r="C1698">
            <v>39892</v>
          </cell>
          <cell r="F1698">
            <v>3805488.64</v>
          </cell>
          <cell r="G1698">
            <v>233338</v>
          </cell>
          <cell r="H1698">
            <v>48.86</v>
          </cell>
          <cell r="I1698">
            <v>0.48859999999999998</v>
          </cell>
          <cell r="J1698">
            <v>39926</v>
          </cell>
          <cell r="K1698">
            <v>40809</v>
          </cell>
          <cell r="L1698">
            <v>98000</v>
          </cell>
        </row>
        <row r="1699">
          <cell r="B1699">
            <v>13000000</v>
          </cell>
          <cell r="C1699">
            <v>39892</v>
          </cell>
          <cell r="F1699">
            <v>10078277.17</v>
          </cell>
          <cell r="G1699">
            <v>595080</v>
          </cell>
          <cell r="H1699">
            <v>35.950000000000003</v>
          </cell>
          <cell r="I1699">
            <v>0.35950000000000004</v>
          </cell>
          <cell r="J1699">
            <v>39926</v>
          </cell>
          <cell r="K1699">
            <v>40991</v>
          </cell>
          <cell r="L1699">
            <v>253500</v>
          </cell>
        </row>
        <row r="1700">
          <cell r="B1700">
            <v>8000000</v>
          </cell>
          <cell r="C1700">
            <v>39892</v>
          </cell>
          <cell r="F1700">
            <v>3353499.45</v>
          </cell>
          <cell r="G1700">
            <v>509321</v>
          </cell>
          <cell r="H1700">
            <v>44.54</v>
          </cell>
          <cell r="I1700">
            <v>0.44540000000000002</v>
          </cell>
          <cell r="J1700">
            <v>39926</v>
          </cell>
          <cell r="K1700">
            <v>40625</v>
          </cell>
          <cell r="L1700">
            <v>212000</v>
          </cell>
        </row>
        <row r="1701">
          <cell r="B1701">
            <v>9000000</v>
          </cell>
          <cell r="C1701">
            <v>39892</v>
          </cell>
          <cell r="F1701">
            <v>6823805.0300000003</v>
          </cell>
          <cell r="G1701">
            <v>497511</v>
          </cell>
          <cell r="H1701">
            <v>51.88</v>
          </cell>
          <cell r="I1701">
            <v>0.51880000000000004</v>
          </cell>
          <cell r="J1701">
            <v>39926</v>
          </cell>
          <cell r="K1701">
            <v>40991</v>
          </cell>
          <cell r="L1701">
            <v>175500</v>
          </cell>
        </row>
        <row r="1702">
          <cell r="B1702">
            <v>4500000</v>
          </cell>
          <cell r="C1702">
            <v>39892</v>
          </cell>
          <cell r="E1702" t="str">
            <v>R</v>
          </cell>
          <cell r="F1702">
            <v>510932.85</v>
          </cell>
          <cell r="G1702">
            <v>458241</v>
          </cell>
          <cell r="H1702">
            <v>38.729999999999997</v>
          </cell>
          <cell r="I1702">
            <v>0.38729999999999998</v>
          </cell>
          <cell r="J1702">
            <v>39926</v>
          </cell>
          <cell r="K1702">
            <v>40260</v>
          </cell>
          <cell r="L1702">
            <v>119250</v>
          </cell>
        </row>
        <row r="1703">
          <cell r="B1703">
            <v>6000000</v>
          </cell>
          <cell r="C1703">
            <v>39892</v>
          </cell>
          <cell r="F1703">
            <v>3578968.93</v>
          </cell>
          <cell r="G1703">
            <v>350007</v>
          </cell>
          <cell r="H1703">
            <v>48.86</v>
          </cell>
          <cell r="I1703">
            <v>0.48859999999999998</v>
          </cell>
          <cell r="J1703">
            <v>39926</v>
          </cell>
          <cell r="K1703">
            <v>40809</v>
          </cell>
          <cell r="L1703">
            <v>147000</v>
          </cell>
        </row>
        <row r="1704">
          <cell r="B1704">
            <v>14000000</v>
          </cell>
          <cell r="C1704">
            <v>39892</v>
          </cell>
          <cell r="F1704">
            <v>9378017.7599999998</v>
          </cell>
          <cell r="G1704">
            <v>640855</v>
          </cell>
          <cell r="H1704">
            <v>35.950000000000003</v>
          </cell>
          <cell r="I1704">
            <v>0.35950000000000004</v>
          </cell>
          <cell r="J1704">
            <v>39926</v>
          </cell>
          <cell r="K1704">
            <v>40991</v>
          </cell>
          <cell r="L1704">
            <v>273000</v>
          </cell>
        </row>
        <row r="1705">
          <cell r="B1705">
            <v>6500000</v>
          </cell>
          <cell r="C1705">
            <v>39892</v>
          </cell>
          <cell r="E1705" t="str">
            <v>Q</v>
          </cell>
          <cell r="F1705">
            <v>6334637.1500000004</v>
          </cell>
          <cell r="G1705">
            <v>359313</v>
          </cell>
          <cell r="H1705">
            <v>51.88</v>
          </cell>
          <cell r="I1705">
            <v>0.51880000000000004</v>
          </cell>
          <cell r="J1705">
            <v>39926</v>
          </cell>
          <cell r="K1705">
            <v>40991</v>
          </cell>
          <cell r="L1705">
            <v>126750</v>
          </cell>
        </row>
        <row r="1706">
          <cell r="B1706">
            <v>20000000</v>
          </cell>
          <cell r="C1706">
            <v>39892</v>
          </cell>
          <cell r="F1706">
            <v>7959198.9100000001</v>
          </cell>
          <cell r="G1706">
            <v>1083351</v>
          </cell>
          <cell r="H1706">
            <v>26.58</v>
          </cell>
          <cell r="I1706">
            <v>0.26579999999999998</v>
          </cell>
          <cell r="J1706">
            <v>39935</v>
          </cell>
          <cell r="K1706">
            <v>40635</v>
          </cell>
          <cell r="L1706">
            <v>128000</v>
          </cell>
        </row>
        <row r="1707">
          <cell r="B1707">
            <v>10000000</v>
          </cell>
          <cell r="C1707">
            <v>39892</v>
          </cell>
          <cell r="F1707">
            <v>6853450.2199999997</v>
          </cell>
          <cell r="G1707">
            <v>552789</v>
          </cell>
          <cell r="H1707">
            <v>51.88</v>
          </cell>
          <cell r="I1707">
            <v>0.51880000000000004</v>
          </cell>
          <cell r="J1707">
            <v>39926</v>
          </cell>
          <cell r="K1707">
            <v>40991</v>
          </cell>
          <cell r="L1707">
            <v>195000</v>
          </cell>
        </row>
        <row r="1708">
          <cell r="B1708">
            <v>6000000</v>
          </cell>
          <cell r="C1708">
            <v>39892</v>
          </cell>
          <cell r="F1708">
            <v>4604617.18</v>
          </cell>
          <cell r="G1708">
            <v>331674</v>
          </cell>
          <cell r="H1708">
            <v>51.88</v>
          </cell>
          <cell r="I1708">
            <v>0.51880000000000004</v>
          </cell>
          <cell r="J1708">
            <v>39926</v>
          </cell>
          <cell r="K1708">
            <v>40991</v>
          </cell>
          <cell r="L1708">
            <v>117000</v>
          </cell>
        </row>
        <row r="1709">
          <cell r="B1709">
            <v>16000000</v>
          </cell>
          <cell r="C1709">
            <v>39892</v>
          </cell>
          <cell r="F1709">
            <v>7537491.9000000004</v>
          </cell>
          <cell r="G1709">
            <v>945098</v>
          </cell>
          <cell r="H1709">
            <v>36.04</v>
          </cell>
          <cell r="I1709">
            <v>0.3604</v>
          </cell>
          <cell r="J1709">
            <v>39926</v>
          </cell>
          <cell r="K1709">
            <v>40625</v>
          </cell>
          <cell r="L1709">
            <v>424000</v>
          </cell>
        </row>
        <row r="1710">
          <cell r="B1710">
            <v>7000000</v>
          </cell>
          <cell r="C1710">
            <v>39892</v>
          </cell>
          <cell r="F1710">
            <v>5130424.5199999996</v>
          </cell>
          <cell r="G1710">
            <v>386953</v>
          </cell>
          <cell r="H1710">
            <v>51.88</v>
          </cell>
          <cell r="I1710">
            <v>0.51880000000000004</v>
          </cell>
          <cell r="J1710">
            <v>39926</v>
          </cell>
          <cell r="K1710">
            <v>40991</v>
          </cell>
          <cell r="L1710">
            <v>136500</v>
          </cell>
        </row>
        <row r="1711">
          <cell r="B1711">
            <v>18000000</v>
          </cell>
          <cell r="C1711">
            <v>39892</v>
          </cell>
          <cell r="E1711" t="str">
            <v>Q</v>
          </cell>
          <cell r="F1711">
            <v>14812807.689999999</v>
          </cell>
          <cell r="G1711">
            <v>823956</v>
          </cell>
          <cell r="H1711">
            <v>35.950000000000003</v>
          </cell>
          <cell r="I1711">
            <v>0.35950000000000004</v>
          </cell>
          <cell r="J1711">
            <v>39926</v>
          </cell>
          <cell r="K1711">
            <v>40991</v>
          </cell>
          <cell r="L1711">
            <v>351000</v>
          </cell>
        </row>
        <row r="1712">
          <cell r="B1712">
            <v>10000000</v>
          </cell>
          <cell r="C1712">
            <v>39892</v>
          </cell>
          <cell r="F1712">
            <v>4209759.01</v>
          </cell>
          <cell r="G1712">
            <v>636651</v>
          </cell>
          <cell r="H1712">
            <v>44.54</v>
          </cell>
          <cell r="I1712">
            <v>0.44540000000000002</v>
          </cell>
          <cell r="J1712">
            <v>39926</v>
          </cell>
          <cell r="K1712">
            <v>40625</v>
          </cell>
          <cell r="L1712">
            <v>265000</v>
          </cell>
        </row>
        <row r="1713">
          <cell r="B1713">
            <v>8000000</v>
          </cell>
          <cell r="C1713">
            <v>39892</v>
          </cell>
          <cell r="F1713">
            <v>5739744.5800000001</v>
          </cell>
          <cell r="G1713">
            <v>466675</v>
          </cell>
          <cell r="H1713">
            <v>48.86</v>
          </cell>
          <cell r="I1713">
            <v>0.48859999999999998</v>
          </cell>
          <cell r="J1713">
            <v>39926</v>
          </cell>
          <cell r="K1713">
            <v>40809</v>
          </cell>
          <cell r="L1713">
            <v>196000</v>
          </cell>
        </row>
        <row r="1714">
          <cell r="B1714">
            <v>10500000</v>
          </cell>
          <cell r="C1714">
            <v>39892</v>
          </cell>
          <cell r="F1714">
            <v>6728092.2800000003</v>
          </cell>
          <cell r="G1714">
            <v>535876</v>
          </cell>
          <cell r="H1714">
            <v>36.03</v>
          </cell>
          <cell r="I1714">
            <v>0.36030000000000001</v>
          </cell>
          <cell r="J1714">
            <v>39926</v>
          </cell>
          <cell r="K1714">
            <v>40809</v>
          </cell>
          <cell r="L1714">
            <v>257250</v>
          </cell>
        </row>
        <row r="1715">
          <cell r="B1715">
            <v>8000000</v>
          </cell>
          <cell r="C1715">
            <v>39892</v>
          </cell>
          <cell r="D1715" t="str">
            <v>A</v>
          </cell>
          <cell r="E1715" t="str">
            <v>S</v>
          </cell>
          <cell r="F1715">
            <v>2021823.29</v>
          </cell>
          <cell r="G1715">
            <v>814650</v>
          </cell>
          <cell r="H1715">
            <v>38.729999999999997</v>
          </cell>
          <cell r="I1715">
            <v>0.38729999999999998</v>
          </cell>
          <cell r="J1715">
            <v>39926</v>
          </cell>
          <cell r="K1715">
            <v>40260</v>
          </cell>
          <cell r="L1715">
            <v>212000</v>
          </cell>
        </row>
        <row r="1716">
          <cell r="B1716">
            <v>4000000</v>
          </cell>
          <cell r="C1716">
            <v>39892</v>
          </cell>
          <cell r="F1716">
            <v>2514401.54</v>
          </cell>
          <cell r="G1716">
            <v>233338</v>
          </cell>
          <cell r="H1716">
            <v>48.86</v>
          </cell>
          <cell r="I1716">
            <v>0.48859999999999998</v>
          </cell>
          <cell r="J1716">
            <v>39926</v>
          </cell>
          <cell r="K1716">
            <v>40809</v>
          </cell>
          <cell r="L1716">
            <v>98000</v>
          </cell>
        </row>
        <row r="1717">
          <cell r="B1717">
            <v>12000000</v>
          </cell>
          <cell r="C1717">
            <v>39892</v>
          </cell>
          <cell r="D1717" t="str">
            <v>A</v>
          </cell>
          <cell r="E1717" t="str">
            <v>T</v>
          </cell>
          <cell r="F1717">
            <v>12019157.199999999</v>
          </cell>
          <cell r="G1717">
            <v>612429</v>
          </cell>
          <cell r="H1717">
            <v>36.03</v>
          </cell>
          <cell r="I1717">
            <v>0.36030000000000001</v>
          </cell>
          <cell r="J1717">
            <v>39926</v>
          </cell>
          <cell r="K1717">
            <v>40809</v>
          </cell>
          <cell r="L1717">
            <v>294000</v>
          </cell>
        </row>
        <row r="1718">
          <cell r="B1718">
            <v>8000000</v>
          </cell>
          <cell r="C1718">
            <v>39892</v>
          </cell>
          <cell r="E1718" t="str">
            <v>R</v>
          </cell>
          <cell r="F1718">
            <v>6087944.0300000003</v>
          </cell>
          <cell r="G1718">
            <v>509321</v>
          </cell>
          <cell r="H1718">
            <v>44.54</v>
          </cell>
          <cell r="I1718">
            <v>0.44540000000000002</v>
          </cell>
          <cell r="J1718">
            <v>39926</v>
          </cell>
          <cell r="K1718">
            <v>40625</v>
          </cell>
          <cell r="L1718">
            <v>212000</v>
          </cell>
        </row>
        <row r="1719">
          <cell r="B1719">
            <v>4000000</v>
          </cell>
          <cell r="C1719">
            <v>39892</v>
          </cell>
          <cell r="F1719">
            <v>2983294.56</v>
          </cell>
          <cell r="G1719">
            <v>221116</v>
          </cell>
          <cell r="H1719">
            <v>51.88</v>
          </cell>
          <cell r="I1719">
            <v>0.51880000000000004</v>
          </cell>
          <cell r="J1719">
            <v>39926</v>
          </cell>
          <cell r="K1719">
            <v>40991</v>
          </cell>
          <cell r="L1719">
            <v>78000</v>
          </cell>
        </row>
        <row r="1720">
          <cell r="B1720">
            <v>4000000</v>
          </cell>
          <cell r="C1720">
            <v>39892</v>
          </cell>
          <cell r="F1720">
            <v>582617.94999999995</v>
          </cell>
          <cell r="G1720">
            <v>302221</v>
          </cell>
          <cell r="H1720">
            <v>41.5</v>
          </cell>
          <cell r="I1720">
            <v>0.41499999999999998</v>
          </cell>
          <cell r="J1720">
            <v>39926</v>
          </cell>
          <cell r="K1720">
            <v>40444</v>
          </cell>
          <cell r="L1720">
            <v>106000</v>
          </cell>
        </row>
        <row r="1721">
          <cell r="B1721">
            <v>3000000</v>
          </cell>
          <cell r="C1721">
            <v>39892</v>
          </cell>
          <cell r="F1721">
            <v>332202.02</v>
          </cell>
          <cell r="G1721">
            <v>226666</v>
          </cell>
          <cell r="H1721">
            <v>41.5</v>
          </cell>
          <cell r="I1721">
            <v>0.41499999999999998</v>
          </cell>
          <cell r="J1721">
            <v>39926</v>
          </cell>
          <cell r="K1721">
            <v>40444</v>
          </cell>
          <cell r="L1721">
            <v>79500</v>
          </cell>
        </row>
        <row r="1722">
          <cell r="B1722">
            <v>15000000</v>
          </cell>
          <cell r="C1722">
            <v>39892</v>
          </cell>
          <cell r="F1722">
            <v>11256520.33</v>
          </cell>
          <cell r="G1722">
            <v>686630</v>
          </cell>
          <cell r="H1722">
            <v>35.950000000000003</v>
          </cell>
          <cell r="I1722">
            <v>0.35950000000000004</v>
          </cell>
          <cell r="J1722">
            <v>39926</v>
          </cell>
          <cell r="K1722">
            <v>40991</v>
          </cell>
          <cell r="L1722">
            <v>292500</v>
          </cell>
        </row>
        <row r="1723">
          <cell r="B1723">
            <v>8000000</v>
          </cell>
          <cell r="C1723">
            <v>39892</v>
          </cell>
          <cell r="F1723">
            <v>3372876.6</v>
          </cell>
          <cell r="G1723">
            <v>509321</v>
          </cell>
          <cell r="H1723">
            <v>44.54</v>
          </cell>
          <cell r="I1723">
            <v>0.44540000000000002</v>
          </cell>
          <cell r="J1723">
            <v>39926</v>
          </cell>
          <cell r="K1723">
            <v>40625</v>
          </cell>
          <cell r="L1723">
            <v>212000</v>
          </cell>
        </row>
        <row r="1724">
          <cell r="B1724">
            <v>3500000</v>
          </cell>
          <cell r="C1724">
            <v>39892</v>
          </cell>
          <cell r="D1724" t="str">
            <v>A</v>
          </cell>
          <cell r="E1724" t="str">
            <v>T</v>
          </cell>
          <cell r="F1724">
            <v>3196482.53</v>
          </cell>
          <cell r="G1724">
            <v>264444</v>
          </cell>
          <cell r="H1724">
            <v>41.5</v>
          </cell>
          <cell r="I1724">
            <v>0.41499999999999998</v>
          </cell>
          <cell r="J1724">
            <v>39926</v>
          </cell>
          <cell r="K1724">
            <v>40444</v>
          </cell>
          <cell r="L1724">
            <v>92750</v>
          </cell>
        </row>
        <row r="1725">
          <cell r="B1725">
            <v>3000000</v>
          </cell>
          <cell r="C1725">
            <v>39892</v>
          </cell>
          <cell r="E1725" t="str">
            <v>P</v>
          </cell>
          <cell r="F1725">
            <v>1002898.52</v>
          </cell>
          <cell r="G1725">
            <v>226666</v>
          </cell>
          <cell r="H1725">
            <v>41.5</v>
          </cell>
          <cell r="I1725">
            <v>0.41499999999999998</v>
          </cell>
          <cell r="J1725">
            <v>39926</v>
          </cell>
          <cell r="K1725">
            <v>40444</v>
          </cell>
          <cell r="L1725">
            <v>79500</v>
          </cell>
        </row>
        <row r="1726">
          <cell r="B1726">
            <v>8000000</v>
          </cell>
          <cell r="C1726">
            <v>39893</v>
          </cell>
          <cell r="F1726">
            <v>5460762.1900000004</v>
          </cell>
          <cell r="G1726">
            <v>427304</v>
          </cell>
          <cell r="H1726">
            <v>48.86</v>
          </cell>
          <cell r="I1726">
            <v>0.48859999999999998</v>
          </cell>
          <cell r="J1726">
            <v>39926</v>
          </cell>
          <cell r="K1726">
            <v>40991</v>
          </cell>
          <cell r="L1726">
            <v>156000</v>
          </cell>
        </row>
        <row r="1727">
          <cell r="B1727">
            <v>11000000</v>
          </cell>
          <cell r="C1727">
            <v>39893</v>
          </cell>
          <cell r="F1727">
            <v>4276292.3499999996</v>
          </cell>
          <cell r="G1727">
            <v>649755</v>
          </cell>
          <cell r="H1727">
            <v>36.04</v>
          </cell>
          <cell r="I1727">
            <v>0.3604</v>
          </cell>
          <cell r="J1727">
            <v>39926</v>
          </cell>
          <cell r="K1727">
            <v>40625</v>
          </cell>
          <cell r="L1727">
            <v>291500</v>
          </cell>
        </row>
        <row r="1728">
          <cell r="B1728">
            <v>10000000</v>
          </cell>
          <cell r="C1728">
            <v>39893</v>
          </cell>
          <cell r="F1728">
            <v>6791502.5800000001</v>
          </cell>
          <cell r="G1728">
            <v>552789</v>
          </cell>
          <cell r="H1728">
            <v>51.88</v>
          </cell>
          <cell r="I1728">
            <v>0.51880000000000004</v>
          </cell>
          <cell r="J1728">
            <v>39926</v>
          </cell>
          <cell r="K1728">
            <v>40991</v>
          </cell>
          <cell r="L1728">
            <v>195000</v>
          </cell>
        </row>
        <row r="1729">
          <cell r="B1729">
            <v>5000000</v>
          </cell>
          <cell r="C1729">
            <v>39893</v>
          </cell>
          <cell r="F1729">
            <v>2034285.76</v>
          </cell>
          <cell r="G1729">
            <v>318326</v>
          </cell>
          <cell r="H1729">
            <v>44.54</v>
          </cell>
          <cell r="I1729">
            <v>0.44540000000000002</v>
          </cell>
          <cell r="J1729">
            <v>39926</v>
          </cell>
          <cell r="K1729">
            <v>40625</v>
          </cell>
          <cell r="L1729">
            <v>132500</v>
          </cell>
        </row>
        <row r="1730">
          <cell r="B1730">
            <v>10000000</v>
          </cell>
          <cell r="C1730">
            <v>39893</v>
          </cell>
          <cell r="E1730" t="str">
            <v>Q</v>
          </cell>
          <cell r="F1730">
            <v>8903488.0299999993</v>
          </cell>
          <cell r="G1730">
            <v>552789</v>
          </cell>
          <cell r="H1730">
            <v>51.88</v>
          </cell>
          <cell r="I1730">
            <v>0.51880000000000004</v>
          </cell>
          <cell r="J1730">
            <v>39926</v>
          </cell>
          <cell r="K1730">
            <v>40991</v>
          </cell>
          <cell r="L1730">
            <v>195000</v>
          </cell>
        </row>
        <row r="1731">
          <cell r="B1731">
            <v>5000000</v>
          </cell>
          <cell r="C1731">
            <v>39893</v>
          </cell>
          <cell r="E1731" t="str">
            <v>P</v>
          </cell>
          <cell r="F1731">
            <v>1808423.89</v>
          </cell>
          <cell r="G1731">
            <v>377777</v>
          </cell>
          <cell r="H1731">
            <v>41.5</v>
          </cell>
          <cell r="I1731">
            <v>0.41499999999999998</v>
          </cell>
          <cell r="J1731">
            <v>39926</v>
          </cell>
          <cell r="K1731">
            <v>40444</v>
          </cell>
          <cell r="L1731">
            <v>132500</v>
          </cell>
        </row>
        <row r="1732">
          <cell r="B1732">
            <v>4000000</v>
          </cell>
          <cell r="C1732">
            <v>39895</v>
          </cell>
          <cell r="F1732">
            <v>1703194.2</v>
          </cell>
          <cell r="G1732">
            <v>254661</v>
          </cell>
          <cell r="H1732">
            <v>44.54</v>
          </cell>
          <cell r="I1732">
            <v>0.44540000000000002</v>
          </cell>
          <cell r="J1732">
            <v>39932</v>
          </cell>
          <cell r="K1732">
            <v>40631</v>
          </cell>
          <cell r="L1732">
            <v>106000</v>
          </cell>
        </row>
        <row r="1733">
          <cell r="B1733">
            <v>2500000</v>
          </cell>
          <cell r="C1733">
            <v>39895</v>
          </cell>
          <cell r="F1733">
            <v>2112995.86</v>
          </cell>
          <cell r="G1733">
            <v>138198</v>
          </cell>
          <cell r="H1733">
            <v>51.88</v>
          </cell>
          <cell r="I1733">
            <v>0.51880000000000004</v>
          </cell>
          <cell r="J1733">
            <v>39932</v>
          </cell>
          <cell r="K1733">
            <v>40997</v>
          </cell>
          <cell r="L1733">
            <v>48750</v>
          </cell>
        </row>
        <row r="1734">
          <cell r="B1734">
            <v>11000000</v>
          </cell>
          <cell r="C1734">
            <v>39895</v>
          </cell>
          <cell r="F1734">
            <v>5113678.3600000003</v>
          </cell>
          <cell r="G1734">
            <v>649755</v>
          </cell>
          <cell r="H1734">
            <v>36.04</v>
          </cell>
          <cell r="I1734">
            <v>0.3604</v>
          </cell>
          <cell r="J1734">
            <v>39932</v>
          </cell>
          <cell r="K1734">
            <v>40631</v>
          </cell>
          <cell r="L1734">
            <v>291500</v>
          </cell>
        </row>
        <row r="1735">
          <cell r="B1735">
            <v>10000000</v>
          </cell>
          <cell r="C1735">
            <v>39895</v>
          </cell>
          <cell r="E1735" t="str">
            <v>Q</v>
          </cell>
          <cell r="F1735">
            <v>6758183.0099999998</v>
          </cell>
          <cell r="G1735">
            <v>636651</v>
          </cell>
          <cell r="H1735">
            <v>44.54</v>
          </cell>
          <cell r="I1735">
            <v>0.44540000000000002</v>
          </cell>
          <cell r="J1735">
            <v>39932</v>
          </cell>
          <cell r="K1735">
            <v>40631</v>
          </cell>
          <cell r="L1735">
            <v>265000</v>
          </cell>
        </row>
        <row r="1736">
          <cell r="B1736">
            <v>4000000</v>
          </cell>
          <cell r="C1736">
            <v>39895</v>
          </cell>
          <cell r="E1736" t="str">
            <v>R</v>
          </cell>
          <cell r="F1736">
            <v>2560198.4</v>
          </cell>
          <cell r="G1736">
            <v>302221</v>
          </cell>
          <cell r="H1736">
            <v>41.5</v>
          </cell>
          <cell r="I1736">
            <v>0.41499999999999998</v>
          </cell>
          <cell r="J1736">
            <v>39932</v>
          </cell>
          <cell r="K1736">
            <v>40450</v>
          </cell>
          <cell r="L1736">
            <v>106000</v>
          </cell>
        </row>
        <row r="1737">
          <cell r="B1737">
            <v>3000000</v>
          </cell>
          <cell r="C1737">
            <v>39895</v>
          </cell>
          <cell r="D1737" t="str">
            <v>A</v>
          </cell>
          <cell r="F1737">
            <v>1938201.63</v>
          </cell>
          <cell r="G1737">
            <v>190996</v>
          </cell>
          <cell r="H1737">
            <v>44.54</v>
          </cell>
          <cell r="I1737">
            <v>0.44540000000000002</v>
          </cell>
          <cell r="J1737">
            <v>39932</v>
          </cell>
          <cell r="K1737">
            <v>40631</v>
          </cell>
          <cell r="L1737">
            <v>79500</v>
          </cell>
        </row>
        <row r="1738">
          <cell r="B1738">
            <v>7000000</v>
          </cell>
          <cell r="C1738">
            <v>39895</v>
          </cell>
          <cell r="F1738">
            <v>3824518.24</v>
          </cell>
          <cell r="G1738">
            <v>445656</v>
          </cell>
          <cell r="H1738">
            <v>44.54</v>
          </cell>
          <cell r="I1738">
            <v>0.44540000000000002</v>
          </cell>
          <cell r="J1738">
            <v>39932</v>
          </cell>
          <cell r="K1738">
            <v>40631</v>
          </cell>
          <cell r="L1738">
            <v>185500</v>
          </cell>
        </row>
        <row r="1739">
          <cell r="B1739">
            <v>6000000</v>
          </cell>
          <cell r="C1739">
            <v>39895</v>
          </cell>
          <cell r="F1739">
            <v>4328004.18</v>
          </cell>
          <cell r="G1739">
            <v>331674</v>
          </cell>
          <cell r="H1739">
            <v>51.88</v>
          </cell>
          <cell r="I1739">
            <v>0.51880000000000004</v>
          </cell>
          <cell r="J1739">
            <v>39932</v>
          </cell>
          <cell r="K1739">
            <v>40997</v>
          </cell>
          <cell r="L1739">
            <v>117000</v>
          </cell>
        </row>
        <row r="1740">
          <cell r="B1740">
            <v>7500000</v>
          </cell>
          <cell r="C1740">
            <v>39895</v>
          </cell>
          <cell r="F1740">
            <v>5312772.63</v>
          </cell>
          <cell r="G1740">
            <v>414592</v>
          </cell>
          <cell r="H1740">
            <v>51.88</v>
          </cell>
          <cell r="I1740">
            <v>0.51880000000000004</v>
          </cell>
          <cell r="J1740">
            <v>39932</v>
          </cell>
          <cell r="K1740">
            <v>40997</v>
          </cell>
          <cell r="L1740">
            <v>146250</v>
          </cell>
        </row>
        <row r="1741">
          <cell r="B1741">
            <v>6500000</v>
          </cell>
          <cell r="C1741">
            <v>39895</v>
          </cell>
          <cell r="F1741">
            <v>3945645.56</v>
          </cell>
          <cell r="G1741">
            <v>379174</v>
          </cell>
          <cell r="H1741">
            <v>48.86</v>
          </cell>
          <cell r="I1741">
            <v>0.48859999999999998</v>
          </cell>
          <cell r="J1741">
            <v>39932</v>
          </cell>
          <cell r="K1741">
            <v>40815</v>
          </cell>
          <cell r="L1741">
            <v>159250</v>
          </cell>
        </row>
        <row r="1742">
          <cell r="B1742">
            <v>3500000</v>
          </cell>
          <cell r="C1742">
            <v>39895</v>
          </cell>
          <cell r="F1742">
            <v>1741449.45</v>
          </cell>
          <cell r="G1742">
            <v>222828</v>
          </cell>
          <cell r="H1742">
            <v>44.54</v>
          </cell>
          <cell r="I1742">
            <v>0.44540000000000002</v>
          </cell>
          <cell r="J1742">
            <v>39932</v>
          </cell>
          <cell r="K1742">
            <v>40631</v>
          </cell>
          <cell r="L1742">
            <v>92750</v>
          </cell>
        </row>
        <row r="1743">
          <cell r="B1743">
            <v>4000000</v>
          </cell>
          <cell r="C1743">
            <v>39895</v>
          </cell>
          <cell r="F1743">
            <v>3050545.13</v>
          </cell>
          <cell r="G1743">
            <v>221116</v>
          </cell>
          <cell r="H1743">
            <v>51.88</v>
          </cell>
          <cell r="I1743">
            <v>0.51880000000000004</v>
          </cell>
          <cell r="J1743">
            <v>39932</v>
          </cell>
          <cell r="K1743">
            <v>40997</v>
          </cell>
          <cell r="L1743">
            <v>78000</v>
          </cell>
        </row>
        <row r="1744">
          <cell r="B1744">
            <v>4500000</v>
          </cell>
          <cell r="C1744">
            <v>39895</v>
          </cell>
          <cell r="F1744">
            <v>1927442.29</v>
          </cell>
          <cell r="G1744">
            <v>286493</v>
          </cell>
          <cell r="H1744">
            <v>44.54</v>
          </cell>
          <cell r="I1744">
            <v>0.44540000000000002</v>
          </cell>
          <cell r="J1744">
            <v>39932</v>
          </cell>
          <cell r="K1744">
            <v>40631</v>
          </cell>
          <cell r="L1744">
            <v>119250</v>
          </cell>
        </row>
        <row r="1745">
          <cell r="B1745">
            <v>11000000</v>
          </cell>
          <cell r="C1745">
            <v>39895</v>
          </cell>
          <cell r="E1745" t="str">
            <v>R</v>
          </cell>
          <cell r="F1745">
            <v>9828075.5299999993</v>
          </cell>
          <cell r="G1745">
            <v>503529</v>
          </cell>
          <cell r="H1745">
            <v>35.950000000000003</v>
          </cell>
          <cell r="I1745">
            <v>0.35950000000000004</v>
          </cell>
          <cell r="J1745">
            <v>39932</v>
          </cell>
          <cell r="K1745">
            <v>40997</v>
          </cell>
          <cell r="L1745">
            <v>214500</v>
          </cell>
        </row>
        <row r="1746">
          <cell r="B1746">
            <v>4000000</v>
          </cell>
          <cell r="C1746">
            <v>39895</v>
          </cell>
          <cell r="D1746" t="str">
            <v>A</v>
          </cell>
          <cell r="E1746" t="str">
            <v>T</v>
          </cell>
          <cell r="F1746">
            <v>2366340.77</v>
          </cell>
          <cell r="G1746">
            <v>407325</v>
          </cell>
          <cell r="H1746">
            <v>38.729999999999997</v>
          </cell>
          <cell r="I1746">
            <v>0.38729999999999998</v>
          </cell>
          <cell r="J1746">
            <v>39932</v>
          </cell>
          <cell r="K1746">
            <v>40266</v>
          </cell>
          <cell r="L1746">
            <v>106000</v>
          </cell>
        </row>
        <row r="1747">
          <cell r="B1747">
            <v>7000000</v>
          </cell>
          <cell r="C1747">
            <v>39895</v>
          </cell>
          <cell r="F1747">
            <v>3023148.48</v>
          </cell>
          <cell r="G1747">
            <v>445656</v>
          </cell>
          <cell r="H1747">
            <v>44.54</v>
          </cell>
          <cell r="I1747">
            <v>0.44540000000000002</v>
          </cell>
          <cell r="J1747">
            <v>39932</v>
          </cell>
          <cell r="K1747">
            <v>40631</v>
          </cell>
          <cell r="L1747">
            <v>185500</v>
          </cell>
        </row>
        <row r="1748">
          <cell r="B1748">
            <v>6000000</v>
          </cell>
          <cell r="C1748">
            <v>39895</v>
          </cell>
          <cell r="E1748" t="str">
            <v>P</v>
          </cell>
          <cell r="F1748">
            <v>5502708.4000000004</v>
          </cell>
          <cell r="G1748">
            <v>331674</v>
          </cell>
          <cell r="H1748">
            <v>51.88</v>
          </cell>
          <cell r="I1748">
            <v>0.51880000000000004</v>
          </cell>
          <cell r="J1748">
            <v>39932</v>
          </cell>
          <cell r="K1748">
            <v>40997</v>
          </cell>
          <cell r="L1748">
            <v>117000</v>
          </cell>
        </row>
        <row r="1749">
          <cell r="B1749">
            <v>14000000</v>
          </cell>
          <cell r="C1749">
            <v>39895</v>
          </cell>
          <cell r="F1749">
            <v>6951668.0899999999</v>
          </cell>
          <cell r="G1749">
            <v>826961</v>
          </cell>
          <cell r="H1749">
            <v>36.04</v>
          </cell>
          <cell r="I1749">
            <v>0.3604</v>
          </cell>
          <cell r="J1749">
            <v>39932</v>
          </cell>
          <cell r="K1749">
            <v>40631</v>
          </cell>
          <cell r="L1749">
            <v>371000</v>
          </cell>
        </row>
        <row r="1750">
          <cell r="B1750">
            <v>5000000</v>
          </cell>
          <cell r="C1750">
            <v>39895</v>
          </cell>
          <cell r="F1750">
            <v>3413371.76</v>
          </cell>
          <cell r="G1750">
            <v>276395</v>
          </cell>
          <cell r="H1750">
            <v>51.88</v>
          </cell>
          <cell r="I1750">
            <v>0.51880000000000004</v>
          </cell>
          <cell r="J1750">
            <v>39932</v>
          </cell>
          <cell r="K1750">
            <v>40997</v>
          </cell>
          <cell r="L1750">
            <v>97500</v>
          </cell>
        </row>
        <row r="1751">
          <cell r="B1751">
            <v>10000000</v>
          </cell>
          <cell r="C1751">
            <v>39895</v>
          </cell>
          <cell r="F1751">
            <v>7206483.6600000001</v>
          </cell>
          <cell r="G1751">
            <v>552789</v>
          </cell>
          <cell r="H1751">
            <v>51.88</v>
          </cell>
          <cell r="I1751">
            <v>0.51880000000000004</v>
          </cell>
          <cell r="J1751">
            <v>39932</v>
          </cell>
          <cell r="K1751">
            <v>40997</v>
          </cell>
          <cell r="L1751">
            <v>195000</v>
          </cell>
        </row>
        <row r="1752">
          <cell r="B1752">
            <v>11000000</v>
          </cell>
          <cell r="C1752">
            <v>39895</v>
          </cell>
          <cell r="F1752">
            <v>7870741.96</v>
          </cell>
          <cell r="G1752">
            <v>503529</v>
          </cell>
          <cell r="H1752">
            <v>35.950000000000003</v>
          </cell>
          <cell r="I1752">
            <v>0.35950000000000004</v>
          </cell>
          <cell r="J1752">
            <v>39932</v>
          </cell>
          <cell r="K1752">
            <v>40997</v>
          </cell>
          <cell r="L1752">
            <v>214500</v>
          </cell>
        </row>
        <row r="1753">
          <cell r="B1753">
            <v>4000000</v>
          </cell>
          <cell r="C1753">
            <v>39895</v>
          </cell>
          <cell r="D1753" t="str">
            <v>A</v>
          </cell>
          <cell r="E1753" t="str">
            <v>T</v>
          </cell>
          <cell r="F1753">
            <v>4752698.99</v>
          </cell>
          <cell r="G1753">
            <v>221116</v>
          </cell>
          <cell r="H1753">
            <v>51.88</v>
          </cell>
          <cell r="I1753">
            <v>0.51880000000000004</v>
          </cell>
          <cell r="J1753">
            <v>39932</v>
          </cell>
          <cell r="K1753">
            <v>40997</v>
          </cell>
          <cell r="L1753">
            <v>78000</v>
          </cell>
        </row>
        <row r="1754">
          <cell r="B1754">
            <v>18000000</v>
          </cell>
          <cell r="C1754">
            <v>39895</v>
          </cell>
          <cell r="F1754">
            <v>7445709.6500000004</v>
          </cell>
          <cell r="G1754">
            <v>1063236</v>
          </cell>
          <cell r="H1754">
            <v>36.04</v>
          </cell>
          <cell r="I1754">
            <v>0.3604</v>
          </cell>
          <cell r="J1754">
            <v>39932</v>
          </cell>
          <cell r="K1754">
            <v>40631</v>
          </cell>
          <cell r="L1754">
            <v>477000</v>
          </cell>
        </row>
        <row r="1755">
          <cell r="B1755">
            <v>6000000</v>
          </cell>
          <cell r="C1755">
            <v>39895</v>
          </cell>
          <cell r="F1755">
            <v>3081003.81</v>
          </cell>
          <cell r="G1755">
            <v>381991</v>
          </cell>
          <cell r="H1755">
            <v>44.54</v>
          </cell>
          <cell r="I1755">
            <v>0.44540000000000002</v>
          </cell>
          <cell r="J1755">
            <v>39932</v>
          </cell>
          <cell r="K1755">
            <v>40631</v>
          </cell>
          <cell r="L1755">
            <v>159000</v>
          </cell>
        </row>
        <row r="1756">
          <cell r="B1756">
            <v>10000000</v>
          </cell>
          <cell r="C1756">
            <v>39895</v>
          </cell>
          <cell r="D1756" t="str">
            <v>A</v>
          </cell>
          <cell r="E1756" t="str">
            <v>T</v>
          </cell>
          <cell r="F1756">
            <v>9958014.9100000001</v>
          </cell>
          <cell r="G1756">
            <v>636651</v>
          </cell>
          <cell r="H1756">
            <v>44.54</v>
          </cell>
          <cell r="I1756">
            <v>0.44540000000000002</v>
          </cell>
          <cell r="J1756">
            <v>39932</v>
          </cell>
          <cell r="K1756">
            <v>40631</v>
          </cell>
          <cell r="L1756">
            <v>265000</v>
          </cell>
        </row>
        <row r="1757">
          <cell r="B1757">
            <v>11500000</v>
          </cell>
          <cell r="C1757">
            <v>39895</v>
          </cell>
          <cell r="D1757" t="str">
            <v>A</v>
          </cell>
          <cell r="E1757" t="str">
            <v>T</v>
          </cell>
          <cell r="F1757">
            <v>12229997.91</v>
          </cell>
          <cell r="G1757">
            <v>526417</v>
          </cell>
          <cell r="H1757">
            <v>35.950000000000003</v>
          </cell>
          <cell r="I1757">
            <v>0.35950000000000004</v>
          </cell>
          <cell r="J1757">
            <v>39932</v>
          </cell>
          <cell r="K1757">
            <v>40997</v>
          </cell>
          <cell r="L1757">
            <v>224250</v>
          </cell>
        </row>
        <row r="1758">
          <cell r="B1758">
            <v>4500000</v>
          </cell>
          <cell r="C1758">
            <v>39895</v>
          </cell>
          <cell r="F1758">
            <v>2105694.16</v>
          </cell>
          <cell r="G1758">
            <v>286493</v>
          </cell>
          <cell r="H1758">
            <v>44.54</v>
          </cell>
          <cell r="I1758">
            <v>0.44540000000000002</v>
          </cell>
          <cell r="J1758">
            <v>39932</v>
          </cell>
          <cell r="K1758">
            <v>40631</v>
          </cell>
          <cell r="L1758">
            <v>119250</v>
          </cell>
        </row>
        <row r="1759">
          <cell r="B1759">
            <v>5000000</v>
          </cell>
          <cell r="C1759">
            <v>39895</v>
          </cell>
          <cell r="F1759">
            <v>916076.36</v>
          </cell>
          <cell r="G1759">
            <v>377777</v>
          </cell>
          <cell r="H1759">
            <v>41.5</v>
          </cell>
          <cell r="I1759">
            <v>0.41499999999999998</v>
          </cell>
          <cell r="J1759">
            <v>39932</v>
          </cell>
          <cell r="K1759">
            <v>40450</v>
          </cell>
          <cell r="L1759">
            <v>132500</v>
          </cell>
        </row>
        <row r="1760">
          <cell r="B1760">
            <v>30000000</v>
          </cell>
          <cell r="C1760">
            <v>39895</v>
          </cell>
          <cell r="F1760">
            <v>21777655.859999999</v>
          </cell>
          <cell r="G1760">
            <v>1373260</v>
          </cell>
          <cell r="H1760">
            <v>35.950000000000003</v>
          </cell>
          <cell r="I1760">
            <v>0.35950000000000004</v>
          </cell>
          <cell r="J1760">
            <v>39932</v>
          </cell>
          <cell r="K1760">
            <v>40997</v>
          </cell>
          <cell r="L1760">
            <v>585000</v>
          </cell>
        </row>
        <row r="1761">
          <cell r="B1761">
            <v>14000000</v>
          </cell>
          <cell r="C1761">
            <v>39895</v>
          </cell>
          <cell r="F1761">
            <v>6139118.3099999996</v>
          </cell>
          <cell r="G1761">
            <v>826961</v>
          </cell>
          <cell r="H1761">
            <v>36.04</v>
          </cell>
          <cell r="I1761">
            <v>0.3604</v>
          </cell>
          <cell r="J1761">
            <v>39932</v>
          </cell>
          <cell r="K1761">
            <v>40631</v>
          </cell>
          <cell r="L1761">
            <v>371000</v>
          </cell>
        </row>
        <row r="1762">
          <cell r="B1762">
            <v>6000000</v>
          </cell>
          <cell r="C1762">
            <v>39895</v>
          </cell>
          <cell r="E1762" t="str">
            <v>Q</v>
          </cell>
          <cell r="F1762">
            <v>3044079.03</v>
          </cell>
          <cell r="G1762">
            <v>453332</v>
          </cell>
          <cell r="H1762">
            <v>41.5</v>
          </cell>
          <cell r="I1762">
            <v>0.41499999999999998</v>
          </cell>
          <cell r="J1762">
            <v>39932</v>
          </cell>
          <cell r="K1762">
            <v>40450</v>
          </cell>
          <cell r="L1762">
            <v>159000</v>
          </cell>
        </row>
        <row r="1763">
          <cell r="B1763">
            <v>35000000</v>
          </cell>
          <cell r="C1763">
            <v>39895</v>
          </cell>
          <cell r="F1763">
            <v>23161388.640000001</v>
          </cell>
          <cell r="G1763">
            <v>1602137</v>
          </cell>
          <cell r="H1763">
            <v>35.950000000000003</v>
          </cell>
          <cell r="I1763">
            <v>0.35950000000000004</v>
          </cell>
          <cell r="J1763">
            <v>39932</v>
          </cell>
          <cell r="K1763">
            <v>40997</v>
          </cell>
          <cell r="L1763">
            <v>682500</v>
          </cell>
        </row>
        <row r="1764">
          <cell r="B1764">
            <v>20000000</v>
          </cell>
          <cell r="C1764">
            <v>39895</v>
          </cell>
          <cell r="F1764">
            <v>14733253.029999999</v>
          </cell>
          <cell r="G1764">
            <v>915507</v>
          </cell>
          <cell r="H1764">
            <v>35.950000000000003</v>
          </cell>
          <cell r="I1764">
            <v>0.35950000000000004</v>
          </cell>
          <cell r="J1764">
            <v>39932</v>
          </cell>
          <cell r="K1764">
            <v>40997</v>
          </cell>
          <cell r="L1764">
            <v>390000</v>
          </cell>
        </row>
        <row r="1765">
          <cell r="B1765">
            <v>3500000</v>
          </cell>
          <cell r="C1765">
            <v>39895</v>
          </cell>
          <cell r="F1765">
            <v>1509298.25</v>
          </cell>
          <cell r="G1765">
            <v>222828</v>
          </cell>
          <cell r="H1765">
            <v>44.54</v>
          </cell>
          <cell r="I1765">
            <v>0.44540000000000002</v>
          </cell>
          <cell r="J1765">
            <v>39932</v>
          </cell>
          <cell r="K1765">
            <v>40631</v>
          </cell>
          <cell r="L1765">
            <v>92750</v>
          </cell>
        </row>
        <row r="1766">
          <cell r="B1766">
            <v>30000000</v>
          </cell>
          <cell r="C1766">
            <v>39895</v>
          </cell>
          <cell r="F1766">
            <v>19889755.780000001</v>
          </cell>
          <cell r="G1766">
            <v>1373260</v>
          </cell>
          <cell r="H1766">
            <v>35.950000000000003</v>
          </cell>
          <cell r="I1766">
            <v>0.35950000000000004</v>
          </cell>
          <cell r="J1766">
            <v>39932</v>
          </cell>
          <cell r="K1766">
            <v>40997</v>
          </cell>
          <cell r="L1766">
            <v>585000</v>
          </cell>
        </row>
        <row r="1767">
          <cell r="B1767">
            <v>5000000</v>
          </cell>
          <cell r="C1767">
            <v>39895</v>
          </cell>
          <cell r="F1767">
            <v>2153610.9900000002</v>
          </cell>
          <cell r="G1767">
            <v>318326</v>
          </cell>
          <cell r="H1767">
            <v>44.54</v>
          </cell>
          <cell r="I1767">
            <v>0.44540000000000002</v>
          </cell>
          <cell r="J1767">
            <v>39932</v>
          </cell>
          <cell r="K1767">
            <v>40631</v>
          </cell>
          <cell r="L1767">
            <v>132500</v>
          </cell>
        </row>
        <row r="1768">
          <cell r="B1768">
            <v>10000000</v>
          </cell>
          <cell r="C1768">
            <v>39895</v>
          </cell>
          <cell r="F1768">
            <v>4308927.1100000003</v>
          </cell>
          <cell r="G1768">
            <v>636651</v>
          </cell>
          <cell r="H1768">
            <v>44.54</v>
          </cell>
          <cell r="I1768">
            <v>0.44540000000000002</v>
          </cell>
          <cell r="J1768">
            <v>39932</v>
          </cell>
          <cell r="K1768">
            <v>40631</v>
          </cell>
          <cell r="L1768">
            <v>265000</v>
          </cell>
        </row>
        <row r="1769">
          <cell r="B1769">
            <v>16000000</v>
          </cell>
          <cell r="C1769">
            <v>39895</v>
          </cell>
          <cell r="E1769" t="str">
            <v>P</v>
          </cell>
          <cell r="F1769">
            <v>11794253.43</v>
          </cell>
          <cell r="G1769">
            <v>732406</v>
          </cell>
          <cell r="H1769">
            <v>35.950000000000003</v>
          </cell>
          <cell r="I1769">
            <v>0.35950000000000004</v>
          </cell>
          <cell r="J1769">
            <v>39932</v>
          </cell>
          <cell r="K1769">
            <v>40997</v>
          </cell>
          <cell r="L1769">
            <v>312000</v>
          </cell>
        </row>
        <row r="1770">
          <cell r="B1770">
            <v>8000000</v>
          </cell>
          <cell r="C1770">
            <v>39895</v>
          </cell>
          <cell r="D1770" t="str">
            <v>A</v>
          </cell>
          <cell r="F1770">
            <v>106269.93</v>
          </cell>
          <cell r="G1770">
            <v>814650</v>
          </cell>
          <cell r="H1770">
            <v>38.729999999999997</v>
          </cell>
          <cell r="I1770">
            <v>0.38729999999999998</v>
          </cell>
          <cell r="J1770">
            <v>39932</v>
          </cell>
          <cell r="K1770">
            <v>40266</v>
          </cell>
          <cell r="L1770">
            <v>212000</v>
          </cell>
        </row>
        <row r="1771">
          <cell r="B1771">
            <v>6500000</v>
          </cell>
          <cell r="C1771">
            <v>39895</v>
          </cell>
          <cell r="F1771">
            <v>5485296.6699999999</v>
          </cell>
          <cell r="G1771">
            <v>359313</v>
          </cell>
          <cell r="H1771">
            <v>51.88</v>
          </cell>
          <cell r="I1771">
            <v>0.51880000000000004</v>
          </cell>
          <cell r="J1771">
            <v>39932</v>
          </cell>
          <cell r="K1771">
            <v>40997</v>
          </cell>
          <cell r="L1771">
            <v>126750</v>
          </cell>
        </row>
        <row r="1772">
          <cell r="B1772">
            <v>5000000</v>
          </cell>
          <cell r="C1772">
            <v>39895</v>
          </cell>
          <cell r="F1772">
            <v>658674.64</v>
          </cell>
          <cell r="G1772">
            <v>377777</v>
          </cell>
          <cell r="H1772">
            <v>41.5</v>
          </cell>
          <cell r="I1772">
            <v>0.41499999999999998</v>
          </cell>
          <cell r="J1772">
            <v>39932</v>
          </cell>
          <cell r="K1772">
            <v>40450</v>
          </cell>
          <cell r="L1772">
            <v>132500</v>
          </cell>
        </row>
        <row r="1773">
          <cell r="B1773">
            <v>3500000</v>
          </cell>
          <cell r="C1773">
            <v>39896</v>
          </cell>
          <cell r="D1773" t="str">
            <v>A</v>
          </cell>
          <cell r="G1773">
            <v>356410</v>
          </cell>
          <cell r="H1773">
            <v>38.729999999999997</v>
          </cell>
          <cell r="I1773">
            <v>0.38729999999999998</v>
          </cell>
          <cell r="J1773">
            <v>39932</v>
          </cell>
          <cell r="K1773">
            <v>40266</v>
          </cell>
          <cell r="L1773">
            <v>92750</v>
          </cell>
        </row>
        <row r="1774">
          <cell r="B1774">
            <v>5000000</v>
          </cell>
          <cell r="C1774">
            <v>39896</v>
          </cell>
          <cell r="F1774">
            <v>2117064.4300000002</v>
          </cell>
          <cell r="G1774">
            <v>318326</v>
          </cell>
          <cell r="H1774">
            <v>44.54</v>
          </cell>
          <cell r="I1774">
            <v>0.44540000000000002</v>
          </cell>
          <cell r="J1774">
            <v>39932</v>
          </cell>
          <cell r="K1774">
            <v>40631</v>
          </cell>
          <cell r="L1774">
            <v>132500</v>
          </cell>
        </row>
        <row r="1775">
          <cell r="B1775">
            <v>6000000</v>
          </cell>
          <cell r="C1775">
            <v>39896</v>
          </cell>
          <cell r="F1775">
            <v>2705613.16</v>
          </cell>
          <cell r="G1775">
            <v>381991</v>
          </cell>
          <cell r="H1775">
            <v>44.54</v>
          </cell>
          <cell r="I1775">
            <v>0.44540000000000002</v>
          </cell>
          <cell r="J1775">
            <v>39932</v>
          </cell>
          <cell r="K1775">
            <v>40631</v>
          </cell>
          <cell r="L1775">
            <v>159000</v>
          </cell>
        </row>
        <row r="1776">
          <cell r="B1776">
            <v>3000000</v>
          </cell>
          <cell r="C1776">
            <v>39896</v>
          </cell>
          <cell r="F1776">
            <v>1087977.8999999999</v>
          </cell>
          <cell r="G1776">
            <v>190996</v>
          </cell>
          <cell r="H1776">
            <v>44.54</v>
          </cell>
          <cell r="I1776">
            <v>0.44540000000000002</v>
          </cell>
          <cell r="J1776">
            <v>39932</v>
          </cell>
          <cell r="K1776">
            <v>40631</v>
          </cell>
          <cell r="L1776">
            <v>79500</v>
          </cell>
        </row>
        <row r="1777">
          <cell r="B1777">
            <v>4000000</v>
          </cell>
          <cell r="C1777">
            <v>39896</v>
          </cell>
          <cell r="F1777">
            <v>1539824.83</v>
          </cell>
          <cell r="G1777">
            <v>254661</v>
          </cell>
          <cell r="H1777">
            <v>44.54</v>
          </cell>
          <cell r="I1777">
            <v>0.44540000000000002</v>
          </cell>
          <cell r="J1777">
            <v>39932</v>
          </cell>
          <cell r="K1777">
            <v>40631</v>
          </cell>
          <cell r="L1777">
            <v>106000</v>
          </cell>
        </row>
        <row r="1778">
          <cell r="B1778">
            <v>5000000</v>
          </cell>
          <cell r="C1778">
            <v>39896</v>
          </cell>
          <cell r="D1778" t="str">
            <v>A</v>
          </cell>
          <cell r="G1778">
            <v>509157</v>
          </cell>
          <cell r="H1778">
            <v>38.729999999999997</v>
          </cell>
          <cell r="I1778">
            <v>0.38729999999999998</v>
          </cell>
          <cell r="J1778">
            <v>39932</v>
          </cell>
          <cell r="K1778">
            <v>40266</v>
          </cell>
          <cell r="L1778">
            <v>132500</v>
          </cell>
        </row>
        <row r="1779">
          <cell r="B1779">
            <v>6000000</v>
          </cell>
          <cell r="C1779">
            <v>39896</v>
          </cell>
          <cell r="D1779" t="str">
            <v>A</v>
          </cell>
          <cell r="E1779" t="str">
            <v>S</v>
          </cell>
          <cell r="F1779">
            <v>3488542.57</v>
          </cell>
          <cell r="G1779">
            <v>453332</v>
          </cell>
          <cell r="H1779">
            <v>41.5</v>
          </cell>
          <cell r="I1779">
            <v>0.41499999999999998</v>
          </cell>
          <cell r="J1779">
            <v>39932</v>
          </cell>
          <cell r="K1779">
            <v>40450</v>
          </cell>
          <cell r="L1779">
            <v>159000</v>
          </cell>
        </row>
        <row r="1780">
          <cell r="B1780">
            <v>15000000</v>
          </cell>
          <cell r="C1780">
            <v>39896</v>
          </cell>
          <cell r="F1780">
            <v>10064601.640000001</v>
          </cell>
          <cell r="G1780">
            <v>686630</v>
          </cell>
          <cell r="H1780">
            <v>35.950000000000003</v>
          </cell>
          <cell r="I1780">
            <v>0.35950000000000004</v>
          </cell>
          <cell r="J1780">
            <v>39932</v>
          </cell>
          <cell r="K1780">
            <v>40997</v>
          </cell>
          <cell r="L1780">
            <v>292500</v>
          </cell>
        </row>
        <row r="1781">
          <cell r="B1781">
            <v>8000000</v>
          </cell>
          <cell r="C1781">
            <v>39896</v>
          </cell>
          <cell r="D1781" t="str">
            <v>A</v>
          </cell>
          <cell r="E1781" t="str">
            <v>S</v>
          </cell>
          <cell r="F1781">
            <v>6472555.79</v>
          </cell>
          <cell r="G1781">
            <v>509321</v>
          </cell>
          <cell r="H1781">
            <v>44.54</v>
          </cell>
          <cell r="I1781">
            <v>0.44540000000000002</v>
          </cell>
          <cell r="J1781">
            <v>39932</v>
          </cell>
          <cell r="K1781">
            <v>40631</v>
          </cell>
          <cell r="L1781">
            <v>212000</v>
          </cell>
        </row>
        <row r="1782">
          <cell r="B1782">
            <v>5000000</v>
          </cell>
          <cell r="C1782">
            <v>39896</v>
          </cell>
          <cell r="F1782">
            <v>2839494.94</v>
          </cell>
          <cell r="G1782">
            <v>318326</v>
          </cell>
          <cell r="H1782">
            <v>44.54</v>
          </cell>
          <cell r="I1782">
            <v>0.44540000000000002</v>
          </cell>
          <cell r="J1782">
            <v>39932</v>
          </cell>
          <cell r="K1782">
            <v>40631</v>
          </cell>
          <cell r="L1782">
            <v>132500</v>
          </cell>
        </row>
        <row r="1783">
          <cell r="B1783">
            <v>5000000</v>
          </cell>
          <cell r="C1783">
            <v>39896</v>
          </cell>
          <cell r="F1783">
            <v>3554715.39</v>
          </cell>
          <cell r="G1783">
            <v>276395</v>
          </cell>
          <cell r="H1783">
            <v>51.88</v>
          </cell>
          <cell r="I1783">
            <v>0.51880000000000004</v>
          </cell>
          <cell r="J1783">
            <v>39932</v>
          </cell>
          <cell r="K1783">
            <v>40997</v>
          </cell>
          <cell r="L1783">
            <v>97500</v>
          </cell>
        </row>
        <row r="1784">
          <cell r="B1784">
            <v>12000000</v>
          </cell>
          <cell r="C1784">
            <v>39896</v>
          </cell>
          <cell r="F1784">
            <v>8274288.8799999999</v>
          </cell>
          <cell r="G1784">
            <v>549304</v>
          </cell>
          <cell r="H1784">
            <v>35.950000000000003</v>
          </cell>
          <cell r="I1784">
            <v>0.35950000000000004</v>
          </cell>
          <cell r="J1784">
            <v>39932</v>
          </cell>
          <cell r="K1784">
            <v>40997</v>
          </cell>
          <cell r="L1784">
            <v>234000</v>
          </cell>
        </row>
        <row r="1785">
          <cell r="B1785">
            <v>15000000</v>
          </cell>
          <cell r="C1785">
            <v>39896</v>
          </cell>
          <cell r="F1785">
            <v>6364994.9199999999</v>
          </cell>
          <cell r="G1785">
            <v>886030</v>
          </cell>
          <cell r="H1785">
            <v>36.04</v>
          </cell>
          <cell r="I1785">
            <v>0.3604</v>
          </cell>
          <cell r="J1785">
            <v>39932</v>
          </cell>
          <cell r="K1785">
            <v>40631</v>
          </cell>
          <cell r="L1785">
            <v>397500</v>
          </cell>
        </row>
        <row r="1786">
          <cell r="B1786">
            <v>8000000</v>
          </cell>
          <cell r="C1786">
            <v>39896</v>
          </cell>
          <cell r="F1786">
            <v>1179639.98</v>
          </cell>
          <cell r="G1786">
            <v>604442</v>
          </cell>
          <cell r="H1786">
            <v>41.5</v>
          </cell>
          <cell r="I1786">
            <v>0.41499999999999998</v>
          </cell>
          <cell r="J1786">
            <v>39932</v>
          </cell>
          <cell r="K1786">
            <v>40450</v>
          </cell>
          <cell r="L1786">
            <v>212000</v>
          </cell>
        </row>
        <row r="1787">
          <cell r="B1787">
            <v>8000000</v>
          </cell>
          <cell r="C1787">
            <v>39896</v>
          </cell>
          <cell r="F1787">
            <v>3442872.3</v>
          </cell>
          <cell r="G1787">
            <v>509321</v>
          </cell>
          <cell r="H1787">
            <v>44.54</v>
          </cell>
          <cell r="I1787">
            <v>0.44540000000000002</v>
          </cell>
          <cell r="J1787">
            <v>39932</v>
          </cell>
          <cell r="K1787">
            <v>40631</v>
          </cell>
          <cell r="L1787">
            <v>212000</v>
          </cell>
        </row>
        <row r="1788">
          <cell r="B1788">
            <v>13000000</v>
          </cell>
          <cell r="C1788">
            <v>39896</v>
          </cell>
          <cell r="F1788">
            <v>9339211.1500000004</v>
          </cell>
          <cell r="G1788">
            <v>595080</v>
          </cell>
          <cell r="H1788">
            <v>35.950000000000003</v>
          </cell>
          <cell r="I1788">
            <v>0.35950000000000004</v>
          </cell>
          <cell r="J1788">
            <v>39932</v>
          </cell>
          <cell r="K1788">
            <v>40997</v>
          </cell>
          <cell r="L1788">
            <v>253500</v>
          </cell>
        </row>
        <row r="1789">
          <cell r="B1789">
            <v>6000000</v>
          </cell>
          <cell r="C1789">
            <v>39896</v>
          </cell>
          <cell r="F1789">
            <v>4830933.49</v>
          </cell>
          <cell r="G1789">
            <v>331674</v>
          </cell>
          <cell r="H1789">
            <v>51.88</v>
          </cell>
          <cell r="I1789">
            <v>0.51880000000000004</v>
          </cell>
          <cell r="J1789">
            <v>39932</v>
          </cell>
          <cell r="K1789">
            <v>40997</v>
          </cell>
          <cell r="L1789">
            <v>117000</v>
          </cell>
        </row>
        <row r="1790">
          <cell r="B1790">
            <v>5000000</v>
          </cell>
          <cell r="C1790">
            <v>39896</v>
          </cell>
          <cell r="E1790" t="str">
            <v>Q</v>
          </cell>
          <cell r="F1790">
            <v>4985642.2</v>
          </cell>
          <cell r="G1790">
            <v>276395</v>
          </cell>
          <cell r="H1790">
            <v>51.88</v>
          </cell>
          <cell r="I1790">
            <v>0.51880000000000004</v>
          </cell>
          <cell r="J1790">
            <v>39932</v>
          </cell>
          <cell r="K1790">
            <v>40997</v>
          </cell>
          <cell r="L1790">
            <v>97500</v>
          </cell>
        </row>
        <row r="1791">
          <cell r="B1791">
            <v>5000000</v>
          </cell>
          <cell r="C1791">
            <v>39896</v>
          </cell>
          <cell r="F1791">
            <v>3581474.36</v>
          </cell>
          <cell r="G1791">
            <v>276395</v>
          </cell>
          <cell r="H1791">
            <v>51.88</v>
          </cell>
          <cell r="I1791">
            <v>0.51880000000000004</v>
          </cell>
          <cell r="J1791">
            <v>39932</v>
          </cell>
          <cell r="K1791">
            <v>40997</v>
          </cell>
          <cell r="L1791">
            <v>97500</v>
          </cell>
        </row>
        <row r="1792">
          <cell r="B1792">
            <v>7000000</v>
          </cell>
          <cell r="C1792">
            <v>39896</v>
          </cell>
          <cell r="E1792" t="str">
            <v>R</v>
          </cell>
          <cell r="F1792">
            <v>7142191.8799999999</v>
          </cell>
          <cell r="G1792">
            <v>386953</v>
          </cell>
          <cell r="H1792">
            <v>51.88</v>
          </cell>
          <cell r="I1792">
            <v>0.51880000000000004</v>
          </cell>
          <cell r="J1792">
            <v>39932</v>
          </cell>
          <cell r="K1792">
            <v>40997</v>
          </cell>
          <cell r="L1792">
            <v>136500</v>
          </cell>
        </row>
        <row r="1793">
          <cell r="B1793">
            <v>4000000</v>
          </cell>
          <cell r="C1793">
            <v>39896</v>
          </cell>
          <cell r="F1793">
            <v>585143.9</v>
          </cell>
          <cell r="G1793">
            <v>302221</v>
          </cell>
          <cell r="H1793">
            <v>41.5</v>
          </cell>
          <cell r="I1793">
            <v>0.41499999999999998</v>
          </cell>
          <cell r="J1793">
            <v>39932</v>
          </cell>
          <cell r="K1793">
            <v>40450</v>
          </cell>
          <cell r="L1793">
            <v>106000</v>
          </cell>
        </row>
        <row r="1794">
          <cell r="B1794">
            <v>5000000</v>
          </cell>
          <cell r="C1794">
            <v>39896</v>
          </cell>
          <cell r="D1794" t="str">
            <v>A</v>
          </cell>
          <cell r="E1794" t="str">
            <v>S</v>
          </cell>
          <cell r="F1794">
            <v>5751626.1200000001</v>
          </cell>
          <cell r="G1794">
            <v>276395</v>
          </cell>
          <cell r="H1794">
            <v>51.88</v>
          </cell>
          <cell r="I1794">
            <v>0.51880000000000004</v>
          </cell>
          <cell r="J1794">
            <v>39932</v>
          </cell>
          <cell r="K1794">
            <v>40997</v>
          </cell>
          <cell r="L1794">
            <v>97500</v>
          </cell>
        </row>
        <row r="1795">
          <cell r="B1795">
            <v>7500000</v>
          </cell>
          <cell r="C1795">
            <v>39896</v>
          </cell>
          <cell r="F1795">
            <v>3585738.5</v>
          </cell>
          <cell r="G1795">
            <v>477489</v>
          </cell>
          <cell r="H1795">
            <v>44.54</v>
          </cell>
          <cell r="I1795">
            <v>0.44540000000000002</v>
          </cell>
          <cell r="J1795">
            <v>39932</v>
          </cell>
          <cell r="K1795">
            <v>40631</v>
          </cell>
          <cell r="L1795">
            <v>198750</v>
          </cell>
        </row>
        <row r="1796">
          <cell r="B1796">
            <v>5000000</v>
          </cell>
          <cell r="C1796">
            <v>39896</v>
          </cell>
          <cell r="D1796" t="str">
            <v>A</v>
          </cell>
          <cell r="E1796" t="str">
            <v>R</v>
          </cell>
          <cell r="F1796">
            <v>4054407.23</v>
          </cell>
          <cell r="G1796">
            <v>318326</v>
          </cell>
          <cell r="H1796">
            <v>44.54</v>
          </cell>
          <cell r="I1796">
            <v>0.44540000000000002</v>
          </cell>
          <cell r="J1796">
            <v>39932</v>
          </cell>
          <cell r="K1796">
            <v>40631</v>
          </cell>
          <cell r="L1796">
            <v>132500</v>
          </cell>
        </row>
        <row r="1797">
          <cell r="B1797">
            <v>3000000</v>
          </cell>
          <cell r="C1797">
            <v>39896</v>
          </cell>
          <cell r="D1797" t="str">
            <v>A</v>
          </cell>
          <cell r="E1797" t="str">
            <v>S</v>
          </cell>
          <cell r="F1797">
            <v>529948.61</v>
          </cell>
          <cell r="G1797">
            <v>305494</v>
          </cell>
          <cell r="H1797">
            <v>38.729999999999997</v>
          </cell>
          <cell r="I1797">
            <v>0.38729999999999998</v>
          </cell>
          <cell r="J1797">
            <v>39932</v>
          </cell>
          <cell r="K1797">
            <v>40266</v>
          </cell>
          <cell r="L1797">
            <v>79500</v>
          </cell>
        </row>
        <row r="1798">
          <cell r="B1798">
            <v>5000000</v>
          </cell>
          <cell r="C1798">
            <v>39896</v>
          </cell>
          <cell r="E1798" t="str">
            <v>P</v>
          </cell>
          <cell r="F1798">
            <v>3305840.62</v>
          </cell>
          <cell r="G1798">
            <v>318326</v>
          </cell>
          <cell r="H1798">
            <v>44.54</v>
          </cell>
          <cell r="I1798">
            <v>0.44540000000000002</v>
          </cell>
          <cell r="J1798">
            <v>39932</v>
          </cell>
          <cell r="K1798">
            <v>40631</v>
          </cell>
          <cell r="L1798">
            <v>132500</v>
          </cell>
        </row>
        <row r="1799">
          <cell r="B1799">
            <v>4000000</v>
          </cell>
          <cell r="C1799">
            <v>39896</v>
          </cell>
          <cell r="D1799" t="str">
            <v>A</v>
          </cell>
          <cell r="E1799" t="str">
            <v>T</v>
          </cell>
          <cell r="F1799">
            <v>2864181.08</v>
          </cell>
          <cell r="G1799">
            <v>302221</v>
          </cell>
          <cell r="H1799">
            <v>41.5</v>
          </cell>
          <cell r="I1799">
            <v>0.41499999999999998</v>
          </cell>
          <cell r="J1799">
            <v>39932</v>
          </cell>
          <cell r="K1799">
            <v>40450</v>
          </cell>
          <cell r="L1799">
            <v>106000</v>
          </cell>
        </row>
        <row r="1800">
          <cell r="B1800">
            <v>8000000</v>
          </cell>
          <cell r="C1800">
            <v>39896</v>
          </cell>
          <cell r="F1800">
            <v>6870933.2400000002</v>
          </cell>
          <cell r="G1800">
            <v>442232</v>
          </cell>
          <cell r="H1800">
            <v>51.88</v>
          </cell>
          <cell r="I1800">
            <v>0.51880000000000004</v>
          </cell>
          <cell r="J1800">
            <v>39932</v>
          </cell>
          <cell r="K1800">
            <v>40997</v>
          </cell>
          <cell r="L1800">
            <v>156000</v>
          </cell>
        </row>
        <row r="1801">
          <cell r="B1801">
            <v>8000000</v>
          </cell>
          <cell r="C1801">
            <v>39896</v>
          </cell>
          <cell r="F1801">
            <v>5855424.1799999997</v>
          </cell>
          <cell r="G1801">
            <v>442232</v>
          </cell>
          <cell r="H1801">
            <v>51.88</v>
          </cell>
          <cell r="I1801">
            <v>0.51880000000000004</v>
          </cell>
          <cell r="J1801">
            <v>39932</v>
          </cell>
          <cell r="K1801">
            <v>40997</v>
          </cell>
          <cell r="L1801">
            <v>156000</v>
          </cell>
        </row>
        <row r="1802">
          <cell r="B1802">
            <v>6000000</v>
          </cell>
          <cell r="C1802">
            <v>39896</v>
          </cell>
          <cell r="F1802">
            <v>5276342.09</v>
          </cell>
          <cell r="G1802">
            <v>331674</v>
          </cell>
          <cell r="H1802">
            <v>51.88</v>
          </cell>
          <cell r="I1802">
            <v>0.51880000000000004</v>
          </cell>
          <cell r="J1802">
            <v>39932</v>
          </cell>
          <cell r="K1802">
            <v>40997</v>
          </cell>
          <cell r="L1802">
            <v>117000</v>
          </cell>
        </row>
        <row r="1803">
          <cell r="B1803">
            <v>4000000</v>
          </cell>
          <cell r="C1803">
            <v>39896</v>
          </cell>
          <cell r="D1803" t="str">
            <v>A</v>
          </cell>
          <cell r="E1803" t="str">
            <v>S</v>
          </cell>
          <cell r="F1803">
            <v>4215732.3600000003</v>
          </cell>
          <cell r="G1803">
            <v>221116</v>
          </cell>
          <cell r="H1803">
            <v>51.88</v>
          </cell>
          <cell r="I1803">
            <v>0.51880000000000004</v>
          </cell>
          <cell r="J1803">
            <v>39932</v>
          </cell>
          <cell r="K1803">
            <v>40997</v>
          </cell>
          <cell r="L1803">
            <v>78000</v>
          </cell>
        </row>
        <row r="1804">
          <cell r="B1804">
            <v>6000000</v>
          </cell>
          <cell r="C1804">
            <v>39896</v>
          </cell>
          <cell r="F1804">
            <v>2589379.85</v>
          </cell>
          <cell r="G1804">
            <v>381991</v>
          </cell>
          <cell r="H1804">
            <v>44.54</v>
          </cell>
          <cell r="I1804">
            <v>0.44540000000000002</v>
          </cell>
          <cell r="J1804">
            <v>39932</v>
          </cell>
          <cell r="K1804">
            <v>40631</v>
          </cell>
          <cell r="L1804">
            <v>159000</v>
          </cell>
        </row>
        <row r="1805">
          <cell r="B1805">
            <v>8000000</v>
          </cell>
          <cell r="C1805">
            <v>39896</v>
          </cell>
          <cell r="E1805" t="str">
            <v>Q</v>
          </cell>
          <cell r="F1805">
            <v>3032573.84</v>
          </cell>
          <cell r="G1805">
            <v>604442</v>
          </cell>
          <cell r="H1805">
            <v>41.5</v>
          </cell>
          <cell r="I1805">
            <v>0.41499999999999998</v>
          </cell>
          <cell r="J1805">
            <v>39932</v>
          </cell>
          <cell r="K1805">
            <v>40450</v>
          </cell>
          <cell r="L1805">
            <v>212000</v>
          </cell>
        </row>
        <row r="1806">
          <cell r="B1806">
            <v>20000000</v>
          </cell>
          <cell r="C1806">
            <v>39896</v>
          </cell>
          <cell r="F1806">
            <v>14589407.51</v>
          </cell>
          <cell r="G1806">
            <v>915507</v>
          </cell>
          <cell r="H1806">
            <v>35.950000000000003</v>
          </cell>
          <cell r="I1806">
            <v>0.35950000000000004</v>
          </cell>
          <cell r="J1806">
            <v>39932</v>
          </cell>
          <cell r="K1806">
            <v>40997</v>
          </cell>
          <cell r="L1806">
            <v>390000</v>
          </cell>
        </row>
        <row r="1807">
          <cell r="B1807">
            <v>11500000</v>
          </cell>
          <cell r="C1807">
            <v>39896</v>
          </cell>
          <cell r="F1807">
            <v>5098414.4800000004</v>
          </cell>
          <cell r="G1807">
            <v>679290</v>
          </cell>
          <cell r="H1807">
            <v>36.04</v>
          </cell>
          <cell r="I1807">
            <v>0.3604</v>
          </cell>
          <cell r="J1807">
            <v>39932</v>
          </cell>
          <cell r="K1807">
            <v>40631</v>
          </cell>
          <cell r="L1807">
            <v>304750</v>
          </cell>
        </row>
        <row r="1808">
          <cell r="B1808">
            <v>4000000</v>
          </cell>
          <cell r="C1808">
            <v>39896</v>
          </cell>
          <cell r="F1808">
            <v>989979.96</v>
          </cell>
          <cell r="G1808">
            <v>302221</v>
          </cell>
          <cell r="H1808">
            <v>41.5</v>
          </cell>
          <cell r="I1808">
            <v>0.41499999999999998</v>
          </cell>
          <cell r="J1808">
            <v>39932</v>
          </cell>
          <cell r="K1808">
            <v>40450</v>
          </cell>
          <cell r="L1808">
            <v>106000</v>
          </cell>
        </row>
        <row r="1809">
          <cell r="B1809">
            <v>22000000</v>
          </cell>
          <cell r="C1809">
            <v>39896</v>
          </cell>
          <cell r="D1809" t="str">
            <v>A</v>
          </cell>
          <cell r="E1809" t="str">
            <v>T</v>
          </cell>
          <cell r="F1809">
            <v>5483300.6600000001</v>
          </cell>
          <cell r="G1809">
            <v>2209507</v>
          </cell>
          <cell r="H1809">
            <v>35.94</v>
          </cell>
          <cell r="I1809">
            <v>0.3594</v>
          </cell>
          <cell r="J1809">
            <v>39932</v>
          </cell>
          <cell r="K1809">
            <v>40266</v>
          </cell>
          <cell r="L1809">
            <v>583000</v>
          </cell>
        </row>
        <row r="1810">
          <cell r="B1810">
            <v>4500000</v>
          </cell>
          <cell r="C1810">
            <v>39896</v>
          </cell>
          <cell r="F1810">
            <v>3236098</v>
          </cell>
          <cell r="G1810">
            <v>248756</v>
          </cell>
          <cell r="H1810">
            <v>51.88</v>
          </cell>
          <cell r="I1810">
            <v>0.51880000000000004</v>
          </cell>
          <cell r="J1810">
            <v>39932</v>
          </cell>
          <cell r="K1810">
            <v>40997</v>
          </cell>
          <cell r="L1810">
            <v>87750</v>
          </cell>
        </row>
        <row r="1811">
          <cell r="B1811">
            <v>8000000</v>
          </cell>
          <cell r="C1811">
            <v>39896</v>
          </cell>
          <cell r="F1811">
            <v>1147431.03</v>
          </cell>
          <cell r="G1811">
            <v>604442</v>
          </cell>
          <cell r="H1811">
            <v>41.5</v>
          </cell>
          <cell r="I1811">
            <v>0.41499999999999998</v>
          </cell>
          <cell r="J1811">
            <v>39932</v>
          </cell>
          <cell r="K1811">
            <v>40450</v>
          </cell>
          <cell r="L1811">
            <v>212000</v>
          </cell>
        </row>
        <row r="1812">
          <cell r="B1812">
            <v>10000000</v>
          </cell>
          <cell r="C1812">
            <v>39896</v>
          </cell>
          <cell r="F1812">
            <v>7812591.54</v>
          </cell>
          <cell r="G1812">
            <v>552789</v>
          </cell>
          <cell r="H1812">
            <v>51.88</v>
          </cell>
          <cell r="I1812">
            <v>0.51880000000000004</v>
          </cell>
          <cell r="J1812">
            <v>39932</v>
          </cell>
          <cell r="K1812">
            <v>40997</v>
          </cell>
          <cell r="L1812">
            <v>195000</v>
          </cell>
        </row>
        <row r="1813">
          <cell r="B1813">
            <v>5000000</v>
          </cell>
          <cell r="C1813">
            <v>39896</v>
          </cell>
          <cell r="F1813">
            <v>734055.1</v>
          </cell>
          <cell r="G1813">
            <v>377777</v>
          </cell>
          <cell r="H1813">
            <v>41.5</v>
          </cell>
          <cell r="I1813">
            <v>0.41499999999999998</v>
          </cell>
          <cell r="J1813">
            <v>39932</v>
          </cell>
          <cell r="K1813">
            <v>40450</v>
          </cell>
          <cell r="L1813">
            <v>132500</v>
          </cell>
        </row>
        <row r="1814">
          <cell r="B1814">
            <v>10000000</v>
          </cell>
          <cell r="C1814">
            <v>39897</v>
          </cell>
          <cell r="F1814">
            <v>7020964.9500000002</v>
          </cell>
          <cell r="G1814">
            <v>552789</v>
          </cell>
          <cell r="H1814">
            <v>51.88</v>
          </cell>
          <cell r="I1814">
            <v>0.51880000000000004</v>
          </cell>
          <cell r="J1814">
            <v>39932</v>
          </cell>
          <cell r="K1814">
            <v>40997</v>
          </cell>
          <cell r="L1814">
            <v>195000</v>
          </cell>
        </row>
        <row r="1815">
          <cell r="B1815">
            <v>12000000</v>
          </cell>
          <cell r="C1815">
            <v>39897</v>
          </cell>
          <cell r="F1815">
            <v>7602932.9199999999</v>
          </cell>
          <cell r="G1815">
            <v>549304</v>
          </cell>
          <cell r="H1815">
            <v>35.950000000000003</v>
          </cell>
          <cell r="I1815">
            <v>0.35950000000000004</v>
          </cell>
          <cell r="J1815">
            <v>39932</v>
          </cell>
          <cell r="K1815">
            <v>40997</v>
          </cell>
          <cell r="L1815">
            <v>234000</v>
          </cell>
        </row>
        <row r="1816">
          <cell r="B1816">
            <v>16000000</v>
          </cell>
          <cell r="C1816">
            <v>39897</v>
          </cell>
          <cell r="F1816">
            <v>7900893.2699999996</v>
          </cell>
          <cell r="G1816">
            <v>945098</v>
          </cell>
          <cell r="H1816">
            <v>36.04</v>
          </cell>
          <cell r="I1816">
            <v>0.3604</v>
          </cell>
          <cell r="J1816">
            <v>39932</v>
          </cell>
          <cell r="K1816">
            <v>40631</v>
          </cell>
          <cell r="L1816">
            <v>424000</v>
          </cell>
        </row>
        <row r="1817">
          <cell r="B1817">
            <v>15000000</v>
          </cell>
          <cell r="C1817">
            <v>39897</v>
          </cell>
          <cell r="F1817">
            <v>6400039.3799999999</v>
          </cell>
          <cell r="G1817">
            <v>886030</v>
          </cell>
          <cell r="H1817">
            <v>36.04</v>
          </cell>
          <cell r="I1817">
            <v>0.3604</v>
          </cell>
          <cell r="J1817">
            <v>39932</v>
          </cell>
          <cell r="K1817">
            <v>40631</v>
          </cell>
          <cell r="L1817">
            <v>397500</v>
          </cell>
        </row>
        <row r="1818">
          <cell r="B1818">
            <v>10000000</v>
          </cell>
          <cell r="C1818">
            <v>39897</v>
          </cell>
          <cell r="F1818">
            <v>4287086.07</v>
          </cell>
          <cell r="G1818">
            <v>636651</v>
          </cell>
          <cell r="H1818">
            <v>44.54</v>
          </cell>
          <cell r="I1818">
            <v>0.44540000000000002</v>
          </cell>
          <cell r="J1818">
            <v>39932</v>
          </cell>
          <cell r="K1818">
            <v>40631</v>
          </cell>
          <cell r="L1818">
            <v>265000</v>
          </cell>
        </row>
        <row r="1819">
          <cell r="B1819">
            <v>2000000</v>
          </cell>
          <cell r="C1819">
            <v>39897</v>
          </cell>
          <cell r="E1819" t="str">
            <v>R</v>
          </cell>
          <cell r="F1819">
            <v>1344456.68</v>
          </cell>
          <cell r="G1819">
            <v>151111</v>
          </cell>
          <cell r="H1819">
            <v>41.5</v>
          </cell>
          <cell r="I1819">
            <v>0.41499999999999998</v>
          </cell>
          <cell r="J1819">
            <v>39932</v>
          </cell>
          <cell r="K1819">
            <v>40450</v>
          </cell>
          <cell r="L1819">
            <v>53000</v>
          </cell>
        </row>
        <row r="1820">
          <cell r="B1820">
            <v>8000000</v>
          </cell>
          <cell r="C1820">
            <v>39897</v>
          </cell>
          <cell r="F1820">
            <v>5666217.0700000003</v>
          </cell>
          <cell r="G1820">
            <v>442232</v>
          </cell>
          <cell r="H1820">
            <v>51.88</v>
          </cell>
          <cell r="I1820">
            <v>0.51880000000000004</v>
          </cell>
          <cell r="J1820">
            <v>39932</v>
          </cell>
          <cell r="K1820">
            <v>40997</v>
          </cell>
          <cell r="L1820">
            <v>156000</v>
          </cell>
        </row>
        <row r="1821">
          <cell r="B1821">
            <v>16000000</v>
          </cell>
          <cell r="C1821">
            <v>39897</v>
          </cell>
          <cell r="F1821">
            <v>7056306.0300000003</v>
          </cell>
          <cell r="G1821">
            <v>945098</v>
          </cell>
          <cell r="H1821">
            <v>36.04</v>
          </cell>
          <cell r="I1821">
            <v>0.3604</v>
          </cell>
          <cell r="J1821">
            <v>39932</v>
          </cell>
          <cell r="K1821">
            <v>40631</v>
          </cell>
          <cell r="L1821">
            <v>424000</v>
          </cell>
        </row>
        <row r="1822">
          <cell r="B1822">
            <v>4000000</v>
          </cell>
          <cell r="C1822">
            <v>39897</v>
          </cell>
          <cell r="F1822">
            <v>1697594.94</v>
          </cell>
          <cell r="G1822">
            <v>254661</v>
          </cell>
          <cell r="H1822">
            <v>44.54</v>
          </cell>
          <cell r="I1822">
            <v>0.44540000000000002</v>
          </cell>
          <cell r="J1822">
            <v>39932</v>
          </cell>
          <cell r="K1822">
            <v>40631</v>
          </cell>
          <cell r="L1822">
            <v>106000</v>
          </cell>
        </row>
        <row r="1823">
          <cell r="B1823">
            <v>4000000</v>
          </cell>
          <cell r="C1823">
            <v>39897</v>
          </cell>
          <cell r="E1823" t="str">
            <v>R</v>
          </cell>
          <cell r="F1823">
            <v>2580031.9500000002</v>
          </cell>
          <cell r="G1823">
            <v>302221</v>
          </cell>
          <cell r="H1823">
            <v>41.5</v>
          </cell>
          <cell r="I1823">
            <v>0.41499999999999998</v>
          </cell>
          <cell r="J1823">
            <v>39932</v>
          </cell>
          <cell r="K1823">
            <v>40450</v>
          </cell>
          <cell r="L1823">
            <v>106000</v>
          </cell>
        </row>
        <row r="1824">
          <cell r="B1824">
            <v>4000000</v>
          </cell>
          <cell r="C1824">
            <v>39897</v>
          </cell>
          <cell r="F1824">
            <v>576013.06000000006</v>
          </cell>
          <cell r="G1824">
            <v>302221</v>
          </cell>
          <cell r="H1824">
            <v>41.5</v>
          </cell>
          <cell r="I1824">
            <v>0.41499999999999998</v>
          </cell>
          <cell r="J1824">
            <v>39932</v>
          </cell>
          <cell r="K1824">
            <v>40450</v>
          </cell>
          <cell r="L1824">
            <v>106000</v>
          </cell>
        </row>
        <row r="1825">
          <cell r="B1825">
            <v>3000000</v>
          </cell>
          <cell r="C1825">
            <v>39897</v>
          </cell>
          <cell r="F1825">
            <v>435615.06</v>
          </cell>
          <cell r="G1825">
            <v>226666</v>
          </cell>
          <cell r="H1825">
            <v>41.5</v>
          </cell>
          <cell r="I1825">
            <v>0.41499999999999998</v>
          </cell>
          <cell r="J1825">
            <v>39932</v>
          </cell>
          <cell r="K1825">
            <v>40450</v>
          </cell>
          <cell r="L1825">
            <v>79500</v>
          </cell>
        </row>
        <row r="1826">
          <cell r="B1826">
            <v>4000000</v>
          </cell>
          <cell r="C1826">
            <v>39897</v>
          </cell>
          <cell r="F1826">
            <v>3018340.87</v>
          </cell>
          <cell r="G1826">
            <v>221116</v>
          </cell>
          <cell r="H1826">
            <v>51.88</v>
          </cell>
          <cell r="I1826">
            <v>0.51880000000000004</v>
          </cell>
          <cell r="J1826">
            <v>39932</v>
          </cell>
          <cell r="K1826">
            <v>40997</v>
          </cell>
          <cell r="L1826">
            <v>78000</v>
          </cell>
        </row>
        <row r="1827">
          <cell r="B1827">
            <v>5000000</v>
          </cell>
          <cell r="C1827">
            <v>39897</v>
          </cell>
          <cell r="F1827">
            <v>668890.91</v>
          </cell>
          <cell r="G1827">
            <v>340268</v>
          </cell>
          <cell r="H1827">
            <v>26.75</v>
          </cell>
          <cell r="I1827">
            <v>0.26750000000000002</v>
          </cell>
          <cell r="J1827">
            <v>39935</v>
          </cell>
          <cell r="K1827">
            <v>40453</v>
          </cell>
          <cell r="L1827">
            <v>32000</v>
          </cell>
        </row>
        <row r="1828">
          <cell r="B1828">
            <v>12000000</v>
          </cell>
          <cell r="C1828">
            <v>39897</v>
          </cell>
          <cell r="F1828">
            <v>7985622.4000000004</v>
          </cell>
          <cell r="G1828">
            <v>549304</v>
          </cell>
          <cell r="H1828">
            <v>35.950000000000003</v>
          </cell>
          <cell r="I1828">
            <v>0.35950000000000004</v>
          </cell>
          <cell r="J1828">
            <v>39932</v>
          </cell>
          <cell r="K1828">
            <v>40997</v>
          </cell>
          <cell r="L1828">
            <v>234000</v>
          </cell>
        </row>
        <row r="1829">
          <cell r="B1829">
            <v>12000000</v>
          </cell>
          <cell r="C1829">
            <v>39897</v>
          </cell>
          <cell r="D1829" t="str">
            <v>A</v>
          </cell>
          <cell r="E1829" t="str">
            <v>T</v>
          </cell>
          <cell r="F1829">
            <v>11083291.24</v>
          </cell>
          <cell r="G1829">
            <v>708824</v>
          </cell>
          <cell r="H1829">
            <v>36.04</v>
          </cell>
          <cell r="I1829">
            <v>0.3604</v>
          </cell>
          <cell r="J1829">
            <v>39932</v>
          </cell>
          <cell r="K1829">
            <v>40631</v>
          </cell>
          <cell r="L1829">
            <v>318000</v>
          </cell>
        </row>
        <row r="1830">
          <cell r="B1830">
            <v>6500000</v>
          </cell>
          <cell r="C1830">
            <v>39897</v>
          </cell>
          <cell r="F1830">
            <v>3907632.27</v>
          </cell>
          <cell r="G1830">
            <v>379174</v>
          </cell>
          <cell r="H1830">
            <v>48.86</v>
          </cell>
          <cell r="I1830">
            <v>0.48859999999999998</v>
          </cell>
          <cell r="J1830">
            <v>39932</v>
          </cell>
          <cell r="K1830">
            <v>40815</v>
          </cell>
          <cell r="L1830">
            <v>159250</v>
          </cell>
        </row>
        <row r="1831">
          <cell r="B1831">
            <v>3000000</v>
          </cell>
          <cell r="C1831">
            <v>39897</v>
          </cell>
          <cell r="E1831" t="str">
            <v>P</v>
          </cell>
          <cell r="F1831">
            <v>966925.03</v>
          </cell>
          <cell r="G1831">
            <v>226666</v>
          </cell>
          <cell r="H1831">
            <v>41.5</v>
          </cell>
          <cell r="I1831">
            <v>0.41499999999999998</v>
          </cell>
          <cell r="J1831">
            <v>39932</v>
          </cell>
          <cell r="K1831">
            <v>40450</v>
          </cell>
          <cell r="L1831">
            <v>79500</v>
          </cell>
        </row>
        <row r="1832">
          <cell r="B1832">
            <v>10000000</v>
          </cell>
          <cell r="C1832">
            <v>39897</v>
          </cell>
          <cell r="F1832">
            <v>3954466.54</v>
          </cell>
          <cell r="G1832">
            <v>636651</v>
          </cell>
          <cell r="H1832">
            <v>44.54</v>
          </cell>
          <cell r="I1832">
            <v>0.44540000000000002</v>
          </cell>
          <cell r="J1832">
            <v>39932</v>
          </cell>
          <cell r="K1832">
            <v>40631</v>
          </cell>
          <cell r="L1832">
            <v>265000</v>
          </cell>
        </row>
        <row r="1833">
          <cell r="B1833">
            <v>3000000</v>
          </cell>
          <cell r="C1833">
            <v>39897</v>
          </cell>
          <cell r="F1833">
            <v>435540.19</v>
          </cell>
          <cell r="G1833">
            <v>226666</v>
          </cell>
          <cell r="H1833">
            <v>41.5</v>
          </cell>
          <cell r="I1833">
            <v>0.41499999999999998</v>
          </cell>
          <cell r="J1833">
            <v>39932</v>
          </cell>
          <cell r="K1833">
            <v>40450</v>
          </cell>
          <cell r="L1833">
            <v>79500</v>
          </cell>
        </row>
        <row r="1834">
          <cell r="B1834">
            <v>2500000</v>
          </cell>
          <cell r="C1834">
            <v>39897</v>
          </cell>
          <cell r="E1834" t="str">
            <v>P</v>
          </cell>
          <cell r="F1834">
            <v>1504313.43</v>
          </cell>
          <cell r="G1834">
            <v>159163</v>
          </cell>
          <cell r="H1834">
            <v>44.54</v>
          </cell>
          <cell r="I1834">
            <v>0.44540000000000002</v>
          </cell>
          <cell r="J1834">
            <v>39932</v>
          </cell>
          <cell r="K1834">
            <v>40631</v>
          </cell>
          <cell r="L1834">
            <v>66250</v>
          </cell>
        </row>
        <row r="1835">
          <cell r="B1835">
            <v>3000000</v>
          </cell>
          <cell r="C1835">
            <v>39897</v>
          </cell>
          <cell r="F1835">
            <v>2255338.96</v>
          </cell>
          <cell r="G1835">
            <v>165837</v>
          </cell>
          <cell r="H1835">
            <v>51.88</v>
          </cell>
          <cell r="I1835">
            <v>0.51880000000000004</v>
          </cell>
          <cell r="J1835">
            <v>39932</v>
          </cell>
          <cell r="K1835">
            <v>40997</v>
          </cell>
          <cell r="L1835">
            <v>58500</v>
          </cell>
        </row>
        <row r="1836">
          <cell r="B1836">
            <v>4000000</v>
          </cell>
          <cell r="C1836">
            <v>39897</v>
          </cell>
          <cell r="F1836">
            <v>2437000.67</v>
          </cell>
          <cell r="G1836">
            <v>233338</v>
          </cell>
          <cell r="H1836">
            <v>48.86</v>
          </cell>
          <cell r="I1836">
            <v>0.48859999999999998</v>
          </cell>
          <cell r="J1836">
            <v>39932</v>
          </cell>
          <cell r="K1836">
            <v>40815</v>
          </cell>
          <cell r="L1836">
            <v>98000</v>
          </cell>
        </row>
        <row r="1837">
          <cell r="B1837">
            <v>6000000</v>
          </cell>
          <cell r="C1837">
            <v>39897</v>
          </cell>
          <cell r="F1837">
            <v>4288079.8899999997</v>
          </cell>
          <cell r="G1837">
            <v>331674</v>
          </cell>
          <cell r="H1837">
            <v>51.88</v>
          </cell>
          <cell r="I1837">
            <v>0.51880000000000004</v>
          </cell>
          <cell r="J1837">
            <v>39932</v>
          </cell>
          <cell r="K1837">
            <v>40997</v>
          </cell>
          <cell r="L1837">
            <v>117000</v>
          </cell>
        </row>
        <row r="1838">
          <cell r="B1838">
            <v>12000000</v>
          </cell>
          <cell r="C1838">
            <v>39897</v>
          </cell>
          <cell r="F1838">
            <v>8046671.1799999997</v>
          </cell>
          <cell r="G1838">
            <v>549304</v>
          </cell>
          <cell r="H1838">
            <v>35.950000000000003</v>
          </cell>
          <cell r="I1838">
            <v>0.35950000000000004</v>
          </cell>
          <cell r="J1838">
            <v>39932</v>
          </cell>
          <cell r="K1838">
            <v>40997</v>
          </cell>
          <cell r="L1838">
            <v>234000</v>
          </cell>
        </row>
        <row r="1839">
          <cell r="B1839">
            <v>18000000</v>
          </cell>
          <cell r="C1839">
            <v>39897</v>
          </cell>
          <cell r="F1839">
            <v>7262043.7199999997</v>
          </cell>
          <cell r="G1839">
            <v>1063236</v>
          </cell>
          <cell r="H1839">
            <v>36.04</v>
          </cell>
          <cell r="I1839">
            <v>0.3604</v>
          </cell>
          <cell r="J1839">
            <v>39932</v>
          </cell>
          <cell r="K1839">
            <v>40631</v>
          </cell>
          <cell r="L1839">
            <v>477000</v>
          </cell>
        </row>
        <row r="1840">
          <cell r="B1840">
            <v>8000000</v>
          </cell>
          <cell r="C1840">
            <v>39897</v>
          </cell>
          <cell r="F1840">
            <v>5936401.2800000003</v>
          </cell>
          <cell r="G1840">
            <v>442232</v>
          </cell>
          <cell r="H1840">
            <v>51.88</v>
          </cell>
          <cell r="I1840">
            <v>0.51880000000000004</v>
          </cell>
          <cell r="J1840">
            <v>39932</v>
          </cell>
          <cell r="K1840">
            <v>40997</v>
          </cell>
          <cell r="L1840">
            <v>156000</v>
          </cell>
        </row>
        <row r="1841">
          <cell r="B1841">
            <v>5500000</v>
          </cell>
          <cell r="C1841">
            <v>39897</v>
          </cell>
          <cell r="F1841">
            <v>2281547.12</v>
          </cell>
          <cell r="G1841">
            <v>350158</v>
          </cell>
          <cell r="H1841">
            <v>44.54</v>
          </cell>
          <cell r="I1841">
            <v>0.44540000000000002</v>
          </cell>
          <cell r="J1841">
            <v>39932</v>
          </cell>
          <cell r="K1841">
            <v>40631</v>
          </cell>
          <cell r="L1841">
            <v>145750</v>
          </cell>
        </row>
        <row r="1842">
          <cell r="B1842">
            <v>2000000</v>
          </cell>
          <cell r="C1842">
            <v>39897</v>
          </cell>
          <cell r="D1842" t="str">
            <v>A</v>
          </cell>
          <cell r="E1842" t="str">
            <v>S</v>
          </cell>
          <cell r="F1842">
            <v>514028.77</v>
          </cell>
          <cell r="G1842">
            <v>203663</v>
          </cell>
          <cell r="H1842">
            <v>38.729999999999997</v>
          </cell>
          <cell r="I1842">
            <v>0.38729999999999998</v>
          </cell>
          <cell r="J1842">
            <v>39932</v>
          </cell>
          <cell r="K1842">
            <v>40266</v>
          </cell>
          <cell r="L1842">
            <v>53000</v>
          </cell>
        </row>
        <row r="1843">
          <cell r="B1843">
            <v>4500000</v>
          </cell>
          <cell r="C1843">
            <v>39897</v>
          </cell>
          <cell r="D1843" t="str">
            <v>A</v>
          </cell>
          <cell r="E1843" t="str">
            <v>T</v>
          </cell>
          <cell r="F1843">
            <v>5373612.75</v>
          </cell>
          <cell r="G1843">
            <v>262505</v>
          </cell>
          <cell r="H1843">
            <v>48.86</v>
          </cell>
          <cell r="I1843">
            <v>0.48859999999999998</v>
          </cell>
          <cell r="J1843">
            <v>39932</v>
          </cell>
          <cell r="K1843">
            <v>40815</v>
          </cell>
          <cell r="L1843">
            <v>110250</v>
          </cell>
        </row>
        <row r="1844">
          <cell r="B1844">
            <v>2000000</v>
          </cell>
          <cell r="C1844">
            <v>39897</v>
          </cell>
          <cell r="F1844">
            <v>853235.01</v>
          </cell>
          <cell r="G1844">
            <v>127331</v>
          </cell>
          <cell r="H1844">
            <v>44.54</v>
          </cell>
          <cell r="I1844">
            <v>0.44540000000000002</v>
          </cell>
          <cell r="J1844">
            <v>39932</v>
          </cell>
          <cell r="K1844">
            <v>40631</v>
          </cell>
          <cell r="L1844">
            <v>53000</v>
          </cell>
        </row>
        <row r="1845">
          <cell r="B1845">
            <v>3000000</v>
          </cell>
          <cell r="C1845">
            <v>39897</v>
          </cell>
          <cell r="F1845">
            <v>429122.69</v>
          </cell>
          <cell r="G1845">
            <v>226666</v>
          </cell>
          <cell r="H1845">
            <v>41.5</v>
          </cell>
          <cell r="I1845">
            <v>0.41499999999999998</v>
          </cell>
          <cell r="J1845">
            <v>39932</v>
          </cell>
          <cell r="K1845">
            <v>40450</v>
          </cell>
          <cell r="L1845">
            <v>79500</v>
          </cell>
        </row>
        <row r="1846">
          <cell r="B1846">
            <v>5000000</v>
          </cell>
          <cell r="C1846">
            <v>39897</v>
          </cell>
          <cell r="F1846">
            <v>2230452.38</v>
          </cell>
          <cell r="G1846">
            <v>318326</v>
          </cell>
          <cell r="H1846">
            <v>44.54</v>
          </cell>
          <cell r="I1846">
            <v>0.44540000000000002</v>
          </cell>
          <cell r="J1846">
            <v>39932</v>
          </cell>
          <cell r="K1846">
            <v>40631</v>
          </cell>
          <cell r="L1846">
            <v>132500</v>
          </cell>
        </row>
        <row r="1847">
          <cell r="B1847">
            <v>4000000</v>
          </cell>
          <cell r="C1847">
            <v>39897</v>
          </cell>
          <cell r="E1847" t="str">
            <v>Q</v>
          </cell>
          <cell r="F1847">
            <v>3004376.44</v>
          </cell>
          <cell r="G1847">
            <v>254661</v>
          </cell>
          <cell r="H1847">
            <v>44.54</v>
          </cell>
          <cell r="I1847">
            <v>0.44540000000000002</v>
          </cell>
          <cell r="J1847">
            <v>39932</v>
          </cell>
          <cell r="K1847">
            <v>40631</v>
          </cell>
          <cell r="L1847">
            <v>106000</v>
          </cell>
        </row>
        <row r="1848">
          <cell r="B1848">
            <v>5000000</v>
          </cell>
          <cell r="C1848">
            <v>39897</v>
          </cell>
          <cell r="F1848">
            <v>676443</v>
          </cell>
          <cell r="G1848">
            <v>377777</v>
          </cell>
          <cell r="H1848">
            <v>41.5</v>
          </cell>
          <cell r="I1848">
            <v>0.41499999999999998</v>
          </cell>
          <cell r="J1848">
            <v>39932</v>
          </cell>
          <cell r="K1848">
            <v>40450</v>
          </cell>
          <cell r="L1848">
            <v>132500</v>
          </cell>
        </row>
        <row r="1849">
          <cell r="B1849">
            <v>4500000</v>
          </cell>
          <cell r="C1849">
            <v>39897</v>
          </cell>
          <cell r="F1849">
            <v>620645.81000000006</v>
          </cell>
          <cell r="G1849">
            <v>339999</v>
          </cell>
          <cell r="H1849">
            <v>41.5</v>
          </cell>
          <cell r="I1849">
            <v>0.41499999999999998</v>
          </cell>
          <cell r="J1849">
            <v>39932</v>
          </cell>
          <cell r="K1849">
            <v>40450</v>
          </cell>
          <cell r="L1849">
            <v>119250</v>
          </cell>
        </row>
        <row r="1850">
          <cell r="B1850">
            <v>3000000</v>
          </cell>
          <cell r="C1850">
            <v>39897</v>
          </cell>
          <cell r="E1850" t="str">
            <v>P</v>
          </cell>
          <cell r="F1850">
            <v>2202513.9</v>
          </cell>
          <cell r="G1850">
            <v>190996</v>
          </cell>
          <cell r="H1850">
            <v>44.54</v>
          </cell>
          <cell r="I1850">
            <v>0.44540000000000002</v>
          </cell>
          <cell r="J1850">
            <v>39932</v>
          </cell>
          <cell r="K1850">
            <v>40631</v>
          </cell>
          <cell r="L1850">
            <v>79500</v>
          </cell>
        </row>
        <row r="1851">
          <cell r="B1851">
            <v>6000000</v>
          </cell>
          <cell r="C1851">
            <v>39897</v>
          </cell>
          <cell r="F1851">
            <v>3351084.33</v>
          </cell>
          <cell r="G1851">
            <v>381991</v>
          </cell>
          <cell r="H1851">
            <v>44.54</v>
          </cell>
          <cell r="I1851">
            <v>0.44540000000000002</v>
          </cell>
          <cell r="J1851">
            <v>39932</v>
          </cell>
          <cell r="K1851">
            <v>40631</v>
          </cell>
          <cell r="L1851">
            <v>159000</v>
          </cell>
        </row>
        <row r="1852">
          <cell r="B1852">
            <v>4000000</v>
          </cell>
          <cell r="C1852">
            <v>39897</v>
          </cell>
          <cell r="E1852" t="str">
            <v>P</v>
          </cell>
          <cell r="F1852">
            <v>1355477.53</v>
          </cell>
          <cell r="G1852">
            <v>302221</v>
          </cell>
          <cell r="H1852">
            <v>41.5</v>
          </cell>
          <cell r="I1852">
            <v>0.41499999999999998</v>
          </cell>
          <cell r="J1852">
            <v>39932</v>
          </cell>
          <cell r="K1852">
            <v>40450</v>
          </cell>
          <cell r="L1852">
            <v>106000</v>
          </cell>
        </row>
        <row r="1853">
          <cell r="B1853">
            <v>40000000</v>
          </cell>
          <cell r="C1853">
            <v>39897</v>
          </cell>
          <cell r="F1853">
            <v>19370728.390000001</v>
          </cell>
          <cell r="G1853">
            <v>2362745</v>
          </cell>
          <cell r="H1853">
            <v>36.04</v>
          </cell>
          <cell r="I1853">
            <v>0.3604</v>
          </cell>
          <cell r="J1853">
            <v>39932</v>
          </cell>
          <cell r="K1853">
            <v>40631</v>
          </cell>
          <cell r="L1853">
            <v>1060000</v>
          </cell>
        </row>
        <row r="1854">
          <cell r="B1854">
            <v>5000000</v>
          </cell>
          <cell r="C1854">
            <v>39897</v>
          </cell>
          <cell r="E1854" t="str">
            <v>Q</v>
          </cell>
          <cell r="F1854">
            <v>3883560.89</v>
          </cell>
          <cell r="G1854">
            <v>318326</v>
          </cell>
          <cell r="H1854">
            <v>44.54</v>
          </cell>
          <cell r="I1854">
            <v>0.44540000000000002</v>
          </cell>
          <cell r="J1854">
            <v>39932</v>
          </cell>
          <cell r="K1854">
            <v>40631</v>
          </cell>
          <cell r="L1854">
            <v>132500</v>
          </cell>
        </row>
        <row r="1855">
          <cell r="B1855">
            <v>3500000</v>
          </cell>
          <cell r="C1855">
            <v>39897</v>
          </cell>
          <cell r="F1855">
            <v>1843981.71</v>
          </cell>
          <cell r="G1855">
            <v>222828</v>
          </cell>
          <cell r="H1855">
            <v>44.54</v>
          </cell>
          <cell r="I1855">
            <v>0.44540000000000002</v>
          </cell>
          <cell r="J1855">
            <v>39932</v>
          </cell>
          <cell r="K1855">
            <v>40631</v>
          </cell>
          <cell r="L1855">
            <v>92750</v>
          </cell>
        </row>
        <row r="1856">
          <cell r="B1856">
            <v>2500000</v>
          </cell>
          <cell r="C1856">
            <v>39897</v>
          </cell>
          <cell r="F1856">
            <v>353277.72</v>
          </cell>
          <cell r="G1856">
            <v>188888</v>
          </cell>
          <cell r="H1856">
            <v>41.5</v>
          </cell>
          <cell r="I1856">
            <v>0.41499999999999998</v>
          </cell>
          <cell r="J1856">
            <v>39932</v>
          </cell>
          <cell r="K1856">
            <v>40450</v>
          </cell>
          <cell r="L1856">
            <v>66250</v>
          </cell>
        </row>
        <row r="1857">
          <cell r="B1857">
            <v>3000000</v>
          </cell>
          <cell r="C1857">
            <v>39897</v>
          </cell>
          <cell r="D1857" t="str">
            <v>A</v>
          </cell>
          <cell r="E1857" t="str">
            <v>T</v>
          </cell>
          <cell r="F1857">
            <v>2548997.42</v>
          </cell>
          <cell r="G1857">
            <v>226666</v>
          </cell>
          <cell r="H1857">
            <v>41.5</v>
          </cell>
          <cell r="I1857">
            <v>0.41499999999999998</v>
          </cell>
          <cell r="J1857">
            <v>39932</v>
          </cell>
          <cell r="K1857">
            <v>40450</v>
          </cell>
          <cell r="L1857">
            <v>79500</v>
          </cell>
        </row>
        <row r="1858">
          <cell r="B1858">
            <v>10000000</v>
          </cell>
          <cell r="C1858">
            <v>39897</v>
          </cell>
          <cell r="F1858">
            <v>7101713.5099999998</v>
          </cell>
          <cell r="G1858">
            <v>552789</v>
          </cell>
          <cell r="H1858">
            <v>51.88</v>
          </cell>
          <cell r="I1858">
            <v>0.51880000000000004</v>
          </cell>
          <cell r="J1858">
            <v>39932</v>
          </cell>
          <cell r="K1858">
            <v>40997</v>
          </cell>
          <cell r="L1858">
            <v>195000</v>
          </cell>
        </row>
        <row r="1859">
          <cell r="B1859">
            <v>3000000</v>
          </cell>
          <cell r="C1859">
            <v>39897</v>
          </cell>
          <cell r="F1859">
            <v>2428086.17</v>
          </cell>
          <cell r="G1859">
            <v>165837</v>
          </cell>
          <cell r="H1859">
            <v>51.88</v>
          </cell>
          <cell r="I1859">
            <v>0.51880000000000004</v>
          </cell>
          <cell r="J1859">
            <v>39932</v>
          </cell>
          <cell r="K1859">
            <v>40997</v>
          </cell>
          <cell r="L1859">
            <v>58500</v>
          </cell>
        </row>
        <row r="1860">
          <cell r="B1860">
            <v>4500000</v>
          </cell>
          <cell r="C1860">
            <v>39897</v>
          </cell>
          <cell r="F1860">
            <v>1925392.31</v>
          </cell>
          <cell r="G1860">
            <v>286493</v>
          </cell>
          <cell r="H1860">
            <v>44.54</v>
          </cell>
          <cell r="I1860">
            <v>0.44540000000000002</v>
          </cell>
          <cell r="J1860">
            <v>39932</v>
          </cell>
          <cell r="K1860">
            <v>40631</v>
          </cell>
          <cell r="L1860">
            <v>119250</v>
          </cell>
        </row>
        <row r="1861">
          <cell r="B1861">
            <v>8000000</v>
          </cell>
          <cell r="C1861">
            <v>39897</v>
          </cell>
          <cell r="F1861">
            <v>4158052.72</v>
          </cell>
          <cell r="G1861">
            <v>509321</v>
          </cell>
          <cell r="H1861">
            <v>44.54</v>
          </cell>
          <cell r="I1861">
            <v>0.44540000000000002</v>
          </cell>
          <cell r="J1861">
            <v>39932</v>
          </cell>
          <cell r="K1861">
            <v>40631</v>
          </cell>
          <cell r="L1861">
            <v>212000</v>
          </cell>
        </row>
        <row r="1862">
          <cell r="B1862">
            <v>4000000</v>
          </cell>
          <cell r="C1862">
            <v>39897</v>
          </cell>
          <cell r="F1862">
            <v>1708840.97</v>
          </cell>
          <cell r="G1862">
            <v>254661</v>
          </cell>
          <cell r="H1862">
            <v>44.54</v>
          </cell>
          <cell r="I1862">
            <v>0.44540000000000002</v>
          </cell>
          <cell r="J1862">
            <v>39932</v>
          </cell>
          <cell r="K1862">
            <v>40631</v>
          </cell>
          <cell r="L1862">
            <v>106000</v>
          </cell>
        </row>
        <row r="1863">
          <cell r="B1863">
            <v>5000000</v>
          </cell>
          <cell r="C1863">
            <v>39897</v>
          </cell>
          <cell r="F1863">
            <v>728196.04</v>
          </cell>
          <cell r="G1863">
            <v>377777</v>
          </cell>
          <cell r="H1863">
            <v>41.5</v>
          </cell>
          <cell r="I1863">
            <v>0.41499999999999998</v>
          </cell>
          <cell r="J1863">
            <v>39932</v>
          </cell>
          <cell r="K1863">
            <v>40450</v>
          </cell>
          <cell r="L1863">
            <v>132500</v>
          </cell>
        </row>
        <row r="1864">
          <cell r="B1864">
            <v>8000000</v>
          </cell>
          <cell r="C1864">
            <v>39897</v>
          </cell>
          <cell r="F1864">
            <v>5969431.0300000003</v>
          </cell>
          <cell r="G1864">
            <v>442232</v>
          </cell>
          <cell r="H1864">
            <v>51.88</v>
          </cell>
          <cell r="I1864">
            <v>0.51880000000000004</v>
          </cell>
          <cell r="J1864">
            <v>39932</v>
          </cell>
          <cell r="K1864">
            <v>40997</v>
          </cell>
          <cell r="L1864">
            <v>156000</v>
          </cell>
        </row>
        <row r="1865">
          <cell r="B1865">
            <v>16000000</v>
          </cell>
          <cell r="C1865">
            <v>39897</v>
          </cell>
          <cell r="F1865">
            <v>6757186.8300000001</v>
          </cell>
          <cell r="G1865">
            <v>945098</v>
          </cell>
          <cell r="H1865">
            <v>36.04</v>
          </cell>
          <cell r="I1865">
            <v>0.3604</v>
          </cell>
          <cell r="J1865">
            <v>39932</v>
          </cell>
          <cell r="K1865">
            <v>40631</v>
          </cell>
          <cell r="L1865">
            <v>424000</v>
          </cell>
        </row>
        <row r="1866">
          <cell r="B1866">
            <v>5500000</v>
          </cell>
          <cell r="C1866">
            <v>39897</v>
          </cell>
          <cell r="F1866">
            <v>1141068.69</v>
          </cell>
          <cell r="G1866">
            <v>415554</v>
          </cell>
          <cell r="H1866">
            <v>41.5</v>
          </cell>
          <cell r="I1866">
            <v>0.41499999999999998</v>
          </cell>
          <cell r="J1866">
            <v>39932</v>
          </cell>
          <cell r="K1866">
            <v>40450</v>
          </cell>
          <cell r="L1866">
            <v>145750</v>
          </cell>
        </row>
        <row r="1867">
          <cell r="B1867">
            <v>7000000</v>
          </cell>
          <cell r="C1867">
            <v>39897</v>
          </cell>
          <cell r="D1867" t="str">
            <v>A</v>
          </cell>
          <cell r="E1867" t="str">
            <v>T</v>
          </cell>
          <cell r="F1867">
            <v>7916906.2199999997</v>
          </cell>
          <cell r="G1867">
            <v>386953</v>
          </cell>
          <cell r="H1867">
            <v>51.88</v>
          </cell>
          <cell r="I1867">
            <v>0.51880000000000004</v>
          </cell>
          <cell r="J1867">
            <v>39932</v>
          </cell>
          <cell r="K1867">
            <v>40997</v>
          </cell>
          <cell r="L1867">
            <v>136500</v>
          </cell>
        </row>
        <row r="1868">
          <cell r="B1868">
            <v>4500000</v>
          </cell>
          <cell r="C1868">
            <v>39898</v>
          </cell>
          <cell r="F1868">
            <v>558413.38</v>
          </cell>
          <cell r="G1868">
            <v>339999</v>
          </cell>
          <cell r="H1868">
            <v>41.5</v>
          </cell>
          <cell r="I1868">
            <v>0.41499999999999998</v>
          </cell>
          <cell r="J1868">
            <v>39932</v>
          </cell>
          <cell r="K1868">
            <v>40450</v>
          </cell>
          <cell r="L1868">
            <v>119250</v>
          </cell>
        </row>
        <row r="1869">
          <cell r="B1869">
            <v>5000000</v>
          </cell>
          <cell r="C1869">
            <v>39898</v>
          </cell>
          <cell r="F1869">
            <v>2018341.99</v>
          </cell>
          <cell r="G1869">
            <v>318326</v>
          </cell>
          <cell r="H1869">
            <v>44.54</v>
          </cell>
          <cell r="I1869">
            <v>0.44540000000000002</v>
          </cell>
          <cell r="J1869">
            <v>39932</v>
          </cell>
          <cell r="K1869">
            <v>40631</v>
          </cell>
          <cell r="L1869">
            <v>132500</v>
          </cell>
        </row>
        <row r="1870">
          <cell r="B1870">
            <v>20000000</v>
          </cell>
          <cell r="C1870">
            <v>39898</v>
          </cell>
          <cell r="F1870">
            <v>14591827.859999999</v>
          </cell>
          <cell r="G1870">
            <v>915507</v>
          </cell>
          <cell r="H1870">
            <v>35.950000000000003</v>
          </cell>
          <cell r="I1870">
            <v>0.35950000000000004</v>
          </cell>
          <cell r="J1870">
            <v>39932</v>
          </cell>
          <cell r="K1870">
            <v>40997</v>
          </cell>
          <cell r="L1870">
            <v>390000</v>
          </cell>
        </row>
        <row r="1871">
          <cell r="B1871">
            <v>8000000</v>
          </cell>
          <cell r="C1871">
            <v>39899</v>
          </cell>
          <cell r="F1871">
            <v>6185274.2199999997</v>
          </cell>
          <cell r="G1871">
            <v>442232</v>
          </cell>
          <cell r="H1871">
            <v>51.88</v>
          </cell>
          <cell r="I1871">
            <v>0.51880000000000004</v>
          </cell>
          <cell r="J1871">
            <v>39932</v>
          </cell>
          <cell r="K1871">
            <v>40997</v>
          </cell>
          <cell r="L1871">
            <v>156000</v>
          </cell>
        </row>
        <row r="1872">
          <cell r="B1872">
            <v>6000000</v>
          </cell>
          <cell r="C1872">
            <v>39899</v>
          </cell>
          <cell r="D1872" t="str">
            <v>A</v>
          </cell>
          <cell r="E1872" t="str">
            <v>T</v>
          </cell>
          <cell r="F1872">
            <v>4524556.34</v>
          </cell>
          <cell r="G1872">
            <v>453332</v>
          </cell>
          <cell r="H1872">
            <v>41.5</v>
          </cell>
          <cell r="I1872">
            <v>0.41499999999999998</v>
          </cell>
          <cell r="J1872">
            <v>39932</v>
          </cell>
          <cell r="K1872">
            <v>40450</v>
          </cell>
          <cell r="L1872">
            <v>159000</v>
          </cell>
        </row>
        <row r="1873">
          <cell r="B1873">
            <v>7500000</v>
          </cell>
          <cell r="C1873">
            <v>39899</v>
          </cell>
          <cell r="F1873">
            <v>5431491.9199999999</v>
          </cell>
          <cell r="G1873">
            <v>414592</v>
          </cell>
          <cell r="H1873">
            <v>51.88</v>
          </cell>
          <cell r="I1873">
            <v>0.51880000000000004</v>
          </cell>
          <cell r="J1873">
            <v>39932</v>
          </cell>
          <cell r="K1873">
            <v>40997</v>
          </cell>
          <cell r="L1873">
            <v>146250</v>
          </cell>
        </row>
        <row r="1874">
          <cell r="B1874">
            <v>4000000</v>
          </cell>
          <cell r="C1874">
            <v>39899</v>
          </cell>
          <cell r="D1874" t="str">
            <v>A</v>
          </cell>
          <cell r="F1874">
            <v>1794459.79</v>
          </cell>
          <cell r="G1874">
            <v>254661</v>
          </cell>
          <cell r="H1874">
            <v>44.54</v>
          </cell>
          <cell r="I1874">
            <v>0.44540000000000002</v>
          </cell>
          <cell r="J1874">
            <v>39932</v>
          </cell>
          <cell r="K1874">
            <v>40631</v>
          </cell>
          <cell r="L1874">
            <v>106000</v>
          </cell>
        </row>
        <row r="1875">
          <cell r="B1875">
            <v>5000000</v>
          </cell>
          <cell r="C1875">
            <v>39899</v>
          </cell>
          <cell r="E1875" t="str">
            <v>R</v>
          </cell>
          <cell r="F1875">
            <v>4998581.0599999996</v>
          </cell>
          <cell r="G1875">
            <v>276395</v>
          </cell>
          <cell r="H1875">
            <v>51.88</v>
          </cell>
          <cell r="I1875">
            <v>0.51880000000000004</v>
          </cell>
          <cell r="J1875">
            <v>39932</v>
          </cell>
          <cell r="K1875">
            <v>40997</v>
          </cell>
          <cell r="L1875">
            <v>97500</v>
          </cell>
        </row>
        <row r="1876">
          <cell r="B1876">
            <v>20000000</v>
          </cell>
          <cell r="C1876">
            <v>39899</v>
          </cell>
          <cell r="F1876">
            <v>13345232.640000001</v>
          </cell>
          <cell r="G1876">
            <v>915507</v>
          </cell>
          <cell r="H1876">
            <v>35.950000000000003</v>
          </cell>
          <cell r="I1876">
            <v>0.35950000000000004</v>
          </cell>
          <cell r="J1876">
            <v>39932</v>
          </cell>
          <cell r="K1876">
            <v>40997</v>
          </cell>
          <cell r="L1876">
            <v>390000</v>
          </cell>
        </row>
        <row r="1877">
          <cell r="B1877">
            <v>25000000</v>
          </cell>
          <cell r="C1877">
            <v>39899</v>
          </cell>
          <cell r="F1877">
            <v>18194416.850000001</v>
          </cell>
          <cell r="G1877">
            <v>1144384</v>
          </cell>
          <cell r="H1877">
            <v>35.950000000000003</v>
          </cell>
          <cell r="I1877">
            <v>0.35950000000000004</v>
          </cell>
          <cell r="J1877">
            <v>39932</v>
          </cell>
          <cell r="K1877">
            <v>40997</v>
          </cell>
          <cell r="L1877">
            <v>487500</v>
          </cell>
        </row>
        <row r="1878">
          <cell r="B1878">
            <v>10000000</v>
          </cell>
          <cell r="C1878">
            <v>39899</v>
          </cell>
          <cell r="F1878">
            <v>7192231.0199999996</v>
          </cell>
          <cell r="G1878">
            <v>552789</v>
          </cell>
          <cell r="H1878">
            <v>51.88</v>
          </cell>
          <cell r="I1878">
            <v>0.51880000000000004</v>
          </cell>
          <cell r="J1878">
            <v>39932</v>
          </cell>
          <cell r="K1878">
            <v>40997</v>
          </cell>
          <cell r="L1878">
            <v>195000</v>
          </cell>
        </row>
        <row r="1879">
          <cell r="B1879">
            <v>4000000</v>
          </cell>
          <cell r="C1879">
            <v>39899</v>
          </cell>
          <cell r="F1879">
            <v>798628.45</v>
          </cell>
          <cell r="G1879">
            <v>302221</v>
          </cell>
          <cell r="H1879">
            <v>41.5</v>
          </cell>
          <cell r="I1879">
            <v>0.41499999999999998</v>
          </cell>
          <cell r="J1879">
            <v>39932</v>
          </cell>
          <cell r="K1879">
            <v>40450</v>
          </cell>
          <cell r="L1879">
            <v>106000</v>
          </cell>
        </row>
        <row r="1880">
          <cell r="B1880">
            <v>10000000</v>
          </cell>
          <cell r="C1880">
            <v>39899</v>
          </cell>
          <cell r="F1880">
            <v>4084784.88</v>
          </cell>
          <cell r="G1880">
            <v>636651</v>
          </cell>
          <cell r="H1880">
            <v>44.54</v>
          </cell>
          <cell r="I1880">
            <v>0.44540000000000002</v>
          </cell>
          <cell r="J1880">
            <v>39932</v>
          </cell>
          <cell r="K1880">
            <v>40631</v>
          </cell>
          <cell r="L1880">
            <v>265000</v>
          </cell>
        </row>
        <row r="1881">
          <cell r="B1881">
            <v>10000000</v>
          </cell>
          <cell r="C1881">
            <v>39899</v>
          </cell>
          <cell r="E1881" t="str">
            <v>Q</v>
          </cell>
          <cell r="F1881">
            <v>7851258.5800000001</v>
          </cell>
          <cell r="G1881">
            <v>583344</v>
          </cell>
          <cell r="H1881">
            <v>48.86</v>
          </cell>
          <cell r="I1881">
            <v>0.48859999999999998</v>
          </cell>
          <cell r="J1881">
            <v>39932</v>
          </cell>
          <cell r="K1881">
            <v>40815</v>
          </cell>
          <cell r="L1881">
            <v>245000</v>
          </cell>
        </row>
        <row r="1882">
          <cell r="B1882">
            <v>6000000</v>
          </cell>
          <cell r="C1882">
            <v>39899</v>
          </cell>
          <cell r="E1882" t="str">
            <v>P</v>
          </cell>
          <cell r="F1882">
            <v>3306474.55</v>
          </cell>
          <cell r="G1882">
            <v>381991</v>
          </cell>
          <cell r="H1882">
            <v>44.54</v>
          </cell>
          <cell r="I1882">
            <v>0.44540000000000002</v>
          </cell>
          <cell r="J1882">
            <v>39932</v>
          </cell>
          <cell r="K1882">
            <v>40631</v>
          </cell>
          <cell r="L1882">
            <v>159000</v>
          </cell>
        </row>
        <row r="1883">
          <cell r="B1883">
            <v>10000000</v>
          </cell>
          <cell r="C1883">
            <v>39899</v>
          </cell>
          <cell r="F1883">
            <v>7673260.9800000004</v>
          </cell>
          <cell r="G1883">
            <v>552789</v>
          </cell>
          <cell r="H1883">
            <v>51.88</v>
          </cell>
          <cell r="I1883">
            <v>0.51880000000000004</v>
          </cell>
          <cell r="J1883">
            <v>39932</v>
          </cell>
          <cell r="K1883">
            <v>40997</v>
          </cell>
          <cell r="L1883">
            <v>195000</v>
          </cell>
        </row>
        <row r="1884">
          <cell r="B1884">
            <v>16000000</v>
          </cell>
          <cell r="C1884">
            <v>39899</v>
          </cell>
          <cell r="F1884">
            <v>11497554.93</v>
          </cell>
          <cell r="G1884">
            <v>732406</v>
          </cell>
          <cell r="H1884">
            <v>35.950000000000003</v>
          </cell>
          <cell r="I1884">
            <v>0.35950000000000004</v>
          </cell>
          <cell r="J1884">
            <v>39932</v>
          </cell>
          <cell r="K1884">
            <v>40997</v>
          </cell>
          <cell r="L1884">
            <v>312000</v>
          </cell>
        </row>
        <row r="1885">
          <cell r="B1885">
            <v>4000000</v>
          </cell>
          <cell r="C1885">
            <v>39899</v>
          </cell>
          <cell r="E1885" t="str">
            <v>R</v>
          </cell>
          <cell r="F1885">
            <v>3374734.43</v>
          </cell>
          <cell r="G1885">
            <v>254661</v>
          </cell>
          <cell r="H1885">
            <v>44.54</v>
          </cell>
          <cell r="I1885">
            <v>0.44540000000000002</v>
          </cell>
          <cell r="J1885">
            <v>39932</v>
          </cell>
          <cell r="K1885">
            <v>40631</v>
          </cell>
          <cell r="L1885">
            <v>106000</v>
          </cell>
        </row>
        <row r="1886">
          <cell r="B1886">
            <v>10000000</v>
          </cell>
          <cell r="C1886">
            <v>39899</v>
          </cell>
          <cell r="E1886" t="str">
            <v>R</v>
          </cell>
          <cell r="F1886">
            <v>7640144.0300000003</v>
          </cell>
          <cell r="G1886">
            <v>636651</v>
          </cell>
          <cell r="H1886">
            <v>44.54</v>
          </cell>
          <cell r="I1886">
            <v>0.44540000000000002</v>
          </cell>
          <cell r="J1886">
            <v>39932</v>
          </cell>
          <cell r="K1886">
            <v>40631</v>
          </cell>
          <cell r="L1886">
            <v>265000</v>
          </cell>
        </row>
        <row r="1887">
          <cell r="B1887">
            <v>10000000</v>
          </cell>
          <cell r="C1887">
            <v>39899</v>
          </cell>
          <cell r="F1887">
            <v>4246871.09</v>
          </cell>
          <cell r="G1887">
            <v>636651</v>
          </cell>
          <cell r="H1887">
            <v>44.54</v>
          </cell>
          <cell r="I1887">
            <v>0.44540000000000002</v>
          </cell>
          <cell r="J1887">
            <v>39932</v>
          </cell>
          <cell r="K1887">
            <v>40631</v>
          </cell>
          <cell r="L1887">
            <v>265000</v>
          </cell>
        </row>
        <row r="1888">
          <cell r="B1888">
            <v>4000000</v>
          </cell>
          <cell r="C1888">
            <v>39899</v>
          </cell>
          <cell r="F1888">
            <v>483476.25</v>
          </cell>
          <cell r="G1888">
            <v>302221</v>
          </cell>
          <cell r="H1888">
            <v>41.5</v>
          </cell>
          <cell r="I1888">
            <v>0.41499999999999998</v>
          </cell>
          <cell r="J1888">
            <v>39932</v>
          </cell>
          <cell r="K1888">
            <v>40450</v>
          </cell>
          <cell r="L1888">
            <v>106000</v>
          </cell>
        </row>
        <row r="1889">
          <cell r="B1889">
            <v>15000000</v>
          </cell>
          <cell r="C1889">
            <v>39899</v>
          </cell>
          <cell r="F1889">
            <v>11355146.939999999</v>
          </cell>
          <cell r="G1889">
            <v>686630</v>
          </cell>
          <cell r="H1889">
            <v>35.950000000000003</v>
          </cell>
          <cell r="I1889">
            <v>0.35950000000000004</v>
          </cell>
          <cell r="J1889">
            <v>39932</v>
          </cell>
          <cell r="K1889">
            <v>40997</v>
          </cell>
          <cell r="L1889">
            <v>292500</v>
          </cell>
        </row>
        <row r="1890">
          <cell r="B1890">
            <v>16000000</v>
          </cell>
          <cell r="C1890">
            <v>39899</v>
          </cell>
          <cell r="F1890">
            <v>8073729.9100000001</v>
          </cell>
          <cell r="G1890">
            <v>945098</v>
          </cell>
          <cell r="H1890">
            <v>36.04</v>
          </cell>
          <cell r="I1890">
            <v>0.3604</v>
          </cell>
          <cell r="J1890">
            <v>39932</v>
          </cell>
          <cell r="K1890">
            <v>40631</v>
          </cell>
          <cell r="L1890">
            <v>424000</v>
          </cell>
        </row>
        <row r="1891">
          <cell r="B1891">
            <v>14000000</v>
          </cell>
          <cell r="C1891">
            <v>39899</v>
          </cell>
          <cell r="F1891">
            <v>5661884.54</v>
          </cell>
          <cell r="G1891">
            <v>826961</v>
          </cell>
          <cell r="H1891">
            <v>36.04</v>
          </cell>
          <cell r="I1891">
            <v>0.3604</v>
          </cell>
          <cell r="J1891">
            <v>39932</v>
          </cell>
          <cell r="K1891">
            <v>40631</v>
          </cell>
          <cell r="L1891">
            <v>371000</v>
          </cell>
        </row>
        <row r="1892">
          <cell r="B1892">
            <v>8000000</v>
          </cell>
          <cell r="C1892">
            <v>39899</v>
          </cell>
          <cell r="D1892" t="str">
            <v>A</v>
          </cell>
          <cell r="E1892" t="str">
            <v>R</v>
          </cell>
          <cell r="F1892">
            <v>8033262.3700000001</v>
          </cell>
          <cell r="G1892">
            <v>442232</v>
          </cell>
          <cell r="H1892">
            <v>51.88</v>
          </cell>
          <cell r="I1892">
            <v>0.51880000000000004</v>
          </cell>
          <cell r="J1892">
            <v>39932</v>
          </cell>
          <cell r="K1892">
            <v>40997</v>
          </cell>
          <cell r="L1892">
            <v>156000</v>
          </cell>
        </row>
        <row r="1893">
          <cell r="B1893">
            <v>3000000</v>
          </cell>
          <cell r="C1893">
            <v>39899</v>
          </cell>
          <cell r="E1893" t="str">
            <v>Q</v>
          </cell>
          <cell r="F1893">
            <v>1778839.34</v>
          </cell>
          <cell r="G1893">
            <v>226666</v>
          </cell>
          <cell r="H1893">
            <v>41.5</v>
          </cell>
          <cell r="I1893">
            <v>0.41499999999999998</v>
          </cell>
          <cell r="J1893">
            <v>39932</v>
          </cell>
          <cell r="K1893">
            <v>40450</v>
          </cell>
          <cell r="L1893">
            <v>79500</v>
          </cell>
        </row>
        <row r="1894">
          <cell r="B1894">
            <v>50000000</v>
          </cell>
          <cell r="C1894">
            <v>39899</v>
          </cell>
          <cell r="F1894">
            <v>23462763.25</v>
          </cell>
          <cell r="G1894">
            <v>2953432</v>
          </cell>
          <cell r="H1894">
            <v>36.04</v>
          </cell>
          <cell r="I1894">
            <v>0.3604</v>
          </cell>
          <cell r="J1894">
            <v>39932</v>
          </cell>
          <cell r="K1894">
            <v>40631</v>
          </cell>
          <cell r="L1894">
            <v>1325000</v>
          </cell>
        </row>
        <row r="1895">
          <cell r="B1895">
            <v>24000000</v>
          </cell>
          <cell r="C1895">
            <v>39899</v>
          </cell>
          <cell r="F1895">
            <v>16020828.960000001</v>
          </cell>
          <cell r="G1895">
            <v>1098608</v>
          </cell>
          <cell r="H1895">
            <v>35.950000000000003</v>
          </cell>
          <cell r="I1895">
            <v>0.35950000000000004</v>
          </cell>
          <cell r="J1895">
            <v>39932</v>
          </cell>
          <cell r="K1895">
            <v>40997</v>
          </cell>
          <cell r="L1895">
            <v>468000</v>
          </cell>
        </row>
        <row r="1896">
          <cell r="B1896">
            <v>5000000</v>
          </cell>
          <cell r="C1896">
            <v>39899</v>
          </cell>
          <cell r="F1896">
            <v>2090867.57</v>
          </cell>
          <cell r="G1896">
            <v>318326</v>
          </cell>
          <cell r="H1896">
            <v>44.54</v>
          </cell>
          <cell r="I1896">
            <v>0.44540000000000002</v>
          </cell>
          <cell r="J1896">
            <v>39932</v>
          </cell>
          <cell r="K1896">
            <v>40631</v>
          </cell>
          <cell r="L1896">
            <v>132500</v>
          </cell>
        </row>
        <row r="1897">
          <cell r="B1897">
            <v>5000000</v>
          </cell>
          <cell r="C1897">
            <v>39899</v>
          </cell>
          <cell r="F1897">
            <v>2863588.45</v>
          </cell>
          <cell r="G1897">
            <v>318326</v>
          </cell>
          <cell r="H1897">
            <v>44.54</v>
          </cell>
          <cell r="I1897">
            <v>0.44540000000000002</v>
          </cell>
          <cell r="J1897">
            <v>39932</v>
          </cell>
          <cell r="K1897">
            <v>40631</v>
          </cell>
          <cell r="L1897">
            <v>132500</v>
          </cell>
        </row>
        <row r="1898">
          <cell r="B1898">
            <v>12000000</v>
          </cell>
          <cell r="C1898">
            <v>39899</v>
          </cell>
          <cell r="D1898" t="str">
            <v>A</v>
          </cell>
          <cell r="E1898" t="str">
            <v>T</v>
          </cell>
          <cell r="F1898">
            <v>11528327.789999999</v>
          </cell>
          <cell r="G1898">
            <v>708824</v>
          </cell>
          <cell r="H1898">
            <v>36.04</v>
          </cell>
          <cell r="I1898">
            <v>0.3604</v>
          </cell>
          <cell r="J1898">
            <v>39932</v>
          </cell>
          <cell r="K1898">
            <v>40631</v>
          </cell>
          <cell r="L1898">
            <v>318000</v>
          </cell>
        </row>
        <row r="1899">
          <cell r="B1899">
            <v>2000000</v>
          </cell>
          <cell r="C1899">
            <v>39899</v>
          </cell>
          <cell r="F1899">
            <v>726392.59</v>
          </cell>
          <cell r="G1899">
            <v>127331</v>
          </cell>
          <cell r="H1899">
            <v>44.54</v>
          </cell>
          <cell r="I1899">
            <v>0.44540000000000002</v>
          </cell>
          <cell r="J1899">
            <v>39932</v>
          </cell>
          <cell r="K1899">
            <v>40631</v>
          </cell>
          <cell r="L1899">
            <v>53000</v>
          </cell>
        </row>
        <row r="1900">
          <cell r="B1900">
            <v>12000000</v>
          </cell>
          <cell r="C1900">
            <v>39899</v>
          </cell>
          <cell r="E1900" t="str">
            <v>P</v>
          </cell>
          <cell r="F1900">
            <v>9733875.6099999994</v>
          </cell>
          <cell r="G1900">
            <v>549304</v>
          </cell>
          <cell r="H1900">
            <v>35.950000000000003</v>
          </cell>
          <cell r="I1900">
            <v>0.35950000000000004</v>
          </cell>
          <cell r="J1900">
            <v>39932</v>
          </cell>
          <cell r="K1900">
            <v>40997</v>
          </cell>
          <cell r="L1900">
            <v>234000</v>
          </cell>
        </row>
        <row r="1901">
          <cell r="B1901">
            <v>10000000</v>
          </cell>
          <cell r="C1901">
            <v>39899</v>
          </cell>
          <cell r="F1901">
            <v>4248186.82</v>
          </cell>
          <cell r="G1901">
            <v>636651</v>
          </cell>
          <cell r="H1901">
            <v>44.54</v>
          </cell>
          <cell r="I1901">
            <v>0.44540000000000002</v>
          </cell>
          <cell r="J1901">
            <v>39932</v>
          </cell>
          <cell r="K1901">
            <v>40631</v>
          </cell>
          <cell r="L1901">
            <v>265000</v>
          </cell>
        </row>
        <row r="1902">
          <cell r="B1902">
            <v>6000000</v>
          </cell>
          <cell r="C1902">
            <v>39899</v>
          </cell>
          <cell r="E1902" t="str">
            <v>Q</v>
          </cell>
          <cell r="F1902">
            <v>4140983.17</v>
          </cell>
          <cell r="G1902">
            <v>381991</v>
          </cell>
          <cell r="H1902">
            <v>44.54</v>
          </cell>
          <cell r="I1902">
            <v>0.44540000000000002</v>
          </cell>
          <cell r="J1902">
            <v>39932</v>
          </cell>
          <cell r="K1902">
            <v>40631</v>
          </cell>
          <cell r="L1902">
            <v>159000</v>
          </cell>
        </row>
        <row r="1903">
          <cell r="B1903">
            <v>24000000</v>
          </cell>
          <cell r="C1903">
            <v>39899</v>
          </cell>
          <cell r="F1903">
            <v>16155979.140000001</v>
          </cell>
          <cell r="G1903">
            <v>1098608</v>
          </cell>
          <cell r="H1903">
            <v>35.950000000000003</v>
          </cell>
          <cell r="I1903">
            <v>0.35950000000000004</v>
          </cell>
          <cell r="J1903">
            <v>39932</v>
          </cell>
          <cell r="K1903">
            <v>40997</v>
          </cell>
          <cell r="L1903">
            <v>468000</v>
          </cell>
        </row>
        <row r="1904">
          <cell r="B1904">
            <v>5000000</v>
          </cell>
          <cell r="C1904">
            <v>39899</v>
          </cell>
          <cell r="F1904">
            <v>3552756.56</v>
          </cell>
          <cell r="G1904">
            <v>276395</v>
          </cell>
          <cell r="H1904">
            <v>51.88</v>
          </cell>
          <cell r="I1904">
            <v>0.51880000000000004</v>
          </cell>
          <cell r="J1904">
            <v>39932</v>
          </cell>
          <cell r="K1904">
            <v>40997</v>
          </cell>
          <cell r="L1904">
            <v>97500</v>
          </cell>
        </row>
        <row r="1905">
          <cell r="B1905">
            <v>3000000</v>
          </cell>
          <cell r="C1905">
            <v>39899</v>
          </cell>
          <cell r="D1905" t="str">
            <v>A</v>
          </cell>
          <cell r="E1905" t="str">
            <v>T</v>
          </cell>
          <cell r="F1905">
            <v>1409753.45</v>
          </cell>
          <cell r="G1905">
            <v>305494</v>
          </cell>
          <cell r="H1905">
            <v>38.729999999999997</v>
          </cell>
          <cell r="I1905">
            <v>0.38729999999999998</v>
          </cell>
          <cell r="J1905">
            <v>39932</v>
          </cell>
          <cell r="K1905">
            <v>40266</v>
          </cell>
          <cell r="L1905">
            <v>79500</v>
          </cell>
        </row>
        <row r="1906">
          <cell r="B1906">
            <v>49000000</v>
          </cell>
          <cell r="C1906">
            <v>39899</v>
          </cell>
          <cell r="F1906">
            <v>20431238.41</v>
          </cell>
          <cell r="G1906">
            <v>2894363</v>
          </cell>
          <cell r="H1906">
            <v>36.04</v>
          </cell>
          <cell r="I1906">
            <v>0.3604</v>
          </cell>
          <cell r="J1906">
            <v>39932</v>
          </cell>
          <cell r="K1906">
            <v>40631</v>
          </cell>
          <cell r="L1906">
            <v>1298500</v>
          </cell>
        </row>
        <row r="1907">
          <cell r="B1907">
            <v>10000000</v>
          </cell>
          <cell r="C1907">
            <v>39899</v>
          </cell>
          <cell r="F1907">
            <v>6976663.25</v>
          </cell>
          <cell r="G1907">
            <v>552789</v>
          </cell>
          <cell r="H1907">
            <v>51.88</v>
          </cell>
          <cell r="I1907">
            <v>0.51880000000000004</v>
          </cell>
          <cell r="J1907">
            <v>39932</v>
          </cell>
          <cell r="K1907">
            <v>40997</v>
          </cell>
          <cell r="L1907">
            <v>195000</v>
          </cell>
        </row>
        <row r="1908">
          <cell r="B1908">
            <v>45000000</v>
          </cell>
          <cell r="C1908">
            <v>39899</v>
          </cell>
          <cell r="F1908">
            <v>30977229.5</v>
          </cell>
          <cell r="G1908">
            <v>2059890</v>
          </cell>
          <cell r="H1908">
            <v>35.950000000000003</v>
          </cell>
          <cell r="I1908">
            <v>0.35950000000000004</v>
          </cell>
          <cell r="J1908">
            <v>39932</v>
          </cell>
          <cell r="K1908">
            <v>40997</v>
          </cell>
          <cell r="L1908">
            <v>877500</v>
          </cell>
        </row>
        <row r="1909">
          <cell r="B1909">
            <v>11000000</v>
          </cell>
          <cell r="C1909">
            <v>39899</v>
          </cell>
          <cell r="F1909">
            <v>8209915.4400000004</v>
          </cell>
          <cell r="G1909">
            <v>503529</v>
          </cell>
          <cell r="H1909">
            <v>35.950000000000003</v>
          </cell>
          <cell r="I1909">
            <v>0.35950000000000004</v>
          </cell>
          <cell r="J1909">
            <v>39932</v>
          </cell>
          <cell r="K1909">
            <v>40997</v>
          </cell>
          <cell r="L1909">
            <v>214500</v>
          </cell>
        </row>
        <row r="1910">
          <cell r="B1910">
            <v>8000000</v>
          </cell>
          <cell r="C1910">
            <v>39899</v>
          </cell>
          <cell r="F1910">
            <v>3248612.57</v>
          </cell>
          <cell r="G1910">
            <v>509321</v>
          </cell>
          <cell r="H1910">
            <v>44.54</v>
          </cell>
          <cell r="I1910">
            <v>0.44540000000000002</v>
          </cell>
          <cell r="J1910">
            <v>39932</v>
          </cell>
          <cell r="K1910">
            <v>40631</v>
          </cell>
          <cell r="L1910">
            <v>212000</v>
          </cell>
        </row>
        <row r="1911">
          <cell r="B1911">
            <v>9000000</v>
          </cell>
          <cell r="C1911">
            <v>39899</v>
          </cell>
          <cell r="F1911">
            <v>3941375.92</v>
          </cell>
          <cell r="G1911">
            <v>572986</v>
          </cell>
          <cell r="H1911">
            <v>44.54</v>
          </cell>
          <cell r="I1911">
            <v>0.44540000000000002</v>
          </cell>
          <cell r="J1911">
            <v>39932</v>
          </cell>
          <cell r="K1911">
            <v>40631</v>
          </cell>
          <cell r="L1911">
            <v>238500</v>
          </cell>
        </row>
        <row r="1912">
          <cell r="B1912">
            <v>20000000</v>
          </cell>
          <cell r="C1912">
            <v>39899</v>
          </cell>
          <cell r="F1912">
            <v>9873049.8399999999</v>
          </cell>
          <cell r="G1912">
            <v>1181373</v>
          </cell>
          <cell r="H1912">
            <v>36.04</v>
          </cell>
          <cell r="I1912">
            <v>0.3604</v>
          </cell>
          <cell r="J1912">
            <v>39932</v>
          </cell>
          <cell r="K1912">
            <v>40631</v>
          </cell>
          <cell r="L1912">
            <v>530000</v>
          </cell>
        </row>
        <row r="1913">
          <cell r="B1913">
            <v>6000000</v>
          </cell>
          <cell r="C1913">
            <v>39899</v>
          </cell>
          <cell r="F1913">
            <v>4234015</v>
          </cell>
          <cell r="G1913">
            <v>331674</v>
          </cell>
          <cell r="H1913">
            <v>51.88</v>
          </cell>
          <cell r="I1913">
            <v>0.51880000000000004</v>
          </cell>
          <cell r="J1913">
            <v>39932</v>
          </cell>
          <cell r="K1913">
            <v>40997</v>
          </cell>
          <cell r="L1913">
            <v>117000</v>
          </cell>
        </row>
        <row r="1914">
          <cell r="B1914">
            <v>10000000</v>
          </cell>
          <cell r="C1914">
            <v>39899</v>
          </cell>
          <cell r="F1914">
            <v>7002228.8300000001</v>
          </cell>
          <cell r="G1914">
            <v>552789</v>
          </cell>
          <cell r="H1914">
            <v>51.88</v>
          </cell>
          <cell r="I1914">
            <v>0.51880000000000004</v>
          </cell>
          <cell r="J1914">
            <v>39932</v>
          </cell>
          <cell r="K1914">
            <v>40997</v>
          </cell>
          <cell r="L1914">
            <v>195000</v>
          </cell>
        </row>
        <row r="1915">
          <cell r="B1915">
            <v>2000000</v>
          </cell>
          <cell r="C1915">
            <v>39899</v>
          </cell>
          <cell r="F1915">
            <v>262213.84999999998</v>
          </cell>
          <cell r="G1915">
            <v>151111</v>
          </cell>
          <cell r="H1915">
            <v>41.5</v>
          </cell>
          <cell r="I1915">
            <v>0.41499999999999998</v>
          </cell>
          <cell r="J1915">
            <v>39932</v>
          </cell>
          <cell r="K1915">
            <v>40450</v>
          </cell>
          <cell r="L1915">
            <v>53000</v>
          </cell>
        </row>
        <row r="1916">
          <cell r="B1916">
            <v>10000000</v>
          </cell>
          <cell r="C1916">
            <v>39899</v>
          </cell>
          <cell r="F1916">
            <v>6732717.9699999997</v>
          </cell>
          <cell r="G1916">
            <v>583344</v>
          </cell>
          <cell r="H1916">
            <v>48.86</v>
          </cell>
          <cell r="I1916">
            <v>0.48859999999999998</v>
          </cell>
          <cell r="J1916">
            <v>39932</v>
          </cell>
          <cell r="K1916">
            <v>40815</v>
          </cell>
          <cell r="L1916">
            <v>245000</v>
          </cell>
        </row>
        <row r="1917">
          <cell r="B1917">
            <v>3000000</v>
          </cell>
          <cell r="C1917">
            <v>39899</v>
          </cell>
          <cell r="F1917">
            <v>1149978.8799999999</v>
          </cell>
          <cell r="G1917">
            <v>190996</v>
          </cell>
          <cell r="H1917">
            <v>44.54</v>
          </cell>
          <cell r="I1917">
            <v>0.44540000000000002</v>
          </cell>
          <cell r="J1917">
            <v>39932</v>
          </cell>
          <cell r="K1917">
            <v>40631</v>
          </cell>
          <cell r="L1917">
            <v>79500</v>
          </cell>
        </row>
        <row r="1918">
          <cell r="B1918">
            <v>12000000</v>
          </cell>
          <cell r="C1918">
            <v>39899</v>
          </cell>
          <cell r="F1918">
            <v>7957396.1799999997</v>
          </cell>
          <cell r="G1918">
            <v>612429</v>
          </cell>
          <cell r="H1918">
            <v>36.03</v>
          </cell>
          <cell r="I1918">
            <v>0.36030000000000001</v>
          </cell>
          <cell r="J1918">
            <v>39932</v>
          </cell>
          <cell r="K1918">
            <v>40815</v>
          </cell>
          <cell r="L1918">
            <v>294000</v>
          </cell>
        </row>
        <row r="1919">
          <cell r="B1919">
            <v>8000000</v>
          </cell>
          <cell r="C1919">
            <v>39899</v>
          </cell>
          <cell r="F1919">
            <v>1249987.83</v>
          </cell>
          <cell r="G1919">
            <v>604442</v>
          </cell>
          <cell r="H1919">
            <v>41.5</v>
          </cell>
          <cell r="I1919">
            <v>0.41499999999999998</v>
          </cell>
          <cell r="J1919">
            <v>39932</v>
          </cell>
          <cell r="K1919">
            <v>40450</v>
          </cell>
          <cell r="L1919">
            <v>212000</v>
          </cell>
        </row>
        <row r="1920">
          <cell r="B1920">
            <v>13000000</v>
          </cell>
          <cell r="C1920">
            <v>39900</v>
          </cell>
          <cell r="D1920" t="str">
            <v>A</v>
          </cell>
          <cell r="E1920" t="str">
            <v>T</v>
          </cell>
          <cell r="F1920">
            <v>13248094.130000001</v>
          </cell>
          <cell r="G1920">
            <v>595080</v>
          </cell>
          <cell r="H1920">
            <v>35.950000000000003</v>
          </cell>
          <cell r="I1920">
            <v>0.35950000000000004</v>
          </cell>
          <cell r="J1920">
            <v>39935</v>
          </cell>
          <cell r="K1920">
            <v>41001</v>
          </cell>
          <cell r="L1920">
            <v>253500</v>
          </cell>
        </row>
        <row r="1921">
          <cell r="B1921">
            <v>11000000</v>
          </cell>
          <cell r="C1921">
            <v>39900</v>
          </cell>
          <cell r="E1921" t="str">
            <v>Q</v>
          </cell>
          <cell r="F1921">
            <v>9448243.8399999999</v>
          </cell>
          <cell r="G1921">
            <v>503529</v>
          </cell>
          <cell r="H1921">
            <v>35.950000000000003</v>
          </cell>
          <cell r="I1921">
            <v>0.35950000000000004</v>
          </cell>
          <cell r="J1921">
            <v>39935</v>
          </cell>
          <cell r="K1921">
            <v>41001</v>
          </cell>
          <cell r="L1921">
            <v>214500</v>
          </cell>
        </row>
        <row r="1922">
          <cell r="B1922">
            <v>12000000</v>
          </cell>
          <cell r="C1922">
            <v>39900</v>
          </cell>
          <cell r="F1922">
            <v>8744589.4600000009</v>
          </cell>
          <cell r="G1922">
            <v>549304</v>
          </cell>
          <cell r="H1922">
            <v>35.950000000000003</v>
          </cell>
          <cell r="I1922">
            <v>0.35950000000000004</v>
          </cell>
          <cell r="J1922">
            <v>39935</v>
          </cell>
          <cell r="K1922">
            <v>41001</v>
          </cell>
          <cell r="L1922">
            <v>234000</v>
          </cell>
        </row>
        <row r="1923">
          <cell r="B1923">
            <v>8000000</v>
          </cell>
          <cell r="C1923">
            <v>39900</v>
          </cell>
          <cell r="F1923">
            <v>3359304.89</v>
          </cell>
          <cell r="G1923">
            <v>509321</v>
          </cell>
          <cell r="H1923">
            <v>44.54</v>
          </cell>
          <cell r="I1923">
            <v>0.44540000000000002</v>
          </cell>
          <cell r="J1923">
            <v>39935</v>
          </cell>
          <cell r="K1923">
            <v>40635</v>
          </cell>
          <cell r="L1923">
            <v>212000</v>
          </cell>
        </row>
        <row r="1924">
          <cell r="B1924">
            <v>4000000</v>
          </cell>
          <cell r="C1924">
            <v>39900</v>
          </cell>
          <cell r="E1924" t="str">
            <v>P</v>
          </cell>
          <cell r="F1924">
            <v>3504575.17</v>
          </cell>
          <cell r="G1924">
            <v>221116</v>
          </cell>
          <cell r="H1924">
            <v>51.88</v>
          </cell>
          <cell r="I1924">
            <v>0.51880000000000004</v>
          </cell>
          <cell r="J1924">
            <v>39935</v>
          </cell>
          <cell r="K1924">
            <v>41001</v>
          </cell>
          <cell r="L1924">
            <v>78000</v>
          </cell>
        </row>
        <row r="1925">
          <cell r="B1925">
            <v>5000000</v>
          </cell>
          <cell r="C1925">
            <v>39900</v>
          </cell>
          <cell r="F1925">
            <v>2530438.98</v>
          </cell>
          <cell r="G1925">
            <v>318326</v>
          </cell>
          <cell r="H1925">
            <v>44.54</v>
          </cell>
          <cell r="I1925">
            <v>0.44540000000000002</v>
          </cell>
          <cell r="J1925">
            <v>39935</v>
          </cell>
          <cell r="K1925">
            <v>40635</v>
          </cell>
          <cell r="L1925">
            <v>132500</v>
          </cell>
        </row>
        <row r="1926">
          <cell r="B1926">
            <v>2000000</v>
          </cell>
          <cell r="C1926">
            <v>39900</v>
          </cell>
          <cell r="F1926">
            <v>970200.05</v>
          </cell>
          <cell r="G1926">
            <v>127331</v>
          </cell>
          <cell r="H1926">
            <v>44.54</v>
          </cell>
          <cell r="I1926">
            <v>0.44540000000000002</v>
          </cell>
          <cell r="J1926">
            <v>39935</v>
          </cell>
          <cell r="K1926">
            <v>40635</v>
          </cell>
          <cell r="L1926">
            <v>53000</v>
          </cell>
        </row>
        <row r="1927">
          <cell r="B1927">
            <v>6000000</v>
          </cell>
          <cell r="C1927">
            <v>39902</v>
          </cell>
          <cell r="F1927">
            <v>4473650.92</v>
          </cell>
          <cell r="G1927">
            <v>331674</v>
          </cell>
          <cell r="H1927">
            <v>51.88</v>
          </cell>
          <cell r="I1927">
            <v>0.51880000000000004</v>
          </cell>
          <cell r="J1927">
            <v>39935</v>
          </cell>
          <cell r="K1927">
            <v>41001</v>
          </cell>
          <cell r="L1927">
            <v>117000</v>
          </cell>
        </row>
        <row r="1928">
          <cell r="B1928">
            <v>3500000</v>
          </cell>
          <cell r="C1928">
            <v>39902</v>
          </cell>
          <cell r="F1928">
            <v>1615468.31</v>
          </cell>
          <cell r="G1928">
            <v>222828</v>
          </cell>
          <cell r="H1928">
            <v>44.54</v>
          </cell>
          <cell r="I1928">
            <v>0.44540000000000002</v>
          </cell>
          <cell r="J1928">
            <v>39935</v>
          </cell>
          <cell r="K1928">
            <v>40635</v>
          </cell>
          <cell r="L1928">
            <v>92750</v>
          </cell>
        </row>
        <row r="1929">
          <cell r="B1929">
            <v>4000000</v>
          </cell>
          <cell r="C1929">
            <v>39902</v>
          </cell>
          <cell r="F1929">
            <v>1671804.64</v>
          </cell>
          <cell r="G1929">
            <v>254661</v>
          </cell>
          <cell r="H1929">
            <v>44.54</v>
          </cell>
          <cell r="I1929">
            <v>0.44540000000000002</v>
          </cell>
          <cell r="J1929">
            <v>39935</v>
          </cell>
          <cell r="K1929">
            <v>40635</v>
          </cell>
          <cell r="L1929">
            <v>106000</v>
          </cell>
        </row>
        <row r="1930">
          <cell r="B1930">
            <v>2500000</v>
          </cell>
          <cell r="C1930">
            <v>39902</v>
          </cell>
          <cell r="F1930">
            <v>283551.71000000002</v>
          </cell>
          <cell r="G1930">
            <v>188888</v>
          </cell>
          <cell r="H1930">
            <v>41.5</v>
          </cell>
          <cell r="I1930">
            <v>0.41499999999999998</v>
          </cell>
          <cell r="J1930">
            <v>39935</v>
          </cell>
          <cell r="K1930">
            <v>40453</v>
          </cell>
          <cell r="L1930">
            <v>66250</v>
          </cell>
        </row>
        <row r="1931">
          <cell r="B1931">
            <v>4000000</v>
          </cell>
          <cell r="C1931">
            <v>39902</v>
          </cell>
          <cell r="F1931">
            <v>2180940.54</v>
          </cell>
          <cell r="G1931">
            <v>254661</v>
          </cell>
          <cell r="H1931">
            <v>44.54</v>
          </cell>
          <cell r="I1931">
            <v>0.44540000000000002</v>
          </cell>
          <cell r="J1931">
            <v>39935</v>
          </cell>
          <cell r="K1931">
            <v>40635</v>
          </cell>
          <cell r="L1931">
            <v>106000</v>
          </cell>
        </row>
        <row r="1932">
          <cell r="B1932">
            <v>6000000</v>
          </cell>
          <cell r="C1932">
            <v>39902</v>
          </cell>
          <cell r="F1932">
            <v>2931884.3</v>
          </cell>
          <cell r="G1932">
            <v>381991</v>
          </cell>
          <cell r="H1932">
            <v>44.54</v>
          </cell>
          <cell r="I1932">
            <v>0.44540000000000002</v>
          </cell>
          <cell r="J1932">
            <v>39935</v>
          </cell>
          <cell r="K1932">
            <v>40635</v>
          </cell>
          <cell r="L1932">
            <v>159000</v>
          </cell>
        </row>
        <row r="1933">
          <cell r="B1933">
            <v>5000000</v>
          </cell>
          <cell r="C1933">
            <v>39902</v>
          </cell>
          <cell r="F1933">
            <v>3731963.27</v>
          </cell>
          <cell r="G1933">
            <v>276395</v>
          </cell>
          <cell r="H1933">
            <v>51.88</v>
          </cell>
          <cell r="I1933">
            <v>0.51880000000000004</v>
          </cell>
          <cell r="J1933">
            <v>39935</v>
          </cell>
          <cell r="K1933">
            <v>41001</v>
          </cell>
          <cell r="L1933">
            <v>97500</v>
          </cell>
        </row>
        <row r="1934">
          <cell r="B1934">
            <v>17000000</v>
          </cell>
          <cell r="C1934">
            <v>39902</v>
          </cell>
          <cell r="D1934" t="str">
            <v>A</v>
          </cell>
          <cell r="E1934" t="str">
            <v>T</v>
          </cell>
          <cell r="F1934">
            <v>17833926.68</v>
          </cell>
          <cell r="G1934">
            <v>778181</v>
          </cell>
          <cell r="H1934">
            <v>35.950000000000003</v>
          </cell>
          <cell r="I1934">
            <v>0.35950000000000004</v>
          </cell>
          <cell r="J1934">
            <v>39935</v>
          </cell>
          <cell r="K1934">
            <v>41001</v>
          </cell>
          <cell r="L1934">
            <v>331500</v>
          </cell>
        </row>
        <row r="1935">
          <cell r="B1935">
            <v>4500000</v>
          </cell>
          <cell r="C1935">
            <v>39902</v>
          </cell>
          <cell r="F1935">
            <v>3427025.35</v>
          </cell>
          <cell r="G1935">
            <v>248756</v>
          </cell>
          <cell r="H1935">
            <v>51.88</v>
          </cell>
          <cell r="I1935">
            <v>0.51880000000000004</v>
          </cell>
          <cell r="J1935">
            <v>39935</v>
          </cell>
          <cell r="K1935">
            <v>41001</v>
          </cell>
          <cell r="L1935">
            <v>87750</v>
          </cell>
        </row>
        <row r="1936">
          <cell r="B1936">
            <v>6500000</v>
          </cell>
          <cell r="C1936">
            <v>39902</v>
          </cell>
          <cell r="E1936" t="str">
            <v>P</v>
          </cell>
          <cell r="F1936">
            <v>4376437.09</v>
          </cell>
          <cell r="G1936">
            <v>413824</v>
          </cell>
          <cell r="H1936">
            <v>44.54</v>
          </cell>
          <cell r="I1936">
            <v>0.44540000000000002</v>
          </cell>
          <cell r="J1936">
            <v>39935</v>
          </cell>
          <cell r="K1936">
            <v>40635</v>
          </cell>
          <cell r="L1936">
            <v>172250</v>
          </cell>
        </row>
        <row r="1937">
          <cell r="B1937">
            <v>10000000</v>
          </cell>
          <cell r="C1937">
            <v>39902</v>
          </cell>
          <cell r="F1937">
            <v>4190411.46</v>
          </cell>
          <cell r="G1937">
            <v>636651</v>
          </cell>
          <cell r="H1937">
            <v>44.54</v>
          </cell>
          <cell r="I1937">
            <v>0.44540000000000002</v>
          </cell>
          <cell r="J1937">
            <v>39935</v>
          </cell>
          <cell r="K1937">
            <v>40635</v>
          </cell>
          <cell r="L1937">
            <v>265000</v>
          </cell>
        </row>
        <row r="1938">
          <cell r="B1938">
            <v>5000000</v>
          </cell>
          <cell r="C1938">
            <v>39902</v>
          </cell>
          <cell r="D1938" t="str">
            <v>A</v>
          </cell>
          <cell r="E1938" t="str">
            <v>T</v>
          </cell>
          <cell r="F1938">
            <v>2082423.83</v>
          </cell>
          <cell r="G1938">
            <v>509157</v>
          </cell>
          <cell r="H1938">
            <v>38.729999999999997</v>
          </cell>
          <cell r="I1938">
            <v>0.38729999999999998</v>
          </cell>
          <cell r="J1938">
            <v>39935</v>
          </cell>
          <cell r="K1938">
            <v>40270</v>
          </cell>
          <cell r="L1938">
            <v>132500</v>
          </cell>
        </row>
        <row r="1939">
          <cell r="B1939">
            <v>8000000</v>
          </cell>
          <cell r="C1939">
            <v>39902</v>
          </cell>
          <cell r="E1939" t="str">
            <v>P</v>
          </cell>
          <cell r="F1939">
            <v>2613974.9300000002</v>
          </cell>
          <cell r="G1939">
            <v>604442</v>
          </cell>
          <cell r="H1939">
            <v>41.5</v>
          </cell>
          <cell r="I1939">
            <v>0.41499999999999998</v>
          </cell>
          <cell r="J1939">
            <v>39935</v>
          </cell>
          <cell r="K1939">
            <v>40453</v>
          </cell>
          <cell r="L1939">
            <v>212000</v>
          </cell>
        </row>
        <row r="1940">
          <cell r="B1940">
            <v>5000000</v>
          </cell>
          <cell r="C1940">
            <v>39902</v>
          </cell>
          <cell r="F1940">
            <v>2434347.2999999998</v>
          </cell>
          <cell r="G1940">
            <v>318326</v>
          </cell>
          <cell r="H1940">
            <v>44.54</v>
          </cell>
          <cell r="I1940">
            <v>0.44540000000000002</v>
          </cell>
          <cell r="J1940">
            <v>39935</v>
          </cell>
          <cell r="K1940">
            <v>40635</v>
          </cell>
          <cell r="L1940">
            <v>132500</v>
          </cell>
        </row>
        <row r="1941">
          <cell r="B1941">
            <v>6000000</v>
          </cell>
          <cell r="C1941">
            <v>39902</v>
          </cell>
          <cell r="F1941">
            <v>2832942.67</v>
          </cell>
          <cell r="G1941">
            <v>381991</v>
          </cell>
          <cell r="H1941">
            <v>44.54</v>
          </cell>
          <cell r="I1941">
            <v>0.44540000000000002</v>
          </cell>
          <cell r="J1941">
            <v>39935</v>
          </cell>
          <cell r="K1941">
            <v>40635</v>
          </cell>
          <cell r="L1941">
            <v>159000</v>
          </cell>
        </row>
        <row r="1942">
          <cell r="B1942">
            <v>8000000</v>
          </cell>
          <cell r="C1942">
            <v>39902</v>
          </cell>
          <cell r="F1942">
            <v>5937264.9900000002</v>
          </cell>
          <cell r="G1942">
            <v>442232</v>
          </cell>
          <cell r="H1942">
            <v>51.88</v>
          </cell>
          <cell r="I1942">
            <v>0.51880000000000004</v>
          </cell>
          <cell r="J1942">
            <v>39935</v>
          </cell>
          <cell r="K1942">
            <v>41001</v>
          </cell>
          <cell r="L1942">
            <v>156000</v>
          </cell>
        </row>
        <row r="1943">
          <cell r="B1943">
            <v>4500000</v>
          </cell>
          <cell r="C1943">
            <v>39902</v>
          </cell>
          <cell r="F1943">
            <v>2411294.41</v>
          </cell>
          <cell r="G1943">
            <v>286493</v>
          </cell>
          <cell r="H1943">
            <v>44.54</v>
          </cell>
          <cell r="I1943">
            <v>0.44540000000000002</v>
          </cell>
          <cell r="J1943">
            <v>39935</v>
          </cell>
          <cell r="K1943">
            <v>40635</v>
          </cell>
          <cell r="L1943">
            <v>119250</v>
          </cell>
        </row>
        <row r="1944">
          <cell r="B1944">
            <v>8000000</v>
          </cell>
          <cell r="C1944">
            <v>39902</v>
          </cell>
          <cell r="D1944" t="str">
            <v>A</v>
          </cell>
          <cell r="F1944">
            <v>1670962.21</v>
          </cell>
          <cell r="G1944">
            <v>604442</v>
          </cell>
          <cell r="H1944">
            <v>41.5</v>
          </cell>
          <cell r="I1944">
            <v>0.41499999999999998</v>
          </cell>
          <cell r="J1944">
            <v>39935</v>
          </cell>
          <cell r="K1944">
            <v>40453</v>
          </cell>
          <cell r="L1944">
            <v>212000</v>
          </cell>
        </row>
        <row r="1945">
          <cell r="B1945">
            <v>5500000</v>
          </cell>
          <cell r="C1945">
            <v>39902</v>
          </cell>
          <cell r="E1945" t="str">
            <v>P</v>
          </cell>
          <cell r="F1945">
            <v>3655760.13</v>
          </cell>
          <cell r="G1945">
            <v>350158</v>
          </cell>
          <cell r="H1945">
            <v>44.54</v>
          </cell>
          <cell r="I1945">
            <v>0.44540000000000002</v>
          </cell>
          <cell r="J1945">
            <v>39935</v>
          </cell>
          <cell r="K1945">
            <v>40635</v>
          </cell>
          <cell r="L1945">
            <v>145750</v>
          </cell>
        </row>
        <row r="1946">
          <cell r="B1946">
            <v>5000000</v>
          </cell>
          <cell r="C1946">
            <v>39902</v>
          </cell>
          <cell r="D1946" t="str">
            <v>A</v>
          </cell>
          <cell r="E1946" t="str">
            <v>T</v>
          </cell>
          <cell r="F1946">
            <v>4303317.3600000003</v>
          </cell>
          <cell r="G1946">
            <v>377777</v>
          </cell>
          <cell r="H1946">
            <v>41.5</v>
          </cell>
          <cell r="I1946">
            <v>0.41499999999999998</v>
          </cell>
          <cell r="J1946">
            <v>39935</v>
          </cell>
          <cell r="K1946">
            <v>40453</v>
          </cell>
          <cell r="L1946">
            <v>132500</v>
          </cell>
        </row>
        <row r="1947">
          <cell r="B1947">
            <v>2000000</v>
          </cell>
          <cell r="C1947">
            <v>39902</v>
          </cell>
          <cell r="F1947">
            <v>848829.32</v>
          </cell>
          <cell r="G1947">
            <v>127331</v>
          </cell>
          <cell r="H1947">
            <v>44.54</v>
          </cell>
          <cell r="I1947">
            <v>0.44540000000000002</v>
          </cell>
          <cell r="J1947">
            <v>39935</v>
          </cell>
          <cell r="K1947">
            <v>40635</v>
          </cell>
          <cell r="L1947">
            <v>53000</v>
          </cell>
        </row>
        <row r="1948">
          <cell r="B1948">
            <v>12000000</v>
          </cell>
          <cell r="C1948">
            <v>39902</v>
          </cell>
          <cell r="F1948">
            <v>8639701.1199999992</v>
          </cell>
          <cell r="G1948">
            <v>549304</v>
          </cell>
          <cell r="H1948">
            <v>35.950000000000003</v>
          </cell>
          <cell r="I1948">
            <v>0.35950000000000004</v>
          </cell>
          <cell r="J1948">
            <v>39935</v>
          </cell>
          <cell r="K1948">
            <v>41001</v>
          </cell>
          <cell r="L1948">
            <v>234000</v>
          </cell>
        </row>
        <row r="1949">
          <cell r="B1949">
            <v>14000000</v>
          </cell>
          <cell r="C1949">
            <v>39902</v>
          </cell>
          <cell r="F1949">
            <v>2962863.19</v>
          </cell>
          <cell r="G1949">
            <v>1018568</v>
          </cell>
          <cell r="H1949">
            <v>36.090000000000003</v>
          </cell>
          <cell r="I1949">
            <v>0.36090000000000005</v>
          </cell>
          <cell r="J1949">
            <v>39935</v>
          </cell>
          <cell r="K1949">
            <v>40453</v>
          </cell>
          <cell r="L1949">
            <v>371000</v>
          </cell>
        </row>
        <row r="1950">
          <cell r="B1950">
            <v>20000000</v>
          </cell>
          <cell r="C1950">
            <v>39902</v>
          </cell>
          <cell r="F1950">
            <v>14535553.73</v>
          </cell>
          <cell r="G1950">
            <v>915507</v>
          </cell>
          <cell r="H1950">
            <v>35.950000000000003</v>
          </cell>
          <cell r="I1950">
            <v>0.35950000000000004</v>
          </cell>
          <cell r="J1950">
            <v>39935</v>
          </cell>
          <cell r="K1950">
            <v>41001</v>
          </cell>
          <cell r="L1950">
            <v>390000</v>
          </cell>
        </row>
        <row r="1951">
          <cell r="B1951">
            <v>31000000</v>
          </cell>
          <cell r="C1951">
            <v>39902</v>
          </cell>
          <cell r="E1951" t="str">
            <v>P</v>
          </cell>
          <cell r="F1951">
            <v>24579403.989999998</v>
          </cell>
          <cell r="G1951">
            <v>1419035</v>
          </cell>
          <cell r="H1951">
            <v>35.950000000000003</v>
          </cell>
          <cell r="I1951">
            <v>0.35950000000000004</v>
          </cell>
          <cell r="J1951">
            <v>39932</v>
          </cell>
          <cell r="K1951">
            <v>40997</v>
          </cell>
          <cell r="L1951">
            <v>604500</v>
          </cell>
        </row>
        <row r="1952">
          <cell r="B1952">
            <v>35000000</v>
          </cell>
          <cell r="C1952">
            <v>39902</v>
          </cell>
          <cell r="E1952" t="str">
            <v>P</v>
          </cell>
          <cell r="F1952">
            <v>27523661.370000001</v>
          </cell>
          <cell r="G1952">
            <v>1602137</v>
          </cell>
          <cell r="H1952">
            <v>35.950000000000003</v>
          </cell>
          <cell r="I1952">
            <v>0.35950000000000004</v>
          </cell>
          <cell r="J1952">
            <v>39935</v>
          </cell>
          <cell r="K1952">
            <v>41001</v>
          </cell>
          <cell r="L1952">
            <v>682500</v>
          </cell>
        </row>
        <row r="1953">
          <cell r="B1953">
            <v>16000000</v>
          </cell>
          <cell r="C1953">
            <v>39902</v>
          </cell>
          <cell r="F1953">
            <v>4190333.29</v>
          </cell>
          <cell r="G1953">
            <v>1164077</v>
          </cell>
          <cell r="H1953">
            <v>36.090000000000003</v>
          </cell>
          <cell r="I1953">
            <v>0.36090000000000005</v>
          </cell>
          <cell r="J1953">
            <v>39935</v>
          </cell>
          <cell r="K1953">
            <v>40453</v>
          </cell>
          <cell r="L1953">
            <v>424000</v>
          </cell>
        </row>
        <row r="1954">
          <cell r="B1954">
            <v>6000000</v>
          </cell>
          <cell r="C1954">
            <v>39902</v>
          </cell>
          <cell r="E1954" t="str">
            <v>Q</v>
          </cell>
          <cell r="F1954">
            <v>4488109.34</v>
          </cell>
          <cell r="G1954">
            <v>381991</v>
          </cell>
          <cell r="H1954">
            <v>44.54</v>
          </cell>
          <cell r="I1954">
            <v>0.44540000000000002</v>
          </cell>
          <cell r="J1954">
            <v>39935</v>
          </cell>
          <cell r="K1954">
            <v>40635</v>
          </cell>
          <cell r="L1954">
            <v>159000</v>
          </cell>
        </row>
        <row r="1955">
          <cell r="B1955">
            <v>4000000</v>
          </cell>
          <cell r="C1955">
            <v>39902</v>
          </cell>
          <cell r="F1955">
            <v>489317.08</v>
          </cell>
          <cell r="G1955">
            <v>302221</v>
          </cell>
          <cell r="H1955">
            <v>41.5</v>
          </cell>
          <cell r="I1955">
            <v>0.41499999999999998</v>
          </cell>
          <cell r="J1955">
            <v>39935</v>
          </cell>
          <cell r="K1955">
            <v>40453</v>
          </cell>
          <cell r="L1955">
            <v>106000</v>
          </cell>
        </row>
        <row r="1956">
          <cell r="B1956">
            <v>13000000</v>
          </cell>
          <cell r="C1956">
            <v>39902</v>
          </cell>
          <cell r="F1956">
            <v>9320372.1099999994</v>
          </cell>
          <cell r="G1956">
            <v>595080</v>
          </cell>
          <cell r="H1956">
            <v>35.950000000000003</v>
          </cell>
          <cell r="I1956">
            <v>0.35950000000000004</v>
          </cell>
          <cell r="J1956">
            <v>39935</v>
          </cell>
          <cell r="K1956">
            <v>41001</v>
          </cell>
          <cell r="L1956">
            <v>253500</v>
          </cell>
        </row>
        <row r="1957">
          <cell r="B1957">
            <v>45000000</v>
          </cell>
          <cell r="C1957">
            <v>39902</v>
          </cell>
          <cell r="F1957">
            <v>30288229.109999999</v>
          </cell>
          <cell r="G1957">
            <v>2059890</v>
          </cell>
          <cell r="H1957">
            <v>35.950000000000003</v>
          </cell>
          <cell r="I1957">
            <v>0.35950000000000004</v>
          </cell>
          <cell r="J1957">
            <v>39935</v>
          </cell>
          <cell r="K1957">
            <v>41001</v>
          </cell>
          <cell r="L1957">
            <v>877500</v>
          </cell>
        </row>
        <row r="1958">
          <cell r="B1958">
            <v>18000000</v>
          </cell>
          <cell r="C1958">
            <v>39902</v>
          </cell>
          <cell r="F1958">
            <v>12639977.890000001</v>
          </cell>
          <cell r="G1958">
            <v>823956</v>
          </cell>
          <cell r="H1958">
            <v>35.950000000000003</v>
          </cell>
          <cell r="I1958">
            <v>0.35950000000000004</v>
          </cell>
          <cell r="J1958">
            <v>39935</v>
          </cell>
          <cell r="K1958">
            <v>41001</v>
          </cell>
          <cell r="L1958">
            <v>351000</v>
          </cell>
        </row>
        <row r="1959">
          <cell r="B1959">
            <v>5500000</v>
          </cell>
          <cell r="C1959">
            <v>39902</v>
          </cell>
          <cell r="E1959" t="str">
            <v>P</v>
          </cell>
          <cell r="F1959">
            <v>4917524.34</v>
          </cell>
          <cell r="G1959">
            <v>304034</v>
          </cell>
          <cell r="H1959">
            <v>51.88</v>
          </cell>
          <cell r="I1959">
            <v>0.51880000000000004</v>
          </cell>
          <cell r="J1959">
            <v>39935</v>
          </cell>
          <cell r="K1959">
            <v>41001</v>
          </cell>
          <cell r="L1959">
            <v>107250</v>
          </cell>
        </row>
        <row r="1960">
          <cell r="B1960">
            <v>11500000</v>
          </cell>
          <cell r="C1960">
            <v>39902</v>
          </cell>
          <cell r="F1960">
            <v>8234715.7599999998</v>
          </cell>
          <cell r="G1960">
            <v>526417</v>
          </cell>
          <cell r="H1960">
            <v>35.950000000000003</v>
          </cell>
          <cell r="I1960">
            <v>0.35950000000000004</v>
          </cell>
          <cell r="J1960">
            <v>39935</v>
          </cell>
          <cell r="K1960">
            <v>41001</v>
          </cell>
          <cell r="L1960">
            <v>224250</v>
          </cell>
        </row>
        <row r="1961">
          <cell r="B1961">
            <v>5000000</v>
          </cell>
          <cell r="C1961">
            <v>39902</v>
          </cell>
          <cell r="D1961" t="str">
            <v>A</v>
          </cell>
          <cell r="E1961" t="str">
            <v>T</v>
          </cell>
          <cell r="F1961">
            <v>6262040.0800000001</v>
          </cell>
          <cell r="G1961">
            <v>276395</v>
          </cell>
          <cell r="H1961">
            <v>51.88</v>
          </cell>
          <cell r="I1961">
            <v>0.51880000000000004</v>
          </cell>
          <cell r="J1961">
            <v>39935</v>
          </cell>
          <cell r="K1961">
            <v>41001</v>
          </cell>
          <cell r="L1961">
            <v>97500</v>
          </cell>
        </row>
        <row r="1962">
          <cell r="B1962">
            <v>3000000</v>
          </cell>
          <cell r="C1962">
            <v>39902</v>
          </cell>
          <cell r="D1962" t="str">
            <v>A</v>
          </cell>
          <cell r="E1962" t="str">
            <v>T</v>
          </cell>
          <cell r="F1962">
            <v>2741697.5</v>
          </cell>
          <cell r="G1962">
            <v>226666</v>
          </cell>
          <cell r="H1962">
            <v>41.5</v>
          </cell>
          <cell r="I1962">
            <v>0.41499999999999998</v>
          </cell>
          <cell r="J1962">
            <v>39935</v>
          </cell>
          <cell r="K1962">
            <v>40453</v>
          </cell>
          <cell r="L1962">
            <v>79500</v>
          </cell>
        </row>
        <row r="1963">
          <cell r="B1963">
            <v>5000000</v>
          </cell>
          <cell r="C1963">
            <v>39902</v>
          </cell>
          <cell r="E1963" t="str">
            <v>Q</v>
          </cell>
          <cell r="F1963">
            <v>2218453.71</v>
          </cell>
          <cell r="G1963">
            <v>377777</v>
          </cell>
          <cell r="H1963">
            <v>41.5</v>
          </cell>
          <cell r="I1963">
            <v>0.41499999999999998</v>
          </cell>
          <cell r="J1963">
            <v>39935</v>
          </cell>
          <cell r="K1963">
            <v>40453</v>
          </cell>
          <cell r="L1963">
            <v>132500</v>
          </cell>
        </row>
        <row r="1964">
          <cell r="B1964">
            <v>12000000</v>
          </cell>
          <cell r="C1964">
            <v>39902</v>
          </cell>
          <cell r="F1964">
            <v>5418809.9800000004</v>
          </cell>
          <cell r="G1964">
            <v>708824</v>
          </cell>
          <cell r="H1964">
            <v>36.04</v>
          </cell>
          <cell r="I1964">
            <v>0.3604</v>
          </cell>
          <cell r="J1964">
            <v>39935</v>
          </cell>
          <cell r="K1964">
            <v>40635</v>
          </cell>
          <cell r="L1964">
            <v>318000</v>
          </cell>
        </row>
        <row r="1965">
          <cell r="B1965">
            <v>4500000</v>
          </cell>
          <cell r="C1965">
            <v>39902</v>
          </cell>
          <cell r="F1965">
            <v>2737925.55</v>
          </cell>
          <cell r="G1965">
            <v>286493</v>
          </cell>
          <cell r="H1965">
            <v>44.54</v>
          </cell>
          <cell r="I1965">
            <v>0.44540000000000002</v>
          </cell>
          <cell r="J1965">
            <v>39935</v>
          </cell>
          <cell r="K1965">
            <v>40635</v>
          </cell>
          <cell r="L1965">
            <v>119250</v>
          </cell>
        </row>
        <row r="1966">
          <cell r="B1966">
            <v>2500000</v>
          </cell>
          <cell r="C1966">
            <v>39902</v>
          </cell>
          <cell r="F1966">
            <v>463104.83</v>
          </cell>
          <cell r="G1966">
            <v>188888</v>
          </cell>
          <cell r="H1966">
            <v>41.5</v>
          </cell>
          <cell r="I1966">
            <v>0.41499999999999998</v>
          </cell>
          <cell r="J1966">
            <v>39935</v>
          </cell>
          <cell r="K1966">
            <v>40453</v>
          </cell>
          <cell r="L1966">
            <v>66250</v>
          </cell>
        </row>
        <row r="1967">
          <cell r="B1967">
            <v>8000000</v>
          </cell>
          <cell r="C1967">
            <v>39902</v>
          </cell>
          <cell r="E1967" t="str">
            <v>P</v>
          </cell>
          <cell r="F1967">
            <v>7003924.25</v>
          </cell>
          <cell r="G1967">
            <v>442232</v>
          </cell>
          <cell r="H1967">
            <v>51.88</v>
          </cell>
          <cell r="I1967">
            <v>0.51880000000000004</v>
          </cell>
          <cell r="J1967">
            <v>39935</v>
          </cell>
          <cell r="K1967">
            <v>41001</v>
          </cell>
          <cell r="L1967">
            <v>156000</v>
          </cell>
        </row>
        <row r="1968">
          <cell r="B1968">
            <v>3500000</v>
          </cell>
          <cell r="C1968">
            <v>39902</v>
          </cell>
          <cell r="D1968" t="str">
            <v>A</v>
          </cell>
          <cell r="E1968" t="str">
            <v>S</v>
          </cell>
          <cell r="F1968">
            <v>3734534.52</v>
          </cell>
          <cell r="G1968">
            <v>222828</v>
          </cell>
          <cell r="H1968">
            <v>44.54</v>
          </cell>
          <cell r="I1968">
            <v>0.44540000000000002</v>
          </cell>
          <cell r="J1968">
            <v>39935</v>
          </cell>
          <cell r="K1968">
            <v>40635</v>
          </cell>
          <cell r="L1968">
            <v>92750</v>
          </cell>
        </row>
        <row r="1969">
          <cell r="B1969">
            <v>5000000</v>
          </cell>
          <cell r="C1969">
            <v>39902</v>
          </cell>
          <cell r="F1969">
            <v>664858.74</v>
          </cell>
          <cell r="G1969">
            <v>377777</v>
          </cell>
          <cell r="H1969">
            <v>41.5</v>
          </cell>
          <cell r="I1969">
            <v>0.41499999999999998</v>
          </cell>
          <cell r="J1969">
            <v>39935</v>
          </cell>
          <cell r="K1969">
            <v>40453</v>
          </cell>
          <cell r="L1969">
            <v>132500</v>
          </cell>
        </row>
        <row r="1970">
          <cell r="B1970">
            <v>5000000</v>
          </cell>
          <cell r="C1970">
            <v>39903</v>
          </cell>
          <cell r="F1970">
            <v>2250655.92</v>
          </cell>
          <cell r="G1970">
            <v>318326</v>
          </cell>
          <cell r="H1970">
            <v>44.54</v>
          </cell>
          <cell r="I1970">
            <v>0.44540000000000002</v>
          </cell>
          <cell r="J1970">
            <v>39935</v>
          </cell>
          <cell r="K1970">
            <v>40635</v>
          </cell>
          <cell r="L1970">
            <v>132500</v>
          </cell>
        </row>
        <row r="1971">
          <cell r="B1971">
            <v>3000000</v>
          </cell>
          <cell r="C1971">
            <v>39903</v>
          </cell>
          <cell r="F1971">
            <v>1439720.62</v>
          </cell>
          <cell r="G1971">
            <v>190996</v>
          </cell>
          <cell r="H1971">
            <v>44.54</v>
          </cell>
          <cell r="I1971">
            <v>0.44540000000000002</v>
          </cell>
          <cell r="J1971">
            <v>39935</v>
          </cell>
          <cell r="K1971">
            <v>40635</v>
          </cell>
          <cell r="L1971">
            <v>79500</v>
          </cell>
        </row>
        <row r="1972">
          <cell r="B1972">
            <v>10000000</v>
          </cell>
          <cell r="C1972">
            <v>39903</v>
          </cell>
          <cell r="E1972" t="str">
            <v>P</v>
          </cell>
          <cell r="F1972">
            <v>5626024.7000000002</v>
          </cell>
          <cell r="G1972">
            <v>636651</v>
          </cell>
          <cell r="H1972">
            <v>44.54</v>
          </cell>
          <cell r="I1972">
            <v>0.44540000000000002</v>
          </cell>
          <cell r="J1972">
            <v>39935</v>
          </cell>
          <cell r="K1972">
            <v>40635</v>
          </cell>
          <cell r="L1972">
            <v>265000</v>
          </cell>
        </row>
        <row r="1973">
          <cell r="B1973">
            <v>3500000</v>
          </cell>
          <cell r="C1973">
            <v>39903</v>
          </cell>
          <cell r="D1973" t="str">
            <v>A</v>
          </cell>
          <cell r="E1973" t="str">
            <v>T</v>
          </cell>
          <cell r="F1973">
            <v>3607042.8</v>
          </cell>
          <cell r="G1973">
            <v>222828</v>
          </cell>
          <cell r="H1973">
            <v>44.54</v>
          </cell>
          <cell r="I1973">
            <v>0.44540000000000002</v>
          </cell>
          <cell r="J1973">
            <v>39935</v>
          </cell>
          <cell r="K1973">
            <v>40635</v>
          </cell>
          <cell r="L1973">
            <v>92750</v>
          </cell>
        </row>
        <row r="1974">
          <cell r="B1974">
            <v>6000000</v>
          </cell>
          <cell r="C1974">
            <v>39903</v>
          </cell>
          <cell r="F1974">
            <v>2914610.7</v>
          </cell>
          <cell r="G1974">
            <v>381991</v>
          </cell>
          <cell r="H1974">
            <v>44.54</v>
          </cell>
          <cell r="I1974">
            <v>0.44540000000000002</v>
          </cell>
          <cell r="J1974">
            <v>39935</v>
          </cell>
          <cell r="K1974">
            <v>40635</v>
          </cell>
          <cell r="L1974">
            <v>159000</v>
          </cell>
        </row>
        <row r="1975">
          <cell r="B1975">
            <v>5000000</v>
          </cell>
          <cell r="C1975">
            <v>39903</v>
          </cell>
          <cell r="F1975">
            <v>2464461.3199999998</v>
          </cell>
          <cell r="G1975">
            <v>318326</v>
          </cell>
          <cell r="H1975">
            <v>44.54</v>
          </cell>
          <cell r="I1975">
            <v>0.44540000000000002</v>
          </cell>
          <cell r="J1975">
            <v>39935</v>
          </cell>
          <cell r="K1975">
            <v>40635</v>
          </cell>
          <cell r="L1975">
            <v>132500</v>
          </cell>
        </row>
        <row r="1976">
          <cell r="B1976">
            <v>8000000</v>
          </cell>
          <cell r="C1976">
            <v>39903</v>
          </cell>
          <cell r="F1976">
            <v>3893761.4</v>
          </cell>
          <cell r="G1976">
            <v>509321</v>
          </cell>
          <cell r="H1976">
            <v>44.54</v>
          </cell>
          <cell r="I1976">
            <v>0.44540000000000002</v>
          </cell>
          <cell r="J1976">
            <v>39935</v>
          </cell>
          <cell r="K1976">
            <v>40635</v>
          </cell>
          <cell r="L1976">
            <v>212000</v>
          </cell>
        </row>
        <row r="1977">
          <cell r="B1977">
            <v>6000000</v>
          </cell>
          <cell r="C1977">
            <v>39903</v>
          </cell>
          <cell r="F1977">
            <v>1432255.6</v>
          </cell>
          <cell r="G1977">
            <v>453332</v>
          </cell>
          <cell r="H1977">
            <v>41.5</v>
          </cell>
          <cell r="I1977">
            <v>0.41499999999999998</v>
          </cell>
          <cell r="J1977">
            <v>39935</v>
          </cell>
          <cell r="K1977">
            <v>40453</v>
          </cell>
          <cell r="L1977">
            <v>159000</v>
          </cell>
        </row>
        <row r="1978">
          <cell r="B1978">
            <v>16000000</v>
          </cell>
          <cell r="C1978">
            <v>39903</v>
          </cell>
          <cell r="D1978" t="str">
            <v>A</v>
          </cell>
          <cell r="E1978" t="str">
            <v>T</v>
          </cell>
          <cell r="F1978">
            <v>13466324.720000001</v>
          </cell>
          <cell r="G1978">
            <v>945098</v>
          </cell>
          <cell r="H1978">
            <v>36.04</v>
          </cell>
          <cell r="I1978">
            <v>0.3604</v>
          </cell>
          <cell r="J1978">
            <v>39935</v>
          </cell>
          <cell r="K1978">
            <v>40635</v>
          </cell>
          <cell r="L1978">
            <v>424000</v>
          </cell>
        </row>
        <row r="1979">
          <cell r="B1979">
            <v>3000000</v>
          </cell>
          <cell r="C1979">
            <v>39903</v>
          </cell>
          <cell r="F1979">
            <v>847811.36</v>
          </cell>
          <cell r="G1979">
            <v>226666</v>
          </cell>
          <cell r="H1979">
            <v>41.5</v>
          </cell>
          <cell r="I1979">
            <v>0.41499999999999998</v>
          </cell>
          <cell r="J1979">
            <v>39935</v>
          </cell>
          <cell r="K1979">
            <v>40453</v>
          </cell>
          <cell r="L1979">
            <v>79500</v>
          </cell>
        </row>
        <row r="1980">
          <cell r="B1980">
            <v>5000000</v>
          </cell>
          <cell r="C1980">
            <v>39903</v>
          </cell>
          <cell r="E1980" t="str">
            <v>Q</v>
          </cell>
          <cell r="F1980">
            <v>2104926.98</v>
          </cell>
          <cell r="G1980">
            <v>377777</v>
          </cell>
          <cell r="H1980">
            <v>41.5</v>
          </cell>
          <cell r="I1980">
            <v>0.41499999999999998</v>
          </cell>
          <cell r="J1980">
            <v>39935</v>
          </cell>
          <cell r="K1980">
            <v>40453</v>
          </cell>
          <cell r="L1980">
            <v>132500</v>
          </cell>
        </row>
        <row r="1981">
          <cell r="B1981">
            <v>2000000</v>
          </cell>
          <cell r="C1981">
            <v>39903</v>
          </cell>
          <cell r="D1981" t="str">
            <v>A</v>
          </cell>
          <cell r="E1981" t="str">
            <v>T</v>
          </cell>
          <cell r="F1981">
            <v>1446712.11</v>
          </cell>
          <cell r="G1981">
            <v>203663</v>
          </cell>
          <cell r="H1981">
            <v>38.729999999999997</v>
          </cell>
          <cell r="I1981">
            <v>0.38729999999999998</v>
          </cell>
          <cell r="J1981">
            <v>39935</v>
          </cell>
          <cell r="K1981">
            <v>40270</v>
          </cell>
          <cell r="L1981">
            <v>53000</v>
          </cell>
        </row>
        <row r="1982">
          <cell r="B1982">
            <v>8000000</v>
          </cell>
          <cell r="C1982">
            <v>39903</v>
          </cell>
          <cell r="D1982" t="str">
            <v>A</v>
          </cell>
          <cell r="E1982" t="str">
            <v>T</v>
          </cell>
          <cell r="F1982">
            <v>3084224.24</v>
          </cell>
          <cell r="G1982">
            <v>814650</v>
          </cell>
          <cell r="H1982">
            <v>38.729999999999997</v>
          </cell>
          <cell r="I1982">
            <v>0.38729999999999998</v>
          </cell>
          <cell r="J1982">
            <v>39935</v>
          </cell>
          <cell r="K1982">
            <v>40270</v>
          </cell>
          <cell r="L1982">
            <v>212000</v>
          </cell>
        </row>
        <row r="1983">
          <cell r="B1983">
            <v>6000000</v>
          </cell>
          <cell r="C1983">
            <v>39903</v>
          </cell>
          <cell r="F1983">
            <v>131066.82</v>
          </cell>
          <cell r="G1983">
            <v>610988</v>
          </cell>
          <cell r="H1983">
            <v>38.729999999999997</v>
          </cell>
          <cell r="I1983">
            <v>0.38729999999999998</v>
          </cell>
          <cell r="J1983">
            <v>39935</v>
          </cell>
          <cell r="K1983">
            <v>40270</v>
          </cell>
          <cell r="L1983">
            <v>159000</v>
          </cell>
        </row>
        <row r="1984">
          <cell r="B1984">
            <v>4000000</v>
          </cell>
          <cell r="C1984">
            <v>39903</v>
          </cell>
          <cell r="F1984">
            <v>892009.2</v>
          </cell>
          <cell r="G1984">
            <v>302221</v>
          </cell>
          <cell r="H1984">
            <v>41.5</v>
          </cell>
          <cell r="I1984">
            <v>0.41499999999999998</v>
          </cell>
          <cell r="J1984">
            <v>39935</v>
          </cell>
          <cell r="K1984">
            <v>40453</v>
          </cell>
          <cell r="L1984">
            <v>106000</v>
          </cell>
        </row>
        <row r="1985">
          <cell r="B1985">
            <v>6000000</v>
          </cell>
          <cell r="C1985">
            <v>39903</v>
          </cell>
          <cell r="E1985" t="str">
            <v>Q</v>
          </cell>
          <cell r="F1985">
            <v>4446178.3600000003</v>
          </cell>
          <cell r="G1985">
            <v>381991</v>
          </cell>
          <cell r="H1985">
            <v>44.54</v>
          </cell>
          <cell r="I1985">
            <v>0.44540000000000002</v>
          </cell>
          <cell r="J1985">
            <v>39935</v>
          </cell>
          <cell r="K1985">
            <v>40635</v>
          </cell>
          <cell r="L1985">
            <v>159000</v>
          </cell>
        </row>
        <row r="1986">
          <cell r="B1986">
            <v>14000000</v>
          </cell>
          <cell r="C1986">
            <v>39903</v>
          </cell>
          <cell r="F1986">
            <v>6655952.2199999997</v>
          </cell>
          <cell r="G1986">
            <v>826961</v>
          </cell>
          <cell r="H1986">
            <v>36.04</v>
          </cell>
          <cell r="I1986">
            <v>0.3604</v>
          </cell>
          <cell r="J1986">
            <v>39935</v>
          </cell>
          <cell r="K1986">
            <v>40635</v>
          </cell>
          <cell r="L1986">
            <v>371000</v>
          </cell>
        </row>
        <row r="1987">
          <cell r="B1987">
            <v>8000000</v>
          </cell>
          <cell r="C1987">
            <v>39903</v>
          </cell>
          <cell r="D1987" t="str">
            <v>A</v>
          </cell>
          <cell r="E1987" t="str">
            <v>S</v>
          </cell>
          <cell r="F1987">
            <v>4778335.34</v>
          </cell>
          <cell r="G1987">
            <v>604442</v>
          </cell>
          <cell r="H1987">
            <v>41.5</v>
          </cell>
          <cell r="I1987">
            <v>0.41499999999999998</v>
          </cell>
          <cell r="J1987">
            <v>39935</v>
          </cell>
          <cell r="K1987">
            <v>40453</v>
          </cell>
          <cell r="L1987">
            <v>212000</v>
          </cell>
        </row>
        <row r="1988">
          <cell r="B1988">
            <v>13000000</v>
          </cell>
          <cell r="C1988">
            <v>39903</v>
          </cell>
          <cell r="F1988">
            <v>6086077.3600000003</v>
          </cell>
          <cell r="G1988">
            <v>767893</v>
          </cell>
          <cell r="H1988">
            <v>36.04</v>
          </cell>
          <cell r="I1988">
            <v>0.3604</v>
          </cell>
          <cell r="J1988">
            <v>39935</v>
          </cell>
          <cell r="K1988">
            <v>40635</v>
          </cell>
          <cell r="L1988">
            <v>344500</v>
          </cell>
        </row>
        <row r="1989">
          <cell r="B1989">
            <v>5000000</v>
          </cell>
          <cell r="C1989">
            <v>39903</v>
          </cell>
          <cell r="F1989">
            <v>4000672.48</v>
          </cell>
          <cell r="G1989">
            <v>276395</v>
          </cell>
          <cell r="H1989">
            <v>51.88</v>
          </cell>
          <cell r="I1989">
            <v>0.51880000000000004</v>
          </cell>
          <cell r="J1989">
            <v>39935</v>
          </cell>
          <cell r="K1989">
            <v>41001</v>
          </cell>
          <cell r="L1989">
            <v>97500</v>
          </cell>
        </row>
        <row r="1990">
          <cell r="B1990">
            <v>24000000</v>
          </cell>
          <cell r="C1990">
            <v>39903</v>
          </cell>
          <cell r="F1990">
            <v>12176291.359999999</v>
          </cell>
          <cell r="G1990">
            <v>1417647</v>
          </cell>
          <cell r="H1990">
            <v>36.04</v>
          </cell>
          <cell r="I1990">
            <v>0.3604</v>
          </cell>
          <cell r="J1990">
            <v>39935</v>
          </cell>
          <cell r="K1990">
            <v>40635</v>
          </cell>
          <cell r="L1990">
            <v>636000</v>
          </cell>
        </row>
        <row r="1991">
          <cell r="B1991">
            <v>20000000</v>
          </cell>
          <cell r="C1991">
            <v>39903</v>
          </cell>
          <cell r="F1991">
            <v>8101774.1699999999</v>
          </cell>
          <cell r="G1991">
            <v>1181373</v>
          </cell>
          <cell r="H1991">
            <v>36.04</v>
          </cell>
          <cell r="I1991">
            <v>0.3604</v>
          </cell>
          <cell r="J1991">
            <v>39935</v>
          </cell>
          <cell r="K1991">
            <v>40635</v>
          </cell>
          <cell r="L1991">
            <v>530000</v>
          </cell>
        </row>
        <row r="1992">
          <cell r="B1992">
            <v>5000000</v>
          </cell>
          <cell r="C1992">
            <v>39903</v>
          </cell>
          <cell r="F1992">
            <v>3820797.49</v>
          </cell>
          <cell r="G1992">
            <v>276395</v>
          </cell>
          <cell r="H1992">
            <v>51.88</v>
          </cell>
          <cell r="I1992">
            <v>0.51880000000000004</v>
          </cell>
          <cell r="J1992">
            <v>39935</v>
          </cell>
          <cell r="K1992">
            <v>41001</v>
          </cell>
          <cell r="L1992">
            <v>97500</v>
          </cell>
        </row>
        <row r="1993">
          <cell r="B1993">
            <v>30000000</v>
          </cell>
          <cell r="C1993">
            <v>39903</v>
          </cell>
          <cell r="F1993">
            <v>21224848.640000001</v>
          </cell>
          <cell r="G1993">
            <v>1373260</v>
          </cell>
          <cell r="H1993">
            <v>35.950000000000003</v>
          </cell>
          <cell r="I1993">
            <v>0.35950000000000004</v>
          </cell>
          <cell r="J1993">
            <v>39935</v>
          </cell>
          <cell r="K1993">
            <v>41001</v>
          </cell>
          <cell r="L1993">
            <v>585000</v>
          </cell>
        </row>
        <row r="1994">
          <cell r="B1994">
            <v>8000000</v>
          </cell>
          <cell r="C1994">
            <v>39903</v>
          </cell>
          <cell r="F1994">
            <v>4226654.05</v>
          </cell>
          <cell r="G1994">
            <v>509321</v>
          </cell>
          <cell r="H1994">
            <v>44.54</v>
          </cell>
          <cell r="I1994">
            <v>0.44540000000000002</v>
          </cell>
          <cell r="J1994">
            <v>39935</v>
          </cell>
          <cell r="K1994">
            <v>40635</v>
          </cell>
          <cell r="L1994">
            <v>212000</v>
          </cell>
        </row>
        <row r="1995">
          <cell r="B1995">
            <v>6000000</v>
          </cell>
          <cell r="C1995">
            <v>39903</v>
          </cell>
          <cell r="F1995">
            <v>4566736.6399999997</v>
          </cell>
          <cell r="G1995">
            <v>331674</v>
          </cell>
          <cell r="H1995">
            <v>51.88</v>
          </cell>
          <cell r="I1995">
            <v>0.51880000000000004</v>
          </cell>
          <cell r="J1995">
            <v>39935</v>
          </cell>
          <cell r="K1995">
            <v>41001</v>
          </cell>
          <cell r="L1995">
            <v>117000</v>
          </cell>
        </row>
        <row r="1996">
          <cell r="B1996">
            <v>5000000</v>
          </cell>
          <cell r="C1996">
            <v>39903</v>
          </cell>
          <cell r="F1996">
            <v>2096849.36</v>
          </cell>
          <cell r="G1996">
            <v>318326</v>
          </cell>
          <cell r="H1996">
            <v>44.54</v>
          </cell>
          <cell r="I1996">
            <v>0.44540000000000002</v>
          </cell>
          <cell r="J1996">
            <v>39935</v>
          </cell>
          <cell r="K1996">
            <v>40635</v>
          </cell>
          <cell r="L1996">
            <v>132500</v>
          </cell>
        </row>
        <row r="1997">
          <cell r="B1997">
            <v>4000000</v>
          </cell>
          <cell r="C1997">
            <v>39903</v>
          </cell>
          <cell r="F1997">
            <v>3046626.9</v>
          </cell>
          <cell r="G1997">
            <v>221116</v>
          </cell>
          <cell r="H1997">
            <v>51.88</v>
          </cell>
          <cell r="I1997">
            <v>0.51880000000000004</v>
          </cell>
          <cell r="J1997">
            <v>39935</v>
          </cell>
          <cell r="K1997">
            <v>41001</v>
          </cell>
          <cell r="L1997">
            <v>78000</v>
          </cell>
        </row>
        <row r="1998">
          <cell r="B1998">
            <v>5500000</v>
          </cell>
          <cell r="C1998">
            <v>39903</v>
          </cell>
          <cell r="D1998" t="str">
            <v>A</v>
          </cell>
          <cell r="E1998" t="str">
            <v>S</v>
          </cell>
          <cell r="F1998">
            <v>5820022.7300000004</v>
          </cell>
          <cell r="G1998">
            <v>304034</v>
          </cell>
          <cell r="H1998">
            <v>51.88</v>
          </cell>
          <cell r="I1998">
            <v>0.51880000000000004</v>
          </cell>
          <cell r="J1998">
            <v>39935</v>
          </cell>
          <cell r="K1998">
            <v>41001</v>
          </cell>
          <cell r="L1998">
            <v>107250</v>
          </cell>
        </row>
        <row r="1999">
          <cell r="B1999">
            <v>20000000</v>
          </cell>
          <cell r="C1999">
            <v>39903</v>
          </cell>
          <cell r="F1999">
            <v>9835127.1899999995</v>
          </cell>
          <cell r="G1999">
            <v>1181373</v>
          </cell>
          <cell r="H1999">
            <v>36.04</v>
          </cell>
          <cell r="I1999">
            <v>0.3604</v>
          </cell>
          <cell r="J1999">
            <v>39935</v>
          </cell>
          <cell r="K1999">
            <v>40635</v>
          </cell>
          <cell r="L1999">
            <v>530000</v>
          </cell>
        </row>
        <row r="2000">
          <cell r="B2000">
            <v>4000000</v>
          </cell>
          <cell r="C2000">
            <v>39903</v>
          </cell>
          <cell r="F2000">
            <v>862273.5</v>
          </cell>
          <cell r="G2000">
            <v>302221</v>
          </cell>
          <cell r="H2000">
            <v>41.5</v>
          </cell>
          <cell r="I2000">
            <v>0.41499999999999998</v>
          </cell>
          <cell r="J2000">
            <v>39935</v>
          </cell>
          <cell r="K2000">
            <v>40453</v>
          </cell>
          <cell r="L2000">
            <v>106000</v>
          </cell>
        </row>
        <row r="2001">
          <cell r="B2001">
            <v>6000000</v>
          </cell>
          <cell r="C2001">
            <v>39903</v>
          </cell>
          <cell r="D2001" t="str">
            <v>A</v>
          </cell>
          <cell r="E2001" t="str">
            <v>S</v>
          </cell>
          <cell r="F2001">
            <v>985836.17</v>
          </cell>
          <cell r="G2001">
            <v>610988</v>
          </cell>
          <cell r="H2001">
            <v>38.729999999999997</v>
          </cell>
          <cell r="I2001">
            <v>0.38729999999999998</v>
          </cell>
          <cell r="J2001">
            <v>39935</v>
          </cell>
          <cell r="K2001">
            <v>40270</v>
          </cell>
          <cell r="L2001">
            <v>159000</v>
          </cell>
        </row>
        <row r="2002">
          <cell r="B2002">
            <v>8000000</v>
          </cell>
          <cell r="C2002">
            <v>39903</v>
          </cell>
          <cell r="F2002">
            <v>3885375.26</v>
          </cell>
          <cell r="G2002">
            <v>509321</v>
          </cell>
          <cell r="H2002">
            <v>44.54</v>
          </cell>
          <cell r="I2002">
            <v>0.44540000000000002</v>
          </cell>
          <cell r="J2002">
            <v>39935</v>
          </cell>
          <cell r="K2002">
            <v>40635</v>
          </cell>
          <cell r="L2002">
            <v>212000</v>
          </cell>
        </row>
        <row r="2003">
          <cell r="B2003">
            <v>10000000</v>
          </cell>
          <cell r="C2003">
            <v>39903</v>
          </cell>
          <cell r="F2003">
            <v>5309173.43</v>
          </cell>
          <cell r="G2003">
            <v>636651</v>
          </cell>
          <cell r="H2003">
            <v>44.54</v>
          </cell>
          <cell r="I2003">
            <v>0.44540000000000002</v>
          </cell>
          <cell r="J2003">
            <v>39935</v>
          </cell>
          <cell r="K2003">
            <v>40635</v>
          </cell>
          <cell r="L2003">
            <v>265000</v>
          </cell>
        </row>
        <row r="2004">
          <cell r="B2004">
            <v>6000000</v>
          </cell>
          <cell r="C2004">
            <v>39903</v>
          </cell>
          <cell r="F2004">
            <v>4946718.18</v>
          </cell>
          <cell r="G2004">
            <v>331674</v>
          </cell>
          <cell r="H2004">
            <v>51.88</v>
          </cell>
          <cell r="I2004">
            <v>0.51880000000000004</v>
          </cell>
          <cell r="J2004">
            <v>39935</v>
          </cell>
          <cell r="K2004">
            <v>41001</v>
          </cell>
          <cell r="L2004">
            <v>117000</v>
          </cell>
        </row>
        <row r="2005">
          <cell r="B2005">
            <v>12000000</v>
          </cell>
          <cell r="C2005">
            <v>39903</v>
          </cell>
          <cell r="D2005" t="str">
            <v>A</v>
          </cell>
          <cell r="E2005" t="str">
            <v>R</v>
          </cell>
          <cell r="F2005">
            <v>8496439.8000000007</v>
          </cell>
          <cell r="G2005">
            <v>708824</v>
          </cell>
          <cell r="H2005">
            <v>36.04</v>
          </cell>
          <cell r="I2005">
            <v>0.3604</v>
          </cell>
          <cell r="J2005">
            <v>39935</v>
          </cell>
          <cell r="K2005">
            <v>40635</v>
          </cell>
          <cell r="L2005">
            <v>318000</v>
          </cell>
        </row>
        <row r="2006">
          <cell r="B2006">
            <v>4000000</v>
          </cell>
          <cell r="C2006">
            <v>39903</v>
          </cell>
          <cell r="E2006" t="str">
            <v>P</v>
          </cell>
          <cell r="F2006">
            <v>1425216.25</v>
          </cell>
          <cell r="G2006">
            <v>302221</v>
          </cell>
          <cell r="H2006">
            <v>41.5</v>
          </cell>
          <cell r="I2006">
            <v>0.41499999999999998</v>
          </cell>
          <cell r="J2006">
            <v>39935</v>
          </cell>
          <cell r="K2006">
            <v>40453</v>
          </cell>
          <cell r="L2006">
            <v>106000</v>
          </cell>
        </row>
        <row r="2007">
          <cell r="B2007">
            <v>20000000</v>
          </cell>
          <cell r="C2007">
            <v>39903</v>
          </cell>
          <cell r="D2007" t="str">
            <v>A</v>
          </cell>
          <cell r="E2007" t="str">
            <v>T</v>
          </cell>
          <cell r="F2007">
            <v>16513603.42</v>
          </cell>
          <cell r="G2007">
            <v>1181373</v>
          </cell>
          <cell r="H2007">
            <v>36.04</v>
          </cell>
          <cell r="I2007">
            <v>0.3604</v>
          </cell>
          <cell r="J2007">
            <v>39935</v>
          </cell>
          <cell r="K2007">
            <v>40635</v>
          </cell>
          <cell r="L2007">
            <v>530000</v>
          </cell>
        </row>
        <row r="2008">
          <cell r="B2008">
            <v>7000000</v>
          </cell>
          <cell r="C2008">
            <v>39903</v>
          </cell>
          <cell r="E2008" t="str">
            <v>P</v>
          </cell>
          <cell r="F2008">
            <v>4211812.2</v>
          </cell>
          <cell r="G2008">
            <v>445656</v>
          </cell>
          <cell r="H2008">
            <v>44.54</v>
          </cell>
          <cell r="I2008">
            <v>0.44540000000000002</v>
          </cell>
          <cell r="J2008">
            <v>39935</v>
          </cell>
          <cell r="K2008">
            <v>40635</v>
          </cell>
          <cell r="L2008">
            <v>185500</v>
          </cell>
        </row>
        <row r="2009">
          <cell r="B2009">
            <v>4000000</v>
          </cell>
          <cell r="C2009">
            <v>39903</v>
          </cell>
          <cell r="E2009" t="str">
            <v>R</v>
          </cell>
          <cell r="F2009">
            <v>3999064.79</v>
          </cell>
          <cell r="G2009">
            <v>221116</v>
          </cell>
          <cell r="H2009">
            <v>51.88</v>
          </cell>
          <cell r="I2009">
            <v>0.51880000000000004</v>
          </cell>
          <cell r="J2009">
            <v>39935</v>
          </cell>
          <cell r="K2009">
            <v>41001</v>
          </cell>
          <cell r="L2009">
            <v>78000</v>
          </cell>
        </row>
        <row r="2010">
          <cell r="B2010">
            <v>4000000</v>
          </cell>
          <cell r="C2010">
            <v>39903</v>
          </cell>
          <cell r="F2010">
            <v>3062576.78</v>
          </cell>
          <cell r="G2010">
            <v>221116</v>
          </cell>
          <cell r="H2010">
            <v>51.88</v>
          </cell>
          <cell r="I2010">
            <v>0.51880000000000004</v>
          </cell>
          <cell r="J2010">
            <v>39935</v>
          </cell>
          <cell r="K2010">
            <v>41001</v>
          </cell>
          <cell r="L2010">
            <v>78000</v>
          </cell>
        </row>
        <row r="2011">
          <cell r="B2011">
            <v>7000000</v>
          </cell>
          <cell r="C2011">
            <v>39903</v>
          </cell>
          <cell r="E2011" t="str">
            <v>P</v>
          </cell>
          <cell r="F2011">
            <v>3812792.54</v>
          </cell>
          <cell r="G2011">
            <v>445656</v>
          </cell>
          <cell r="H2011">
            <v>44.54</v>
          </cell>
          <cell r="I2011">
            <v>0.44540000000000002</v>
          </cell>
          <cell r="J2011">
            <v>39935</v>
          </cell>
          <cell r="K2011">
            <v>40635</v>
          </cell>
          <cell r="L2011">
            <v>185500</v>
          </cell>
        </row>
        <row r="2012">
          <cell r="B2012">
            <v>5000000</v>
          </cell>
          <cell r="C2012">
            <v>39903</v>
          </cell>
          <cell r="F2012">
            <v>597297.68999999994</v>
          </cell>
          <cell r="G2012">
            <v>377777</v>
          </cell>
          <cell r="H2012">
            <v>41.5</v>
          </cell>
          <cell r="I2012">
            <v>0.41499999999999998</v>
          </cell>
          <cell r="J2012">
            <v>39935</v>
          </cell>
          <cell r="K2012">
            <v>40453</v>
          </cell>
          <cell r="L2012">
            <v>132500</v>
          </cell>
        </row>
        <row r="2013">
          <cell r="B2013">
            <v>7500000</v>
          </cell>
          <cell r="C2013">
            <v>39903</v>
          </cell>
          <cell r="E2013" t="str">
            <v>P</v>
          </cell>
          <cell r="F2013">
            <v>4514540.7699999996</v>
          </cell>
          <cell r="G2013">
            <v>477489</v>
          </cell>
          <cell r="H2013">
            <v>44.54</v>
          </cell>
          <cell r="I2013">
            <v>0.44540000000000002</v>
          </cell>
          <cell r="J2013">
            <v>39935</v>
          </cell>
          <cell r="K2013">
            <v>40635</v>
          </cell>
          <cell r="L2013">
            <v>198750</v>
          </cell>
        </row>
        <row r="2014">
          <cell r="B2014">
            <v>18000000</v>
          </cell>
          <cell r="C2014">
            <v>39903</v>
          </cell>
          <cell r="F2014">
            <v>12988109.550000001</v>
          </cell>
          <cell r="G2014">
            <v>823956</v>
          </cell>
          <cell r="H2014">
            <v>35.950000000000003</v>
          </cell>
          <cell r="I2014">
            <v>0.35950000000000004</v>
          </cell>
          <cell r="J2014">
            <v>39935</v>
          </cell>
          <cell r="K2014">
            <v>41001</v>
          </cell>
          <cell r="L2014">
            <v>351000</v>
          </cell>
        </row>
        <row r="2015">
          <cell r="B2015">
            <v>8000000</v>
          </cell>
          <cell r="C2015">
            <v>39903</v>
          </cell>
          <cell r="F2015">
            <v>1820923.12</v>
          </cell>
          <cell r="G2015">
            <v>604442</v>
          </cell>
          <cell r="H2015">
            <v>41.5</v>
          </cell>
          <cell r="I2015">
            <v>0.41499999999999998</v>
          </cell>
          <cell r="J2015">
            <v>39935</v>
          </cell>
          <cell r="K2015">
            <v>40453</v>
          </cell>
          <cell r="L2015">
            <v>212000</v>
          </cell>
        </row>
        <row r="2016">
          <cell r="B2016">
            <v>8000000</v>
          </cell>
          <cell r="C2016">
            <v>39903</v>
          </cell>
          <cell r="F2016">
            <v>4697834.0199999996</v>
          </cell>
          <cell r="G2016">
            <v>509321</v>
          </cell>
          <cell r="H2016">
            <v>44.54</v>
          </cell>
          <cell r="I2016">
            <v>0.44540000000000002</v>
          </cell>
          <cell r="J2016">
            <v>39935</v>
          </cell>
          <cell r="K2016">
            <v>40635</v>
          </cell>
          <cell r="L2016">
            <v>212000</v>
          </cell>
        </row>
        <row r="2017">
          <cell r="B2017">
            <v>15000000</v>
          </cell>
          <cell r="C2017">
            <v>39903</v>
          </cell>
          <cell r="F2017">
            <v>9456843.1899999995</v>
          </cell>
          <cell r="G2017">
            <v>686630</v>
          </cell>
          <cell r="H2017">
            <v>35.950000000000003</v>
          </cell>
          <cell r="I2017">
            <v>0.35950000000000004</v>
          </cell>
          <cell r="J2017">
            <v>39935</v>
          </cell>
          <cell r="K2017">
            <v>41001</v>
          </cell>
          <cell r="L2017">
            <v>292500</v>
          </cell>
        </row>
        <row r="2018">
          <cell r="B2018">
            <v>8000000</v>
          </cell>
          <cell r="C2018">
            <v>39903</v>
          </cell>
          <cell r="F2018">
            <v>3879565.68</v>
          </cell>
          <cell r="G2018">
            <v>509321</v>
          </cell>
          <cell r="H2018">
            <v>44.54</v>
          </cell>
          <cell r="I2018">
            <v>0.44540000000000002</v>
          </cell>
          <cell r="J2018">
            <v>39935</v>
          </cell>
          <cell r="K2018">
            <v>40635</v>
          </cell>
          <cell r="L2018">
            <v>212000</v>
          </cell>
        </row>
        <row r="2019">
          <cell r="B2019">
            <v>3000000</v>
          </cell>
          <cell r="C2019">
            <v>39903</v>
          </cell>
          <cell r="E2019" t="str">
            <v>P</v>
          </cell>
          <cell r="F2019">
            <v>1827381.14</v>
          </cell>
          <cell r="G2019">
            <v>190996</v>
          </cell>
          <cell r="H2019">
            <v>44.54</v>
          </cell>
          <cell r="I2019">
            <v>0.44540000000000002</v>
          </cell>
          <cell r="J2019">
            <v>39935</v>
          </cell>
          <cell r="K2019">
            <v>40635</v>
          </cell>
          <cell r="L2019">
            <v>79500</v>
          </cell>
        </row>
        <row r="2020">
          <cell r="B2020">
            <v>30500000</v>
          </cell>
          <cell r="C2020">
            <v>39903</v>
          </cell>
          <cell r="F2020">
            <v>21956253.010000002</v>
          </cell>
          <cell r="G2020">
            <v>1396148</v>
          </cell>
          <cell r="H2020">
            <v>35.950000000000003</v>
          </cell>
          <cell r="I2020">
            <v>0.35950000000000004</v>
          </cell>
          <cell r="J2020">
            <v>39935</v>
          </cell>
          <cell r="K2020">
            <v>41001</v>
          </cell>
          <cell r="L2020">
            <v>594750</v>
          </cell>
        </row>
        <row r="2021">
          <cell r="B2021">
            <v>6000000</v>
          </cell>
          <cell r="C2021">
            <v>39903</v>
          </cell>
          <cell r="E2021" t="str">
            <v>P</v>
          </cell>
          <cell r="F2021">
            <v>3624523.75</v>
          </cell>
          <cell r="G2021">
            <v>381991</v>
          </cell>
          <cell r="H2021">
            <v>44.54</v>
          </cell>
          <cell r="I2021">
            <v>0.44540000000000002</v>
          </cell>
          <cell r="J2021">
            <v>39935</v>
          </cell>
          <cell r="K2021">
            <v>40635</v>
          </cell>
          <cell r="L2021">
            <v>159000</v>
          </cell>
        </row>
        <row r="2022">
          <cell r="B2022">
            <v>6500000</v>
          </cell>
          <cell r="C2022">
            <v>39903</v>
          </cell>
          <cell r="F2022">
            <v>3588401.09</v>
          </cell>
          <cell r="G2022">
            <v>413824</v>
          </cell>
          <cell r="H2022">
            <v>44.54</v>
          </cell>
          <cell r="I2022">
            <v>0.44540000000000002</v>
          </cell>
          <cell r="J2022">
            <v>39935</v>
          </cell>
          <cell r="K2022">
            <v>40635</v>
          </cell>
          <cell r="L2022">
            <v>172250</v>
          </cell>
        </row>
        <row r="2023">
          <cell r="B2023">
            <v>8000000</v>
          </cell>
          <cell r="C2023">
            <v>39903</v>
          </cell>
          <cell r="D2023" t="str">
            <v>A</v>
          </cell>
          <cell r="E2023" t="str">
            <v>T</v>
          </cell>
          <cell r="F2023">
            <v>9012117.0399999991</v>
          </cell>
          <cell r="G2023">
            <v>466675</v>
          </cell>
          <cell r="H2023">
            <v>48.86</v>
          </cell>
          <cell r="I2023">
            <v>0.48859999999999998</v>
          </cell>
          <cell r="J2023">
            <v>39935</v>
          </cell>
          <cell r="K2023">
            <v>40818</v>
          </cell>
          <cell r="L2023">
            <v>196000</v>
          </cell>
        </row>
        <row r="2024">
          <cell r="B2024">
            <v>27500000</v>
          </cell>
          <cell r="C2024">
            <v>39903</v>
          </cell>
          <cell r="F2024">
            <v>12550236.869999999</v>
          </cell>
          <cell r="G2024">
            <v>1624388</v>
          </cell>
          <cell r="H2024">
            <v>36.04</v>
          </cell>
          <cell r="I2024">
            <v>0.3604</v>
          </cell>
          <cell r="J2024">
            <v>39935</v>
          </cell>
          <cell r="K2024">
            <v>40635</v>
          </cell>
          <cell r="L2024">
            <v>728750</v>
          </cell>
        </row>
        <row r="2025">
          <cell r="B2025">
            <v>50000000</v>
          </cell>
          <cell r="C2025">
            <v>39903</v>
          </cell>
          <cell r="F2025">
            <v>36509429.520000003</v>
          </cell>
          <cell r="G2025">
            <v>2288767</v>
          </cell>
          <cell r="H2025">
            <v>35.950000000000003</v>
          </cell>
          <cell r="I2025">
            <v>0.35950000000000004</v>
          </cell>
          <cell r="J2025">
            <v>39935</v>
          </cell>
          <cell r="K2025">
            <v>41001</v>
          </cell>
          <cell r="L2025">
            <v>975000</v>
          </cell>
        </row>
        <row r="2026">
          <cell r="B2026">
            <v>11000000</v>
          </cell>
          <cell r="C2026">
            <v>39903</v>
          </cell>
          <cell r="F2026">
            <v>4506249.95</v>
          </cell>
          <cell r="G2026">
            <v>649755</v>
          </cell>
          <cell r="H2026">
            <v>36.04</v>
          </cell>
          <cell r="I2026">
            <v>0.3604</v>
          </cell>
          <cell r="J2026">
            <v>39935</v>
          </cell>
          <cell r="K2026">
            <v>40635</v>
          </cell>
          <cell r="L2026">
            <v>291500</v>
          </cell>
        </row>
        <row r="2027">
          <cell r="B2027">
            <v>40000000</v>
          </cell>
          <cell r="C2027">
            <v>39903</v>
          </cell>
          <cell r="F2027">
            <v>28785491.469999999</v>
          </cell>
          <cell r="G2027">
            <v>1831013</v>
          </cell>
          <cell r="H2027">
            <v>35.950000000000003</v>
          </cell>
          <cell r="I2027">
            <v>0.35950000000000004</v>
          </cell>
          <cell r="J2027">
            <v>39935</v>
          </cell>
          <cell r="K2027">
            <v>41001</v>
          </cell>
          <cell r="L2027">
            <v>780000</v>
          </cell>
        </row>
        <row r="2028">
          <cell r="B2028">
            <v>32000000</v>
          </cell>
          <cell r="C2028">
            <v>39903</v>
          </cell>
          <cell r="F2028">
            <v>23189970.219999999</v>
          </cell>
          <cell r="G2028">
            <v>1464811</v>
          </cell>
          <cell r="H2028">
            <v>35.950000000000003</v>
          </cell>
          <cell r="I2028">
            <v>0.35950000000000004</v>
          </cell>
          <cell r="J2028">
            <v>39935</v>
          </cell>
          <cell r="K2028">
            <v>41001</v>
          </cell>
          <cell r="L2028">
            <v>624000</v>
          </cell>
        </row>
        <row r="2029">
          <cell r="B2029">
            <v>16000000</v>
          </cell>
          <cell r="C2029">
            <v>39903</v>
          </cell>
          <cell r="F2029">
            <v>7181279.7000000002</v>
          </cell>
          <cell r="G2029">
            <v>945098</v>
          </cell>
          <cell r="H2029">
            <v>36.04</v>
          </cell>
          <cell r="I2029">
            <v>0.3604</v>
          </cell>
          <cell r="J2029">
            <v>39935</v>
          </cell>
          <cell r="K2029">
            <v>40635</v>
          </cell>
          <cell r="L2029">
            <v>424000</v>
          </cell>
        </row>
        <row r="2030">
          <cell r="B2030">
            <v>10000000</v>
          </cell>
          <cell r="C2030">
            <v>39903</v>
          </cell>
          <cell r="F2030">
            <v>1996157.12</v>
          </cell>
          <cell r="G2030">
            <v>755553</v>
          </cell>
          <cell r="H2030">
            <v>41.5</v>
          </cell>
          <cell r="I2030">
            <v>0.41499999999999998</v>
          </cell>
          <cell r="J2030">
            <v>39935</v>
          </cell>
          <cell r="K2030">
            <v>40453</v>
          </cell>
          <cell r="L2030">
            <v>265000</v>
          </cell>
        </row>
        <row r="2031">
          <cell r="B2031">
            <v>8000000</v>
          </cell>
          <cell r="C2031">
            <v>39903</v>
          </cell>
          <cell r="F2031">
            <v>4864312.58</v>
          </cell>
          <cell r="G2031">
            <v>466675</v>
          </cell>
          <cell r="H2031">
            <v>48.86</v>
          </cell>
          <cell r="I2031">
            <v>0.48859999999999998</v>
          </cell>
          <cell r="J2031">
            <v>39935</v>
          </cell>
          <cell r="K2031">
            <v>40818</v>
          </cell>
          <cell r="L2031">
            <v>196000</v>
          </cell>
        </row>
        <row r="2032">
          <cell r="B2032">
            <v>9500000</v>
          </cell>
          <cell r="C2032">
            <v>39903</v>
          </cell>
          <cell r="F2032">
            <v>4465667.93</v>
          </cell>
          <cell r="G2032">
            <v>604819</v>
          </cell>
          <cell r="H2032">
            <v>44.54</v>
          </cell>
          <cell r="I2032">
            <v>0.44540000000000002</v>
          </cell>
          <cell r="J2032">
            <v>39935</v>
          </cell>
          <cell r="K2032">
            <v>40635</v>
          </cell>
          <cell r="L2032">
            <v>251750</v>
          </cell>
        </row>
        <row r="2033">
          <cell r="B2033">
            <v>5000000</v>
          </cell>
          <cell r="C2033">
            <v>39903</v>
          </cell>
          <cell r="F2033">
            <v>2078092.1</v>
          </cell>
          <cell r="G2033">
            <v>318326</v>
          </cell>
          <cell r="H2033">
            <v>44.54</v>
          </cell>
          <cell r="I2033">
            <v>0.44540000000000002</v>
          </cell>
          <cell r="J2033">
            <v>39935</v>
          </cell>
          <cell r="K2033">
            <v>40635</v>
          </cell>
          <cell r="L2033">
            <v>132500</v>
          </cell>
        </row>
        <row r="2034">
          <cell r="B2034">
            <v>12000000</v>
          </cell>
          <cell r="C2034">
            <v>39903</v>
          </cell>
          <cell r="E2034" t="str">
            <v>P</v>
          </cell>
          <cell r="F2034">
            <v>2875076.41</v>
          </cell>
          <cell r="G2034">
            <v>873058</v>
          </cell>
          <cell r="H2034">
            <v>36.090000000000003</v>
          </cell>
          <cell r="I2034">
            <v>0.36090000000000005</v>
          </cell>
          <cell r="J2034">
            <v>39935</v>
          </cell>
          <cell r="K2034">
            <v>40453</v>
          </cell>
          <cell r="L2034">
            <v>318000</v>
          </cell>
        </row>
        <row r="2035">
          <cell r="B2035">
            <v>15000000</v>
          </cell>
          <cell r="C2035">
            <v>39903</v>
          </cell>
          <cell r="F2035">
            <v>5879657.8700000001</v>
          </cell>
          <cell r="G2035">
            <v>886030</v>
          </cell>
          <cell r="H2035">
            <v>36.04</v>
          </cell>
          <cell r="I2035">
            <v>0.3604</v>
          </cell>
          <cell r="J2035">
            <v>39935</v>
          </cell>
          <cell r="K2035">
            <v>40635</v>
          </cell>
          <cell r="L2035">
            <v>397500</v>
          </cell>
        </row>
        <row r="2036">
          <cell r="B2036">
            <v>8000000</v>
          </cell>
          <cell r="C2036">
            <v>39903</v>
          </cell>
          <cell r="F2036">
            <v>4022007.89</v>
          </cell>
          <cell r="G2036">
            <v>509321</v>
          </cell>
          <cell r="H2036">
            <v>44.54</v>
          </cell>
          <cell r="I2036">
            <v>0.44540000000000002</v>
          </cell>
          <cell r="J2036">
            <v>39935</v>
          </cell>
          <cell r="K2036">
            <v>40635</v>
          </cell>
          <cell r="L2036">
            <v>212000</v>
          </cell>
        </row>
        <row r="2037">
          <cell r="B2037">
            <v>13000000</v>
          </cell>
          <cell r="C2037">
            <v>39903</v>
          </cell>
          <cell r="F2037">
            <v>5256491.84</v>
          </cell>
          <cell r="G2037">
            <v>767893</v>
          </cell>
          <cell r="H2037">
            <v>36.04</v>
          </cell>
          <cell r="I2037">
            <v>0.3604</v>
          </cell>
          <cell r="J2037">
            <v>39935</v>
          </cell>
          <cell r="K2037">
            <v>40635</v>
          </cell>
          <cell r="L2037">
            <v>344500</v>
          </cell>
        </row>
        <row r="2038">
          <cell r="B2038">
            <v>8000000</v>
          </cell>
          <cell r="C2038">
            <v>39903</v>
          </cell>
          <cell r="F2038">
            <v>3795917.63</v>
          </cell>
          <cell r="G2038">
            <v>509321</v>
          </cell>
          <cell r="H2038">
            <v>44.54</v>
          </cell>
          <cell r="I2038">
            <v>0.44540000000000002</v>
          </cell>
          <cell r="J2038">
            <v>39935</v>
          </cell>
          <cell r="K2038">
            <v>40635</v>
          </cell>
          <cell r="L2038">
            <v>212000</v>
          </cell>
        </row>
        <row r="2039">
          <cell r="B2039">
            <v>4000000</v>
          </cell>
          <cell r="C2039">
            <v>39903</v>
          </cell>
          <cell r="D2039" t="str">
            <v>A</v>
          </cell>
          <cell r="E2039" t="str">
            <v>R</v>
          </cell>
          <cell r="F2039">
            <v>3334498</v>
          </cell>
          <cell r="G2039">
            <v>254661</v>
          </cell>
          <cell r="H2039">
            <v>44.54</v>
          </cell>
          <cell r="I2039">
            <v>0.44540000000000002</v>
          </cell>
          <cell r="J2039">
            <v>39935</v>
          </cell>
          <cell r="K2039">
            <v>40635</v>
          </cell>
          <cell r="L2039">
            <v>106000</v>
          </cell>
        </row>
        <row r="2040">
          <cell r="B2040">
            <v>8000000</v>
          </cell>
          <cell r="C2040">
            <v>39903</v>
          </cell>
          <cell r="E2040" t="str">
            <v>P</v>
          </cell>
          <cell r="F2040">
            <v>2654577.33</v>
          </cell>
          <cell r="G2040">
            <v>604442</v>
          </cell>
          <cell r="H2040">
            <v>41.5</v>
          </cell>
          <cell r="I2040">
            <v>0.41499999999999998</v>
          </cell>
          <cell r="J2040">
            <v>39935</v>
          </cell>
          <cell r="K2040">
            <v>40453</v>
          </cell>
          <cell r="L2040">
            <v>212000</v>
          </cell>
        </row>
        <row r="2041">
          <cell r="B2041">
            <v>12000000</v>
          </cell>
          <cell r="C2041">
            <v>39903</v>
          </cell>
          <cell r="F2041">
            <v>8577706.8800000008</v>
          </cell>
          <cell r="G2041">
            <v>549304</v>
          </cell>
          <cell r="H2041">
            <v>35.950000000000003</v>
          </cell>
          <cell r="I2041">
            <v>0.35950000000000004</v>
          </cell>
          <cell r="J2041">
            <v>39935</v>
          </cell>
          <cell r="K2041">
            <v>41001</v>
          </cell>
          <cell r="L2041">
            <v>234000</v>
          </cell>
        </row>
        <row r="2042">
          <cell r="B2042">
            <v>10000000</v>
          </cell>
          <cell r="C2042">
            <v>39903</v>
          </cell>
          <cell r="D2042" t="str">
            <v>A</v>
          </cell>
          <cell r="E2042" t="str">
            <v>T</v>
          </cell>
          <cell r="F2042">
            <v>11426475.26</v>
          </cell>
          <cell r="G2042">
            <v>583344</v>
          </cell>
          <cell r="H2042">
            <v>48.86</v>
          </cell>
          <cell r="I2042">
            <v>0.48859999999999998</v>
          </cell>
          <cell r="J2042">
            <v>39935</v>
          </cell>
          <cell r="K2042">
            <v>40818</v>
          </cell>
          <cell r="L2042">
            <v>245000</v>
          </cell>
        </row>
        <row r="2043">
          <cell r="B2043">
            <v>4500000</v>
          </cell>
          <cell r="C2043">
            <v>39903</v>
          </cell>
          <cell r="F2043">
            <v>566480.66</v>
          </cell>
          <cell r="G2043">
            <v>339999</v>
          </cell>
          <cell r="H2043">
            <v>41.5</v>
          </cell>
          <cell r="I2043">
            <v>0.41499999999999998</v>
          </cell>
          <cell r="J2043">
            <v>39935</v>
          </cell>
          <cell r="K2043">
            <v>40453</v>
          </cell>
          <cell r="L2043">
            <v>119250</v>
          </cell>
        </row>
        <row r="2044">
          <cell r="B2044">
            <v>10000000</v>
          </cell>
          <cell r="C2044">
            <v>39903</v>
          </cell>
          <cell r="F2044">
            <v>7430357.1900000004</v>
          </cell>
          <cell r="G2044">
            <v>552789</v>
          </cell>
          <cell r="H2044">
            <v>51.88</v>
          </cell>
          <cell r="I2044">
            <v>0.51880000000000004</v>
          </cell>
          <cell r="J2044">
            <v>39935</v>
          </cell>
          <cell r="K2044">
            <v>41001</v>
          </cell>
          <cell r="L2044">
            <v>195000</v>
          </cell>
        </row>
        <row r="2045">
          <cell r="B2045">
            <v>4000000</v>
          </cell>
          <cell r="C2045">
            <v>39903</v>
          </cell>
          <cell r="F2045">
            <v>556867.42000000004</v>
          </cell>
          <cell r="G2045">
            <v>302221</v>
          </cell>
          <cell r="H2045">
            <v>41.5</v>
          </cell>
          <cell r="I2045">
            <v>0.41499999999999998</v>
          </cell>
          <cell r="J2045">
            <v>39935</v>
          </cell>
          <cell r="K2045">
            <v>40453</v>
          </cell>
          <cell r="L2045">
            <v>106000</v>
          </cell>
        </row>
        <row r="2046">
          <cell r="B2046">
            <v>8000000</v>
          </cell>
          <cell r="C2046">
            <v>39903</v>
          </cell>
          <cell r="E2046" t="str">
            <v>R</v>
          </cell>
          <cell r="F2046">
            <v>6071494.7800000003</v>
          </cell>
          <cell r="G2046">
            <v>509321</v>
          </cell>
          <cell r="H2046">
            <v>44.54</v>
          </cell>
          <cell r="I2046">
            <v>0.44540000000000002</v>
          </cell>
          <cell r="J2046">
            <v>39935</v>
          </cell>
          <cell r="K2046">
            <v>40635</v>
          </cell>
          <cell r="L2046">
            <v>212000</v>
          </cell>
        </row>
        <row r="2047">
          <cell r="B2047">
            <v>7000000</v>
          </cell>
          <cell r="C2047">
            <v>39904</v>
          </cell>
          <cell r="F2047">
            <v>5081986.8</v>
          </cell>
          <cell r="G2047">
            <v>386953</v>
          </cell>
          <cell r="H2047">
            <v>51.88</v>
          </cell>
          <cell r="I2047">
            <v>0.51880000000000004</v>
          </cell>
          <cell r="J2047">
            <v>39935</v>
          </cell>
          <cell r="K2047">
            <v>41001</v>
          </cell>
          <cell r="L2047">
            <v>136500</v>
          </cell>
        </row>
        <row r="2048">
          <cell r="B2048">
            <v>6000000</v>
          </cell>
          <cell r="C2048">
            <v>39904</v>
          </cell>
          <cell r="F2048">
            <v>4625195.8600000003</v>
          </cell>
          <cell r="G2048">
            <v>331674</v>
          </cell>
          <cell r="H2048">
            <v>51.88</v>
          </cell>
          <cell r="I2048">
            <v>0.51880000000000004</v>
          </cell>
          <cell r="J2048">
            <v>39935</v>
          </cell>
          <cell r="K2048">
            <v>41001</v>
          </cell>
          <cell r="L2048">
            <v>117000</v>
          </cell>
        </row>
        <row r="2049">
          <cell r="B2049">
            <v>6500000</v>
          </cell>
          <cell r="C2049">
            <v>39904</v>
          </cell>
          <cell r="E2049" t="str">
            <v>P</v>
          </cell>
          <cell r="F2049">
            <v>5588268.5800000001</v>
          </cell>
          <cell r="G2049">
            <v>359313</v>
          </cell>
          <cell r="H2049">
            <v>51.88</v>
          </cell>
          <cell r="I2049">
            <v>0.51880000000000004</v>
          </cell>
          <cell r="J2049">
            <v>39935</v>
          </cell>
          <cell r="K2049">
            <v>41001</v>
          </cell>
          <cell r="L2049">
            <v>126750</v>
          </cell>
        </row>
        <row r="2050">
          <cell r="B2050">
            <v>5000000</v>
          </cell>
          <cell r="C2050">
            <v>39904</v>
          </cell>
          <cell r="F2050">
            <v>2380693.9</v>
          </cell>
          <cell r="G2050">
            <v>318326</v>
          </cell>
          <cell r="H2050">
            <v>44.54</v>
          </cell>
          <cell r="I2050">
            <v>0.44540000000000002</v>
          </cell>
          <cell r="J2050">
            <v>39935</v>
          </cell>
          <cell r="K2050">
            <v>40635</v>
          </cell>
          <cell r="L2050">
            <v>132750</v>
          </cell>
        </row>
        <row r="2051">
          <cell r="B2051">
            <v>20000000</v>
          </cell>
          <cell r="C2051">
            <v>39904</v>
          </cell>
          <cell r="E2051" t="str">
            <v>P</v>
          </cell>
          <cell r="F2051">
            <v>15700338.24</v>
          </cell>
          <cell r="G2051">
            <v>915507</v>
          </cell>
          <cell r="H2051">
            <v>35.950000000000003</v>
          </cell>
          <cell r="I2051">
            <v>0.35950000000000004</v>
          </cell>
          <cell r="J2051">
            <v>39935</v>
          </cell>
          <cell r="K2051">
            <v>41001</v>
          </cell>
          <cell r="L2051">
            <v>390000</v>
          </cell>
        </row>
        <row r="2052">
          <cell r="B2052">
            <v>50000000</v>
          </cell>
          <cell r="C2052">
            <v>39904</v>
          </cell>
          <cell r="F2052">
            <v>19818003.530000001</v>
          </cell>
          <cell r="G2052">
            <v>2953432</v>
          </cell>
          <cell r="H2052">
            <v>36.04</v>
          </cell>
          <cell r="I2052">
            <v>0.3604</v>
          </cell>
          <cell r="J2052">
            <v>39932</v>
          </cell>
          <cell r="K2052">
            <v>40631</v>
          </cell>
          <cell r="L2052">
            <v>1327500</v>
          </cell>
        </row>
        <row r="2053">
          <cell r="B2053">
            <v>4000000</v>
          </cell>
          <cell r="C2053">
            <v>39904</v>
          </cell>
          <cell r="F2053">
            <v>1675799.87</v>
          </cell>
          <cell r="G2053">
            <v>254661</v>
          </cell>
          <cell r="H2053">
            <v>44.54</v>
          </cell>
          <cell r="I2053">
            <v>0.44540000000000002</v>
          </cell>
          <cell r="J2053">
            <v>39935</v>
          </cell>
          <cell r="K2053">
            <v>40635</v>
          </cell>
          <cell r="L2053">
            <v>106200</v>
          </cell>
        </row>
        <row r="2054">
          <cell r="B2054">
            <v>6000000</v>
          </cell>
          <cell r="C2054">
            <v>39904</v>
          </cell>
          <cell r="E2054" t="str">
            <v>P</v>
          </cell>
          <cell r="F2054">
            <v>1878280.69</v>
          </cell>
          <cell r="G2054">
            <v>453332</v>
          </cell>
          <cell r="H2054">
            <v>41.5</v>
          </cell>
          <cell r="I2054">
            <v>0.41499999999999998</v>
          </cell>
          <cell r="J2054">
            <v>39935</v>
          </cell>
          <cell r="K2054">
            <v>40453</v>
          </cell>
          <cell r="L2054">
            <v>159000</v>
          </cell>
        </row>
        <row r="2055">
          <cell r="B2055">
            <v>12500000</v>
          </cell>
          <cell r="C2055">
            <v>39904</v>
          </cell>
          <cell r="F2055">
            <v>5836218.1699999999</v>
          </cell>
          <cell r="G2055">
            <v>738358</v>
          </cell>
          <cell r="H2055">
            <v>36.04</v>
          </cell>
          <cell r="I2055">
            <v>0.3604</v>
          </cell>
          <cell r="J2055">
            <v>39935</v>
          </cell>
          <cell r="K2055">
            <v>40635</v>
          </cell>
          <cell r="L2055">
            <v>331875</v>
          </cell>
        </row>
        <row r="2056">
          <cell r="B2056">
            <v>4000000</v>
          </cell>
          <cell r="C2056">
            <v>39904</v>
          </cell>
          <cell r="F2056">
            <v>855000.67</v>
          </cell>
          <cell r="G2056">
            <v>302221</v>
          </cell>
          <cell r="H2056">
            <v>41.5</v>
          </cell>
          <cell r="I2056">
            <v>0.41499999999999998</v>
          </cell>
          <cell r="J2056">
            <v>39935</v>
          </cell>
          <cell r="K2056">
            <v>40453</v>
          </cell>
          <cell r="L2056">
            <v>106000</v>
          </cell>
        </row>
        <row r="2057">
          <cell r="B2057">
            <v>8000000</v>
          </cell>
          <cell r="C2057">
            <v>39904</v>
          </cell>
          <cell r="F2057">
            <v>5622666.0999999996</v>
          </cell>
          <cell r="G2057">
            <v>442232</v>
          </cell>
          <cell r="H2057">
            <v>51.88</v>
          </cell>
          <cell r="I2057">
            <v>0.51880000000000004</v>
          </cell>
          <cell r="J2057">
            <v>39935</v>
          </cell>
          <cell r="K2057">
            <v>41001</v>
          </cell>
          <cell r="L2057">
            <v>156000</v>
          </cell>
        </row>
        <row r="2058">
          <cell r="B2058">
            <v>14500000</v>
          </cell>
          <cell r="C2058">
            <v>39904</v>
          </cell>
          <cell r="F2058">
            <v>10779320.789999999</v>
          </cell>
          <cell r="G2058">
            <v>663743</v>
          </cell>
          <cell r="H2058">
            <v>35.950000000000003</v>
          </cell>
          <cell r="I2058">
            <v>0.35950000000000004</v>
          </cell>
          <cell r="J2058">
            <v>39935</v>
          </cell>
          <cell r="K2058">
            <v>41001</v>
          </cell>
          <cell r="L2058">
            <v>282750</v>
          </cell>
        </row>
        <row r="2059">
          <cell r="B2059">
            <v>6000000</v>
          </cell>
          <cell r="C2059">
            <v>39904</v>
          </cell>
          <cell r="F2059">
            <v>2902176.02</v>
          </cell>
          <cell r="G2059">
            <v>381991</v>
          </cell>
          <cell r="H2059">
            <v>44.54</v>
          </cell>
          <cell r="I2059">
            <v>0.44540000000000002</v>
          </cell>
          <cell r="J2059">
            <v>39935</v>
          </cell>
          <cell r="K2059">
            <v>40635</v>
          </cell>
          <cell r="L2059">
            <v>159300</v>
          </cell>
        </row>
        <row r="2060">
          <cell r="B2060">
            <v>20000000</v>
          </cell>
          <cell r="C2060">
            <v>39904</v>
          </cell>
          <cell r="F2060">
            <v>9262553.1699999999</v>
          </cell>
          <cell r="G2060">
            <v>1181373</v>
          </cell>
          <cell r="H2060">
            <v>36.04</v>
          </cell>
          <cell r="I2060">
            <v>0.3604</v>
          </cell>
          <cell r="J2060">
            <v>39935</v>
          </cell>
          <cell r="K2060">
            <v>40635</v>
          </cell>
          <cell r="L2060">
            <v>531000</v>
          </cell>
        </row>
        <row r="2061">
          <cell r="B2061">
            <v>6000000</v>
          </cell>
          <cell r="C2061">
            <v>39904</v>
          </cell>
          <cell r="F2061">
            <v>2907589.96</v>
          </cell>
          <cell r="G2061">
            <v>381991</v>
          </cell>
          <cell r="H2061">
            <v>44.54</v>
          </cell>
          <cell r="I2061">
            <v>0.44540000000000002</v>
          </cell>
          <cell r="J2061">
            <v>39935</v>
          </cell>
          <cell r="K2061">
            <v>40635</v>
          </cell>
          <cell r="L2061">
            <v>159300</v>
          </cell>
        </row>
        <row r="2062">
          <cell r="B2062">
            <v>4500000</v>
          </cell>
          <cell r="C2062">
            <v>39904</v>
          </cell>
          <cell r="F2062">
            <v>961885.42</v>
          </cell>
          <cell r="G2062">
            <v>339999</v>
          </cell>
          <cell r="H2062">
            <v>41.5</v>
          </cell>
          <cell r="I2062">
            <v>0.41499999999999998</v>
          </cell>
          <cell r="J2062">
            <v>39935</v>
          </cell>
          <cell r="K2062">
            <v>40453</v>
          </cell>
          <cell r="L2062">
            <v>119250</v>
          </cell>
        </row>
        <row r="2063">
          <cell r="B2063">
            <v>3500000</v>
          </cell>
          <cell r="C2063">
            <v>39904</v>
          </cell>
          <cell r="D2063" t="str">
            <v>A</v>
          </cell>
          <cell r="E2063" t="str">
            <v>S</v>
          </cell>
          <cell r="F2063">
            <v>4113447.54</v>
          </cell>
          <cell r="G2063">
            <v>193477</v>
          </cell>
          <cell r="H2063">
            <v>51.88</v>
          </cell>
          <cell r="I2063">
            <v>0.51880000000000004</v>
          </cell>
          <cell r="J2063">
            <v>39935</v>
          </cell>
          <cell r="K2063">
            <v>41001</v>
          </cell>
          <cell r="L2063">
            <v>68250</v>
          </cell>
        </row>
        <row r="2064">
          <cell r="B2064">
            <v>35000000</v>
          </cell>
          <cell r="C2064">
            <v>39904</v>
          </cell>
          <cell r="F2064">
            <v>24961631.23</v>
          </cell>
          <cell r="G2064">
            <v>1602137</v>
          </cell>
          <cell r="H2064">
            <v>35.950000000000003</v>
          </cell>
          <cell r="I2064">
            <v>0.35950000000000004</v>
          </cell>
          <cell r="J2064">
            <v>39935</v>
          </cell>
          <cell r="K2064">
            <v>41001</v>
          </cell>
          <cell r="L2064">
            <v>682500</v>
          </cell>
        </row>
        <row r="2065">
          <cell r="B2065">
            <v>2000000</v>
          </cell>
          <cell r="C2065">
            <v>39904</v>
          </cell>
          <cell r="E2065" t="str">
            <v>P</v>
          </cell>
          <cell r="F2065">
            <v>704252.24</v>
          </cell>
          <cell r="G2065">
            <v>151111</v>
          </cell>
          <cell r="H2065">
            <v>41.5</v>
          </cell>
          <cell r="I2065">
            <v>0.41499999999999998</v>
          </cell>
          <cell r="J2065">
            <v>39935</v>
          </cell>
          <cell r="K2065">
            <v>40453</v>
          </cell>
          <cell r="L2065">
            <v>53000</v>
          </cell>
        </row>
        <row r="2066">
          <cell r="B2066">
            <v>12000000</v>
          </cell>
          <cell r="C2066">
            <v>39904</v>
          </cell>
          <cell r="E2066" t="str">
            <v>P</v>
          </cell>
          <cell r="F2066">
            <v>3041858.03</v>
          </cell>
          <cell r="G2066">
            <v>873058</v>
          </cell>
          <cell r="H2066">
            <v>36.090000000000003</v>
          </cell>
          <cell r="I2066">
            <v>0.36090000000000005</v>
          </cell>
          <cell r="J2066">
            <v>39935</v>
          </cell>
          <cell r="K2066">
            <v>40453</v>
          </cell>
          <cell r="L2066">
            <v>318000</v>
          </cell>
        </row>
        <row r="2067">
          <cell r="B2067">
            <v>3500000</v>
          </cell>
          <cell r="C2067">
            <v>39904</v>
          </cell>
          <cell r="D2067" t="str">
            <v>A</v>
          </cell>
          <cell r="E2067" t="str">
            <v>S</v>
          </cell>
          <cell r="F2067">
            <v>1479366.67</v>
          </cell>
          <cell r="G2067">
            <v>356410</v>
          </cell>
          <cell r="H2067">
            <v>38.729999999999997</v>
          </cell>
          <cell r="I2067">
            <v>0.38729999999999998</v>
          </cell>
          <cell r="J2067">
            <v>39935</v>
          </cell>
          <cell r="K2067">
            <v>40270</v>
          </cell>
          <cell r="L2067">
            <v>92750</v>
          </cell>
        </row>
        <row r="2068">
          <cell r="B2068">
            <v>5000000</v>
          </cell>
          <cell r="C2068">
            <v>39904</v>
          </cell>
          <cell r="F2068">
            <v>4057330.86</v>
          </cell>
          <cell r="G2068">
            <v>276395</v>
          </cell>
          <cell r="H2068">
            <v>51.88</v>
          </cell>
          <cell r="I2068">
            <v>0.51880000000000004</v>
          </cell>
          <cell r="J2068">
            <v>39935</v>
          </cell>
          <cell r="K2068">
            <v>41001</v>
          </cell>
          <cell r="L2068">
            <v>97500</v>
          </cell>
        </row>
        <row r="2069">
          <cell r="B2069">
            <v>6000000</v>
          </cell>
          <cell r="C2069">
            <v>39905</v>
          </cell>
          <cell r="D2069" t="str">
            <v>A</v>
          </cell>
          <cell r="E2069" t="str">
            <v>T</v>
          </cell>
          <cell r="F2069">
            <v>5997772.8799999999</v>
          </cell>
          <cell r="G2069">
            <v>381991</v>
          </cell>
          <cell r="H2069">
            <v>44.54</v>
          </cell>
          <cell r="I2069">
            <v>0.44540000000000002</v>
          </cell>
          <cell r="J2069">
            <v>39935</v>
          </cell>
          <cell r="K2069">
            <v>40635</v>
          </cell>
          <cell r="L2069">
            <v>159300</v>
          </cell>
        </row>
        <row r="2070">
          <cell r="B2070">
            <v>15000000</v>
          </cell>
          <cell r="C2070">
            <v>39905</v>
          </cell>
          <cell r="F2070">
            <v>9974770.9800000004</v>
          </cell>
          <cell r="G2070">
            <v>686630</v>
          </cell>
          <cell r="H2070">
            <v>35.950000000000003</v>
          </cell>
          <cell r="I2070">
            <v>0.35950000000000004</v>
          </cell>
          <cell r="J2070">
            <v>39935</v>
          </cell>
          <cell r="K2070">
            <v>41001</v>
          </cell>
          <cell r="L2070">
            <v>292500</v>
          </cell>
        </row>
        <row r="2071">
          <cell r="B2071">
            <v>20000000</v>
          </cell>
          <cell r="C2071">
            <v>39905</v>
          </cell>
          <cell r="F2071">
            <v>9123617.5999999996</v>
          </cell>
          <cell r="G2071">
            <v>1181373</v>
          </cell>
          <cell r="H2071">
            <v>36.04</v>
          </cell>
          <cell r="I2071">
            <v>0.3604</v>
          </cell>
          <cell r="J2071">
            <v>39935</v>
          </cell>
          <cell r="K2071">
            <v>40635</v>
          </cell>
          <cell r="L2071">
            <v>531000</v>
          </cell>
        </row>
        <row r="2072">
          <cell r="B2072">
            <v>5000000</v>
          </cell>
          <cell r="C2072">
            <v>39905</v>
          </cell>
          <cell r="D2072" t="str">
            <v>A</v>
          </cell>
          <cell r="E2072" t="str">
            <v>S</v>
          </cell>
          <cell r="F2072">
            <v>5380823.5700000003</v>
          </cell>
          <cell r="G2072">
            <v>276395</v>
          </cell>
          <cell r="H2072">
            <v>51.88</v>
          </cell>
          <cell r="I2072">
            <v>0.51880000000000004</v>
          </cell>
          <cell r="J2072">
            <v>39935</v>
          </cell>
          <cell r="K2072">
            <v>41001</v>
          </cell>
          <cell r="L2072">
            <v>97500</v>
          </cell>
        </row>
        <row r="2073">
          <cell r="B2073">
            <v>10000000</v>
          </cell>
          <cell r="C2073">
            <v>39905</v>
          </cell>
          <cell r="D2073" t="str">
            <v>A</v>
          </cell>
          <cell r="E2073" t="str">
            <v>T</v>
          </cell>
          <cell r="F2073">
            <v>9329287.4700000007</v>
          </cell>
          <cell r="G2073">
            <v>636651</v>
          </cell>
          <cell r="H2073">
            <v>44.54</v>
          </cell>
          <cell r="I2073">
            <v>0.44540000000000002</v>
          </cell>
          <cell r="J2073">
            <v>39935</v>
          </cell>
          <cell r="K2073">
            <v>40635</v>
          </cell>
          <cell r="L2073">
            <v>265500</v>
          </cell>
        </row>
        <row r="2074">
          <cell r="B2074">
            <v>4000000</v>
          </cell>
          <cell r="C2074">
            <v>39905</v>
          </cell>
          <cell r="D2074" t="str">
            <v>A</v>
          </cell>
          <cell r="E2074" t="str">
            <v>S</v>
          </cell>
          <cell r="F2074">
            <v>929112.16</v>
          </cell>
          <cell r="G2074">
            <v>407325</v>
          </cell>
          <cell r="H2074">
            <v>38.729999999999997</v>
          </cell>
          <cell r="I2074">
            <v>0.38729999999999998</v>
          </cell>
          <cell r="J2074">
            <v>39935</v>
          </cell>
          <cell r="K2074">
            <v>40270</v>
          </cell>
          <cell r="L2074">
            <v>106000</v>
          </cell>
        </row>
        <row r="2075">
          <cell r="B2075">
            <v>8000000</v>
          </cell>
          <cell r="C2075">
            <v>39905</v>
          </cell>
          <cell r="F2075">
            <v>3315328.93</v>
          </cell>
          <cell r="G2075">
            <v>509321</v>
          </cell>
          <cell r="H2075">
            <v>44.54</v>
          </cell>
          <cell r="I2075">
            <v>0.44540000000000002</v>
          </cell>
          <cell r="J2075">
            <v>39935</v>
          </cell>
          <cell r="K2075">
            <v>40635</v>
          </cell>
          <cell r="L2075">
            <v>212400</v>
          </cell>
        </row>
        <row r="2076">
          <cell r="B2076">
            <v>8000000</v>
          </cell>
          <cell r="C2076">
            <v>39905</v>
          </cell>
          <cell r="F2076">
            <v>3335601.85</v>
          </cell>
          <cell r="G2076">
            <v>509321</v>
          </cell>
          <cell r="H2076">
            <v>44.54</v>
          </cell>
          <cell r="I2076">
            <v>0.44540000000000002</v>
          </cell>
          <cell r="J2076">
            <v>39935</v>
          </cell>
          <cell r="K2076">
            <v>40635</v>
          </cell>
          <cell r="L2076">
            <v>212400</v>
          </cell>
        </row>
        <row r="2077">
          <cell r="B2077">
            <v>10000000</v>
          </cell>
          <cell r="C2077">
            <v>39905</v>
          </cell>
          <cell r="E2077" t="str">
            <v>R</v>
          </cell>
          <cell r="F2077">
            <v>7285197</v>
          </cell>
          <cell r="G2077">
            <v>636651</v>
          </cell>
          <cell r="H2077">
            <v>44.54</v>
          </cell>
          <cell r="I2077">
            <v>0.44540000000000002</v>
          </cell>
          <cell r="J2077">
            <v>39935</v>
          </cell>
          <cell r="K2077">
            <v>40635</v>
          </cell>
          <cell r="L2077">
            <v>265500</v>
          </cell>
        </row>
        <row r="2078">
          <cell r="B2078">
            <v>6000000</v>
          </cell>
          <cell r="C2078">
            <v>39905</v>
          </cell>
          <cell r="E2078" t="str">
            <v>Q</v>
          </cell>
          <cell r="F2078">
            <v>5705049.0099999998</v>
          </cell>
          <cell r="G2078">
            <v>331674</v>
          </cell>
          <cell r="H2078">
            <v>51.88</v>
          </cell>
          <cell r="I2078">
            <v>0.51880000000000004</v>
          </cell>
          <cell r="J2078">
            <v>39935</v>
          </cell>
          <cell r="K2078">
            <v>41001</v>
          </cell>
          <cell r="L2078">
            <v>117000</v>
          </cell>
        </row>
        <row r="2079">
          <cell r="B2079">
            <v>5000000</v>
          </cell>
          <cell r="C2079">
            <v>39905</v>
          </cell>
          <cell r="E2079" t="str">
            <v>R</v>
          </cell>
          <cell r="F2079">
            <v>4254485.54</v>
          </cell>
          <cell r="G2079">
            <v>318326</v>
          </cell>
          <cell r="H2079">
            <v>44.54</v>
          </cell>
          <cell r="I2079">
            <v>0.44540000000000002</v>
          </cell>
          <cell r="J2079">
            <v>39935</v>
          </cell>
          <cell r="K2079">
            <v>40635</v>
          </cell>
          <cell r="L2079">
            <v>132750</v>
          </cell>
        </row>
        <row r="2080">
          <cell r="B2080">
            <v>5000000</v>
          </cell>
          <cell r="C2080">
            <v>39905</v>
          </cell>
          <cell r="D2080" t="str">
            <v>A</v>
          </cell>
          <cell r="E2080" t="str">
            <v>T</v>
          </cell>
          <cell r="F2080">
            <v>3846783.31</v>
          </cell>
          <cell r="G2080">
            <v>377777</v>
          </cell>
          <cell r="H2080">
            <v>41.5</v>
          </cell>
          <cell r="I2080">
            <v>0.41499999999999998</v>
          </cell>
          <cell r="J2080">
            <v>39935</v>
          </cell>
          <cell r="K2080">
            <v>40453</v>
          </cell>
          <cell r="L2080">
            <v>132500</v>
          </cell>
        </row>
        <row r="2081">
          <cell r="B2081">
            <v>19000000</v>
          </cell>
          <cell r="C2081">
            <v>39905</v>
          </cell>
          <cell r="F2081">
            <v>12569799.92</v>
          </cell>
          <cell r="G2081">
            <v>869732</v>
          </cell>
          <cell r="H2081">
            <v>35.950000000000003</v>
          </cell>
          <cell r="I2081">
            <v>0.35950000000000004</v>
          </cell>
          <cell r="J2081">
            <v>39935</v>
          </cell>
          <cell r="K2081">
            <v>41001</v>
          </cell>
          <cell r="L2081">
            <v>370500</v>
          </cell>
        </row>
        <row r="2082">
          <cell r="B2082">
            <v>10000000</v>
          </cell>
          <cell r="C2082">
            <v>39905</v>
          </cell>
          <cell r="F2082">
            <v>4902704.3600000003</v>
          </cell>
          <cell r="G2082">
            <v>636651</v>
          </cell>
          <cell r="H2082">
            <v>44.54</v>
          </cell>
          <cell r="I2082">
            <v>0.44540000000000002</v>
          </cell>
          <cell r="J2082">
            <v>39935</v>
          </cell>
          <cell r="K2082">
            <v>40635</v>
          </cell>
          <cell r="L2082">
            <v>265500</v>
          </cell>
        </row>
        <row r="2083">
          <cell r="B2083">
            <v>9000000</v>
          </cell>
          <cell r="C2083">
            <v>39905</v>
          </cell>
          <cell r="F2083">
            <v>6746204.2699999996</v>
          </cell>
          <cell r="G2083">
            <v>497511</v>
          </cell>
          <cell r="H2083">
            <v>51.88</v>
          </cell>
          <cell r="I2083">
            <v>0.51880000000000004</v>
          </cell>
          <cell r="J2083">
            <v>39935</v>
          </cell>
          <cell r="K2083">
            <v>41001</v>
          </cell>
          <cell r="L2083">
            <v>175500</v>
          </cell>
        </row>
        <row r="2084">
          <cell r="B2084">
            <v>8000000</v>
          </cell>
          <cell r="C2084">
            <v>39905</v>
          </cell>
          <cell r="E2084" t="str">
            <v>P</v>
          </cell>
          <cell r="F2084">
            <v>4840930.5199999996</v>
          </cell>
          <cell r="G2084">
            <v>509321</v>
          </cell>
          <cell r="H2084">
            <v>44.54</v>
          </cell>
          <cell r="I2084">
            <v>0.44540000000000002</v>
          </cell>
          <cell r="J2084">
            <v>39935</v>
          </cell>
          <cell r="K2084">
            <v>40635</v>
          </cell>
          <cell r="L2084">
            <v>212400</v>
          </cell>
        </row>
        <row r="2085">
          <cell r="B2085">
            <v>6000000</v>
          </cell>
          <cell r="C2085">
            <v>39905</v>
          </cell>
          <cell r="F2085">
            <v>2896467.97</v>
          </cell>
          <cell r="G2085">
            <v>381991</v>
          </cell>
          <cell r="H2085">
            <v>44.54</v>
          </cell>
          <cell r="I2085">
            <v>0.44540000000000002</v>
          </cell>
          <cell r="J2085">
            <v>39935</v>
          </cell>
          <cell r="K2085">
            <v>40635</v>
          </cell>
          <cell r="L2085">
            <v>159300</v>
          </cell>
        </row>
        <row r="2086">
          <cell r="B2086">
            <v>4000000</v>
          </cell>
          <cell r="C2086">
            <v>39905</v>
          </cell>
          <cell r="F2086">
            <v>1650608.76</v>
          </cell>
          <cell r="G2086">
            <v>254661</v>
          </cell>
          <cell r="H2086">
            <v>44.54</v>
          </cell>
          <cell r="I2086">
            <v>0.44540000000000002</v>
          </cell>
          <cell r="J2086">
            <v>39935</v>
          </cell>
          <cell r="K2086">
            <v>40635</v>
          </cell>
          <cell r="L2086">
            <v>106200</v>
          </cell>
        </row>
        <row r="2087">
          <cell r="B2087">
            <v>5000000</v>
          </cell>
          <cell r="C2087">
            <v>39905</v>
          </cell>
          <cell r="F2087">
            <v>642924.18999999994</v>
          </cell>
          <cell r="G2087">
            <v>377777</v>
          </cell>
          <cell r="H2087">
            <v>41.5</v>
          </cell>
          <cell r="I2087">
            <v>0.41499999999999998</v>
          </cell>
          <cell r="J2087">
            <v>39935</v>
          </cell>
          <cell r="K2087">
            <v>40453</v>
          </cell>
          <cell r="L2087">
            <v>132500</v>
          </cell>
        </row>
        <row r="2088">
          <cell r="B2088">
            <v>4000000</v>
          </cell>
          <cell r="C2088">
            <v>39905</v>
          </cell>
          <cell r="F2088">
            <v>400434.42</v>
          </cell>
          <cell r="G2088">
            <v>302221</v>
          </cell>
          <cell r="H2088">
            <v>41.5</v>
          </cell>
          <cell r="I2088">
            <v>0.41499999999999998</v>
          </cell>
          <cell r="J2088">
            <v>39935</v>
          </cell>
          <cell r="K2088">
            <v>40453</v>
          </cell>
          <cell r="L2088">
            <v>106000</v>
          </cell>
        </row>
        <row r="2089">
          <cell r="B2089">
            <v>2000000</v>
          </cell>
          <cell r="C2089">
            <v>39905</v>
          </cell>
          <cell r="F2089">
            <v>319025.62</v>
          </cell>
          <cell r="G2089">
            <v>151111</v>
          </cell>
          <cell r="H2089">
            <v>41.5</v>
          </cell>
          <cell r="I2089">
            <v>0.41499999999999998</v>
          </cell>
          <cell r="J2089">
            <v>39935</v>
          </cell>
          <cell r="K2089">
            <v>40453</v>
          </cell>
          <cell r="L2089">
            <v>53000</v>
          </cell>
        </row>
        <row r="2090">
          <cell r="B2090">
            <v>4000000</v>
          </cell>
          <cell r="C2090">
            <v>39905</v>
          </cell>
          <cell r="F2090">
            <v>1884359.96</v>
          </cell>
          <cell r="G2090">
            <v>254661</v>
          </cell>
          <cell r="H2090">
            <v>44.54</v>
          </cell>
          <cell r="I2090">
            <v>0.44540000000000002</v>
          </cell>
          <cell r="J2090">
            <v>39935</v>
          </cell>
          <cell r="K2090">
            <v>40635</v>
          </cell>
          <cell r="L2090">
            <v>106200</v>
          </cell>
        </row>
        <row r="2091">
          <cell r="B2091">
            <v>8000000</v>
          </cell>
          <cell r="C2091">
            <v>39906</v>
          </cell>
          <cell r="F2091">
            <v>6202718.9800000004</v>
          </cell>
          <cell r="G2091">
            <v>442232</v>
          </cell>
          <cell r="H2091">
            <v>51.88</v>
          </cell>
          <cell r="I2091">
            <v>0.51880000000000004</v>
          </cell>
          <cell r="J2091">
            <v>39938</v>
          </cell>
          <cell r="K2091">
            <v>41004</v>
          </cell>
          <cell r="L2091">
            <v>156000</v>
          </cell>
        </row>
        <row r="2092">
          <cell r="B2092">
            <v>6500000</v>
          </cell>
          <cell r="C2092">
            <v>39906</v>
          </cell>
          <cell r="F2092">
            <v>4243852.3499999996</v>
          </cell>
          <cell r="G2092">
            <v>413824</v>
          </cell>
          <cell r="H2092">
            <v>44.54</v>
          </cell>
          <cell r="I2092">
            <v>0.44540000000000002</v>
          </cell>
          <cell r="J2092">
            <v>39938</v>
          </cell>
          <cell r="K2092">
            <v>40638</v>
          </cell>
          <cell r="L2092">
            <v>172575</v>
          </cell>
        </row>
        <row r="2093">
          <cell r="B2093">
            <v>10000000</v>
          </cell>
          <cell r="C2093">
            <v>39906</v>
          </cell>
          <cell r="F2093">
            <v>7500239.7000000002</v>
          </cell>
          <cell r="G2093">
            <v>552789</v>
          </cell>
          <cell r="H2093">
            <v>51.88</v>
          </cell>
          <cell r="I2093">
            <v>0.51880000000000004</v>
          </cell>
          <cell r="J2093">
            <v>39938</v>
          </cell>
          <cell r="K2093">
            <v>41004</v>
          </cell>
          <cell r="L2093">
            <v>195000</v>
          </cell>
        </row>
        <row r="2094">
          <cell r="B2094">
            <v>6500000</v>
          </cell>
          <cell r="C2094">
            <v>39906</v>
          </cell>
          <cell r="F2094">
            <v>4736020.95</v>
          </cell>
          <cell r="G2094">
            <v>359313</v>
          </cell>
          <cell r="H2094">
            <v>51.88</v>
          </cell>
          <cell r="I2094">
            <v>0.51880000000000004</v>
          </cell>
          <cell r="J2094">
            <v>39938</v>
          </cell>
          <cell r="K2094">
            <v>41004</v>
          </cell>
          <cell r="L2094">
            <v>126750</v>
          </cell>
        </row>
        <row r="2095">
          <cell r="B2095">
            <v>2000000</v>
          </cell>
          <cell r="C2095">
            <v>39906</v>
          </cell>
          <cell r="D2095" t="str">
            <v>A</v>
          </cell>
          <cell r="E2095" t="str">
            <v>S</v>
          </cell>
          <cell r="F2095">
            <v>870047</v>
          </cell>
          <cell r="G2095">
            <v>203663</v>
          </cell>
          <cell r="H2095">
            <v>38.729999999999997</v>
          </cell>
          <cell r="I2095">
            <v>0.38729999999999998</v>
          </cell>
          <cell r="J2095">
            <v>39938</v>
          </cell>
          <cell r="K2095">
            <v>40273</v>
          </cell>
          <cell r="L2095">
            <v>53000</v>
          </cell>
        </row>
        <row r="2096">
          <cell r="B2096">
            <v>12000000</v>
          </cell>
          <cell r="C2096">
            <v>39906</v>
          </cell>
          <cell r="E2096" t="str">
            <v>Q</v>
          </cell>
          <cell r="F2096">
            <v>8911384.6400000006</v>
          </cell>
          <cell r="G2096">
            <v>612429</v>
          </cell>
          <cell r="H2096">
            <v>36.03</v>
          </cell>
          <cell r="I2096">
            <v>0.36030000000000001</v>
          </cell>
          <cell r="J2096">
            <v>39938</v>
          </cell>
          <cell r="K2096">
            <v>40821</v>
          </cell>
          <cell r="L2096">
            <v>294000</v>
          </cell>
        </row>
        <row r="2097">
          <cell r="B2097">
            <v>6000000</v>
          </cell>
          <cell r="C2097">
            <v>39906</v>
          </cell>
          <cell r="F2097">
            <v>3023015.78</v>
          </cell>
          <cell r="G2097">
            <v>381991</v>
          </cell>
          <cell r="H2097">
            <v>44.54</v>
          </cell>
          <cell r="I2097">
            <v>0.44540000000000002</v>
          </cell>
          <cell r="J2097">
            <v>39938</v>
          </cell>
          <cell r="K2097">
            <v>40638</v>
          </cell>
          <cell r="L2097">
            <v>159300</v>
          </cell>
        </row>
        <row r="2098">
          <cell r="B2098">
            <v>4000000</v>
          </cell>
          <cell r="C2098">
            <v>39906</v>
          </cell>
          <cell r="F2098">
            <v>1935717.76</v>
          </cell>
          <cell r="G2098">
            <v>254661</v>
          </cell>
          <cell r="H2098">
            <v>44.54</v>
          </cell>
          <cell r="I2098">
            <v>0.44540000000000002</v>
          </cell>
          <cell r="J2098">
            <v>39938</v>
          </cell>
          <cell r="K2098">
            <v>40638</v>
          </cell>
          <cell r="L2098">
            <v>106200</v>
          </cell>
        </row>
        <row r="2099">
          <cell r="B2099">
            <v>6500000</v>
          </cell>
          <cell r="C2099">
            <v>39906</v>
          </cell>
          <cell r="D2099" t="str">
            <v>A</v>
          </cell>
          <cell r="E2099" t="str">
            <v>S</v>
          </cell>
          <cell r="F2099">
            <v>5639880.4699999997</v>
          </cell>
          <cell r="G2099">
            <v>413824</v>
          </cell>
          <cell r="H2099">
            <v>44.54</v>
          </cell>
          <cell r="I2099">
            <v>0.44540000000000002</v>
          </cell>
          <cell r="J2099">
            <v>39938</v>
          </cell>
          <cell r="K2099">
            <v>40638</v>
          </cell>
          <cell r="L2099">
            <v>172575</v>
          </cell>
        </row>
        <row r="2100">
          <cell r="B2100">
            <v>8000000</v>
          </cell>
          <cell r="C2100">
            <v>39906</v>
          </cell>
          <cell r="E2100" t="str">
            <v>R</v>
          </cell>
          <cell r="F2100">
            <v>8195885.7599999998</v>
          </cell>
          <cell r="G2100">
            <v>442232</v>
          </cell>
          <cell r="H2100">
            <v>51.88</v>
          </cell>
          <cell r="I2100">
            <v>0.51880000000000004</v>
          </cell>
          <cell r="J2100">
            <v>39938</v>
          </cell>
          <cell r="K2100">
            <v>41004</v>
          </cell>
          <cell r="L2100">
            <v>156000</v>
          </cell>
        </row>
        <row r="2101">
          <cell r="B2101">
            <v>5000000</v>
          </cell>
          <cell r="C2101">
            <v>39906</v>
          </cell>
          <cell r="F2101">
            <v>1185974.29</v>
          </cell>
          <cell r="G2101">
            <v>377777</v>
          </cell>
          <cell r="H2101">
            <v>41.5</v>
          </cell>
          <cell r="I2101">
            <v>0.41499999999999998</v>
          </cell>
          <cell r="J2101">
            <v>39938</v>
          </cell>
          <cell r="K2101">
            <v>40456</v>
          </cell>
          <cell r="L2101">
            <v>132500</v>
          </cell>
        </row>
        <row r="2102">
          <cell r="B2102">
            <v>15000000</v>
          </cell>
          <cell r="C2102">
            <v>39906</v>
          </cell>
          <cell r="F2102">
            <v>10085841.6</v>
          </cell>
          <cell r="G2102">
            <v>686630</v>
          </cell>
          <cell r="H2102">
            <v>35.950000000000003</v>
          </cell>
          <cell r="I2102">
            <v>0.35950000000000004</v>
          </cell>
          <cell r="J2102">
            <v>39938</v>
          </cell>
          <cell r="K2102">
            <v>41004</v>
          </cell>
          <cell r="L2102">
            <v>292500</v>
          </cell>
        </row>
        <row r="2103">
          <cell r="B2103">
            <v>3000000</v>
          </cell>
          <cell r="C2103">
            <v>39906</v>
          </cell>
          <cell r="D2103" t="str">
            <v>A</v>
          </cell>
          <cell r="F2103">
            <v>170681.92</v>
          </cell>
          <cell r="G2103">
            <v>226666</v>
          </cell>
          <cell r="H2103">
            <v>41.5</v>
          </cell>
          <cell r="I2103">
            <v>0.41499999999999998</v>
          </cell>
          <cell r="J2103">
            <v>39938</v>
          </cell>
          <cell r="K2103">
            <v>40456</v>
          </cell>
          <cell r="L2103">
            <v>79500</v>
          </cell>
        </row>
        <row r="2104">
          <cell r="B2104">
            <v>8000000</v>
          </cell>
          <cell r="C2104">
            <v>39906</v>
          </cell>
          <cell r="F2104">
            <v>4592506.2699999996</v>
          </cell>
          <cell r="G2104">
            <v>509321</v>
          </cell>
          <cell r="H2104">
            <v>44.54</v>
          </cell>
          <cell r="I2104">
            <v>0.44540000000000002</v>
          </cell>
          <cell r="J2104">
            <v>39938</v>
          </cell>
          <cell r="K2104">
            <v>40638</v>
          </cell>
          <cell r="L2104">
            <v>212400</v>
          </cell>
        </row>
        <row r="2105">
          <cell r="B2105">
            <v>5000000</v>
          </cell>
          <cell r="C2105">
            <v>39906</v>
          </cell>
          <cell r="F2105">
            <v>1986539.43</v>
          </cell>
          <cell r="G2105">
            <v>318326</v>
          </cell>
          <cell r="H2105">
            <v>44.54</v>
          </cell>
          <cell r="I2105">
            <v>0.44540000000000002</v>
          </cell>
          <cell r="J2105">
            <v>39938</v>
          </cell>
          <cell r="K2105">
            <v>40638</v>
          </cell>
          <cell r="L2105">
            <v>132750</v>
          </cell>
        </row>
        <row r="2106">
          <cell r="B2106">
            <v>8000000</v>
          </cell>
          <cell r="C2106">
            <v>39906</v>
          </cell>
          <cell r="F2106">
            <v>6039083.9000000004</v>
          </cell>
          <cell r="G2106">
            <v>442232</v>
          </cell>
          <cell r="H2106">
            <v>51.88</v>
          </cell>
          <cell r="I2106">
            <v>0.51880000000000004</v>
          </cell>
          <cell r="J2106">
            <v>39938</v>
          </cell>
          <cell r="K2106">
            <v>41004</v>
          </cell>
          <cell r="L2106">
            <v>156000</v>
          </cell>
        </row>
        <row r="2107">
          <cell r="B2107">
            <v>10000000</v>
          </cell>
          <cell r="C2107">
            <v>39906</v>
          </cell>
          <cell r="F2107">
            <v>7767508.4800000004</v>
          </cell>
          <cell r="G2107">
            <v>552789</v>
          </cell>
          <cell r="H2107">
            <v>51.88</v>
          </cell>
          <cell r="I2107">
            <v>0.51880000000000004</v>
          </cell>
          <cell r="J2107">
            <v>39938</v>
          </cell>
          <cell r="K2107">
            <v>41004</v>
          </cell>
          <cell r="L2107">
            <v>195000</v>
          </cell>
        </row>
        <row r="2108">
          <cell r="B2108">
            <v>5000000</v>
          </cell>
          <cell r="C2108">
            <v>39909</v>
          </cell>
          <cell r="D2108" t="str">
            <v>A</v>
          </cell>
          <cell r="E2108" t="str">
            <v>T</v>
          </cell>
          <cell r="F2108">
            <v>5339315.49</v>
          </cell>
          <cell r="G2108">
            <v>318326</v>
          </cell>
          <cell r="H2108">
            <v>44.54</v>
          </cell>
          <cell r="I2108">
            <v>0.44540000000000002</v>
          </cell>
          <cell r="J2108">
            <v>39938</v>
          </cell>
          <cell r="K2108">
            <v>40638</v>
          </cell>
          <cell r="L2108">
            <v>132750</v>
          </cell>
        </row>
        <row r="2109">
          <cell r="B2109">
            <v>3500000</v>
          </cell>
          <cell r="C2109">
            <v>39909</v>
          </cell>
          <cell r="F2109">
            <v>2879812.3</v>
          </cell>
          <cell r="G2109">
            <v>193477</v>
          </cell>
          <cell r="H2109">
            <v>51.88</v>
          </cell>
          <cell r="I2109">
            <v>0.51880000000000004</v>
          </cell>
          <cell r="J2109">
            <v>39938</v>
          </cell>
          <cell r="K2109">
            <v>41004</v>
          </cell>
          <cell r="L2109">
            <v>68250</v>
          </cell>
        </row>
        <row r="2110">
          <cell r="B2110">
            <v>60000000</v>
          </cell>
          <cell r="C2110">
            <v>39909</v>
          </cell>
          <cell r="F2110">
            <v>38037841.020000003</v>
          </cell>
          <cell r="G2110">
            <v>2416799</v>
          </cell>
          <cell r="H2110">
            <v>25.98</v>
          </cell>
          <cell r="I2110">
            <v>0.25980000000000003</v>
          </cell>
          <cell r="J2110">
            <v>39935</v>
          </cell>
          <cell r="K2110">
            <v>41001</v>
          </cell>
          <cell r="L2110">
            <v>264000</v>
          </cell>
        </row>
        <row r="2111">
          <cell r="B2111">
            <v>10000000</v>
          </cell>
          <cell r="C2111">
            <v>39909</v>
          </cell>
          <cell r="F2111">
            <v>2176341.27</v>
          </cell>
          <cell r="G2111">
            <v>755553</v>
          </cell>
          <cell r="H2111">
            <v>41.5</v>
          </cell>
          <cell r="I2111">
            <v>0.41499999999999998</v>
          </cell>
          <cell r="J2111">
            <v>39938</v>
          </cell>
          <cell r="K2111">
            <v>40456</v>
          </cell>
          <cell r="L2111">
            <v>265000</v>
          </cell>
        </row>
        <row r="2112">
          <cell r="B2112">
            <v>6000000</v>
          </cell>
          <cell r="C2112">
            <v>39909</v>
          </cell>
          <cell r="F2112">
            <v>2836458.96</v>
          </cell>
          <cell r="G2112">
            <v>381991</v>
          </cell>
          <cell r="H2112">
            <v>44.54</v>
          </cell>
          <cell r="I2112">
            <v>0.44540000000000002</v>
          </cell>
          <cell r="J2112">
            <v>39938</v>
          </cell>
          <cell r="K2112">
            <v>40638</v>
          </cell>
          <cell r="L2112">
            <v>159300</v>
          </cell>
        </row>
        <row r="2113">
          <cell r="B2113">
            <v>11000000</v>
          </cell>
          <cell r="C2113">
            <v>39909</v>
          </cell>
          <cell r="F2113">
            <v>5206825.95</v>
          </cell>
          <cell r="G2113">
            <v>649755</v>
          </cell>
          <cell r="H2113">
            <v>36.04</v>
          </cell>
          <cell r="I2113">
            <v>0.3604</v>
          </cell>
          <cell r="J2113">
            <v>39938</v>
          </cell>
          <cell r="K2113">
            <v>40638</v>
          </cell>
          <cell r="L2113">
            <v>292050</v>
          </cell>
        </row>
        <row r="2114">
          <cell r="B2114">
            <v>10000000</v>
          </cell>
          <cell r="C2114">
            <v>39909</v>
          </cell>
          <cell r="F2114">
            <v>4102126.13</v>
          </cell>
          <cell r="G2114">
            <v>636651</v>
          </cell>
          <cell r="H2114">
            <v>44.54</v>
          </cell>
          <cell r="I2114">
            <v>0.44540000000000002</v>
          </cell>
          <cell r="J2114">
            <v>39938</v>
          </cell>
          <cell r="K2114">
            <v>40638</v>
          </cell>
          <cell r="L2114">
            <v>265500</v>
          </cell>
        </row>
        <row r="2115">
          <cell r="B2115">
            <v>4000000</v>
          </cell>
          <cell r="C2115">
            <v>39909</v>
          </cell>
          <cell r="E2115" t="str">
            <v>Q</v>
          </cell>
          <cell r="F2115">
            <v>2743004.12</v>
          </cell>
          <cell r="G2115">
            <v>254661</v>
          </cell>
          <cell r="H2115">
            <v>44.54</v>
          </cell>
          <cell r="I2115">
            <v>0.44540000000000002</v>
          </cell>
          <cell r="J2115">
            <v>39938</v>
          </cell>
          <cell r="K2115">
            <v>40638</v>
          </cell>
          <cell r="L2115">
            <v>106200</v>
          </cell>
        </row>
        <row r="2116">
          <cell r="B2116">
            <v>3500000</v>
          </cell>
          <cell r="C2116">
            <v>39909</v>
          </cell>
          <cell r="F2116">
            <v>2356704.29</v>
          </cell>
          <cell r="G2116">
            <v>193477</v>
          </cell>
          <cell r="H2116">
            <v>51.88</v>
          </cell>
          <cell r="I2116">
            <v>0.51880000000000004</v>
          </cell>
          <cell r="J2116">
            <v>39938</v>
          </cell>
          <cell r="K2116">
            <v>41004</v>
          </cell>
          <cell r="L2116">
            <v>68250</v>
          </cell>
        </row>
        <row r="2117">
          <cell r="B2117">
            <v>4000000</v>
          </cell>
          <cell r="C2117">
            <v>39909</v>
          </cell>
          <cell r="E2117" t="str">
            <v>P</v>
          </cell>
          <cell r="F2117">
            <v>2108498.9700000002</v>
          </cell>
          <cell r="G2117">
            <v>254661</v>
          </cell>
          <cell r="H2117">
            <v>44.54</v>
          </cell>
          <cell r="I2117">
            <v>0.44540000000000002</v>
          </cell>
          <cell r="J2117">
            <v>39938</v>
          </cell>
          <cell r="K2117">
            <v>40638</v>
          </cell>
          <cell r="L2117">
            <v>106200</v>
          </cell>
        </row>
        <row r="2118">
          <cell r="B2118">
            <v>8000000</v>
          </cell>
          <cell r="C2118">
            <v>39909</v>
          </cell>
          <cell r="D2118" t="str">
            <v>A</v>
          </cell>
          <cell r="E2118" t="str">
            <v>S</v>
          </cell>
          <cell r="F2118">
            <v>6831179.4299999997</v>
          </cell>
          <cell r="G2118">
            <v>509321</v>
          </cell>
          <cell r="H2118">
            <v>44.54</v>
          </cell>
          <cell r="I2118">
            <v>0.44540000000000002</v>
          </cell>
          <cell r="J2118">
            <v>39938</v>
          </cell>
          <cell r="K2118">
            <v>40638</v>
          </cell>
          <cell r="L2118">
            <v>212400</v>
          </cell>
        </row>
        <row r="2119">
          <cell r="B2119">
            <v>4000000</v>
          </cell>
          <cell r="C2119">
            <v>39909</v>
          </cell>
          <cell r="D2119" t="str">
            <v>A</v>
          </cell>
          <cell r="E2119" t="str">
            <v>T</v>
          </cell>
          <cell r="F2119">
            <v>3753384.93</v>
          </cell>
          <cell r="G2119">
            <v>254661</v>
          </cell>
          <cell r="H2119">
            <v>44.54</v>
          </cell>
          <cell r="I2119">
            <v>0.44540000000000002</v>
          </cell>
          <cell r="J2119">
            <v>39938</v>
          </cell>
          <cell r="K2119">
            <v>40638</v>
          </cell>
          <cell r="L2119">
            <v>106200</v>
          </cell>
        </row>
        <row r="2120">
          <cell r="B2120">
            <v>8000000</v>
          </cell>
          <cell r="C2120">
            <v>39909</v>
          </cell>
          <cell r="F2120">
            <v>3858653.42</v>
          </cell>
          <cell r="G2120">
            <v>509321</v>
          </cell>
          <cell r="H2120">
            <v>44.54</v>
          </cell>
          <cell r="I2120">
            <v>0.44540000000000002</v>
          </cell>
          <cell r="J2120">
            <v>39938</v>
          </cell>
          <cell r="K2120">
            <v>40638</v>
          </cell>
          <cell r="L2120">
            <v>212400</v>
          </cell>
        </row>
        <row r="2121">
          <cell r="B2121">
            <v>40000000</v>
          </cell>
          <cell r="C2121">
            <v>39909</v>
          </cell>
          <cell r="F2121">
            <v>28830248.489999998</v>
          </cell>
          <cell r="G2121">
            <v>1831013</v>
          </cell>
          <cell r="H2121">
            <v>35.950000000000003</v>
          </cell>
          <cell r="I2121">
            <v>0.35950000000000004</v>
          </cell>
          <cell r="J2121">
            <v>39938</v>
          </cell>
          <cell r="K2121">
            <v>41004</v>
          </cell>
          <cell r="L2121">
            <v>780000</v>
          </cell>
        </row>
        <row r="2122">
          <cell r="B2122">
            <v>7500000</v>
          </cell>
          <cell r="C2122">
            <v>39909</v>
          </cell>
          <cell r="F2122">
            <v>3513048.16</v>
          </cell>
          <cell r="G2122">
            <v>477489</v>
          </cell>
          <cell r="H2122">
            <v>44.54</v>
          </cell>
          <cell r="I2122">
            <v>0.44540000000000002</v>
          </cell>
          <cell r="J2122">
            <v>39938</v>
          </cell>
          <cell r="K2122">
            <v>40638</v>
          </cell>
          <cell r="L2122">
            <v>199125</v>
          </cell>
        </row>
        <row r="2123">
          <cell r="B2123">
            <v>40000000</v>
          </cell>
          <cell r="C2123">
            <v>39909</v>
          </cell>
          <cell r="F2123">
            <v>28292903.23</v>
          </cell>
          <cell r="G2123">
            <v>1831013</v>
          </cell>
          <cell r="H2123">
            <v>35.950000000000003</v>
          </cell>
          <cell r="I2123">
            <v>0.35950000000000004</v>
          </cell>
          <cell r="J2123">
            <v>39938</v>
          </cell>
          <cell r="K2123">
            <v>41004</v>
          </cell>
          <cell r="L2123">
            <v>780000</v>
          </cell>
        </row>
        <row r="2124">
          <cell r="B2124">
            <v>6500000</v>
          </cell>
          <cell r="C2124">
            <v>39909</v>
          </cell>
          <cell r="F2124">
            <v>3103894.83</v>
          </cell>
          <cell r="G2124">
            <v>413824</v>
          </cell>
          <cell r="H2124">
            <v>44.54</v>
          </cell>
          <cell r="I2124">
            <v>0.44540000000000002</v>
          </cell>
          <cell r="J2124">
            <v>39938</v>
          </cell>
          <cell r="K2124">
            <v>40638</v>
          </cell>
          <cell r="L2124">
            <v>172575</v>
          </cell>
        </row>
        <row r="2125">
          <cell r="B2125">
            <v>3500000</v>
          </cell>
          <cell r="C2125">
            <v>39909</v>
          </cell>
          <cell r="F2125">
            <v>1787515.34</v>
          </cell>
          <cell r="G2125">
            <v>222828</v>
          </cell>
          <cell r="H2125">
            <v>44.54</v>
          </cell>
          <cell r="I2125">
            <v>0.44540000000000002</v>
          </cell>
          <cell r="J2125">
            <v>39938</v>
          </cell>
          <cell r="K2125">
            <v>40638</v>
          </cell>
          <cell r="L2125">
            <v>92925</v>
          </cell>
        </row>
        <row r="2126">
          <cell r="B2126">
            <v>3000000</v>
          </cell>
          <cell r="C2126">
            <v>39909</v>
          </cell>
          <cell r="F2126">
            <v>1563313.11</v>
          </cell>
          <cell r="G2126">
            <v>190996</v>
          </cell>
          <cell r="H2126">
            <v>44.54</v>
          </cell>
          <cell r="I2126">
            <v>0.44540000000000002</v>
          </cell>
          <cell r="J2126">
            <v>39938</v>
          </cell>
          <cell r="K2126">
            <v>40638</v>
          </cell>
          <cell r="L2126">
            <v>79650</v>
          </cell>
        </row>
        <row r="2127">
          <cell r="B2127">
            <v>15000000</v>
          </cell>
          <cell r="C2127">
            <v>39909</v>
          </cell>
          <cell r="D2127" t="str">
            <v>A</v>
          </cell>
          <cell r="E2127" t="str">
            <v>T</v>
          </cell>
          <cell r="F2127">
            <v>12894463.93</v>
          </cell>
          <cell r="G2127">
            <v>886030</v>
          </cell>
          <cell r="H2127">
            <v>36.04</v>
          </cell>
          <cell r="I2127">
            <v>0.3604</v>
          </cell>
          <cell r="J2127">
            <v>39938</v>
          </cell>
          <cell r="K2127">
            <v>40638</v>
          </cell>
          <cell r="L2127">
            <v>398250</v>
          </cell>
        </row>
        <row r="2128">
          <cell r="B2128">
            <v>20000000</v>
          </cell>
          <cell r="C2128">
            <v>39909</v>
          </cell>
          <cell r="F2128">
            <v>12097138.68</v>
          </cell>
          <cell r="G2128">
            <v>1020715</v>
          </cell>
          <cell r="H2128">
            <v>36.03</v>
          </cell>
          <cell r="I2128">
            <v>0.36030000000000001</v>
          </cell>
          <cell r="J2128">
            <v>39938</v>
          </cell>
          <cell r="K2128">
            <v>40821</v>
          </cell>
          <cell r="L2128">
            <v>490000</v>
          </cell>
        </row>
        <row r="2129">
          <cell r="B2129">
            <v>3000000</v>
          </cell>
          <cell r="C2129">
            <v>39909</v>
          </cell>
          <cell r="D2129" t="str">
            <v>A</v>
          </cell>
          <cell r="E2129" t="str">
            <v>S</v>
          </cell>
          <cell r="F2129">
            <v>2627751.19</v>
          </cell>
          <cell r="G2129">
            <v>190996</v>
          </cell>
          <cell r="H2129">
            <v>44.54</v>
          </cell>
          <cell r="I2129">
            <v>0.44540000000000002</v>
          </cell>
          <cell r="J2129">
            <v>39938</v>
          </cell>
          <cell r="K2129">
            <v>40638</v>
          </cell>
          <cell r="L2129">
            <v>79650</v>
          </cell>
        </row>
        <row r="2130">
          <cell r="B2130">
            <v>16000000</v>
          </cell>
          <cell r="C2130">
            <v>39910</v>
          </cell>
          <cell r="F2130">
            <v>7358125.0999999996</v>
          </cell>
          <cell r="G2130">
            <v>945098</v>
          </cell>
          <cell r="H2130">
            <v>36.04</v>
          </cell>
          <cell r="I2130">
            <v>0.3604</v>
          </cell>
          <cell r="J2130">
            <v>39938</v>
          </cell>
          <cell r="K2130">
            <v>40638</v>
          </cell>
          <cell r="L2130">
            <v>424800</v>
          </cell>
        </row>
        <row r="2131">
          <cell r="B2131">
            <v>3000000</v>
          </cell>
          <cell r="C2131">
            <v>39910</v>
          </cell>
          <cell r="E2131" t="str">
            <v>R</v>
          </cell>
          <cell r="F2131">
            <v>2439617.31</v>
          </cell>
          <cell r="G2131">
            <v>190996</v>
          </cell>
          <cell r="H2131">
            <v>44.54</v>
          </cell>
          <cell r="I2131">
            <v>0.44540000000000002</v>
          </cell>
          <cell r="J2131">
            <v>39938</v>
          </cell>
          <cell r="K2131">
            <v>40638</v>
          </cell>
          <cell r="L2131">
            <v>79650</v>
          </cell>
        </row>
        <row r="2132">
          <cell r="B2132">
            <v>10000000</v>
          </cell>
          <cell r="C2132">
            <v>39910</v>
          </cell>
          <cell r="E2132" t="str">
            <v>R</v>
          </cell>
          <cell r="F2132">
            <v>332733.68</v>
          </cell>
          <cell r="G2132">
            <v>1018313</v>
          </cell>
          <cell r="H2132">
            <v>38.729999999999997</v>
          </cell>
          <cell r="I2132">
            <v>0.38729999999999998</v>
          </cell>
          <cell r="J2132">
            <v>39938</v>
          </cell>
          <cell r="K2132">
            <v>40273</v>
          </cell>
          <cell r="L2132">
            <v>265000</v>
          </cell>
        </row>
        <row r="2133">
          <cell r="B2133">
            <v>2000000</v>
          </cell>
          <cell r="C2133">
            <v>39910</v>
          </cell>
          <cell r="E2133" t="str">
            <v>P</v>
          </cell>
          <cell r="F2133">
            <v>1515316.94</v>
          </cell>
          <cell r="G2133">
            <v>116669</v>
          </cell>
          <cell r="H2133">
            <v>48.86</v>
          </cell>
          <cell r="I2133">
            <v>0.48859999999999998</v>
          </cell>
          <cell r="J2133">
            <v>39938</v>
          </cell>
          <cell r="K2133">
            <v>40821</v>
          </cell>
          <cell r="L2133">
            <v>49000</v>
          </cell>
        </row>
        <row r="2134">
          <cell r="B2134">
            <v>5000000</v>
          </cell>
          <cell r="C2134">
            <v>39910</v>
          </cell>
          <cell r="D2134" t="str">
            <v>A</v>
          </cell>
          <cell r="E2134" t="str">
            <v>T</v>
          </cell>
          <cell r="F2134">
            <v>5802171.5499999998</v>
          </cell>
          <cell r="G2134">
            <v>291672</v>
          </cell>
          <cell r="H2134">
            <v>48.86</v>
          </cell>
          <cell r="I2134">
            <v>0.48859999999999998</v>
          </cell>
          <cell r="J2134">
            <v>39938</v>
          </cell>
          <cell r="K2134">
            <v>40821</v>
          </cell>
          <cell r="L2134">
            <v>122500</v>
          </cell>
        </row>
        <row r="2135">
          <cell r="B2135">
            <v>3000000</v>
          </cell>
          <cell r="C2135">
            <v>39910</v>
          </cell>
          <cell r="F2135">
            <v>1428115.28</v>
          </cell>
          <cell r="G2135">
            <v>190996</v>
          </cell>
          <cell r="H2135">
            <v>44.54</v>
          </cell>
          <cell r="I2135">
            <v>0.44540000000000002</v>
          </cell>
          <cell r="J2135">
            <v>39938</v>
          </cell>
          <cell r="K2135">
            <v>40638</v>
          </cell>
          <cell r="L2135">
            <v>79650</v>
          </cell>
        </row>
        <row r="2136">
          <cell r="B2136">
            <v>4000000</v>
          </cell>
          <cell r="C2136">
            <v>39910</v>
          </cell>
          <cell r="E2136" t="str">
            <v>R</v>
          </cell>
          <cell r="F2136">
            <v>1907969.9</v>
          </cell>
          <cell r="G2136">
            <v>302221</v>
          </cell>
          <cell r="H2136">
            <v>41.5</v>
          </cell>
          <cell r="I2136">
            <v>0.41499999999999998</v>
          </cell>
          <cell r="J2136">
            <v>39938</v>
          </cell>
          <cell r="K2136">
            <v>40456</v>
          </cell>
          <cell r="L2136">
            <v>106000</v>
          </cell>
        </row>
        <row r="2137">
          <cell r="B2137">
            <v>4000000</v>
          </cell>
          <cell r="C2137">
            <v>39910</v>
          </cell>
          <cell r="F2137">
            <v>2289452.9300000002</v>
          </cell>
          <cell r="G2137">
            <v>254661</v>
          </cell>
          <cell r="H2137">
            <v>44.54</v>
          </cell>
          <cell r="I2137">
            <v>0.44540000000000002</v>
          </cell>
          <cell r="J2137">
            <v>39938</v>
          </cell>
          <cell r="K2137">
            <v>40638</v>
          </cell>
          <cell r="L2137">
            <v>106200</v>
          </cell>
        </row>
        <row r="2138">
          <cell r="B2138">
            <v>12000000</v>
          </cell>
          <cell r="C2138">
            <v>39910</v>
          </cell>
          <cell r="F2138">
            <v>5165283.1399999997</v>
          </cell>
          <cell r="G2138">
            <v>708824</v>
          </cell>
          <cell r="H2138">
            <v>36.04</v>
          </cell>
          <cell r="I2138">
            <v>0.3604</v>
          </cell>
          <cell r="J2138">
            <v>39938</v>
          </cell>
          <cell r="K2138">
            <v>40638</v>
          </cell>
          <cell r="L2138">
            <v>318600</v>
          </cell>
        </row>
        <row r="2139">
          <cell r="B2139">
            <v>3000000</v>
          </cell>
          <cell r="C2139">
            <v>39910</v>
          </cell>
          <cell r="D2139" t="str">
            <v>A</v>
          </cell>
          <cell r="E2139" t="str">
            <v>T</v>
          </cell>
          <cell r="F2139">
            <v>3320744.01</v>
          </cell>
          <cell r="G2139">
            <v>190996</v>
          </cell>
          <cell r="H2139">
            <v>44.54</v>
          </cell>
          <cell r="I2139">
            <v>0.44540000000000002</v>
          </cell>
          <cell r="J2139">
            <v>39938</v>
          </cell>
          <cell r="K2139">
            <v>40638</v>
          </cell>
          <cell r="L2139">
            <v>79650</v>
          </cell>
        </row>
        <row r="2140">
          <cell r="B2140">
            <v>16000000</v>
          </cell>
          <cell r="C2140">
            <v>39910</v>
          </cell>
          <cell r="E2140" t="str">
            <v>R</v>
          </cell>
          <cell r="F2140">
            <v>7698187.5999999996</v>
          </cell>
          <cell r="G2140">
            <v>1164077</v>
          </cell>
          <cell r="H2140">
            <v>36.090000000000003</v>
          </cell>
          <cell r="I2140">
            <v>0.36090000000000005</v>
          </cell>
          <cell r="J2140">
            <v>39938</v>
          </cell>
          <cell r="K2140">
            <v>40456</v>
          </cell>
          <cell r="L2140">
            <v>424000</v>
          </cell>
        </row>
        <row r="2141">
          <cell r="B2141">
            <v>4500000</v>
          </cell>
          <cell r="C2141">
            <v>39910</v>
          </cell>
          <cell r="E2141" t="str">
            <v>R</v>
          </cell>
          <cell r="F2141">
            <v>4703919.2699999996</v>
          </cell>
          <cell r="G2141">
            <v>248756</v>
          </cell>
          <cell r="H2141">
            <v>51.88</v>
          </cell>
          <cell r="I2141">
            <v>0.51880000000000004</v>
          </cell>
          <cell r="J2141">
            <v>39938</v>
          </cell>
          <cell r="K2141">
            <v>41004</v>
          </cell>
          <cell r="L2141">
            <v>87750</v>
          </cell>
        </row>
        <row r="2142">
          <cell r="B2142">
            <v>8000000</v>
          </cell>
          <cell r="C2142">
            <v>39910</v>
          </cell>
          <cell r="F2142">
            <v>5911067.4699999997</v>
          </cell>
          <cell r="G2142">
            <v>442232</v>
          </cell>
          <cell r="H2142">
            <v>51.88</v>
          </cell>
          <cell r="I2142">
            <v>0.51880000000000004</v>
          </cell>
          <cell r="J2142">
            <v>39938</v>
          </cell>
          <cell r="K2142">
            <v>41004</v>
          </cell>
          <cell r="L2142">
            <v>156000</v>
          </cell>
        </row>
        <row r="2143">
          <cell r="B2143">
            <v>4000000</v>
          </cell>
          <cell r="C2143">
            <v>39910</v>
          </cell>
          <cell r="F2143">
            <v>824508.35</v>
          </cell>
          <cell r="G2143">
            <v>302221</v>
          </cell>
          <cell r="H2143">
            <v>41.5</v>
          </cell>
          <cell r="I2143">
            <v>0.41499999999999998</v>
          </cell>
          <cell r="J2143">
            <v>39938</v>
          </cell>
          <cell r="K2143">
            <v>40456</v>
          </cell>
          <cell r="L2143">
            <v>106000</v>
          </cell>
        </row>
        <row r="2144">
          <cell r="B2144">
            <v>3500000</v>
          </cell>
          <cell r="C2144">
            <v>39910</v>
          </cell>
          <cell r="D2144" t="str">
            <v>A</v>
          </cell>
          <cell r="E2144" t="str">
            <v>T</v>
          </cell>
          <cell r="F2144">
            <v>1798559.19</v>
          </cell>
          <cell r="G2144">
            <v>356410</v>
          </cell>
          <cell r="H2144">
            <v>38.729999999999997</v>
          </cell>
          <cell r="I2144">
            <v>0.38729999999999998</v>
          </cell>
          <cell r="J2144">
            <v>39938</v>
          </cell>
          <cell r="K2144">
            <v>40273</v>
          </cell>
          <cell r="L2144">
            <v>92750</v>
          </cell>
        </row>
        <row r="2145">
          <cell r="B2145">
            <v>21000000</v>
          </cell>
          <cell r="C2145">
            <v>39910</v>
          </cell>
          <cell r="D2145" t="str">
            <v>A</v>
          </cell>
          <cell r="E2145" t="str">
            <v>T</v>
          </cell>
          <cell r="F2145">
            <v>20419251.960000001</v>
          </cell>
          <cell r="G2145">
            <v>961282</v>
          </cell>
          <cell r="H2145">
            <v>35.950000000000003</v>
          </cell>
          <cell r="I2145">
            <v>0.35950000000000004</v>
          </cell>
          <cell r="J2145">
            <v>39938</v>
          </cell>
          <cell r="K2145">
            <v>41004</v>
          </cell>
          <cell r="L2145">
            <v>409500</v>
          </cell>
        </row>
        <row r="2146">
          <cell r="B2146">
            <v>4000000</v>
          </cell>
          <cell r="C2146">
            <v>39910</v>
          </cell>
          <cell r="D2146" t="str">
            <v>A</v>
          </cell>
          <cell r="E2146" t="str">
            <v>T</v>
          </cell>
          <cell r="F2146">
            <v>5348766.7</v>
          </cell>
          <cell r="G2146">
            <v>221116</v>
          </cell>
          <cell r="H2146">
            <v>51.88</v>
          </cell>
          <cell r="I2146">
            <v>0.51880000000000004</v>
          </cell>
          <cell r="J2146">
            <v>39938</v>
          </cell>
          <cell r="K2146">
            <v>41004</v>
          </cell>
          <cell r="L2146">
            <v>78000</v>
          </cell>
        </row>
        <row r="2147">
          <cell r="B2147">
            <v>4000000</v>
          </cell>
          <cell r="C2147">
            <v>39910</v>
          </cell>
          <cell r="E2147" t="str">
            <v>P</v>
          </cell>
          <cell r="F2147">
            <v>3314815.45</v>
          </cell>
          <cell r="G2147">
            <v>221116</v>
          </cell>
          <cell r="H2147">
            <v>51.88</v>
          </cell>
          <cell r="I2147">
            <v>0.51880000000000004</v>
          </cell>
          <cell r="J2147">
            <v>39938</v>
          </cell>
          <cell r="K2147">
            <v>41004</v>
          </cell>
          <cell r="L2147">
            <v>78000</v>
          </cell>
        </row>
        <row r="2148">
          <cell r="B2148">
            <v>5500000</v>
          </cell>
          <cell r="C2148">
            <v>39910</v>
          </cell>
          <cell r="F2148">
            <v>2230682.7400000002</v>
          </cell>
          <cell r="G2148">
            <v>350158</v>
          </cell>
          <cell r="H2148">
            <v>44.54</v>
          </cell>
          <cell r="I2148">
            <v>0.44540000000000002</v>
          </cell>
          <cell r="J2148">
            <v>39938</v>
          </cell>
          <cell r="K2148">
            <v>40638</v>
          </cell>
          <cell r="L2148">
            <v>146025</v>
          </cell>
        </row>
        <row r="2149">
          <cell r="B2149">
            <v>4500000</v>
          </cell>
          <cell r="C2149">
            <v>39910</v>
          </cell>
          <cell r="D2149" t="str">
            <v>A</v>
          </cell>
          <cell r="E2149" t="str">
            <v>T</v>
          </cell>
          <cell r="F2149">
            <v>1475305.18</v>
          </cell>
          <cell r="G2149">
            <v>458241</v>
          </cell>
          <cell r="H2149">
            <v>38.729999999999997</v>
          </cell>
          <cell r="I2149">
            <v>0.38729999999999998</v>
          </cell>
          <cell r="J2149">
            <v>39938</v>
          </cell>
          <cell r="K2149">
            <v>40273</v>
          </cell>
          <cell r="L2149">
            <v>119250</v>
          </cell>
        </row>
        <row r="2150">
          <cell r="B2150">
            <v>4000000</v>
          </cell>
          <cell r="C2150">
            <v>39910</v>
          </cell>
          <cell r="D2150" t="str">
            <v>A</v>
          </cell>
          <cell r="E2150" t="str">
            <v>T</v>
          </cell>
          <cell r="F2150">
            <v>3208364.02</v>
          </cell>
          <cell r="G2150">
            <v>302221</v>
          </cell>
          <cell r="H2150">
            <v>41.5</v>
          </cell>
          <cell r="I2150">
            <v>0.41499999999999998</v>
          </cell>
          <cell r="J2150">
            <v>39938</v>
          </cell>
          <cell r="K2150">
            <v>40456</v>
          </cell>
          <cell r="L2150">
            <v>106000</v>
          </cell>
        </row>
        <row r="2151">
          <cell r="B2151">
            <v>4000000</v>
          </cell>
          <cell r="C2151">
            <v>39910</v>
          </cell>
          <cell r="F2151">
            <v>823273.11</v>
          </cell>
          <cell r="G2151">
            <v>302221</v>
          </cell>
          <cell r="H2151">
            <v>41.5</v>
          </cell>
          <cell r="I2151">
            <v>0.41499999999999998</v>
          </cell>
          <cell r="J2151">
            <v>39938</v>
          </cell>
          <cell r="K2151">
            <v>40456</v>
          </cell>
          <cell r="L2151">
            <v>106000</v>
          </cell>
        </row>
        <row r="2152">
          <cell r="B2152">
            <v>3000000</v>
          </cell>
          <cell r="C2152">
            <v>39910</v>
          </cell>
          <cell r="F2152">
            <v>1427075.04</v>
          </cell>
          <cell r="G2152">
            <v>190996</v>
          </cell>
          <cell r="H2152">
            <v>44.54</v>
          </cell>
          <cell r="I2152">
            <v>0.44540000000000002</v>
          </cell>
          <cell r="J2152">
            <v>39938</v>
          </cell>
          <cell r="K2152">
            <v>40638</v>
          </cell>
          <cell r="L2152">
            <v>79650</v>
          </cell>
        </row>
        <row r="2153">
          <cell r="B2153">
            <v>30000000</v>
          </cell>
          <cell r="C2153">
            <v>39910</v>
          </cell>
          <cell r="F2153">
            <v>13786557.58</v>
          </cell>
          <cell r="G2153">
            <v>1772059</v>
          </cell>
          <cell r="H2153">
            <v>36.04</v>
          </cell>
          <cell r="I2153">
            <v>0.3604</v>
          </cell>
          <cell r="J2153">
            <v>39938</v>
          </cell>
          <cell r="K2153">
            <v>40638</v>
          </cell>
          <cell r="L2153">
            <v>796500</v>
          </cell>
        </row>
        <row r="2154">
          <cell r="B2154">
            <v>4000000</v>
          </cell>
          <cell r="C2154">
            <v>39911</v>
          </cell>
          <cell r="F2154">
            <v>1947103.21</v>
          </cell>
          <cell r="G2154">
            <v>254661</v>
          </cell>
          <cell r="H2154">
            <v>44.54</v>
          </cell>
          <cell r="I2154">
            <v>0.44540000000000002</v>
          </cell>
          <cell r="J2154">
            <v>39948</v>
          </cell>
          <cell r="K2154">
            <v>40648</v>
          </cell>
          <cell r="L2154">
            <v>106200</v>
          </cell>
        </row>
        <row r="2155">
          <cell r="B2155">
            <v>4000000</v>
          </cell>
          <cell r="C2155">
            <v>39911</v>
          </cell>
          <cell r="F2155">
            <v>892903.31</v>
          </cell>
          <cell r="G2155">
            <v>302221</v>
          </cell>
          <cell r="H2155">
            <v>41.5</v>
          </cell>
          <cell r="I2155">
            <v>0.41499999999999998</v>
          </cell>
          <cell r="J2155">
            <v>39948</v>
          </cell>
          <cell r="K2155">
            <v>40466</v>
          </cell>
          <cell r="L2155">
            <v>106000</v>
          </cell>
        </row>
        <row r="2156">
          <cell r="B2156">
            <v>4000000</v>
          </cell>
          <cell r="C2156">
            <v>39911</v>
          </cell>
          <cell r="E2156" t="str">
            <v>P</v>
          </cell>
          <cell r="F2156">
            <v>1270070.8799999999</v>
          </cell>
          <cell r="G2156">
            <v>302221</v>
          </cell>
          <cell r="H2156">
            <v>41.5</v>
          </cell>
          <cell r="I2156">
            <v>0.41499999999999998</v>
          </cell>
          <cell r="J2156">
            <v>39948</v>
          </cell>
          <cell r="K2156">
            <v>40466</v>
          </cell>
          <cell r="L2156">
            <v>106000</v>
          </cell>
        </row>
        <row r="2157">
          <cell r="B2157">
            <v>10000000</v>
          </cell>
          <cell r="C2157">
            <v>39911</v>
          </cell>
          <cell r="F2157">
            <v>4935907.34</v>
          </cell>
          <cell r="G2157">
            <v>636651</v>
          </cell>
          <cell r="H2157">
            <v>44.54</v>
          </cell>
          <cell r="I2157">
            <v>0.44540000000000002</v>
          </cell>
          <cell r="J2157">
            <v>39948</v>
          </cell>
          <cell r="K2157">
            <v>40648</v>
          </cell>
          <cell r="L2157">
            <v>265500</v>
          </cell>
        </row>
        <row r="2158">
          <cell r="B2158">
            <v>3000000</v>
          </cell>
          <cell r="C2158">
            <v>39911</v>
          </cell>
          <cell r="E2158" t="str">
            <v>P</v>
          </cell>
          <cell r="F2158">
            <v>2308756.4900000002</v>
          </cell>
          <cell r="G2158">
            <v>190996</v>
          </cell>
          <cell r="H2158">
            <v>44.54</v>
          </cell>
          <cell r="I2158">
            <v>0.44540000000000002</v>
          </cell>
          <cell r="J2158">
            <v>39948</v>
          </cell>
          <cell r="K2158">
            <v>40648</v>
          </cell>
          <cell r="L2158">
            <v>79650</v>
          </cell>
        </row>
        <row r="2159">
          <cell r="B2159">
            <v>4000000</v>
          </cell>
          <cell r="C2159">
            <v>39911</v>
          </cell>
          <cell r="F2159">
            <v>1960964.15</v>
          </cell>
          <cell r="G2159">
            <v>254661</v>
          </cell>
          <cell r="H2159">
            <v>44.54</v>
          </cell>
          <cell r="I2159">
            <v>0.44540000000000002</v>
          </cell>
          <cell r="J2159">
            <v>39948</v>
          </cell>
          <cell r="K2159">
            <v>40648</v>
          </cell>
          <cell r="L2159">
            <v>106200</v>
          </cell>
        </row>
        <row r="2160">
          <cell r="B2160">
            <v>3000000</v>
          </cell>
          <cell r="C2160">
            <v>39911</v>
          </cell>
          <cell r="E2160" t="str">
            <v>R</v>
          </cell>
          <cell r="F2160">
            <v>2606150.09</v>
          </cell>
          <cell r="G2160">
            <v>190996</v>
          </cell>
          <cell r="H2160">
            <v>44.54</v>
          </cell>
          <cell r="I2160">
            <v>0.44540000000000002</v>
          </cell>
          <cell r="J2160">
            <v>39948</v>
          </cell>
          <cell r="K2160">
            <v>40648</v>
          </cell>
          <cell r="L2160">
            <v>79650</v>
          </cell>
        </row>
        <row r="2161">
          <cell r="B2161">
            <v>4500000</v>
          </cell>
          <cell r="C2161">
            <v>39911</v>
          </cell>
          <cell r="D2161" t="str">
            <v>A</v>
          </cell>
          <cell r="E2161" t="str">
            <v>T</v>
          </cell>
          <cell r="F2161">
            <v>5100449.55</v>
          </cell>
          <cell r="G2161">
            <v>286493</v>
          </cell>
          <cell r="H2161">
            <v>44.54</v>
          </cell>
          <cell r="I2161">
            <v>0.44540000000000002</v>
          </cell>
          <cell r="J2161">
            <v>39948</v>
          </cell>
          <cell r="K2161">
            <v>40648</v>
          </cell>
          <cell r="L2161">
            <v>119475</v>
          </cell>
        </row>
        <row r="2162">
          <cell r="B2162">
            <v>5000000</v>
          </cell>
          <cell r="C2162">
            <v>39911</v>
          </cell>
          <cell r="E2162" t="str">
            <v>Q</v>
          </cell>
          <cell r="F2162">
            <v>3090956.4</v>
          </cell>
          <cell r="G2162">
            <v>318326</v>
          </cell>
          <cell r="H2162">
            <v>44.54</v>
          </cell>
          <cell r="I2162">
            <v>0.44540000000000002</v>
          </cell>
          <cell r="J2162">
            <v>39948</v>
          </cell>
          <cell r="K2162">
            <v>40648</v>
          </cell>
          <cell r="L2162">
            <v>132750</v>
          </cell>
        </row>
        <row r="2163">
          <cell r="B2163">
            <v>4000000</v>
          </cell>
          <cell r="C2163">
            <v>39911</v>
          </cell>
          <cell r="F2163">
            <v>3019373.24</v>
          </cell>
          <cell r="G2163">
            <v>221116</v>
          </cell>
          <cell r="H2163">
            <v>51.88</v>
          </cell>
          <cell r="I2163">
            <v>0.51880000000000004</v>
          </cell>
          <cell r="J2163">
            <v>39948</v>
          </cell>
          <cell r="K2163">
            <v>41014</v>
          </cell>
          <cell r="L2163">
            <v>78000</v>
          </cell>
        </row>
        <row r="2164">
          <cell r="B2164">
            <v>3500000</v>
          </cell>
          <cell r="C2164">
            <v>39911</v>
          </cell>
          <cell r="F2164">
            <v>849757.61</v>
          </cell>
          <cell r="G2164">
            <v>264444</v>
          </cell>
          <cell r="H2164">
            <v>41.5</v>
          </cell>
          <cell r="I2164">
            <v>0.41499999999999998</v>
          </cell>
          <cell r="J2164">
            <v>39948</v>
          </cell>
          <cell r="K2164">
            <v>40466</v>
          </cell>
          <cell r="L2164">
            <v>92750</v>
          </cell>
        </row>
        <row r="2165">
          <cell r="B2165">
            <v>12000000</v>
          </cell>
          <cell r="C2165">
            <v>39911</v>
          </cell>
          <cell r="E2165" t="str">
            <v>P</v>
          </cell>
          <cell r="F2165">
            <v>9608715.2400000002</v>
          </cell>
          <cell r="G2165">
            <v>549304</v>
          </cell>
          <cell r="H2165">
            <v>35.950000000000003</v>
          </cell>
          <cell r="I2165">
            <v>0.35950000000000004</v>
          </cell>
          <cell r="J2165">
            <v>39948</v>
          </cell>
          <cell r="K2165">
            <v>41014</v>
          </cell>
          <cell r="L2165">
            <v>234000</v>
          </cell>
        </row>
        <row r="2166">
          <cell r="B2166">
            <v>12000000</v>
          </cell>
          <cell r="C2166">
            <v>39911</v>
          </cell>
          <cell r="E2166" t="str">
            <v>Q</v>
          </cell>
          <cell r="F2166">
            <v>7752419.3200000003</v>
          </cell>
          <cell r="G2166">
            <v>708824</v>
          </cell>
          <cell r="H2166">
            <v>36.04</v>
          </cell>
          <cell r="I2166">
            <v>0.3604</v>
          </cell>
          <cell r="J2166">
            <v>39948</v>
          </cell>
          <cell r="K2166">
            <v>40648</v>
          </cell>
          <cell r="L2166">
            <v>318600</v>
          </cell>
        </row>
        <row r="2167">
          <cell r="B2167">
            <v>16000000</v>
          </cell>
          <cell r="C2167">
            <v>39911</v>
          </cell>
          <cell r="F2167">
            <v>7468134.2300000004</v>
          </cell>
          <cell r="G2167">
            <v>945098</v>
          </cell>
          <cell r="H2167">
            <v>36.04</v>
          </cell>
          <cell r="I2167">
            <v>0.3604</v>
          </cell>
          <cell r="J2167">
            <v>39948</v>
          </cell>
          <cell r="K2167">
            <v>40648</v>
          </cell>
          <cell r="L2167">
            <v>424800</v>
          </cell>
        </row>
        <row r="2168">
          <cell r="B2168">
            <v>16000000</v>
          </cell>
          <cell r="C2168">
            <v>39911</v>
          </cell>
          <cell r="F2168">
            <v>11861168.300000001</v>
          </cell>
          <cell r="G2168">
            <v>732406</v>
          </cell>
          <cell r="H2168">
            <v>35.950000000000003</v>
          </cell>
          <cell r="I2168">
            <v>0.35950000000000004</v>
          </cell>
          <cell r="J2168">
            <v>39948</v>
          </cell>
          <cell r="K2168">
            <v>41014</v>
          </cell>
          <cell r="L2168">
            <v>312000</v>
          </cell>
        </row>
        <row r="2169">
          <cell r="B2169">
            <v>6500000</v>
          </cell>
          <cell r="C2169">
            <v>39911</v>
          </cell>
          <cell r="F2169">
            <v>2359482.35</v>
          </cell>
          <cell r="G2169">
            <v>413824</v>
          </cell>
          <cell r="H2169">
            <v>44.54</v>
          </cell>
          <cell r="I2169">
            <v>0.44540000000000002</v>
          </cell>
          <cell r="J2169">
            <v>39948</v>
          </cell>
          <cell r="K2169">
            <v>40648</v>
          </cell>
          <cell r="L2169">
            <v>172575</v>
          </cell>
        </row>
        <row r="2170">
          <cell r="B2170">
            <v>8000000</v>
          </cell>
          <cell r="C2170">
            <v>39911</v>
          </cell>
          <cell r="F2170">
            <v>3933577.76</v>
          </cell>
          <cell r="G2170">
            <v>509321</v>
          </cell>
          <cell r="H2170">
            <v>44.54</v>
          </cell>
          <cell r="I2170">
            <v>0.44540000000000002</v>
          </cell>
          <cell r="J2170">
            <v>39948</v>
          </cell>
          <cell r="K2170">
            <v>40648</v>
          </cell>
          <cell r="L2170">
            <v>212400</v>
          </cell>
        </row>
        <row r="2171">
          <cell r="B2171">
            <v>4000000</v>
          </cell>
          <cell r="C2171">
            <v>39911</v>
          </cell>
          <cell r="F2171">
            <v>2334165.83</v>
          </cell>
          <cell r="G2171">
            <v>254661</v>
          </cell>
          <cell r="H2171">
            <v>44.54</v>
          </cell>
          <cell r="I2171">
            <v>0.44540000000000002</v>
          </cell>
          <cell r="J2171">
            <v>39948</v>
          </cell>
          <cell r="K2171">
            <v>40648</v>
          </cell>
          <cell r="L2171">
            <v>106200</v>
          </cell>
        </row>
        <row r="2172">
          <cell r="B2172">
            <v>7000000</v>
          </cell>
          <cell r="C2172">
            <v>39911</v>
          </cell>
          <cell r="F2172">
            <v>5786005.7199999997</v>
          </cell>
          <cell r="G2172">
            <v>386953</v>
          </cell>
          <cell r="H2172">
            <v>51.88</v>
          </cell>
          <cell r="I2172">
            <v>0.51880000000000004</v>
          </cell>
          <cell r="J2172">
            <v>39948</v>
          </cell>
          <cell r="K2172">
            <v>41014</v>
          </cell>
          <cell r="L2172">
            <v>136500</v>
          </cell>
        </row>
        <row r="2173">
          <cell r="B2173">
            <v>5000000</v>
          </cell>
          <cell r="C2173">
            <v>39911</v>
          </cell>
          <cell r="F2173">
            <v>2460686.85</v>
          </cell>
          <cell r="G2173">
            <v>318326</v>
          </cell>
          <cell r="H2173">
            <v>44.54</v>
          </cell>
          <cell r="I2173">
            <v>0.44540000000000002</v>
          </cell>
          <cell r="J2173">
            <v>39948</v>
          </cell>
          <cell r="K2173">
            <v>40648</v>
          </cell>
          <cell r="L2173">
            <v>132750</v>
          </cell>
        </row>
        <row r="2174">
          <cell r="B2174">
            <v>15000000</v>
          </cell>
          <cell r="C2174">
            <v>39911</v>
          </cell>
          <cell r="F2174">
            <v>10833506.529999999</v>
          </cell>
          <cell r="G2174">
            <v>686630</v>
          </cell>
          <cell r="H2174">
            <v>35.950000000000003</v>
          </cell>
          <cell r="I2174">
            <v>0.35950000000000004</v>
          </cell>
          <cell r="J2174">
            <v>39948</v>
          </cell>
          <cell r="K2174">
            <v>41014</v>
          </cell>
          <cell r="L2174">
            <v>292500</v>
          </cell>
        </row>
        <row r="2175">
          <cell r="B2175">
            <v>20000000</v>
          </cell>
          <cell r="C2175">
            <v>39911</v>
          </cell>
          <cell r="F2175">
            <v>14422516.08</v>
          </cell>
          <cell r="G2175">
            <v>915507</v>
          </cell>
          <cell r="H2175">
            <v>35.950000000000003</v>
          </cell>
          <cell r="I2175">
            <v>0.35950000000000004</v>
          </cell>
          <cell r="J2175">
            <v>39948</v>
          </cell>
          <cell r="K2175">
            <v>41014</v>
          </cell>
          <cell r="L2175">
            <v>390000</v>
          </cell>
        </row>
        <row r="2176">
          <cell r="B2176">
            <v>12000000</v>
          </cell>
          <cell r="C2176">
            <v>39911</v>
          </cell>
          <cell r="F2176">
            <v>2574210.67</v>
          </cell>
          <cell r="G2176">
            <v>873058</v>
          </cell>
          <cell r="H2176">
            <v>36.090000000000003</v>
          </cell>
          <cell r="I2176">
            <v>0.36090000000000005</v>
          </cell>
          <cell r="J2176">
            <v>39948</v>
          </cell>
          <cell r="K2176">
            <v>40466</v>
          </cell>
          <cell r="L2176">
            <v>318000</v>
          </cell>
        </row>
        <row r="2177">
          <cell r="B2177">
            <v>4000000</v>
          </cell>
          <cell r="C2177">
            <v>39911</v>
          </cell>
          <cell r="E2177" t="str">
            <v>P</v>
          </cell>
          <cell r="F2177">
            <v>1370846.02</v>
          </cell>
          <cell r="G2177">
            <v>302221</v>
          </cell>
          <cell r="H2177">
            <v>41.5</v>
          </cell>
          <cell r="I2177">
            <v>0.41499999999999998</v>
          </cell>
          <cell r="J2177">
            <v>39948</v>
          </cell>
          <cell r="K2177">
            <v>40466</v>
          </cell>
          <cell r="L2177">
            <v>106000</v>
          </cell>
        </row>
        <row r="2178">
          <cell r="B2178">
            <v>12000000</v>
          </cell>
          <cell r="C2178">
            <v>39911</v>
          </cell>
          <cell r="F2178">
            <v>5951414.29</v>
          </cell>
          <cell r="G2178">
            <v>708824</v>
          </cell>
          <cell r="H2178">
            <v>36.04</v>
          </cell>
          <cell r="I2178">
            <v>0.3604</v>
          </cell>
          <cell r="J2178">
            <v>39948</v>
          </cell>
          <cell r="K2178">
            <v>40648</v>
          </cell>
          <cell r="L2178">
            <v>318600</v>
          </cell>
        </row>
        <row r="2179">
          <cell r="B2179">
            <v>4000000</v>
          </cell>
          <cell r="C2179">
            <v>39911</v>
          </cell>
          <cell r="F2179">
            <v>3092658.8</v>
          </cell>
          <cell r="G2179">
            <v>221116</v>
          </cell>
          <cell r="H2179">
            <v>51.88</v>
          </cell>
          <cell r="I2179">
            <v>0.51880000000000004</v>
          </cell>
          <cell r="J2179">
            <v>39948</v>
          </cell>
          <cell r="K2179">
            <v>41014</v>
          </cell>
          <cell r="L2179">
            <v>78000</v>
          </cell>
        </row>
        <row r="2180">
          <cell r="B2180">
            <v>3000000</v>
          </cell>
          <cell r="C2180">
            <v>39911</v>
          </cell>
          <cell r="F2180">
            <v>1894165.14</v>
          </cell>
          <cell r="G2180">
            <v>175004</v>
          </cell>
          <cell r="H2180">
            <v>48.86</v>
          </cell>
          <cell r="I2180">
            <v>0.48859999999999998</v>
          </cell>
          <cell r="J2180">
            <v>39948</v>
          </cell>
          <cell r="K2180">
            <v>40831</v>
          </cell>
          <cell r="L2180">
            <v>73500</v>
          </cell>
        </row>
        <row r="2181">
          <cell r="B2181">
            <v>5000000</v>
          </cell>
          <cell r="C2181">
            <v>39911</v>
          </cell>
          <cell r="E2181" t="str">
            <v>Q</v>
          </cell>
          <cell r="F2181">
            <v>2020988.27</v>
          </cell>
          <cell r="G2181">
            <v>377777</v>
          </cell>
          <cell r="H2181">
            <v>41.5</v>
          </cell>
          <cell r="I2181">
            <v>0.41499999999999998</v>
          </cell>
          <cell r="J2181">
            <v>39948</v>
          </cell>
          <cell r="K2181">
            <v>40466</v>
          </cell>
          <cell r="L2181">
            <v>132500</v>
          </cell>
        </row>
        <row r="2182">
          <cell r="B2182">
            <v>3000000</v>
          </cell>
          <cell r="C2182">
            <v>39911</v>
          </cell>
          <cell r="E2182" t="str">
            <v>R</v>
          </cell>
          <cell r="F2182">
            <v>1822012</v>
          </cell>
          <cell r="G2182">
            <v>226666</v>
          </cell>
          <cell r="H2182">
            <v>41.5</v>
          </cell>
          <cell r="I2182">
            <v>0.41499999999999998</v>
          </cell>
          <cell r="J2182">
            <v>39948</v>
          </cell>
          <cell r="K2182">
            <v>40466</v>
          </cell>
          <cell r="L2182">
            <v>79500</v>
          </cell>
        </row>
        <row r="2183">
          <cell r="B2183">
            <v>5000000</v>
          </cell>
          <cell r="C2183">
            <v>39911</v>
          </cell>
          <cell r="F2183">
            <v>2969572.24</v>
          </cell>
          <cell r="G2183">
            <v>318326</v>
          </cell>
          <cell r="H2183">
            <v>44.54</v>
          </cell>
          <cell r="I2183">
            <v>0.44540000000000002</v>
          </cell>
          <cell r="J2183">
            <v>39948</v>
          </cell>
          <cell r="K2183">
            <v>40648</v>
          </cell>
          <cell r="L2183">
            <v>132750</v>
          </cell>
        </row>
        <row r="2184">
          <cell r="B2184">
            <v>5000000</v>
          </cell>
          <cell r="C2184">
            <v>39911</v>
          </cell>
          <cell r="E2184" t="str">
            <v>P</v>
          </cell>
          <cell r="F2184">
            <v>1891829.85</v>
          </cell>
          <cell r="G2184">
            <v>377777</v>
          </cell>
          <cell r="H2184">
            <v>41.5</v>
          </cell>
          <cell r="I2184">
            <v>0.41499999999999998</v>
          </cell>
          <cell r="J2184">
            <v>39948</v>
          </cell>
          <cell r="K2184">
            <v>40466</v>
          </cell>
          <cell r="L2184">
            <v>132500</v>
          </cell>
        </row>
        <row r="2185">
          <cell r="B2185">
            <v>3000000</v>
          </cell>
          <cell r="C2185">
            <v>39911</v>
          </cell>
          <cell r="F2185">
            <v>646310.28</v>
          </cell>
          <cell r="G2185">
            <v>226666</v>
          </cell>
          <cell r="H2185">
            <v>41.5</v>
          </cell>
          <cell r="I2185">
            <v>0.41499999999999998</v>
          </cell>
          <cell r="J2185">
            <v>39948</v>
          </cell>
          <cell r="K2185">
            <v>40466</v>
          </cell>
          <cell r="L2185">
            <v>79500</v>
          </cell>
        </row>
        <row r="2186">
          <cell r="B2186">
            <v>10000000</v>
          </cell>
          <cell r="C2186">
            <v>39911</v>
          </cell>
          <cell r="F2186">
            <v>4969652.3099999996</v>
          </cell>
          <cell r="G2186">
            <v>636651</v>
          </cell>
          <cell r="H2186">
            <v>44.54</v>
          </cell>
          <cell r="I2186">
            <v>0.44540000000000002</v>
          </cell>
          <cell r="J2186">
            <v>39948</v>
          </cell>
          <cell r="K2186">
            <v>40648</v>
          </cell>
          <cell r="L2186">
            <v>265500</v>
          </cell>
        </row>
        <row r="2187">
          <cell r="B2187">
            <v>20000000</v>
          </cell>
          <cell r="C2187">
            <v>39911</v>
          </cell>
          <cell r="E2187" t="str">
            <v>P</v>
          </cell>
          <cell r="F2187">
            <v>16566113.619999999</v>
          </cell>
          <cell r="G2187">
            <v>915507</v>
          </cell>
          <cell r="H2187">
            <v>35.950000000000003</v>
          </cell>
          <cell r="I2187">
            <v>0.35950000000000004</v>
          </cell>
          <cell r="J2187">
            <v>39948</v>
          </cell>
          <cell r="K2187">
            <v>41014</v>
          </cell>
          <cell r="L2187">
            <v>390000</v>
          </cell>
        </row>
        <row r="2188">
          <cell r="B2188">
            <v>2500000</v>
          </cell>
          <cell r="C2188">
            <v>39911</v>
          </cell>
          <cell r="F2188">
            <v>1237393.49</v>
          </cell>
          <cell r="G2188">
            <v>159163</v>
          </cell>
          <cell r="H2188">
            <v>44.54</v>
          </cell>
          <cell r="I2188">
            <v>0.44540000000000002</v>
          </cell>
          <cell r="J2188">
            <v>39948</v>
          </cell>
          <cell r="K2188">
            <v>40648</v>
          </cell>
          <cell r="L2188">
            <v>66375</v>
          </cell>
        </row>
        <row r="2189">
          <cell r="B2189">
            <v>8000000</v>
          </cell>
          <cell r="C2189">
            <v>39911</v>
          </cell>
          <cell r="F2189">
            <v>6186741.79</v>
          </cell>
          <cell r="G2189">
            <v>442232</v>
          </cell>
          <cell r="H2189">
            <v>51.88</v>
          </cell>
          <cell r="I2189">
            <v>0.51880000000000004</v>
          </cell>
          <cell r="J2189">
            <v>39948</v>
          </cell>
          <cell r="K2189">
            <v>41014</v>
          </cell>
          <cell r="L2189">
            <v>156000</v>
          </cell>
        </row>
        <row r="2190">
          <cell r="B2190">
            <v>16000000</v>
          </cell>
          <cell r="C2190">
            <v>39911</v>
          </cell>
          <cell r="F2190">
            <v>3757417.76</v>
          </cell>
          <cell r="G2190">
            <v>1164077</v>
          </cell>
          <cell r="H2190">
            <v>36.090000000000003</v>
          </cell>
          <cell r="I2190">
            <v>0.36090000000000005</v>
          </cell>
          <cell r="J2190">
            <v>39948</v>
          </cell>
          <cell r="K2190">
            <v>40466</v>
          </cell>
          <cell r="L2190">
            <v>424000</v>
          </cell>
        </row>
        <row r="2191">
          <cell r="B2191">
            <v>5000000</v>
          </cell>
          <cell r="C2191">
            <v>39911</v>
          </cell>
          <cell r="E2191" t="str">
            <v>P</v>
          </cell>
          <cell r="F2191">
            <v>3512789.13</v>
          </cell>
          <cell r="G2191">
            <v>318326</v>
          </cell>
          <cell r="H2191">
            <v>44.54</v>
          </cell>
          <cell r="I2191">
            <v>0.44540000000000002</v>
          </cell>
          <cell r="J2191">
            <v>39948</v>
          </cell>
          <cell r="K2191">
            <v>40648</v>
          </cell>
          <cell r="L2191">
            <v>132750</v>
          </cell>
        </row>
        <row r="2192">
          <cell r="B2192">
            <v>16000000</v>
          </cell>
          <cell r="C2192">
            <v>39911</v>
          </cell>
          <cell r="F2192">
            <v>7545445.5</v>
          </cell>
          <cell r="G2192">
            <v>945098</v>
          </cell>
          <cell r="H2192">
            <v>36.04</v>
          </cell>
          <cell r="I2192">
            <v>0.3604</v>
          </cell>
          <cell r="J2192">
            <v>39948</v>
          </cell>
          <cell r="K2192">
            <v>40648</v>
          </cell>
          <cell r="L2192">
            <v>424800</v>
          </cell>
        </row>
        <row r="2193">
          <cell r="B2193">
            <v>4500000</v>
          </cell>
          <cell r="C2193">
            <v>39916</v>
          </cell>
          <cell r="F2193">
            <v>1033078.94</v>
          </cell>
          <cell r="G2193">
            <v>339999</v>
          </cell>
          <cell r="H2193">
            <v>41.5</v>
          </cell>
          <cell r="I2193">
            <v>0.41499999999999998</v>
          </cell>
          <cell r="J2193">
            <v>39956</v>
          </cell>
          <cell r="K2193">
            <v>40474</v>
          </cell>
          <cell r="L2193">
            <v>119250</v>
          </cell>
        </row>
        <row r="2194">
          <cell r="B2194">
            <v>3500000</v>
          </cell>
          <cell r="C2194">
            <v>39916</v>
          </cell>
          <cell r="E2194" t="str">
            <v>P</v>
          </cell>
          <cell r="F2194">
            <v>3669955.76</v>
          </cell>
          <cell r="G2194">
            <v>204171</v>
          </cell>
          <cell r="H2194">
            <v>48.86</v>
          </cell>
          <cell r="I2194">
            <v>0.48859999999999998</v>
          </cell>
          <cell r="J2194">
            <v>39956</v>
          </cell>
          <cell r="K2194">
            <v>40839</v>
          </cell>
          <cell r="L2194">
            <v>85750</v>
          </cell>
        </row>
        <row r="2195">
          <cell r="B2195">
            <v>3000000</v>
          </cell>
          <cell r="C2195">
            <v>39916</v>
          </cell>
          <cell r="E2195" t="str">
            <v>Q</v>
          </cell>
          <cell r="F2195">
            <v>445510.6</v>
          </cell>
          <cell r="G2195">
            <v>305494</v>
          </cell>
          <cell r="H2195">
            <v>38.729999999999997</v>
          </cell>
          <cell r="I2195">
            <v>0.38729999999999998</v>
          </cell>
          <cell r="J2195">
            <v>39956</v>
          </cell>
          <cell r="K2195">
            <v>40291</v>
          </cell>
          <cell r="L2195">
            <v>79500</v>
          </cell>
        </row>
        <row r="2196">
          <cell r="B2196">
            <v>10000000</v>
          </cell>
          <cell r="C2196">
            <v>39916</v>
          </cell>
          <cell r="F2196">
            <v>5879848.1600000001</v>
          </cell>
          <cell r="G2196">
            <v>636651</v>
          </cell>
          <cell r="H2196">
            <v>44.54</v>
          </cell>
          <cell r="I2196">
            <v>0.44540000000000002</v>
          </cell>
          <cell r="J2196">
            <v>39956</v>
          </cell>
          <cell r="K2196">
            <v>40656</v>
          </cell>
          <cell r="L2196">
            <v>265500</v>
          </cell>
        </row>
        <row r="2197">
          <cell r="B2197">
            <v>7000000</v>
          </cell>
          <cell r="C2197">
            <v>39916</v>
          </cell>
          <cell r="D2197" t="str">
            <v>A</v>
          </cell>
          <cell r="E2197" t="str">
            <v>T</v>
          </cell>
          <cell r="F2197">
            <v>8786399.4800000004</v>
          </cell>
          <cell r="G2197">
            <v>386953</v>
          </cell>
          <cell r="H2197">
            <v>51.88</v>
          </cell>
          <cell r="I2197">
            <v>0.51880000000000004</v>
          </cell>
          <cell r="J2197">
            <v>39956</v>
          </cell>
          <cell r="K2197">
            <v>41022</v>
          </cell>
          <cell r="L2197">
            <v>136500</v>
          </cell>
        </row>
        <row r="2198">
          <cell r="B2198">
            <v>10000000</v>
          </cell>
          <cell r="C2198">
            <v>39916</v>
          </cell>
          <cell r="F2198">
            <v>5561371.1100000003</v>
          </cell>
          <cell r="G2198">
            <v>636651</v>
          </cell>
          <cell r="H2198">
            <v>44.54</v>
          </cell>
          <cell r="I2198">
            <v>0.44540000000000002</v>
          </cell>
          <cell r="J2198">
            <v>39956</v>
          </cell>
          <cell r="K2198">
            <v>40656</v>
          </cell>
          <cell r="L2198">
            <v>265500</v>
          </cell>
        </row>
        <row r="2199">
          <cell r="B2199">
            <v>4000000</v>
          </cell>
          <cell r="C2199">
            <v>39916</v>
          </cell>
          <cell r="F2199">
            <v>884165</v>
          </cell>
          <cell r="G2199">
            <v>302221</v>
          </cell>
          <cell r="H2199">
            <v>41.5</v>
          </cell>
          <cell r="I2199">
            <v>0.41499999999999998</v>
          </cell>
          <cell r="J2199">
            <v>39956</v>
          </cell>
          <cell r="K2199">
            <v>40474</v>
          </cell>
          <cell r="L2199">
            <v>106000</v>
          </cell>
        </row>
        <row r="2200">
          <cell r="B2200">
            <v>4000000</v>
          </cell>
          <cell r="C2200">
            <v>39916</v>
          </cell>
          <cell r="E2200" t="str">
            <v>R</v>
          </cell>
          <cell r="F2200">
            <v>579744.75</v>
          </cell>
          <cell r="G2200">
            <v>407325</v>
          </cell>
          <cell r="H2200">
            <v>38.729999999999997</v>
          </cell>
          <cell r="I2200">
            <v>0.38729999999999998</v>
          </cell>
          <cell r="J2200">
            <v>39956</v>
          </cell>
          <cell r="K2200">
            <v>40291</v>
          </cell>
          <cell r="L2200">
            <v>106000</v>
          </cell>
        </row>
        <row r="2201">
          <cell r="B2201">
            <v>9000000</v>
          </cell>
          <cell r="C2201">
            <v>39916</v>
          </cell>
          <cell r="F2201">
            <v>2209270.48</v>
          </cell>
          <cell r="G2201">
            <v>679997</v>
          </cell>
          <cell r="H2201">
            <v>41.5</v>
          </cell>
          <cell r="I2201">
            <v>0.41499999999999998</v>
          </cell>
          <cell r="J2201">
            <v>39956</v>
          </cell>
          <cell r="K2201">
            <v>40474</v>
          </cell>
          <cell r="L2201">
            <v>238500</v>
          </cell>
        </row>
        <row r="2202">
          <cell r="B2202">
            <v>15000000</v>
          </cell>
          <cell r="C2202">
            <v>39916</v>
          </cell>
          <cell r="F2202">
            <v>10204852.23</v>
          </cell>
          <cell r="G2202">
            <v>765537</v>
          </cell>
          <cell r="H2202">
            <v>36.03</v>
          </cell>
          <cell r="I2202">
            <v>0.36030000000000001</v>
          </cell>
          <cell r="J2202">
            <v>39956</v>
          </cell>
          <cell r="K2202">
            <v>40839</v>
          </cell>
          <cell r="L2202">
            <v>367500</v>
          </cell>
        </row>
        <row r="2203">
          <cell r="B2203">
            <v>12000000</v>
          </cell>
          <cell r="C2203">
            <v>39916</v>
          </cell>
          <cell r="F2203">
            <v>2636384.96</v>
          </cell>
          <cell r="G2203">
            <v>873058</v>
          </cell>
          <cell r="H2203">
            <v>36.090000000000003</v>
          </cell>
          <cell r="I2203">
            <v>0.36090000000000005</v>
          </cell>
          <cell r="J2203">
            <v>39956</v>
          </cell>
          <cell r="K2203">
            <v>40474</v>
          </cell>
          <cell r="L2203">
            <v>318000</v>
          </cell>
        </row>
        <row r="2204">
          <cell r="B2204">
            <v>8000000</v>
          </cell>
          <cell r="C2204">
            <v>39916</v>
          </cell>
          <cell r="D2204" t="str">
            <v>A</v>
          </cell>
          <cell r="E2204" t="str">
            <v>T</v>
          </cell>
          <cell r="F2204">
            <v>7908910.0099999998</v>
          </cell>
          <cell r="G2204">
            <v>509321</v>
          </cell>
          <cell r="H2204">
            <v>44.54</v>
          </cell>
          <cell r="I2204">
            <v>0.44540000000000002</v>
          </cell>
          <cell r="J2204">
            <v>39956</v>
          </cell>
          <cell r="K2204">
            <v>40656</v>
          </cell>
          <cell r="L2204">
            <v>212400</v>
          </cell>
        </row>
        <row r="2205">
          <cell r="B2205">
            <v>45000000</v>
          </cell>
          <cell r="C2205">
            <v>39916</v>
          </cell>
          <cell r="F2205">
            <v>20146820.620000001</v>
          </cell>
          <cell r="G2205">
            <v>2658088</v>
          </cell>
          <cell r="H2205">
            <v>36.04</v>
          </cell>
          <cell r="I2205">
            <v>0.3604</v>
          </cell>
          <cell r="J2205">
            <v>39956</v>
          </cell>
          <cell r="K2205">
            <v>40656</v>
          </cell>
          <cell r="L2205">
            <v>1194750</v>
          </cell>
        </row>
        <row r="2206">
          <cell r="B2206">
            <v>24000000</v>
          </cell>
          <cell r="C2206">
            <v>39916</v>
          </cell>
          <cell r="F2206">
            <v>17182650.41</v>
          </cell>
          <cell r="G2206">
            <v>1098608</v>
          </cell>
          <cell r="H2206">
            <v>35.950000000000003</v>
          </cell>
          <cell r="I2206">
            <v>0.35950000000000004</v>
          </cell>
          <cell r="J2206">
            <v>39956</v>
          </cell>
          <cell r="K2206">
            <v>41022</v>
          </cell>
          <cell r="L2206">
            <v>468000</v>
          </cell>
        </row>
        <row r="2207">
          <cell r="B2207">
            <v>20000000</v>
          </cell>
          <cell r="C2207">
            <v>39916</v>
          </cell>
          <cell r="F2207">
            <v>10104012.550000001</v>
          </cell>
          <cell r="G2207">
            <v>1181373</v>
          </cell>
          <cell r="H2207">
            <v>36.04</v>
          </cell>
          <cell r="I2207">
            <v>0.3604</v>
          </cell>
          <cell r="J2207">
            <v>39956</v>
          </cell>
          <cell r="K2207">
            <v>40656</v>
          </cell>
          <cell r="L2207">
            <v>531000</v>
          </cell>
        </row>
        <row r="2208">
          <cell r="B2208">
            <v>18000000</v>
          </cell>
          <cell r="C2208">
            <v>39916</v>
          </cell>
          <cell r="E2208" t="str">
            <v>P</v>
          </cell>
          <cell r="F2208">
            <v>10427025.789999999</v>
          </cell>
          <cell r="G2208">
            <v>1063236</v>
          </cell>
          <cell r="H2208">
            <v>36.04</v>
          </cell>
          <cell r="I2208">
            <v>0.3604</v>
          </cell>
          <cell r="J2208">
            <v>39956</v>
          </cell>
          <cell r="K2208">
            <v>40656</v>
          </cell>
          <cell r="L2208">
            <v>477900</v>
          </cell>
        </row>
        <row r="2209">
          <cell r="B2209">
            <v>40000000</v>
          </cell>
          <cell r="C2209">
            <v>39916</v>
          </cell>
          <cell r="F2209">
            <v>18956395.140000001</v>
          </cell>
          <cell r="G2209">
            <v>2362745</v>
          </cell>
          <cell r="H2209">
            <v>36.04</v>
          </cell>
          <cell r="I2209">
            <v>0.3604</v>
          </cell>
          <cell r="J2209">
            <v>39956</v>
          </cell>
          <cell r="K2209">
            <v>40656</v>
          </cell>
          <cell r="L2209">
            <v>1062000</v>
          </cell>
        </row>
        <row r="2210">
          <cell r="B2210">
            <v>24000000</v>
          </cell>
          <cell r="C2210">
            <v>39916</v>
          </cell>
          <cell r="D2210" t="str">
            <v>A</v>
          </cell>
          <cell r="E2210" t="str">
            <v>T</v>
          </cell>
          <cell r="F2210">
            <v>24574880.629999999</v>
          </cell>
          <cell r="G2210">
            <v>1098608</v>
          </cell>
          <cell r="H2210">
            <v>35.950000000000003</v>
          </cell>
          <cell r="I2210">
            <v>0.35950000000000004</v>
          </cell>
          <cell r="J2210">
            <v>39956</v>
          </cell>
          <cell r="K2210">
            <v>41022</v>
          </cell>
          <cell r="L2210">
            <v>468000</v>
          </cell>
        </row>
        <row r="2211">
          <cell r="B2211">
            <v>3000000</v>
          </cell>
          <cell r="C2211">
            <v>39916</v>
          </cell>
          <cell r="F2211">
            <v>1156946.5</v>
          </cell>
          <cell r="G2211">
            <v>226666</v>
          </cell>
          <cell r="H2211">
            <v>41.5</v>
          </cell>
          <cell r="I2211">
            <v>0.41499999999999998</v>
          </cell>
          <cell r="J2211">
            <v>39956</v>
          </cell>
          <cell r="K2211">
            <v>40474</v>
          </cell>
          <cell r="L2211">
            <v>79500</v>
          </cell>
        </row>
        <row r="2212">
          <cell r="B2212">
            <v>3000000</v>
          </cell>
          <cell r="C2212">
            <v>39916</v>
          </cell>
          <cell r="F2212">
            <v>1393897.02</v>
          </cell>
          <cell r="G2212">
            <v>226666</v>
          </cell>
          <cell r="H2212">
            <v>41.5</v>
          </cell>
          <cell r="I2212">
            <v>0.41499999999999998</v>
          </cell>
          <cell r="J2212">
            <v>39956</v>
          </cell>
          <cell r="K2212">
            <v>40474</v>
          </cell>
          <cell r="L2212">
            <v>79500</v>
          </cell>
        </row>
        <row r="2213">
          <cell r="B2213">
            <v>5500000</v>
          </cell>
          <cell r="C2213">
            <v>39916</v>
          </cell>
          <cell r="F2213">
            <v>4254583.72</v>
          </cell>
          <cell r="G2213">
            <v>304034</v>
          </cell>
          <cell r="H2213">
            <v>51.88</v>
          </cell>
          <cell r="I2213">
            <v>0.51880000000000004</v>
          </cell>
          <cell r="J2213">
            <v>39956</v>
          </cell>
          <cell r="K2213">
            <v>41022</v>
          </cell>
          <cell r="L2213">
            <v>107250</v>
          </cell>
        </row>
        <row r="2214">
          <cell r="B2214">
            <v>4000000</v>
          </cell>
          <cell r="C2214">
            <v>39916</v>
          </cell>
          <cell r="F2214">
            <v>3080400.89</v>
          </cell>
          <cell r="G2214">
            <v>254661</v>
          </cell>
          <cell r="H2214">
            <v>44.54</v>
          </cell>
          <cell r="I2214">
            <v>0.44540000000000002</v>
          </cell>
          <cell r="J2214">
            <v>39956</v>
          </cell>
          <cell r="K2214">
            <v>40656</v>
          </cell>
          <cell r="L2214">
            <v>106200</v>
          </cell>
        </row>
        <row r="2215">
          <cell r="B2215">
            <v>3500000</v>
          </cell>
          <cell r="C2215">
            <v>39916</v>
          </cell>
          <cell r="F2215">
            <v>695880.93</v>
          </cell>
          <cell r="G2215">
            <v>264444</v>
          </cell>
          <cell r="H2215">
            <v>41.5</v>
          </cell>
          <cell r="I2215">
            <v>0.41499999999999998</v>
          </cell>
          <cell r="J2215">
            <v>39956</v>
          </cell>
          <cell r="K2215">
            <v>40474</v>
          </cell>
          <cell r="L2215">
            <v>92750</v>
          </cell>
        </row>
        <row r="2216">
          <cell r="B2216">
            <v>4500000</v>
          </cell>
          <cell r="C2216">
            <v>39916</v>
          </cell>
          <cell r="F2216">
            <v>888462.59</v>
          </cell>
          <cell r="G2216">
            <v>339999</v>
          </cell>
          <cell r="H2216">
            <v>41.5</v>
          </cell>
          <cell r="I2216">
            <v>0.41499999999999998</v>
          </cell>
          <cell r="J2216">
            <v>39956</v>
          </cell>
          <cell r="K2216">
            <v>40474</v>
          </cell>
          <cell r="L2216">
            <v>119250</v>
          </cell>
        </row>
        <row r="2217">
          <cell r="B2217">
            <v>9000000</v>
          </cell>
          <cell r="C2217">
            <v>39916</v>
          </cell>
          <cell r="F2217">
            <v>5224583.3099999996</v>
          </cell>
          <cell r="G2217">
            <v>572986</v>
          </cell>
          <cell r="H2217">
            <v>44.54</v>
          </cell>
          <cell r="I2217">
            <v>0.44540000000000002</v>
          </cell>
          <cell r="J2217">
            <v>39956</v>
          </cell>
          <cell r="K2217">
            <v>40656</v>
          </cell>
          <cell r="L2217">
            <v>238950</v>
          </cell>
        </row>
        <row r="2218">
          <cell r="B2218">
            <v>6000000</v>
          </cell>
          <cell r="C2218">
            <v>39916</v>
          </cell>
          <cell r="F2218">
            <v>1913459.34</v>
          </cell>
          <cell r="G2218">
            <v>453332</v>
          </cell>
          <cell r="H2218">
            <v>41.5</v>
          </cell>
          <cell r="I2218">
            <v>0.41499999999999998</v>
          </cell>
          <cell r="J2218">
            <v>39956</v>
          </cell>
          <cell r="K2218">
            <v>40474</v>
          </cell>
          <cell r="L2218">
            <v>159000</v>
          </cell>
        </row>
        <row r="2219">
          <cell r="B2219">
            <v>16000000</v>
          </cell>
          <cell r="C2219">
            <v>39916</v>
          </cell>
          <cell r="F2219">
            <v>11117238.050000001</v>
          </cell>
          <cell r="G2219">
            <v>732406</v>
          </cell>
          <cell r="H2219">
            <v>35.950000000000003</v>
          </cell>
          <cell r="I2219">
            <v>0.35950000000000004</v>
          </cell>
          <cell r="J2219">
            <v>39956</v>
          </cell>
          <cell r="K2219">
            <v>41022</v>
          </cell>
          <cell r="L2219">
            <v>312000</v>
          </cell>
        </row>
        <row r="2220">
          <cell r="B2220">
            <v>10000000</v>
          </cell>
          <cell r="C2220">
            <v>39916</v>
          </cell>
          <cell r="E2220" t="str">
            <v>P</v>
          </cell>
          <cell r="F2220">
            <v>6578362.4400000004</v>
          </cell>
          <cell r="G2220">
            <v>636651</v>
          </cell>
          <cell r="H2220">
            <v>44.54</v>
          </cell>
          <cell r="I2220">
            <v>0.44540000000000002</v>
          </cell>
          <cell r="J2220">
            <v>39956</v>
          </cell>
          <cell r="K2220">
            <v>40656</v>
          </cell>
          <cell r="L2220">
            <v>265500</v>
          </cell>
        </row>
        <row r="2221">
          <cell r="B2221">
            <v>4000000</v>
          </cell>
          <cell r="C2221">
            <v>39917</v>
          </cell>
          <cell r="F2221">
            <v>844318.92</v>
          </cell>
          <cell r="G2221">
            <v>302221</v>
          </cell>
          <cell r="H2221">
            <v>41.5</v>
          </cell>
          <cell r="I2221">
            <v>0.41499999999999998</v>
          </cell>
          <cell r="J2221">
            <v>39956</v>
          </cell>
          <cell r="K2221">
            <v>40474</v>
          </cell>
          <cell r="L2221">
            <v>106000</v>
          </cell>
        </row>
        <row r="2222">
          <cell r="B2222">
            <v>12000000</v>
          </cell>
          <cell r="C2222">
            <v>39917</v>
          </cell>
          <cell r="F2222">
            <v>8318527.2999999998</v>
          </cell>
          <cell r="G2222">
            <v>549304</v>
          </cell>
          <cell r="H2222">
            <v>35.950000000000003</v>
          </cell>
          <cell r="I2222">
            <v>0.35950000000000004</v>
          </cell>
          <cell r="J2222">
            <v>39956</v>
          </cell>
          <cell r="K2222">
            <v>41022</v>
          </cell>
          <cell r="L2222">
            <v>234000</v>
          </cell>
        </row>
        <row r="2223">
          <cell r="B2223">
            <v>3500000</v>
          </cell>
          <cell r="C2223">
            <v>39917</v>
          </cell>
          <cell r="F2223">
            <v>682811.91</v>
          </cell>
          <cell r="G2223">
            <v>264444</v>
          </cell>
          <cell r="H2223">
            <v>41.5</v>
          </cell>
          <cell r="I2223">
            <v>0.41499999999999998</v>
          </cell>
          <cell r="J2223">
            <v>39956</v>
          </cell>
          <cell r="K2223">
            <v>40474</v>
          </cell>
          <cell r="L2223">
            <v>92750</v>
          </cell>
        </row>
        <row r="2224">
          <cell r="B2224">
            <v>4000000</v>
          </cell>
          <cell r="C2224">
            <v>39917</v>
          </cell>
          <cell r="E2224" t="str">
            <v>R</v>
          </cell>
          <cell r="F2224">
            <v>3621441.7</v>
          </cell>
          <cell r="G2224">
            <v>254661</v>
          </cell>
          <cell r="H2224">
            <v>44.54</v>
          </cell>
          <cell r="I2224">
            <v>0.44540000000000002</v>
          </cell>
          <cell r="J2224">
            <v>39956</v>
          </cell>
          <cell r="K2224">
            <v>40656</v>
          </cell>
          <cell r="L2224">
            <v>106200</v>
          </cell>
        </row>
        <row r="2225">
          <cell r="B2225">
            <v>4000000</v>
          </cell>
          <cell r="C2225">
            <v>39917</v>
          </cell>
          <cell r="F2225">
            <v>1833045.22</v>
          </cell>
          <cell r="G2225">
            <v>254661</v>
          </cell>
          <cell r="H2225">
            <v>44.54</v>
          </cell>
          <cell r="I2225">
            <v>0.44540000000000002</v>
          </cell>
          <cell r="J2225">
            <v>39956</v>
          </cell>
          <cell r="K2225">
            <v>40656</v>
          </cell>
          <cell r="L2225">
            <v>106200</v>
          </cell>
        </row>
        <row r="2226">
          <cell r="B2226">
            <v>15000000</v>
          </cell>
          <cell r="C2226">
            <v>39917</v>
          </cell>
          <cell r="F2226">
            <v>10411069.09</v>
          </cell>
          <cell r="G2226">
            <v>686630</v>
          </cell>
          <cell r="H2226">
            <v>35.950000000000003</v>
          </cell>
          <cell r="I2226">
            <v>0.35950000000000004</v>
          </cell>
          <cell r="J2226">
            <v>39956</v>
          </cell>
          <cell r="K2226">
            <v>41022</v>
          </cell>
          <cell r="L2226">
            <v>292500</v>
          </cell>
        </row>
        <row r="2227">
          <cell r="B2227">
            <v>10000000</v>
          </cell>
          <cell r="C2227">
            <v>39917</v>
          </cell>
          <cell r="F2227">
            <v>2951026.51</v>
          </cell>
          <cell r="G2227">
            <v>755553</v>
          </cell>
          <cell r="H2227">
            <v>41.5</v>
          </cell>
          <cell r="I2227">
            <v>0.41499999999999998</v>
          </cell>
          <cell r="J2227">
            <v>39956</v>
          </cell>
          <cell r="K2227">
            <v>40474</v>
          </cell>
          <cell r="L2227">
            <v>265000</v>
          </cell>
        </row>
        <row r="2228">
          <cell r="B2228">
            <v>10000000</v>
          </cell>
          <cell r="C2228">
            <v>39917</v>
          </cell>
          <cell r="F2228">
            <v>8020862.8899999997</v>
          </cell>
          <cell r="G2228">
            <v>552789</v>
          </cell>
          <cell r="H2228">
            <v>51.88</v>
          </cell>
          <cell r="I2228">
            <v>0.51880000000000004</v>
          </cell>
          <cell r="J2228">
            <v>39956</v>
          </cell>
          <cell r="K2228">
            <v>41022</v>
          </cell>
          <cell r="L2228">
            <v>195000</v>
          </cell>
        </row>
        <row r="2229">
          <cell r="B2229">
            <v>8000000</v>
          </cell>
          <cell r="C2229">
            <v>39917</v>
          </cell>
          <cell r="F2229">
            <v>3811682.29</v>
          </cell>
          <cell r="G2229">
            <v>509321</v>
          </cell>
          <cell r="H2229">
            <v>44.54</v>
          </cell>
          <cell r="I2229">
            <v>0.44540000000000002</v>
          </cell>
          <cell r="J2229">
            <v>39956</v>
          </cell>
          <cell r="K2229">
            <v>40656</v>
          </cell>
          <cell r="L2229">
            <v>212400</v>
          </cell>
        </row>
        <row r="2230">
          <cell r="B2230">
            <v>10000000</v>
          </cell>
          <cell r="C2230">
            <v>39917</v>
          </cell>
          <cell r="F2230">
            <v>4784711.55</v>
          </cell>
          <cell r="G2230">
            <v>636651</v>
          </cell>
          <cell r="H2230">
            <v>44.54</v>
          </cell>
          <cell r="I2230">
            <v>0.44540000000000002</v>
          </cell>
          <cell r="J2230">
            <v>39956</v>
          </cell>
          <cell r="K2230">
            <v>40656</v>
          </cell>
          <cell r="L2230">
            <v>265500</v>
          </cell>
        </row>
        <row r="2231">
          <cell r="B2231">
            <v>8000000</v>
          </cell>
          <cell r="C2231">
            <v>39917</v>
          </cell>
          <cell r="F2231">
            <v>4004072.07</v>
          </cell>
          <cell r="G2231">
            <v>509321</v>
          </cell>
          <cell r="H2231">
            <v>44.54</v>
          </cell>
          <cell r="I2231">
            <v>0.44540000000000002</v>
          </cell>
          <cell r="J2231">
            <v>39956</v>
          </cell>
          <cell r="K2231">
            <v>40656</v>
          </cell>
          <cell r="L2231">
            <v>212400</v>
          </cell>
        </row>
        <row r="2232">
          <cell r="B2232">
            <v>16000000</v>
          </cell>
          <cell r="C2232">
            <v>39917</v>
          </cell>
          <cell r="E2232" t="str">
            <v>Q</v>
          </cell>
          <cell r="F2232">
            <v>12764269.199999999</v>
          </cell>
          <cell r="G2232">
            <v>816572</v>
          </cell>
          <cell r="H2232">
            <v>36.03</v>
          </cell>
          <cell r="I2232">
            <v>0.36030000000000001</v>
          </cell>
          <cell r="J2232">
            <v>39956</v>
          </cell>
          <cell r="K2232">
            <v>40839</v>
          </cell>
          <cell r="L2232">
            <v>392000</v>
          </cell>
        </row>
        <row r="2233">
          <cell r="B2233">
            <v>15000000</v>
          </cell>
          <cell r="C2233">
            <v>39917</v>
          </cell>
          <cell r="F2233">
            <v>10683697.58</v>
          </cell>
          <cell r="G2233">
            <v>686630</v>
          </cell>
          <cell r="H2233">
            <v>35.950000000000003</v>
          </cell>
          <cell r="I2233">
            <v>0.35950000000000004</v>
          </cell>
          <cell r="J2233">
            <v>39956</v>
          </cell>
          <cell r="K2233">
            <v>41022</v>
          </cell>
          <cell r="L2233">
            <v>292500</v>
          </cell>
        </row>
        <row r="2234">
          <cell r="B2234">
            <v>12000000</v>
          </cell>
          <cell r="C2234">
            <v>39917</v>
          </cell>
          <cell r="F2234">
            <v>5541602.7800000003</v>
          </cell>
          <cell r="G2234">
            <v>708824</v>
          </cell>
          <cell r="H2234">
            <v>36.04</v>
          </cell>
          <cell r="I2234">
            <v>0.3604</v>
          </cell>
          <cell r="J2234">
            <v>39956</v>
          </cell>
          <cell r="K2234">
            <v>40656</v>
          </cell>
          <cell r="L2234">
            <v>318600</v>
          </cell>
        </row>
        <row r="2235">
          <cell r="B2235">
            <v>12000000</v>
          </cell>
          <cell r="C2235">
            <v>39917</v>
          </cell>
          <cell r="F2235">
            <v>2356492.5299999998</v>
          </cell>
          <cell r="G2235">
            <v>873058</v>
          </cell>
          <cell r="H2235">
            <v>36.090000000000003</v>
          </cell>
          <cell r="I2235">
            <v>0.36090000000000005</v>
          </cell>
          <cell r="J2235">
            <v>39956</v>
          </cell>
          <cell r="K2235">
            <v>40474</v>
          </cell>
          <cell r="L2235">
            <v>318000</v>
          </cell>
        </row>
        <row r="2236">
          <cell r="B2236">
            <v>6500000</v>
          </cell>
          <cell r="C2236">
            <v>39917</v>
          </cell>
          <cell r="E2236" t="str">
            <v>Q</v>
          </cell>
          <cell r="F2236">
            <v>5058804.79</v>
          </cell>
          <cell r="G2236">
            <v>413824</v>
          </cell>
          <cell r="H2236">
            <v>44.54</v>
          </cell>
          <cell r="I2236">
            <v>0.44540000000000002</v>
          </cell>
          <cell r="J2236">
            <v>39956</v>
          </cell>
          <cell r="K2236">
            <v>40656</v>
          </cell>
          <cell r="L2236">
            <v>172575</v>
          </cell>
        </row>
        <row r="2237">
          <cell r="B2237">
            <v>5000000</v>
          </cell>
          <cell r="C2237">
            <v>39917</v>
          </cell>
          <cell r="F2237">
            <v>2944225.67</v>
          </cell>
          <cell r="G2237">
            <v>318326</v>
          </cell>
          <cell r="H2237">
            <v>44.54</v>
          </cell>
          <cell r="I2237">
            <v>0.44540000000000002</v>
          </cell>
          <cell r="J2237">
            <v>39956</v>
          </cell>
          <cell r="K2237">
            <v>40656</v>
          </cell>
          <cell r="L2237">
            <v>132750</v>
          </cell>
        </row>
        <row r="2238">
          <cell r="B2238">
            <v>7000000</v>
          </cell>
          <cell r="C2238">
            <v>39917</v>
          </cell>
          <cell r="E2238" t="str">
            <v>Q</v>
          </cell>
          <cell r="F2238">
            <v>7029680.9299999997</v>
          </cell>
          <cell r="G2238">
            <v>386953</v>
          </cell>
          <cell r="H2238">
            <v>51.88</v>
          </cell>
          <cell r="I2238">
            <v>0.51880000000000004</v>
          </cell>
          <cell r="J2238">
            <v>39956</v>
          </cell>
          <cell r="K2238">
            <v>41022</v>
          </cell>
          <cell r="L2238">
            <v>136500</v>
          </cell>
        </row>
        <row r="2239">
          <cell r="B2239">
            <v>5000000</v>
          </cell>
          <cell r="C2239">
            <v>39917</v>
          </cell>
          <cell r="F2239">
            <v>3308673.15</v>
          </cell>
          <cell r="G2239">
            <v>318326</v>
          </cell>
          <cell r="H2239">
            <v>44.54</v>
          </cell>
          <cell r="I2239">
            <v>0.44540000000000002</v>
          </cell>
          <cell r="J2239">
            <v>39956</v>
          </cell>
          <cell r="K2239">
            <v>40656</v>
          </cell>
          <cell r="L2239">
            <v>132750</v>
          </cell>
        </row>
        <row r="2240">
          <cell r="B2240">
            <v>3000000</v>
          </cell>
          <cell r="C2240">
            <v>39917</v>
          </cell>
          <cell r="F2240">
            <v>1238327.82</v>
          </cell>
          <cell r="G2240">
            <v>190996</v>
          </cell>
          <cell r="H2240">
            <v>44.54</v>
          </cell>
          <cell r="I2240">
            <v>0.44540000000000002</v>
          </cell>
          <cell r="J2240">
            <v>39956</v>
          </cell>
          <cell r="K2240">
            <v>40656</v>
          </cell>
          <cell r="L2240">
            <v>79650</v>
          </cell>
        </row>
        <row r="2241">
          <cell r="B2241">
            <v>5000000</v>
          </cell>
          <cell r="C2241">
            <v>39917</v>
          </cell>
          <cell r="D2241" t="str">
            <v>A</v>
          </cell>
          <cell r="E2241" t="str">
            <v>T</v>
          </cell>
          <cell r="F2241">
            <v>5268596.47</v>
          </cell>
          <cell r="G2241">
            <v>318326</v>
          </cell>
          <cell r="H2241">
            <v>44.54</v>
          </cell>
          <cell r="I2241">
            <v>0.44540000000000002</v>
          </cell>
          <cell r="J2241">
            <v>39956</v>
          </cell>
          <cell r="K2241">
            <v>40656</v>
          </cell>
          <cell r="L2241">
            <v>132750</v>
          </cell>
        </row>
        <row r="2242">
          <cell r="B2242">
            <v>60000000</v>
          </cell>
          <cell r="C2242">
            <v>39917</v>
          </cell>
          <cell r="F2242">
            <v>42220805.670000002</v>
          </cell>
          <cell r="G2242">
            <v>2746520</v>
          </cell>
          <cell r="H2242">
            <v>35.950000000000003</v>
          </cell>
          <cell r="I2242">
            <v>0.35950000000000004</v>
          </cell>
          <cell r="J2242">
            <v>39956</v>
          </cell>
          <cell r="K2242">
            <v>41022</v>
          </cell>
          <cell r="L2242">
            <v>1170000</v>
          </cell>
        </row>
        <row r="2243">
          <cell r="B2243">
            <v>3000000</v>
          </cell>
          <cell r="C2243">
            <v>39918</v>
          </cell>
          <cell r="F2243">
            <v>1396208.45</v>
          </cell>
          <cell r="G2243">
            <v>190996</v>
          </cell>
          <cell r="H2243">
            <v>44.54</v>
          </cell>
          <cell r="I2243">
            <v>0.44540000000000002</v>
          </cell>
          <cell r="J2243">
            <v>39956</v>
          </cell>
          <cell r="K2243">
            <v>40656</v>
          </cell>
          <cell r="L2243">
            <v>79650</v>
          </cell>
        </row>
        <row r="2244">
          <cell r="B2244">
            <v>3000000</v>
          </cell>
          <cell r="C2244">
            <v>39918</v>
          </cell>
          <cell r="F2244">
            <v>615801.42000000004</v>
          </cell>
          <cell r="G2244">
            <v>226666</v>
          </cell>
          <cell r="H2244">
            <v>41.5</v>
          </cell>
          <cell r="I2244">
            <v>0.41499999999999998</v>
          </cell>
          <cell r="J2244">
            <v>39956</v>
          </cell>
          <cell r="K2244">
            <v>40474</v>
          </cell>
          <cell r="L2244">
            <v>79500</v>
          </cell>
        </row>
        <row r="2245">
          <cell r="B2245">
            <v>3000000</v>
          </cell>
          <cell r="C2245">
            <v>39918</v>
          </cell>
          <cell r="D2245" t="str">
            <v>A</v>
          </cell>
          <cell r="E2245" t="str">
            <v>R</v>
          </cell>
          <cell r="F2245">
            <v>2218148.44</v>
          </cell>
          <cell r="G2245">
            <v>226666</v>
          </cell>
          <cell r="H2245">
            <v>41.5</v>
          </cell>
          <cell r="I2245">
            <v>0.41499999999999998</v>
          </cell>
          <cell r="J2245">
            <v>39956</v>
          </cell>
          <cell r="K2245">
            <v>40474</v>
          </cell>
          <cell r="L2245">
            <v>79500</v>
          </cell>
        </row>
        <row r="2246">
          <cell r="B2246">
            <v>5000000</v>
          </cell>
          <cell r="C2246">
            <v>39918</v>
          </cell>
          <cell r="E2246" t="str">
            <v>R</v>
          </cell>
          <cell r="F2246">
            <v>6043462.0700000003</v>
          </cell>
          <cell r="G2246">
            <v>276395</v>
          </cell>
          <cell r="H2246">
            <v>51.88</v>
          </cell>
          <cell r="I2246">
            <v>0.51880000000000004</v>
          </cell>
          <cell r="J2246">
            <v>39956</v>
          </cell>
          <cell r="K2246">
            <v>41022</v>
          </cell>
          <cell r="L2246">
            <v>97500</v>
          </cell>
        </row>
        <row r="2247">
          <cell r="B2247">
            <v>10000000</v>
          </cell>
          <cell r="C2247">
            <v>39918</v>
          </cell>
          <cell r="F2247">
            <v>8817025.4199999999</v>
          </cell>
          <cell r="G2247">
            <v>552789</v>
          </cell>
          <cell r="H2247">
            <v>51.88</v>
          </cell>
          <cell r="I2247">
            <v>0.51880000000000004</v>
          </cell>
          <cell r="J2247">
            <v>39956</v>
          </cell>
          <cell r="K2247">
            <v>41022</v>
          </cell>
          <cell r="L2247">
            <v>195000</v>
          </cell>
        </row>
        <row r="2248">
          <cell r="B2248">
            <v>10000000</v>
          </cell>
          <cell r="C2248">
            <v>39918</v>
          </cell>
          <cell r="F2248">
            <v>6063268.8399999999</v>
          </cell>
          <cell r="G2248">
            <v>636651</v>
          </cell>
          <cell r="H2248">
            <v>44.54</v>
          </cell>
          <cell r="I2248">
            <v>0.44540000000000002</v>
          </cell>
          <cell r="J2248">
            <v>39956</v>
          </cell>
          <cell r="K2248">
            <v>40656</v>
          </cell>
          <cell r="L2248">
            <v>265500</v>
          </cell>
        </row>
        <row r="2249">
          <cell r="B2249">
            <v>4000000</v>
          </cell>
          <cell r="C2249">
            <v>39918</v>
          </cell>
          <cell r="D2249" t="str">
            <v>A</v>
          </cell>
          <cell r="E2249" t="str">
            <v>R</v>
          </cell>
          <cell r="F2249">
            <v>3262577.04</v>
          </cell>
          <cell r="G2249">
            <v>254661</v>
          </cell>
          <cell r="H2249">
            <v>44.54</v>
          </cell>
          <cell r="I2249">
            <v>0.44540000000000002</v>
          </cell>
          <cell r="J2249">
            <v>39956</v>
          </cell>
          <cell r="K2249">
            <v>40656</v>
          </cell>
          <cell r="L2249">
            <v>106200</v>
          </cell>
        </row>
        <row r="2250">
          <cell r="B2250">
            <v>8000000</v>
          </cell>
          <cell r="C2250">
            <v>39918</v>
          </cell>
          <cell r="F2250">
            <v>5991351.0599999996</v>
          </cell>
          <cell r="G2250">
            <v>442232</v>
          </cell>
          <cell r="H2250">
            <v>51.88</v>
          </cell>
          <cell r="I2250">
            <v>0.51880000000000004</v>
          </cell>
          <cell r="J2250">
            <v>39956</v>
          </cell>
          <cell r="K2250">
            <v>41022</v>
          </cell>
          <cell r="L2250">
            <v>156000</v>
          </cell>
        </row>
        <row r="2251">
          <cell r="B2251">
            <v>12000000</v>
          </cell>
          <cell r="C2251">
            <v>39918</v>
          </cell>
          <cell r="F2251">
            <v>2542785.54</v>
          </cell>
          <cell r="G2251">
            <v>708824</v>
          </cell>
          <cell r="H2251">
            <v>36.04</v>
          </cell>
          <cell r="I2251">
            <v>0.3604</v>
          </cell>
          <cell r="J2251">
            <v>39956</v>
          </cell>
          <cell r="K2251">
            <v>40656</v>
          </cell>
          <cell r="L2251">
            <v>318600</v>
          </cell>
        </row>
        <row r="2252">
          <cell r="B2252">
            <v>2500000</v>
          </cell>
          <cell r="C2252">
            <v>39918</v>
          </cell>
          <cell r="F2252">
            <v>1517599.39</v>
          </cell>
          <cell r="G2252">
            <v>138198</v>
          </cell>
          <cell r="H2252">
            <v>51.88</v>
          </cell>
          <cell r="I2252">
            <v>0.51880000000000004</v>
          </cell>
          <cell r="J2252">
            <v>39956</v>
          </cell>
          <cell r="K2252">
            <v>41022</v>
          </cell>
          <cell r="L2252">
            <v>48750</v>
          </cell>
        </row>
        <row r="2253">
          <cell r="B2253">
            <v>7000000</v>
          </cell>
          <cell r="C2253">
            <v>39918</v>
          </cell>
          <cell r="D2253" t="str">
            <v>A</v>
          </cell>
          <cell r="E2253" t="str">
            <v>S</v>
          </cell>
          <cell r="F2253">
            <v>6001513.5099999998</v>
          </cell>
          <cell r="G2253">
            <v>445656</v>
          </cell>
          <cell r="H2253">
            <v>44.54</v>
          </cell>
          <cell r="I2253">
            <v>0.44540000000000002</v>
          </cell>
          <cell r="J2253">
            <v>39956</v>
          </cell>
          <cell r="K2253">
            <v>40656</v>
          </cell>
          <cell r="L2253">
            <v>185850</v>
          </cell>
        </row>
        <row r="2254">
          <cell r="B2254">
            <v>4000000</v>
          </cell>
          <cell r="C2254">
            <v>39918</v>
          </cell>
          <cell r="F2254">
            <v>1019634.32</v>
          </cell>
          <cell r="G2254">
            <v>302221</v>
          </cell>
          <cell r="H2254">
            <v>41.5</v>
          </cell>
          <cell r="I2254">
            <v>0.41499999999999998</v>
          </cell>
          <cell r="J2254">
            <v>39956</v>
          </cell>
          <cell r="K2254">
            <v>40474</v>
          </cell>
          <cell r="L2254">
            <v>106000</v>
          </cell>
        </row>
        <row r="2255">
          <cell r="B2255">
            <v>10000000</v>
          </cell>
          <cell r="C2255">
            <v>39918</v>
          </cell>
          <cell r="F2255">
            <v>2133208.09</v>
          </cell>
          <cell r="G2255">
            <v>755553</v>
          </cell>
          <cell r="H2255">
            <v>41.5</v>
          </cell>
          <cell r="I2255">
            <v>0.41499999999999998</v>
          </cell>
          <cell r="J2255">
            <v>39956</v>
          </cell>
          <cell r="K2255">
            <v>40474</v>
          </cell>
          <cell r="L2255">
            <v>265000</v>
          </cell>
        </row>
        <row r="2256">
          <cell r="B2256">
            <v>4500000</v>
          </cell>
          <cell r="C2256">
            <v>39918</v>
          </cell>
          <cell r="D2256" t="str">
            <v>A</v>
          </cell>
          <cell r="E2256" t="str">
            <v>T</v>
          </cell>
          <cell r="F2256">
            <v>6039050.5</v>
          </cell>
          <cell r="G2256">
            <v>248756</v>
          </cell>
          <cell r="H2256">
            <v>51.88</v>
          </cell>
          <cell r="I2256">
            <v>0.51880000000000004</v>
          </cell>
          <cell r="J2256">
            <v>39956</v>
          </cell>
          <cell r="K2256">
            <v>41022</v>
          </cell>
          <cell r="L2256">
            <v>87750</v>
          </cell>
        </row>
        <row r="2257">
          <cell r="B2257">
            <v>3000000</v>
          </cell>
          <cell r="C2257">
            <v>39918</v>
          </cell>
          <cell r="E2257" t="str">
            <v>Q</v>
          </cell>
          <cell r="F2257">
            <v>425238.9</v>
          </cell>
          <cell r="G2257">
            <v>305494</v>
          </cell>
          <cell r="H2257">
            <v>38.729999999999997</v>
          </cell>
          <cell r="I2257">
            <v>0.38729999999999998</v>
          </cell>
          <cell r="J2257">
            <v>39956</v>
          </cell>
          <cell r="K2257">
            <v>40291</v>
          </cell>
          <cell r="L2257">
            <v>79500</v>
          </cell>
        </row>
        <row r="2258">
          <cell r="B2258">
            <v>6000000</v>
          </cell>
          <cell r="C2258">
            <v>39918</v>
          </cell>
          <cell r="F2258">
            <v>2603603.16</v>
          </cell>
          <cell r="G2258">
            <v>381991</v>
          </cell>
          <cell r="H2258">
            <v>44.54</v>
          </cell>
          <cell r="I2258">
            <v>0.44540000000000002</v>
          </cell>
          <cell r="J2258">
            <v>39956</v>
          </cell>
          <cell r="K2258">
            <v>40656</v>
          </cell>
          <cell r="L2258">
            <v>159300</v>
          </cell>
        </row>
        <row r="2259">
          <cell r="B2259">
            <v>3000000</v>
          </cell>
          <cell r="C2259">
            <v>39918</v>
          </cell>
          <cell r="F2259">
            <v>1430102.89</v>
          </cell>
          <cell r="G2259">
            <v>190996</v>
          </cell>
          <cell r="H2259">
            <v>44.54</v>
          </cell>
          <cell r="I2259">
            <v>0.44540000000000002</v>
          </cell>
          <cell r="J2259">
            <v>39956</v>
          </cell>
          <cell r="K2259">
            <v>40656</v>
          </cell>
          <cell r="L2259">
            <v>79650</v>
          </cell>
        </row>
        <row r="2260">
          <cell r="B2260">
            <v>3500000</v>
          </cell>
          <cell r="C2260">
            <v>39918</v>
          </cell>
          <cell r="F2260">
            <v>1104334.69</v>
          </cell>
          <cell r="G2260">
            <v>264444</v>
          </cell>
          <cell r="H2260">
            <v>41.5</v>
          </cell>
          <cell r="I2260">
            <v>0.41499999999999998</v>
          </cell>
          <cell r="J2260">
            <v>39956</v>
          </cell>
          <cell r="K2260">
            <v>40474</v>
          </cell>
          <cell r="L2260">
            <v>92750</v>
          </cell>
        </row>
        <row r="2261">
          <cell r="B2261">
            <v>5000000</v>
          </cell>
          <cell r="C2261">
            <v>39918</v>
          </cell>
          <cell r="E2261" t="str">
            <v>Q</v>
          </cell>
          <cell r="F2261">
            <v>465663.12</v>
          </cell>
          <cell r="G2261">
            <v>509157</v>
          </cell>
          <cell r="H2261">
            <v>38.729999999999997</v>
          </cell>
          <cell r="I2261">
            <v>0.38729999999999998</v>
          </cell>
          <cell r="J2261">
            <v>39956</v>
          </cell>
          <cell r="K2261">
            <v>40291</v>
          </cell>
          <cell r="L2261">
            <v>132500</v>
          </cell>
        </row>
        <row r="2262">
          <cell r="B2262">
            <v>6000000</v>
          </cell>
          <cell r="C2262">
            <v>39918</v>
          </cell>
          <cell r="F2262">
            <v>3827755.21</v>
          </cell>
          <cell r="G2262">
            <v>350007</v>
          </cell>
          <cell r="H2262">
            <v>48.86</v>
          </cell>
          <cell r="I2262">
            <v>0.48859999999999998</v>
          </cell>
          <cell r="J2262">
            <v>39956</v>
          </cell>
          <cell r="K2262">
            <v>40839</v>
          </cell>
          <cell r="L2262">
            <v>147000</v>
          </cell>
        </row>
        <row r="2263">
          <cell r="B2263">
            <v>12000000</v>
          </cell>
          <cell r="C2263">
            <v>39919</v>
          </cell>
          <cell r="F2263">
            <v>5879305.1600000001</v>
          </cell>
          <cell r="G2263">
            <v>708824</v>
          </cell>
          <cell r="H2263">
            <v>36.04</v>
          </cell>
          <cell r="I2263">
            <v>0.3604</v>
          </cell>
          <cell r="J2263">
            <v>39956</v>
          </cell>
          <cell r="K2263">
            <v>40656</v>
          </cell>
          <cell r="L2263">
            <v>318600</v>
          </cell>
        </row>
        <row r="2264">
          <cell r="B2264">
            <v>7000000</v>
          </cell>
          <cell r="C2264">
            <v>39919</v>
          </cell>
          <cell r="F2264">
            <v>5192962.53</v>
          </cell>
          <cell r="G2264">
            <v>386953</v>
          </cell>
          <cell r="H2264">
            <v>51.88</v>
          </cell>
          <cell r="I2264">
            <v>0.51880000000000004</v>
          </cell>
          <cell r="J2264">
            <v>39956</v>
          </cell>
          <cell r="K2264">
            <v>41022</v>
          </cell>
          <cell r="L2264">
            <v>136500</v>
          </cell>
        </row>
        <row r="2265">
          <cell r="B2265">
            <v>15000000</v>
          </cell>
          <cell r="C2265">
            <v>39919</v>
          </cell>
          <cell r="F2265">
            <v>7178508.5499999998</v>
          </cell>
          <cell r="G2265">
            <v>886030</v>
          </cell>
          <cell r="H2265">
            <v>36.04</v>
          </cell>
          <cell r="I2265">
            <v>0.3604</v>
          </cell>
          <cell r="J2265">
            <v>39956</v>
          </cell>
          <cell r="K2265">
            <v>40656</v>
          </cell>
          <cell r="L2265">
            <v>398250</v>
          </cell>
        </row>
        <row r="2266">
          <cell r="B2266">
            <v>5000000</v>
          </cell>
          <cell r="C2266">
            <v>39919</v>
          </cell>
          <cell r="F2266">
            <v>977895.78</v>
          </cell>
          <cell r="G2266">
            <v>377777</v>
          </cell>
          <cell r="H2266">
            <v>41.5</v>
          </cell>
          <cell r="I2266">
            <v>0.41499999999999998</v>
          </cell>
          <cell r="J2266">
            <v>39956</v>
          </cell>
          <cell r="K2266">
            <v>40474</v>
          </cell>
          <cell r="L2266">
            <v>132500</v>
          </cell>
        </row>
        <row r="2267">
          <cell r="B2267">
            <v>4000000</v>
          </cell>
          <cell r="C2267">
            <v>39919</v>
          </cell>
          <cell r="F2267">
            <v>1907788.39</v>
          </cell>
          <cell r="G2267">
            <v>254661</v>
          </cell>
          <cell r="H2267">
            <v>44.54</v>
          </cell>
          <cell r="I2267">
            <v>0.44540000000000002</v>
          </cell>
          <cell r="J2267">
            <v>39956</v>
          </cell>
          <cell r="K2267">
            <v>40656</v>
          </cell>
          <cell r="L2267">
            <v>106200</v>
          </cell>
        </row>
        <row r="2268">
          <cell r="B2268">
            <v>4000000</v>
          </cell>
          <cell r="C2268">
            <v>39919</v>
          </cell>
          <cell r="F2268">
            <v>1739314.87</v>
          </cell>
          <cell r="G2268">
            <v>233338</v>
          </cell>
          <cell r="H2268">
            <v>48.86</v>
          </cell>
          <cell r="I2268">
            <v>0.48859999999999998</v>
          </cell>
          <cell r="J2268">
            <v>39956</v>
          </cell>
          <cell r="K2268">
            <v>40839</v>
          </cell>
          <cell r="L2268">
            <v>98000</v>
          </cell>
        </row>
        <row r="2269">
          <cell r="B2269">
            <v>2000000</v>
          </cell>
          <cell r="C2269">
            <v>39919</v>
          </cell>
          <cell r="E2269" t="str">
            <v>R</v>
          </cell>
          <cell r="F2269">
            <v>541437.37</v>
          </cell>
          <cell r="G2269">
            <v>203663</v>
          </cell>
          <cell r="H2269">
            <v>38.729999999999997</v>
          </cell>
          <cell r="I2269">
            <v>0.38729999999999998</v>
          </cell>
          <cell r="J2269">
            <v>39956</v>
          </cell>
          <cell r="K2269">
            <v>40291</v>
          </cell>
          <cell r="L2269">
            <v>53000</v>
          </cell>
        </row>
        <row r="2270">
          <cell r="B2270">
            <v>4000000</v>
          </cell>
          <cell r="C2270">
            <v>39919</v>
          </cell>
          <cell r="D2270" t="str">
            <v>A</v>
          </cell>
          <cell r="E2270" t="str">
            <v>S</v>
          </cell>
          <cell r="F2270">
            <v>1237319.6000000001</v>
          </cell>
          <cell r="G2270">
            <v>407325</v>
          </cell>
          <cell r="H2270">
            <v>38.729999999999997</v>
          </cell>
          <cell r="I2270">
            <v>0.38729999999999998</v>
          </cell>
          <cell r="J2270">
            <v>39956</v>
          </cell>
          <cell r="K2270">
            <v>40291</v>
          </cell>
          <cell r="L2270">
            <v>106000</v>
          </cell>
        </row>
        <row r="2271">
          <cell r="B2271">
            <v>10000000</v>
          </cell>
          <cell r="C2271">
            <v>39919</v>
          </cell>
          <cell r="F2271">
            <v>6278301</v>
          </cell>
          <cell r="G2271">
            <v>583344</v>
          </cell>
          <cell r="H2271">
            <v>48.86</v>
          </cell>
          <cell r="I2271">
            <v>0.48859999999999998</v>
          </cell>
          <cell r="J2271">
            <v>39956</v>
          </cell>
          <cell r="K2271">
            <v>40839</v>
          </cell>
          <cell r="L2271">
            <v>245000</v>
          </cell>
        </row>
        <row r="2272">
          <cell r="B2272">
            <v>2000000</v>
          </cell>
          <cell r="C2272">
            <v>39919</v>
          </cell>
          <cell r="F2272">
            <v>415174.48</v>
          </cell>
          <cell r="G2272">
            <v>151111</v>
          </cell>
          <cell r="H2272">
            <v>41.5</v>
          </cell>
          <cell r="I2272">
            <v>0.41499999999999998</v>
          </cell>
          <cell r="J2272">
            <v>39956</v>
          </cell>
          <cell r="K2272">
            <v>40474</v>
          </cell>
          <cell r="L2272">
            <v>53000</v>
          </cell>
        </row>
        <row r="2273">
          <cell r="B2273">
            <v>8000000</v>
          </cell>
          <cell r="C2273">
            <v>39919</v>
          </cell>
          <cell r="E2273" t="str">
            <v>R</v>
          </cell>
          <cell r="F2273">
            <v>709814.51</v>
          </cell>
          <cell r="G2273">
            <v>814650</v>
          </cell>
          <cell r="H2273">
            <v>38.729999999999997</v>
          </cell>
          <cell r="I2273">
            <v>0.38729999999999998</v>
          </cell>
          <cell r="J2273">
            <v>39956</v>
          </cell>
          <cell r="K2273">
            <v>40291</v>
          </cell>
          <cell r="L2273">
            <v>212000</v>
          </cell>
        </row>
        <row r="2274">
          <cell r="B2274">
            <v>2500000</v>
          </cell>
          <cell r="C2274">
            <v>39919</v>
          </cell>
          <cell r="E2274" t="str">
            <v>R</v>
          </cell>
          <cell r="F2274">
            <v>954080.8</v>
          </cell>
          <cell r="G2274">
            <v>254579</v>
          </cell>
          <cell r="H2274">
            <v>38.729999999999997</v>
          </cell>
          <cell r="I2274">
            <v>0.38729999999999998</v>
          </cell>
          <cell r="J2274">
            <v>39956</v>
          </cell>
          <cell r="K2274">
            <v>40291</v>
          </cell>
          <cell r="L2274">
            <v>66250</v>
          </cell>
        </row>
        <row r="2275">
          <cell r="B2275">
            <v>5000000</v>
          </cell>
          <cell r="C2275">
            <v>39919</v>
          </cell>
          <cell r="E2275" t="str">
            <v>R</v>
          </cell>
          <cell r="F2275">
            <v>4228368.75</v>
          </cell>
          <cell r="G2275">
            <v>318326</v>
          </cell>
          <cell r="H2275">
            <v>44.54</v>
          </cell>
          <cell r="I2275">
            <v>0.44540000000000002</v>
          </cell>
          <cell r="J2275">
            <v>39956</v>
          </cell>
          <cell r="K2275">
            <v>40656</v>
          </cell>
          <cell r="L2275">
            <v>132750</v>
          </cell>
        </row>
        <row r="2276">
          <cell r="B2276">
            <v>5500000</v>
          </cell>
          <cell r="C2276">
            <v>39919</v>
          </cell>
          <cell r="F2276">
            <v>4076306.83</v>
          </cell>
          <cell r="G2276">
            <v>304034</v>
          </cell>
          <cell r="H2276">
            <v>51.88</v>
          </cell>
          <cell r="I2276">
            <v>0.51880000000000004</v>
          </cell>
          <cell r="J2276">
            <v>39956</v>
          </cell>
          <cell r="K2276">
            <v>41022</v>
          </cell>
          <cell r="L2276">
            <v>107250</v>
          </cell>
        </row>
        <row r="2277">
          <cell r="B2277">
            <v>7000000</v>
          </cell>
          <cell r="C2277">
            <v>39919</v>
          </cell>
          <cell r="F2277">
            <v>1846383.31</v>
          </cell>
          <cell r="G2277">
            <v>528887</v>
          </cell>
          <cell r="H2277">
            <v>41.5</v>
          </cell>
          <cell r="I2277">
            <v>0.41499999999999998</v>
          </cell>
          <cell r="J2277">
            <v>39956</v>
          </cell>
          <cell r="K2277">
            <v>40474</v>
          </cell>
          <cell r="L2277">
            <v>185500</v>
          </cell>
        </row>
        <row r="2278">
          <cell r="B2278">
            <v>6000000</v>
          </cell>
          <cell r="C2278">
            <v>39919</v>
          </cell>
          <cell r="F2278">
            <v>3139610.15</v>
          </cell>
          <cell r="G2278">
            <v>381991</v>
          </cell>
          <cell r="H2278">
            <v>44.54</v>
          </cell>
          <cell r="I2278">
            <v>0.44540000000000002</v>
          </cell>
          <cell r="J2278">
            <v>39956</v>
          </cell>
          <cell r="K2278">
            <v>40656</v>
          </cell>
          <cell r="L2278">
            <v>159300</v>
          </cell>
        </row>
        <row r="2279">
          <cell r="B2279">
            <v>4000000</v>
          </cell>
          <cell r="C2279">
            <v>39919</v>
          </cell>
          <cell r="F2279">
            <v>854431.32</v>
          </cell>
          <cell r="G2279">
            <v>302221</v>
          </cell>
          <cell r="H2279">
            <v>41.5</v>
          </cell>
          <cell r="I2279">
            <v>0.41499999999999998</v>
          </cell>
          <cell r="J2279">
            <v>39956</v>
          </cell>
          <cell r="K2279">
            <v>40474</v>
          </cell>
          <cell r="L2279">
            <v>106000</v>
          </cell>
        </row>
        <row r="2280">
          <cell r="B2280">
            <v>4000000</v>
          </cell>
          <cell r="C2280">
            <v>39919</v>
          </cell>
          <cell r="E2280" t="str">
            <v>R</v>
          </cell>
          <cell r="F2280">
            <v>3889683.55</v>
          </cell>
          <cell r="G2280">
            <v>254661</v>
          </cell>
          <cell r="H2280">
            <v>44.54</v>
          </cell>
          <cell r="I2280">
            <v>0.44540000000000002</v>
          </cell>
          <cell r="J2280">
            <v>39956</v>
          </cell>
          <cell r="K2280">
            <v>40656</v>
          </cell>
          <cell r="L2280">
            <v>106200</v>
          </cell>
        </row>
        <row r="2281">
          <cell r="B2281">
            <v>4000000</v>
          </cell>
          <cell r="C2281">
            <v>39919</v>
          </cell>
          <cell r="D2281" t="str">
            <v>A</v>
          </cell>
          <cell r="E2281" t="str">
            <v>Q</v>
          </cell>
          <cell r="F2281">
            <v>2824636.12</v>
          </cell>
          <cell r="G2281">
            <v>302221</v>
          </cell>
          <cell r="H2281">
            <v>41.5</v>
          </cell>
          <cell r="I2281">
            <v>0.41499999999999998</v>
          </cell>
          <cell r="J2281">
            <v>39956</v>
          </cell>
          <cell r="K2281">
            <v>40474</v>
          </cell>
          <cell r="L2281">
            <v>106000</v>
          </cell>
        </row>
        <row r="2282">
          <cell r="B2282">
            <v>2000000</v>
          </cell>
          <cell r="C2282">
            <v>39919</v>
          </cell>
          <cell r="F2282">
            <v>924036.87</v>
          </cell>
          <cell r="G2282">
            <v>127331</v>
          </cell>
          <cell r="H2282">
            <v>44.54</v>
          </cell>
          <cell r="I2282">
            <v>0.44540000000000002</v>
          </cell>
          <cell r="J2282">
            <v>39956</v>
          </cell>
          <cell r="K2282">
            <v>40656</v>
          </cell>
          <cell r="L2282">
            <v>53100</v>
          </cell>
        </row>
        <row r="2283">
          <cell r="B2283">
            <v>20000000</v>
          </cell>
          <cell r="C2283">
            <v>39919</v>
          </cell>
          <cell r="F2283">
            <v>4074076.22</v>
          </cell>
          <cell r="G2283">
            <v>1455097</v>
          </cell>
          <cell r="H2283">
            <v>36.090000000000003</v>
          </cell>
          <cell r="I2283">
            <v>0.36090000000000005</v>
          </cell>
          <cell r="J2283">
            <v>39956</v>
          </cell>
          <cell r="K2283">
            <v>40474</v>
          </cell>
          <cell r="L2283">
            <v>530000</v>
          </cell>
        </row>
        <row r="2284">
          <cell r="B2284">
            <v>3000000</v>
          </cell>
          <cell r="C2284">
            <v>39919</v>
          </cell>
          <cell r="F2284">
            <v>1426861.72</v>
          </cell>
          <cell r="G2284">
            <v>190996</v>
          </cell>
          <cell r="H2284">
            <v>44.54</v>
          </cell>
          <cell r="I2284">
            <v>0.44540000000000002</v>
          </cell>
          <cell r="J2284">
            <v>39956</v>
          </cell>
          <cell r="K2284">
            <v>40656</v>
          </cell>
          <cell r="L2284">
            <v>79650</v>
          </cell>
        </row>
        <row r="2285">
          <cell r="B2285">
            <v>5000000</v>
          </cell>
          <cell r="C2285">
            <v>39919</v>
          </cell>
          <cell r="F2285">
            <v>2252304.17</v>
          </cell>
          <cell r="G2285">
            <v>318326</v>
          </cell>
          <cell r="H2285">
            <v>44.54</v>
          </cell>
          <cell r="I2285">
            <v>0.44540000000000002</v>
          </cell>
          <cell r="J2285">
            <v>39956</v>
          </cell>
          <cell r="K2285">
            <v>40656</v>
          </cell>
          <cell r="L2285">
            <v>132750</v>
          </cell>
        </row>
        <row r="2286">
          <cell r="B2286">
            <v>3000000</v>
          </cell>
          <cell r="C2286">
            <v>39919</v>
          </cell>
          <cell r="F2286">
            <v>773832.38</v>
          </cell>
          <cell r="G2286">
            <v>226666</v>
          </cell>
          <cell r="H2286">
            <v>41.5</v>
          </cell>
          <cell r="I2286">
            <v>0.41499999999999998</v>
          </cell>
          <cell r="J2286">
            <v>39956</v>
          </cell>
          <cell r="K2286">
            <v>40474</v>
          </cell>
          <cell r="L2286">
            <v>79500</v>
          </cell>
        </row>
        <row r="2287">
          <cell r="B2287">
            <v>4500000</v>
          </cell>
          <cell r="C2287">
            <v>39919</v>
          </cell>
          <cell r="D2287" t="str">
            <v>A</v>
          </cell>
          <cell r="E2287" t="str">
            <v>S</v>
          </cell>
          <cell r="F2287">
            <v>1847022.5</v>
          </cell>
          <cell r="G2287">
            <v>458241</v>
          </cell>
          <cell r="H2287">
            <v>38.729999999999997</v>
          </cell>
          <cell r="I2287">
            <v>0.38729999999999998</v>
          </cell>
          <cell r="J2287">
            <v>39956</v>
          </cell>
          <cell r="K2287">
            <v>40291</v>
          </cell>
          <cell r="L2287">
            <v>119250</v>
          </cell>
        </row>
        <row r="2288">
          <cell r="B2288">
            <v>4000000</v>
          </cell>
          <cell r="C2288">
            <v>39919</v>
          </cell>
          <cell r="E2288" t="str">
            <v>Q</v>
          </cell>
          <cell r="F2288">
            <v>392516.02</v>
          </cell>
          <cell r="G2288">
            <v>407325</v>
          </cell>
          <cell r="H2288">
            <v>38.729999999999997</v>
          </cell>
          <cell r="I2288">
            <v>0.38729999999999998</v>
          </cell>
          <cell r="J2288">
            <v>39956</v>
          </cell>
          <cell r="K2288">
            <v>40291</v>
          </cell>
          <cell r="L2288">
            <v>106000</v>
          </cell>
        </row>
        <row r="2289">
          <cell r="B2289">
            <v>4500000</v>
          </cell>
          <cell r="C2289">
            <v>39919</v>
          </cell>
          <cell r="F2289">
            <v>2369758.69</v>
          </cell>
          <cell r="G2289">
            <v>286493</v>
          </cell>
          <cell r="H2289">
            <v>44.54</v>
          </cell>
          <cell r="I2289">
            <v>0.44540000000000002</v>
          </cell>
          <cell r="J2289">
            <v>39956</v>
          </cell>
          <cell r="K2289">
            <v>40656</v>
          </cell>
          <cell r="L2289">
            <v>119475</v>
          </cell>
        </row>
        <row r="2290">
          <cell r="B2290">
            <v>3000000</v>
          </cell>
          <cell r="C2290">
            <v>39919</v>
          </cell>
          <cell r="F2290">
            <v>1561882.12</v>
          </cell>
          <cell r="G2290">
            <v>190996</v>
          </cell>
          <cell r="H2290">
            <v>44.54</v>
          </cell>
          <cell r="I2290">
            <v>0.44540000000000002</v>
          </cell>
          <cell r="J2290">
            <v>39956</v>
          </cell>
          <cell r="K2290">
            <v>40656</v>
          </cell>
          <cell r="L2290">
            <v>79650</v>
          </cell>
        </row>
        <row r="2291">
          <cell r="B2291">
            <v>3500000</v>
          </cell>
          <cell r="C2291">
            <v>39919</v>
          </cell>
          <cell r="F2291">
            <v>2597486.2799999998</v>
          </cell>
          <cell r="G2291">
            <v>193477</v>
          </cell>
          <cell r="H2291">
            <v>51.88</v>
          </cell>
          <cell r="I2291">
            <v>0.51880000000000004</v>
          </cell>
          <cell r="J2291">
            <v>39956</v>
          </cell>
          <cell r="K2291">
            <v>41022</v>
          </cell>
          <cell r="L2291">
            <v>68250</v>
          </cell>
        </row>
        <row r="2292">
          <cell r="B2292">
            <v>3500000</v>
          </cell>
          <cell r="C2292">
            <v>39919</v>
          </cell>
          <cell r="F2292">
            <v>1830042.02</v>
          </cell>
          <cell r="G2292">
            <v>222828</v>
          </cell>
          <cell r="H2292">
            <v>44.54</v>
          </cell>
          <cell r="I2292">
            <v>0.44540000000000002</v>
          </cell>
          <cell r="J2292">
            <v>39956</v>
          </cell>
          <cell r="K2292">
            <v>40656</v>
          </cell>
          <cell r="L2292">
            <v>92925</v>
          </cell>
        </row>
        <row r="2293">
          <cell r="B2293">
            <v>4000000</v>
          </cell>
          <cell r="C2293">
            <v>39919</v>
          </cell>
          <cell r="D2293" t="str">
            <v>A</v>
          </cell>
          <cell r="E2293" t="str">
            <v>T</v>
          </cell>
          <cell r="F2293">
            <v>4737120.7699999996</v>
          </cell>
          <cell r="G2293">
            <v>233338</v>
          </cell>
          <cell r="H2293">
            <v>48.86</v>
          </cell>
          <cell r="I2293">
            <v>0.48859999999999998</v>
          </cell>
          <cell r="J2293">
            <v>39956</v>
          </cell>
          <cell r="K2293">
            <v>40839</v>
          </cell>
          <cell r="L2293">
            <v>98000</v>
          </cell>
        </row>
        <row r="2294">
          <cell r="B2294">
            <v>30000000</v>
          </cell>
          <cell r="C2294">
            <v>39919</v>
          </cell>
          <cell r="F2294">
            <v>21235085.07</v>
          </cell>
          <cell r="G2294">
            <v>1373260</v>
          </cell>
          <cell r="H2294">
            <v>35.950000000000003</v>
          </cell>
          <cell r="I2294">
            <v>0.35950000000000004</v>
          </cell>
          <cell r="J2294">
            <v>39956</v>
          </cell>
          <cell r="K2294">
            <v>41022</v>
          </cell>
          <cell r="L2294">
            <v>585000</v>
          </cell>
        </row>
        <row r="2295">
          <cell r="B2295">
            <v>4500000</v>
          </cell>
          <cell r="C2295">
            <v>39920</v>
          </cell>
          <cell r="F2295">
            <v>1215302.5900000001</v>
          </cell>
          <cell r="G2295">
            <v>339999</v>
          </cell>
          <cell r="H2295">
            <v>41.5</v>
          </cell>
          <cell r="I2295">
            <v>0.41499999999999998</v>
          </cell>
          <cell r="J2295">
            <v>39956</v>
          </cell>
          <cell r="K2295">
            <v>40474</v>
          </cell>
          <cell r="L2295">
            <v>119250</v>
          </cell>
        </row>
        <row r="2296">
          <cell r="B2296">
            <v>4500000</v>
          </cell>
          <cell r="C2296">
            <v>39920</v>
          </cell>
          <cell r="E2296" t="str">
            <v>R</v>
          </cell>
          <cell r="F2296">
            <v>3752588.95</v>
          </cell>
          <cell r="G2296">
            <v>286493</v>
          </cell>
          <cell r="H2296">
            <v>44.54</v>
          </cell>
          <cell r="I2296">
            <v>0.44540000000000002</v>
          </cell>
          <cell r="J2296">
            <v>39956</v>
          </cell>
          <cell r="K2296">
            <v>40656</v>
          </cell>
          <cell r="L2296">
            <v>119475</v>
          </cell>
        </row>
        <row r="2297">
          <cell r="B2297">
            <v>2000000</v>
          </cell>
          <cell r="C2297">
            <v>39920</v>
          </cell>
          <cell r="F2297">
            <v>568524.31999999995</v>
          </cell>
          <cell r="G2297">
            <v>127331</v>
          </cell>
          <cell r="H2297">
            <v>44.54</v>
          </cell>
          <cell r="I2297">
            <v>0.44540000000000002</v>
          </cell>
          <cell r="J2297">
            <v>39956</v>
          </cell>
          <cell r="K2297">
            <v>40656</v>
          </cell>
          <cell r="L2297">
            <v>53100</v>
          </cell>
        </row>
        <row r="2298">
          <cell r="B2298">
            <v>3000000</v>
          </cell>
          <cell r="C2298">
            <v>39920</v>
          </cell>
          <cell r="F2298">
            <v>2567437.9300000002</v>
          </cell>
          <cell r="G2298">
            <v>165837</v>
          </cell>
          <cell r="H2298">
            <v>51.88</v>
          </cell>
          <cell r="I2298">
            <v>0.51880000000000004</v>
          </cell>
          <cell r="J2298">
            <v>39956</v>
          </cell>
          <cell r="K2298">
            <v>41022</v>
          </cell>
          <cell r="L2298">
            <v>58500</v>
          </cell>
        </row>
        <row r="2299">
          <cell r="B2299">
            <v>10000000</v>
          </cell>
          <cell r="C2299">
            <v>39920</v>
          </cell>
          <cell r="F2299">
            <v>4561986.12</v>
          </cell>
          <cell r="G2299">
            <v>636651</v>
          </cell>
          <cell r="H2299">
            <v>44.54</v>
          </cell>
          <cell r="I2299">
            <v>0.44540000000000002</v>
          </cell>
          <cell r="J2299">
            <v>39956</v>
          </cell>
          <cell r="K2299">
            <v>40656</v>
          </cell>
          <cell r="L2299">
            <v>265500</v>
          </cell>
        </row>
        <row r="2300">
          <cell r="B2300">
            <v>16000000</v>
          </cell>
          <cell r="C2300">
            <v>39920</v>
          </cell>
          <cell r="F2300">
            <v>11011811.029999999</v>
          </cell>
          <cell r="G2300">
            <v>732406</v>
          </cell>
          <cell r="H2300">
            <v>35.950000000000003</v>
          </cell>
          <cell r="I2300">
            <v>0.35950000000000004</v>
          </cell>
          <cell r="J2300">
            <v>39956</v>
          </cell>
          <cell r="K2300">
            <v>41022</v>
          </cell>
          <cell r="L2300">
            <v>312000</v>
          </cell>
        </row>
        <row r="2301">
          <cell r="B2301">
            <v>4000000</v>
          </cell>
          <cell r="C2301">
            <v>39920</v>
          </cell>
          <cell r="D2301" t="str">
            <v>A</v>
          </cell>
          <cell r="E2301" t="str">
            <v>S</v>
          </cell>
          <cell r="F2301">
            <v>4076330.8</v>
          </cell>
          <cell r="G2301">
            <v>254661</v>
          </cell>
          <cell r="H2301">
            <v>44.54</v>
          </cell>
          <cell r="I2301">
            <v>0.44540000000000002</v>
          </cell>
          <cell r="J2301">
            <v>39956</v>
          </cell>
          <cell r="K2301">
            <v>40656</v>
          </cell>
          <cell r="L2301">
            <v>106200</v>
          </cell>
        </row>
        <row r="2302">
          <cell r="B2302">
            <v>32000000</v>
          </cell>
          <cell r="C2302">
            <v>39920</v>
          </cell>
          <cell r="F2302">
            <v>21224883.16</v>
          </cell>
          <cell r="G2302">
            <v>1464811</v>
          </cell>
          <cell r="H2302">
            <v>35.950000000000003</v>
          </cell>
          <cell r="I2302">
            <v>0.35950000000000004</v>
          </cell>
          <cell r="J2302">
            <v>39956</v>
          </cell>
          <cell r="K2302">
            <v>41022</v>
          </cell>
          <cell r="L2302">
            <v>624000</v>
          </cell>
        </row>
        <row r="2303">
          <cell r="B2303">
            <v>20000000</v>
          </cell>
          <cell r="C2303">
            <v>39920</v>
          </cell>
          <cell r="E2303" t="str">
            <v>P</v>
          </cell>
          <cell r="F2303">
            <v>12531277.060000001</v>
          </cell>
          <cell r="G2303">
            <v>1181373</v>
          </cell>
          <cell r="H2303">
            <v>36.04</v>
          </cell>
          <cell r="I2303">
            <v>0.3604</v>
          </cell>
          <cell r="J2303">
            <v>39956</v>
          </cell>
          <cell r="K2303">
            <v>40656</v>
          </cell>
          <cell r="L2303">
            <v>531000</v>
          </cell>
        </row>
        <row r="2304">
          <cell r="B2304">
            <v>3000000</v>
          </cell>
          <cell r="C2304">
            <v>39920</v>
          </cell>
          <cell r="E2304" t="str">
            <v>P</v>
          </cell>
          <cell r="F2304">
            <v>2172363.4</v>
          </cell>
          <cell r="G2304">
            <v>190996</v>
          </cell>
          <cell r="H2304">
            <v>44.54</v>
          </cell>
          <cell r="I2304">
            <v>0.44540000000000002</v>
          </cell>
          <cell r="J2304">
            <v>39956</v>
          </cell>
          <cell r="K2304">
            <v>40656</v>
          </cell>
          <cell r="L2304">
            <v>79650</v>
          </cell>
        </row>
        <row r="2305">
          <cell r="B2305">
            <v>25000000</v>
          </cell>
          <cell r="C2305">
            <v>39920</v>
          </cell>
          <cell r="F2305">
            <v>13279840.529999999</v>
          </cell>
          <cell r="G2305">
            <v>1476716</v>
          </cell>
          <cell r="H2305">
            <v>36.04</v>
          </cell>
          <cell r="I2305">
            <v>0.3604</v>
          </cell>
          <cell r="J2305">
            <v>39956</v>
          </cell>
          <cell r="K2305">
            <v>40656</v>
          </cell>
          <cell r="L2305">
            <v>663750</v>
          </cell>
        </row>
        <row r="2306">
          <cell r="B2306">
            <v>4000000</v>
          </cell>
          <cell r="C2306">
            <v>39920</v>
          </cell>
          <cell r="F2306">
            <v>1896524.4</v>
          </cell>
          <cell r="G2306">
            <v>254661</v>
          </cell>
          <cell r="H2306">
            <v>44.54</v>
          </cell>
          <cell r="I2306">
            <v>0.44540000000000002</v>
          </cell>
          <cell r="J2306">
            <v>39956</v>
          </cell>
          <cell r="K2306">
            <v>40656</v>
          </cell>
          <cell r="L2306">
            <v>106200</v>
          </cell>
        </row>
        <row r="2307">
          <cell r="B2307">
            <v>2500000</v>
          </cell>
          <cell r="C2307">
            <v>39920</v>
          </cell>
          <cell r="E2307" t="str">
            <v>R</v>
          </cell>
          <cell r="F2307">
            <v>2637825.0099999998</v>
          </cell>
          <cell r="G2307">
            <v>188888</v>
          </cell>
          <cell r="H2307">
            <v>41.5</v>
          </cell>
          <cell r="I2307">
            <v>0.41499999999999998</v>
          </cell>
          <cell r="J2307">
            <v>39956</v>
          </cell>
          <cell r="K2307">
            <v>40474</v>
          </cell>
          <cell r="L2307">
            <v>66250</v>
          </cell>
        </row>
        <row r="2308">
          <cell r="B2308">
            <v>32000000</v>
          </cell>
          <cell r="C2308">
            <v>39920</v>
          </cell>
          <cell r="F2308">
            <v>23565809.41</v>
          </cell>
          <cell r="G2308">
            <v>1464811</v>
          </cell>
          <cell r="H2308">
            <v>35.950000000000003</v>
          </cell>
          <cell r="I2308">
            <v>0.35950000000000004</v>
          </cell>
          <cell r="J2308">
            <v>39956</v>
          </cell>
          <cell r="K2308">
            <v>41022</v>
          </cell>
          <cell r="L2308">
            <v>624000</v>
          </cell>
        </row>
        <row r="2309">
          <cell r="B2309">
            <v>6000000</v>
          </cell>
          <cell r="C2309">
            <v>39920</v>
          </cell>
          <cell r="F2309">
            <v>2600248.88</v>
          </cell>
          <cell r="G2309">
            <v>381991</v>
          </cell>
          <cell r="H2309">
            <v>44.54</v>
          </cell>
          <cell r="I2309">
            <v>0.44540000000000002</v>
          </cell>
          <cell r="J2309">
            <v>39956</v>
          </cell>
          <cell r="K2309">
            <v>40656</v>
          </cell>
          <cell r="L2309">
            <v>159300</v>
          </cell>
        </row>
        <row r="2310">
          <cell r="B2310">
            <v>18800000</v>
          </cell>
          <cell r="C2310">
            <v>39920</v>
          </cell>
          <cell r="F2310">
            <v>3837563.34</v>
          </cell>
          <cell r="G2310">
            <v>1279408</v>
          </cell>
          <cell r="H2310">
            <v>26.75</v>
          </cell>
          <cell r="I2310">
            <v>0.26750000000000002</v>
          </cell>
          <cell r="J2310">
            <v>39965</v>
          </cell>
          <cell r="K2310">
            <v>40483</v>
          </cell>
          <cell r="L2310">
            <v>120320</v>
          </cell>
        </row>
        <row r="2311">
          <cell r="B2311">
            <v>3000000</v>
          </cell>
          <cell r="C2311">
            <v>39920</v>
          </cell>
          <cell r="F2311">
            <v>2807450.42</v>
          </cell>
          <cell r="G2311">
            <v>190996</v>
          </cell>
          <cell r="H2311">
            <v>44.54</v>
          </cell>
          <cell r="I2311">
            <v>0.44540000000000002</v>
          </cell>
          <cell r="J2311">
            <v>39956</v>
          </cell>
          <cell r="K2311">
            <v>40656</v>
          </cell>
          <cell r="L2311">
            <v>79650</v>
          </cell>
        </row>
        <row r="2312">
          <cell r="B2312">
            <v>24000000</v>
          </cell>
          <cell r="C2312">
            <v>39920</v>
          </cell>
          <cell r="F2312">
            <v>16107719.92</v>
          </cell>
          <cell r="G2312">
            <v>1098608</v>
          </cell>
          <cell r="H2312">
            <v>35.950000000000003</v>
          </cell>
          <cell r="I2312">
            <v>0.35950000000000004</v>
          </cell>
          <cell r="J2312">
            <v>39956</v>
          </cell>
          <cell r="K2312">
            <v>41022</v>
          </cell>
          <cell r="L2312">
            <v>468000</v>
          </cell>
        </row>
        <row r="2313">
          <cell r="B2313">
            <v>10000000</v>
          </cell>
          <cell r="C2313">
            <v>39920</v>
          </cell>
          <cell r="F2313">
            <v>7491693.7800000003</v>
          </cell>
          <cell r="G2313">
            <v>552789</v>
          </cell>
          <cell r="H2313">
            <v>51.88</v>
          </cell>
          <cell r="I2313">
            <v>0.51880000000000004</v>
          </cell>
          <cell r="J2313">
            <v>39956</v>
          </cell>
          <cell r="K2313">
            <v>41022</v>
          </cell>
          <cell r="L2313">
            <v>195000</v>
          </cell>
        </row>
        <row r="2314">
          <cell r="B2314">
            <v>5000000</v>
          </cell>
          <cell r="C2314">
            <v>39920</v>
          </cell>
          <cell r="F2314">
            <v>1016584.27</v>
          </cell>
          <cell r="G2314">
            <v>377777</v>
          </cell>
          <cell r="H2314">
            <v>41.5</v>
          </cell>
          <cell r="I2314">
            <v>0.41499999999999998</v>
          </cell>
          <cell r="J2314">
            <v>39956</v>
          </cell>
          <cell r="K2314">
            <v>40474</v>
          </cell>
          <cell r="L2314">
            <v>132500</v>
          </cell>
        </row>
        <row r="2315">
          <cell r="B2315">
            <v>4000000</v>
          </cell>
          <cell r="C2315">
            <v>39920</v>
          </cell>
          <cell r="F2315">
            <v>1639948.65</v>
          </cell>
          <cell r="G2315">
            <v>254661</v>
          </cell>
          <cell r="H2315">
            <v>44.54</v>
          </cell>
          <cell r="I2315">
            <v>0.44540000000000002</v>
          </cell>
          <cell r="J2315">
            <v>39956</v>
          </cell>
          <cell r="K2315">
            <v>40656</v>
          </cell>
          <cell r="L2315">
            <v>106200</v>
          </cell>
        </row>
        <row r="2316">
          <cell r="B2316">
            <v>10000000</v>
          </cell>
          <cell r="C2316">
            <v>39920</v>
          </cell>
          <cell r="F2316">
            <v>6377981.5300000003</v>
          </cell>
          <cell r="G2316">
            <v>636651</v>
          </cell>
          <cell r="H2316">
            <v>44.54</v>
          </cell>
          <cell r="I2316">
            <v>0.44540000000000002</v>
          </cell>
          <cell r="J2316">
            <v>39956</v>
          </cell>
          <cell r="K2316">
            <v>40656</v>
          </cell>
          <cell r="L2316">
            <v>265500</v>
          </cell>
        </row>
        <row r="2317">
          <cell r="B2317">
            <v>10000000</v>
          </cell>
          <cell r="C2317">
            <v>39920</v>
          </cell>
          <cell r="F2317">
            <v>4739221.34</v>
          </cell>
          <cell r="G2317">
            <v>636651</v>
          </cell>
          <cell r="H2317">
            <v>44.54</v>
          </cell>
          <cell r="I2317">
            <v>0.44540000000000002</v>
          </cell>
          <cell r="J2317">
            <v>39956</v>
          </cell>
          <cell r="K2317">
            <v>40656</v>
          </cell>
          <cell r="L2317">
            <v>265500</v>
          </cell>
        </row>
        <row r="2318">
          <cell r="B2318">
            <v>3000000</v>
          </cell>
          <cell r="C2318">
            <v>39920</v>
          </cell>
          <cell r="E2318" t="str">
            <v>P</v>
          </cell>
          <cell r="F2318">
            <v>2006320.17</v>
          </cell>
          <cell r="G2318">
            <v>190996</v>
          </cell>
          <cell r="H2318">
            <v>44.54</v>
          </cell>
          <cell r="I2318">
            <v>0.44540000000000002</v>
          </cell>
          <cell r="J2318">
            <v>39956</v>
          </cell>
          <cell r="K2318">
            <v>40656</v>
          </cell>
          <cell r="L2318">
            <v>79650</v>
          </cell>
        </row>
        <row r="2319">
          <cell r="B2319">
            <v>7000000</v>
          </cell>
          <cell r="C2319">
            <v>39920</v>
          </cell>
          <cell r="D2319" t="str">
            <v>A</v>
          </cell>
          <cell r="E2319" t="str">
            <v>R</v>
          </cell>
          <cell r="F2319">
            <v>7341388.1200000001</v>
          </cell>
          <cell r="G2319">
            <v>386953</v>
          </cell>
          <cell r="H2319">
            <v>51.88</v>
          </cell>
          <cell r="I2319">
            <v>0.51880000000000004</v>
          </cell>
          <cell r="J2319">
            <v>39956</v>
          </cell>
          <cell r="K2319">
            <v>41022</v>
          </cell>
          <cell r="L2319">
            <v>136500</v>
          </cell>
        </row>
        <row r="2320">
          <cell r="B2320">
            <v>10000000</v>
          </cell>
          <cell r="C2320">
            <v>39920</v>
          </cell>
          <cell r="F2320">
            <v>2080608.64</v>
          </cell>
          <cell r="G2320">
            <v>755553</v>
          </cell>
          <cell r="H2320">
            <v>41.5</v>
          </cell>
          <cell r="I2320">
            <v>0.41499999999999998</v>
          </cell>
          <cell r="J2320">
            <v>39956</v>
          </cell>
          <cell r="K2320">
            <v>40474</v>
          </cell>
          <cell r="L2320">
            <v>265000</v>
          </cell>
        </row>
        <row r="2321">
          <cell r="B2321">
            <v>4500000</v>
          </cell>
          <cell r="C2321">
            <v>39920</v>
          </cell>
          <cell r="E2321" t="str">
            <v>R</v>
          </cell>
          <cell r="F2321">
            <v>4275269.99</v>
          </cell>
          <cell r="G2321">
            <v>286493</v>
          </cell>
          <cell r="H2321">
            <v>44.54</v>
          </cell>
          <cell r="I2321">
            <v>0.44540000000000002</v>
          </cell>
          <cell r="J2321">
            <v>39956</v>
          </cell>
          <cell r="K2321">
            <v>40656</v>
          </cell>
          <cell r="L2321">
            <v>119475</v>
          </cell>
        </row>
        <row r="2322">
          <cell r="B2322">
            <v>15000000</v>
          </cell>
          <cell r="C2322">
            <v>39920</v>
          </cell>
          <cell r="E2322" t="str">
            <v>Q</v>
          </cell>
          <cell r="F2322">
            <v>13421978.68</v>
          </cell>
          <cell r="G2322">
            <v>686630</v>
          </cell>
          <cell r="H2322">
            <v>35.950000000000003</v>
          </cell>
          <cell r="I2322">
            <v>0.35950000000000004</v>
          </cell>
          <cell r="J2322">
            <v>39956</v>
          </cell>
          <cell r="K2322">
            <v>41022</v>
          </cell>
          <cell r="L2322">
            <v>292500</v>
          </cell>
        </row>
        <row r="2323">
          <cell r="B2323">
            <v>3000000</v>
          </cell>
          <cell r="C2323">
            <v>39920</v>
          </cell>
          <cell r="F2323">
            <v>1894149.53</v>
          </cell>
          <cell r="G2323">
            <v>175004</v>
          </cell>
          <cell r="H2323">
            <v>48.86</v>
          </cell>
          <cell r="I2323">
            <v>0.48859999999999998</v>
          </cell>
          <cell r="J2323">
            <v>39956</v>
          </cell>
          <cell r="K2323">
            <v>40839</v>
          </cell>
          <cell r="L2323">
            <v>73500</v>
          </cell>
        </row>
        <row r="2324">
          <cell r="B2324">
            <v>5000000</v>
          </cell>
          <cell r="C2324">
            <v>39920</v>
          </cell>
          <cell r="F2324">
            <v>2460933.4300000002</v>
          </cell>
          <cell r="G2324">
            <v>318326</v>
          </cell>
          <cell r="H2324">
            <v>44.54</v>
          </cell>
          <cell r="I2324">
            <v>0.44540000000000002</v>
          </cell>
          <cell r="J2324">
            <v>39956</v>
          </cell>
          <cell r="K2324">
            <v>40656</v>
          </cell>
          <cell r="L2324">
            <v>132750</v>
          </cell>
        </row>
        <row r="2325">
          <cell r="B2325">
            <v>5000000</v>
          </cell>
          <cell r="C2325">
            <v>39920</v>
          </cell>
          <cell r="E2325" t="str">
            <v>Q</v>
          </cell>
          <cell r="F2325">
            <v>3595417.54</v>
          </cell>
          <cell r="G2325">
            <v>318326</v>
          </cell>
          <cell r="H2325">
            <v>44.54</v>
          </cell>
          <cell r="I2325">
            <v>0.44540000000000002</v>
          </cell>
          <cell r="J2325">
            <v>39956</v>
          </cell>
          <cell r="K2325">
            <v>40656</v>
          </cell>
          <cell r="L2325">
            <v>132750</v>
          </cell>
        </row>
        <row r="2326">
          <cell r="B2326">
            <v>12000000</v>
          </cell>
          <cell r="C2326">
            <v>39920</v>
          </cell>
          <cell r="F2326">
            <v>8307578.3399999999</v>
          </cell>
          <cell r="G2326">
            <v>549304</v>
          </cell>
          <cell r="H2326">
            <v>35.950000000000003</v>
          </cell>
          <cell r="I2326">
            <v>0.35950000000000004</v>
          </cell>
          <cell r="J2326">
            <v>39956</v>
          </cell>
          <cell r="K2326">
            <v>41022</v>
          </cell>
          <cell r="L2326">
            <v>234000</v>
          </cell>
        </row>
        <row r="2327">
          <cell r="B2327">
            <v>6000000</v>
          </cell>
          <cell r="C2327">
            <v>39923</v>
          </cell>
          <cell r="F2327">
            <v>3554460.38</v>
          </cell>
          <cell r="G2327">
            <v>381991</v>
          </cell>
          <cell r="H2327">
            <v>44.54</v>
          </cell>
          <cell r="I2327">
            <v>0.44540000000000002</v>
          </cell>
          <cell r="J2327">
            <v>39959</v>
          </cell>
          <cell r="K2327">
            <v>40659</v>
          </cell>
          <cell r="L2327">
            <v>159300</v>
          </cell>
        </row>
        <row r="2328">
          <cell r="B2328">
            <v>5000000</v>
          </cell>
          <cell r="C2328">
            <v>39923</v>
          </cell>
          <cell r="D2328" t="str">
            <v>A</v>
          </cell>
          <cell r="E2328" t="str">
            <v>S</v>
          </cell>
          <cell r="F2328">
            <v>5984323.2699999996</v>
          </cell>
          <cell r="G2328">
            <v>276395</v>
          </cell>
          <cell r="H2328">
            <v>51.88</v>
          </cell>
          <cell r="I2328">
            <v>0.51880000000000004</v>
          </cell>
          <cell r="J2328">
            <v>39959</v>
          </cell>
          <cell r="K2328">
            <v>41025</v>
          </cell>
          <cell r="L2328">
            <v>97500</v>
          </cell>
        </row>
        <row r="2329">
          <cell r="B2329">
            <v>4000000</v>
          </cell>
          <cell r="C2329">
            <v>39923</v>
          </cell>
          <cell r="F2329">
            <v>2933291.2</v>
          </cell>
          <cell r="G2329">
            <v>221116</v>
          </cell>
          <cell r="H2329">
            <v>51.88</v>
          </cell>
          <cell r="I2329">
            <v>0.51880000000000004</v>
          </cell>
          <cell r="J2329">
            <v>39959</v>
          </cell>
          <cell r="K2329">
            <v>41025</v>
          </cell>
          <cell r="L2329">
            <v>78000</v>
          </cell>
        </row>
        <row r="2330">
          <cell r="B2330">
            <v>2000000</v>
          </cell>
          <cell r="C2330">
            <v>39923</v>
          </cell>
          <cell r="E2330" t="str">
            <v>R</v>
          </cell>
          <cell r="F2330">
            <v>903313.95</v>
          </cell>
          <cell r="G2330">
            <v>203663</v>
          </cell>
          <cell r="H2330">
            <v>38.729999999999997</v>
          </cell>
          <cell r="I2330">
            <v>0.38729999999999998</v>
          </cell>
          <cell r="J2330">
            <v>39959</v>
          </cell>
          <cell r="K2330">
            <v>40294</v>
          </cell>
          <cell r="L2330">
            <v>53000</v>
          </cell>
        </row>
        <row r="2331">
          <cell r="B2331">
            <v>2000000</v>
          </cell>
          <cell r="C2331">
            <v>39923</v>
          </cell>
          <cell r="F2331">
            <v>533307.35</v>
          </cell>
          <cell r="G2331">
            <v>127331</v>
          </cell>
          <cell r="H2331">
            <v>44.54</v>
          </cell>
          <cell r="I2331">
            <v>0.44540000000000002</v>
          </cell>
          <cell r="J2331">
            <v>39959</v>
          </cell>
          <cell r="K2331">
            <v>40659</v>
          </cell>
          <cell r="L2331">
            <v>53100</v>
          </cell>
        </row>
        <row r="2332">
          <cell r="B2332">
            <v>8000000</v>
          </cell>
          <cell r="C2332">
            <v>39923</v>
          </cell>
          <cell r="F2332">
            <v>3694179.78</v>
          </cell>
          <cell r="G2332">
            <v>509321</v>
          </cell>
          <cell r="H2332">
            <v>44.54</v>
          </cell>
          <cell r="I2332">
            <v>0.44540000000000002</v>
          </cell>
          <cell r="J2332">
            <v>39959</v>
          </cell>
          <cell r="K2332">
            <v>40659</v>
          </cell>
          <cell r="L2332">
            <v>212400</v>
          </cell>
        </row>
        <row r="2333">
          <cell r="B2333">
            <v>10000000</v>
          </cell>
          <cell r="C2333">
            <v>39923</v>
          </cell>
          <cell r="F2333">
            <v>5125848.12</v>
          </cell>
          <cell r="G2333">
            <v>636651</v>
          </cell>
          <cell r="H2333">
            <v>44.54</v>
          </cell>
          <cell r="I2333">
            <v>0.44540000000000002</v>
          </cell>
          <cell r="J2333">
            <v>39959</v>
          </cell>
          <cell r="K2333">
            <v>40659</v>
          </cell>
          <cell r="L2333">
            <v>265500</v>
          </cell>
        </row>
        <row r="2334">
          <cell r="B2334">
            <v>10000000</v>
          </cell>
          <cell r="C2334">
            <v>39923</v>
          </cell>
          <cell r="F2334">
            <v>5273401.4000000004</v>
          </cell>
          <cell r="G2334">
            <v>636651</v>
          </cell>
          <cell r="H2334">
            <v>44.54</v>
          </cell>
          <cell r="I2334">
            <v>0.44540000000000002</v>
          </cell>
          <cell r="J2334">
            <v>39959</v>
          </cell>
          <cell r="K2334">
            <v>40659</v>
          </cell>
          <cell r="L2334">
            <v>265500</v>
          </cell>
        </row>
        <row r="2335">
          <cell r="B2335">
            <v>4000000</v>
          </cell>
          <cell r="C2335">
            <v>39923</v>
          </cell>
          <cell r="F2335">
            <v>2355590.98</v>
          </cell>
          <cell r="G2335">
            <v>254661</v>
          </cell>
          <cell r="H2335">
            <v>44.54</v>
          </cell>
          <cell r="I2335">
            <v>0.44540000000000002</v>
          </cell>
          <cell r="J2335">
            <v>39959</v>
          </cell>
          <cell r="K2335">
            <v>40659</v>
          </cell>
          <cell r="L2335">
            <v>106200</v>
          </cell>
        </row>
        <row r="2336">
          <cell r="B2336">
            <v>3000000</v>
          </cell>
          <cell r="C2336">
            <v>39923</v>
          </cell>
          <cell r="F2336">
            <v>1908768.24</v>
          </cell>
          <cell r="G2336">
            <v>175004</v>
          </cell>
          <cell r="H2336">
            <v>48.86</v>
          </cell>
          <cell r="I2336">
            <v>0.48859999999999998</v>
          </cell>
          <cell r="J2336">
            <v>39959</v>
          </cell>
          <cell r="K2336">
            <v>40842</v>
          </cell>
          <cell r="L2336">
            <v>73500</v>
          </cell>
        </row>
        <row r="2337">
          <cell r="B2337">
            <v>3000000</v>
          </cell>
          <cell r="C2337">
            <v>39923</v>
          </cell>
          <cell r="E2337" t="str">
            <v>R</v>
          </cell>
          <cell r="F2337">
            <v>2017624.18</v>
          </cell>
          <cell r="G2337">
            <v>226666</v>
          </cell>
          <cell r="H2337">
            <v>41.5</v>
          </cell>
          <cell r="I2337">
            <v>0.41499999999999998</v>
          </cell>
          <cell r="J2337">
            <v>39959</v>
          </cell>
          <cell r="K2337">
            <v>40477</v>
          </cell>
          <cell r="L2337">
            <v>79500</v>
          </cell>
        </row>
        <row r="2338">
          <cell r="B2338">
            <v>5000000</v>
          </cell>
          <cell r="C2338">
            <v>39923</v>
          </cell>
          <cell r="F2338">
            <v>1061518.67</v>
          </cell>
          <cell r="G2338">
            <v>377777</v>
          </cell>
          <cell r="H2338">
            <v>41.5</v>
          </cell>
          <cell r="I2338">
            <v>0.41499999999999998</v>
          </cell>
          <cell r="J2338">
            <v>39959</v>
          </cell>
          <cell r="K2338">
            <v>40477</v>
          </cell>
          <cell r="L2338">
            <v>132500</v>
          </cell>
        </row>
        <row r="2339">
          <cell r="B2339">
            <v>4000000</v>
          </cell>
          <cell r="C2339">
            <v>39923</v>
          </cell>
          <cell r="F2339">
            <v>841428.96</v>
          </cell>
          <cell r="G2339">
            <v>302221</v>
          </cell>
          <cell r="H2339">
            <v>41.5</v>
          </cell>
          <cell r="I2339">
            <v>0.41499999999999998</v>
          </cell>
          <cell r="J2339">
            <v>39959</v>
          </cell>
          <cell r="K2339">
            <v>40477</v>
          </cell>
          <cell r="L2339">
            <v>106000</v>
          </cell>
        </row>
        <row r="2340">
          <cell r="B2340">
            <v>12000000</v>
          </cell>
          <cell r="C2340">
            <v>39923</v>
          </cell>
          <cell r="D2340" t="str">
            <v>A</v>
          </cell>
          <cell r="E2340" t="str">
            <v>S</v>
          </cell>
          <cell r="F2340">
            <v>12082832.949999999</v>
          </cell>
          <cell r="G2340">
            <v>549304</v>
          </cell>
          <cell r="H2340">
            <v>35.950000000000003</v>
          </cell>
          <cell r="I2340">
            <v>0.35950000000000004</v>
          </cell>
          <cell r="J2340">
            <v>39959</v>
          </cell>
          <cell r="K2340">
            <v>41025</v>
          </cell>
          <cell r="L2340">
            <v>234000</v>
          </cell>
        </row>
        <row r="2341">
          <cell r="B2341">
            <v>25000000</v>
          </cell>
          <cell r="C2341">
            <v>39923</v>
          </cell>
          <cell r="D2341" t="str">
            <v>A</v>
          </cell>
          <cell r="E2341" t="str">
            <v>T</v>
          </cell>
          <cell r="F2341">
            <v>25328526.370000001</v>
          </cell>
          <cell r="G2341">
            <v>1275894</v>
          </cell>
          <cell r="H2341">
            <v>36.03</v>
          </cell>
          <cell r="I2341">
            <v>0.36030000000000001</v>
          </cell>
          <cell r="J2341">
            <v>39959</v>
          </cell>
          <cell r="K2341">
            <v>40842</v>
          </cell>
          <cell r="L2341">
            <v>612500</v>
          </cell>
        </row>
        <row r="2342">
          <cell r="B2342">
            <v>3000000</v>
          </cell>
          <cell r="C2342">
            <v>39923</v>
          </cell>
          <cell r="E2342" t="str">
            <v>P</v>
          </cell>
          <cell r="F2342">
            <v>2065658.21</v>
          </cell>
          <cell r="G2342">
            <v>190996</v>
          </cell>
          <cell r="H2342">
            <v>44.54</v>
          </cell>
          <cell r="I2342">
            <v>0.44540000000000002</v>
          </cell>
          <cell r="J2342">
            <v>39959</v>
          </cell>
          <cell r="K2342">
            <v>40659</v>
          </cell>
          <cell r="L2342">
            <v>79650</v>
          </cell>
        </row>
        <row r="2343">
          <cell r="B2343">
            <v>4000000</v>
          </cell>
          <cell r="C2343">
            <v>39923</v>
          </cell>
          <cell r="E2343" t="str">
            <v>Q</v>
          </cell>
          <cell r="F2343">
            <v>323600.55</v>
          </cell>
          <cell r="G2343">
            <v>407325</v>
          </cell>
          <cell r="H2343">
            <v>38.729999999999997</v>
          </cell>
          <cell r="I2343">
            <v>0.38729999999999998</v>
          </cell>
          <cell r="J2343">
            <v>39959</v>
          </cell>
          <cell r="K2343">
            <v>40294</v>
          </cell>
          <cell r="L2343">
            <v>106000</v>
          </cell>
        </row>
        <row r="2344">
          <cell r="B2344">
            <v>10000000</v>
          </cell>
          <cell r="C2344">
            <v>39923</v>
          </cell>
          <cell r="F2344">
            <v>6658557.0099999998</v>
          </cell>
          <cell r="G2344">
            <v>636651</v>
          </cell>
          <cell r="H2344">
            <v>44.54</v>
          </cell>
          <cell r="I2344">
            <v>0.44540000000000002</v>
          </cell>
          <cell r="J2344">
            <v>39959</v>
          </cell>
          <cell r="K2344">
            <v>40659</v>
          </cell>
          <cell r="L2344">
            <v>265500</v>
          </cell>
        </row>
        <row r="2345">
          <cell r="B2345">
            <v>12000000</v>
          </cell>
          <cell r="C2345">
            <v>39923</v>
          </cell>
          <cell r="F2345">
            <v>8469082.5199999996</v>
          </cell>
          <cell r="G2345">
            <v>549304</v>
          </cell>
          <cell r="H2345">
            <v>35.950000000000003</v>
          </cell>
          <cell r="I2345">
            <v>0.35950000000000004</v>
          </cell>
          <cell r="J2345">
            <v>39959</v>
          </cell>
          <cell r="K2345">
            <v>41025</v>
          </cell>
          <cell r="L2345">
            <v>234000</v>
          </cell>
        </row>
        <row r="2346">
          <cell r="B2346">
            <v>10000000</v>
          </cell>
          <cell r="C2346">
            <v>39923</v>
          </cell>
          <cell r="D2346" t="str">
            <v>A</v>
          </cell>
          <cell r="E2346" t="str">
            <v>S</v>
          </cell>
          <cell r="F2346">
            <v>10947846.75</v>
          </cell>
          <cell r="G2346">
            <v>552789</v>
          </cell>
          <cell r="H2346">
            <v>51.88</v>
          </cell>
          <cell r="I2346">
            <v>0.51880000000000004</v>
          </cell>
          <cell r="J2346">
            <v>39959</v>
          </cell>
          <cell r="K2346">
            <v>41025</v>
          </cell>
          <cell r="L2346">
            <v>195000</v>
          </cell>
        </row>
        <row r="2347">
          <cell r="B2347">
            <v>12000000</v>
          </cell>
          <cell r="C2347">
            <v>39923</v>
          </cell>
          <cell r="F2347">
            <v>8195343.9900000002</v>
          </cell>
          <cell r="G2347">
            <v>549304</v>
          </cell>
          <cell r="H2347">
            <v>35.950000000000003</v>
          </cell>
          <cell r="I2347">
            <v>0.35950000000000004</v>
          </cell>
          <cell r="J2347">
            <v>39959</v>
          </cell>
          <cell r="K2347">
            <v>41025</v>
          </cell>
          <cell r="L2347">
            <v>234000</v>
          </cell>
        </row>
        <row r="2348">
          <cell r="B2348">
            <v>4500000</v>
          </cell>
          <cell r="C2348">
            <v>39923</v>
          </cell>
          <cell r="F2348">
            <v>1962366.57</v>
          </cell>
          <cell r="G2348">
            <v>286493</v>
          </cell>
          <cell r="H2348">
            <v>44.54</v>
          </cell>
          <cell r="I2348">
            <v>0.44540000000000002</v>
          </cell>
          <cell r="J2348">
            <v>39959</v>
          </cell>
          <cell r="K2348">
            <v>40659</v>
          </cell>
          <cell r="L2348">
            <v>119475</v>
          </cell>
        </row>
        <row r="2349">
          <cell r="B2349">
            <v>40000000</v>
          </cell>
          <cell r="C2349">
            <v>39923</v>
          </cell>
          <cell r="F2349">
            <v>27953433.609999999</v>
          </cell>
          <cell r="G2349">
            <v>1831013</v>
          </cell>
          <cell r="H2349">
            <v>35.950000000000003</v>
          </cell>
          <cell r="I2349">
            <v>0.35950000000000004</v>
          </cell>
          <cell r="J2349">
            <v>39959</v>
          </cell>
          <cell r="K2349">
            <v>41025</v>
          </cell>
          <cell r="L2349">
            <v>780000</v>
          </cell>
        </row>
        <row r="2350">
          <cell r="B2350">
            <v>13500000</v>
          </cell>
          <cell r="C2350">
            <v>39923</v>
          </cell>
          <cell r="F2350">
            <v>9422384.1999999993</v>
          </cell>
          <cell r="G2350">
            <v>617967</v>
          </cell>
          <cell r="H2350">
            <v>35.950000000000003</v>
          </cell>
          <cell r="I2350">
            <v>0.35950000000000004</v>
          </cell>
          <cell r="J2350">
            <v>39959</v>
          </cell>
          <cell r="K2350">
            <v>41025</v>
          </cell>
          <cell r="L2350">
            <v>263250</v>
          </cell>
        </row>
        <row r="2351">
          <cell r="B2351">
            <v>15000000</v>
          </cell>
          <cell r="C2351">
            <v>39923</v>
          </cell>
          <cell r="F2351">
            <v>10607130.050000001</v>
          </cell>
          <cell r="G2351">
            <v>686630</v>
          </cell>
          <cell r="H2351">
            <v>35.950000000000003</v>
          </cell>
          <cell r="I2351">
            <v>0.35950000000000004</v>
          </cell>
          <cell r="J2351">
            <v>39959</v>
          </cell>
          <cell r="K2351">
            <v>41025</v>
          </cell>
          <cell r="L2351">
            <v>292500</v>
          </cell>
        </row>
        <row r="2352">
          <cell r="B2352">
            <v>7000000</v>
          </cell>
          <cell r="C2352">
            <v>39923</v>
          </cell>
          <cell r="F2352">
            <v>5160045.46</v>
          </cell>
          <cell r="G2352">
            <v>386953</v>
          </cell>
          <cell r="H2352">
            <v>51.88</v>
          </cell>
          <cell r="I2352">
            <v>0.51880000000000004</v>
          </cell>
          <cell r="J2352">
            <v>39959</v>
          </cell>
          <cell r="K2352">
            <v>41025</v>
          </cell>
          <cell r="L2352">
            <v>136500</v>
          </cell>
        </row>
        <row r="2353">
          <cell r="B2353">
            <v>10000000</v>
          </cell>
          <cell r="C2353">
            <v>39923</v>
          </cell>
          <cell r="D2353" t="str">
            <v>A</v>
          </cell>
          <cell r="E2353" t="str">
            <v>S</v>
          </cell>
          <cell r="F2353">
            <v>6780936.29</v>
          </cell>
          <cell r="G2353">
            <v>755553</v>
          </cell>
          <cell r="H2353">
            <v>41.5</v>
          </cell>
          <cell r="I2353">
            <v>0.41499999999999998</v>
          </cell>
          <cell r="J2353">
            <v>39959</v>
          </cell>
          <cell r="K2353">
            <v>40477</v>
          </cell>
          <cell r="L2353">
            <v>265000</v>
          </cell>
        </row>
        <row r="2354">
          <cell r="B2354">
            <v>15000000</v>
          </cell>
          <cell r="C2354">
            <v>39923</v>
          </cell>
          <cell r="E2354" t="str">
            <v>R</v>
          </cell>
          <cell r="F2354">
            <v>14076185.140000001</v>
          </cell>
          <cell r="G2354">
            <v>686630</v>
          </cell>
          <cell r="H2354">
            <v>35.950000000000003</v>
          </cell>
          <cell r="I2354">
            <v>0.35950000000000004</v>
          </cell>
          <cell r="J2354">
            <v>39959</v>
          </cell>
          <cell r="K2354">
            <v>41025</v>
          </cell>
          <cell r="L2354">
            <v>292500</v>
          </cell>
        </row>
        <row r="2355">
          <cell r="B2355">
            <v>7000000</v>
          </cell>
          <cell r="C2355">
            <v>39923</v>
          </cell>
          <cell r="F2355">
            <v>1373095.31</v>
          </cell>
          <cell r="G2355">
            <v>528887</v>
          </cell>
          <cell r="H2355">
            <v>41.5</v>
          </cell>
          <cell r="I2355">
            <v>0.41499999999999998</v>
          </cell>
          <cell r="J2355">
            <v>39959</v>
          </cell>
          <cell r="K2355">
            <v>40477</v>
          </cell>
          <cell r="L2355">
            <v>185500</v>
          </cell>
        </row>
        <row r="2356">
          <cell r="B2356">
            <v>5000000</v>
          </cell>
          <cell r="C2356">
            <v>39923</v>
          </cell>
          <cell r="F2356">
            <v>3965067.01</v>
          </cell>
          <cell r="G2356">
            <v>276395</v>
          </cell>
          <cell r="H2356">
            <v>51.88</v>
          </cell>
          <cell r="I2356">
            <v>0.51880000000000004</v>
          </cell>
          <cell r="J2356">
            <v>39959</v>
          </cell>
          <cell r="K2356">
            <v>41025</v>
          </cell>
          <cell r="L2356">
            <v>97500</v>
          </cell>
        </row>
        <row r="2357">
          <cell r="B2357">
            <v>3000000</v>
          </cell>
          <cell r="C2357">
            <v>39923</v>
          </cell>
          <cell r="E2357" t="str">
            <v>Q</v>
          </cell>
          <cell r="F2357">
            <v>1729718.39</v>
          </cell>
          <cell r="G2357">
            <v>226666</v>
          </cell>
          <cell r="H2357">
            <v>41.5</v>
          </cell>
          <cell r="I2357">
            <v>0.41499999999999998</v>
          </cell>
          <cell r="J2357">
            <v>39959</v>
          </cell>
          <cell r="K2357">
            <v>40477</v>
          </cell>
          <cell r="L2357">
            <v>79500</v>
          </cell>
        </row>
        <row r="2358">
          <cell r="B2358">
            <v>7000000</v>
          </cell>
          <cell r="C2358">
            <v>39923</v>
          </cell>
          <cell r="E2358" t="str">
            <v>R</v>
          </cell>
          <cell r="F2358">
            <v>5820841.9100000001</v>
          </cell>
          <cell r="G2358">
            <v>445656</v>
          </cell>
          <cell r="H2358">
            <v>44.54</v>
          </cell>
          <cell r="I2358">
            <v>0.44540000000000002</v>
          </cell>
          <cell r="J2358">
            <v>39959</v>
          </cell>
          <cell r="K2358">
            <v>40659</v>
          </cell>
          <cell r="L2358">
            <v>185850</v>
          </cell>
        </row>
        <row r="2359">
          <cell r="B2359">
            <v>8000000</v>
          </cell>
          <cell r="C2359">
            <v>39923</v>
          </cell>
          <cell r="F2359">
            <v>1703987.82</v>
          </cell>
          <cell r="G2359">
            <v>604442</v>
          </cell>
          <cell r="H2359">
            <v>41.5</v>
          </cell>
          <cell r="I2359">
            <v>0.41499999999999998</v>
          </cell>
          <cell r="J2359">
            <v>39959</v>
          </cell>
          <cell r="K2359">
            <v>40477</v>
          </cell>
          <cell r="L2359">
            <v>212000</v>
          </cell>
        </row>
        <row r="2360">
          <cell r="B2360">
            <v>2500000</v>
          </cell>
          <cell r="C2360">
            <v>39923</v>
          </cell>
          <cell r="E2360" t="str">
            <v>Q</v>
          </cell>
          <cell r="F2360">
            <v>403263.81</v>
          </cell>
          <cell r="G2360">
            <v>254579</v>
          </cell>
          <cell r="H2360">
            <v>38.729999999999997</v>
          </cell>
          <cell r="I2360">
            <v>0.38729999999999998</v>
          </cell>
          <cell r="J2360">
            <v>39959</v>
          </cell>
          <cell r="K2360">
            <v>40294</v>
          </cell>
          <cell r="L2360">
            <v>66250</v>
          </cell>
        </row>
        <row r="2361">
          <cell r="B2361">
            <v>16000000</v>
          </cell>
          <cell r="C2361">
            <v>39924</v>
          </cell>
          <cell r="F2361">
            <v>11172656.32</v>
          </cell>
          <cell r="G2361">
            <v>732406</v>
          </cell>
          <cell r="H2361">
            <v>35.950000000000003</v>
          </cell>
          <cell r="I2361">
            <v>0.35950000000000004</v>
          </cell>
          <cell r="J2361">
            <v>39959</v>
          </cell>
          <cell r="K2361">
            <v>41025</v>
          </cell>
          <cell r="L2361">
            <v>312000</v>
          </cell>
        </row>
        <row r="2362">
          <cell r="B2362">
            <v>16000000</v>
          </cell>
          <cell r="C2362">
            <v>39924</v>
          </cell>
          <cell r="E2362" t="str">
            <v>P</v>
          </cell>
          <cell r="F2362">
            <v>5053064.71</v>
          </cell>
          <cell r="G2362">
            <v>1164077</v>
          </cell>
          <cell r="H2362">
            <v>36.090000000000003</v>
          </cell>
          <cell r="I2362">
            <v>0.36090000000000005</v>
          </cell>
          <cell r="J2362">
            <v>39959</v>
          </cell>
          <cell r="K2362">
            <v>40477</v>
          </cell>
          <cell r="L2362">
            <v>424000</v>
          </cell>
        </row>
        <row r="2363">
          <cell r="B2363">
            <v>13000000</v>
          </cell>
          <cell r="C2363">
            <v>39924</v>
          </cell>
          <cell r="E2363" t="str">
            <v>Q</v>
          </cell>
          <cell r="F2363">
            <v>11268576.57</v>
          </cell>
          <cell r="G2363">
            <v>595080</v>
          </cell>
          <cell r="H2363">
            <v>35.950000000000003</v>
          </cell>
          <cell r="I2363">
            <v>0.35950000000000004</v>
          </cell>
          <cell r="J2363">
            <v>39959</v>
          </cell>
          <cell r="K2363">
            <v>41025</v>
          </cell>
          <cell r="L2363">
            <v>253500</v>
          </cell>
        </row>
        <row r="2364">
          <cell r="B2364">
            <v>10000000</v>
          </cell>
          <cell r="C2364">
            <v>39924</v>
          </cell>
          <cell r="F2364">
            <v>4977608.4000000004</v>
          </cell>
          <cell r="G2364">
            <v>636651</v>
          </cell>
          <cell r="H2364">
            <v>44.54</v>
          </cell>
          <cell r="I2364">
            <v>0.44540000000000002</v>
          </cell>
          <cell r="J2364">
            <v>39959</v>
          </cell>
          <cell r="K2364">
            <v>40659</v>
          </cell>
          <cell r="L2364">
            <v>265500</v>
          </cell>
        </row>
        <row r="2365">
          <cell r="B2365">
            <v>10000000</v>
          </cell>
          <cell r="C2365">
            <v>39924</v>
          </cell>
          <cell r="F2365">
            <v>7026483.2800000003</v>
          </cell>
          <cell r="G2365">
            <v>552789</v>
          </cell>
          <cell r="H2365">
            <v>51.88</v>
          </cell>
          <cell r="I2365">
            <v>0.51880000000000004</v>
          </cell>
          <cell r="J2365">
            <v>39959</v>
          </cell>
          <cell r="K2365">
            <v>41025</v>
          </cell>
          <cell r="L2365">
            <v>195000</v>
          </cell>
        </row>
        <row r="2366">
          <cell r="B2366">
            <v>12000000</v>
          </cell>
          <cell r="C2366">
            <v>39924</v>
          </cell>
          <cell r="F2366">
            <v>6313736.8099999996</v>
          </cell>
          <cell r="G2366">
            <v>708824</v>
          </cell>
          <cell r="H2366">
            <v>36.04</v>
          </cell>
          <cell r="I2366">
            <v>0.3604</v>
          </cell>
          <cell r="J2366">
            <v>39959</v>
          </cell>
          <cell r="K2366">
            <v>40659</v>
          </cell>
          <cell r="L2366">
            <v>318600</v>
          </cell>
        </row>
        <row r="2367">
          <cell r="B2367">
            <v>10000000</v>
          </cell>
          <cell r="C2367">
            <v>39924</v>
          </cell>
          <cell r="F2367">
            <v>4727252.1900000004</v>
          </cell>
          <cell r="G2367">
            <v>636651</v>
          </cell>
          <cell r="H2367">
            <v>44.54</v>
          </cell>
          <cell r="I2367">
            <v>0.44540000000000002</v>
          </cell>
          <cell r="J2367">
            <v>39959</v>
          </cell>
          <cell r="K2367">
            <v>40659</v>
          </cell>
          <cell r="L2367">
            <v>265500</v>
          </cell>
        </row>
        <row r="2368">
          <cell r="B2368">
            <v>3500000</v>
          </cell>
          <cell r="C2368">
            <v>39924</v>
          </cell>
          <cell r="F2368">
            <v>1520618.72</v>
          </cell>
          <cell r="G2368">
            <v>222828</v>
          </cell>
          <cell r="H2368">
            <v>44.54</v>
          </cell>
          <cell r="I2368">
            <v>0.44540000000000002</v>
          </cell>
          <cell r="J2368">
            <v>39959</v>
          </cell>
          <cell r="K2368">
            <v>40659</v>
          </cell>
          <cell r="L2368">
            <v>92925</v>
          </cell>
        </row>
        <row r="2369">
          <cell r="B2369">
            <v>5000000</v>
          </cell>
          <cell r="C2369">
            <v>39924</v>
          </cell>
          <cell r="F2369">
            <v>1151559</v>
          </cell>
          <cell r="G2369">
            <v>377777</v>
          </cell>
          <cell r="H2369">
            <v>41.5</v>
          </cell>
          <cell r="I2369">
            <v>0.41499999999999998</v>
          </cell>
          <cell r="J2369">
            <v>39959</v>
          </cell>
          <cell r="K2369">
            <v>40477</v>
          </cell>
          <cell r="L2369">
            <v>132500</v>
          </cell>
        </row>
        <row r="2370">
          <cell r="B2370">
            <v>14000000</v>
          </cell>
          <cell r="C2370">
            <v>39924</v>
          </cell>
          <cell r="F2370">
            <v>9775774.9900000002</v>
          </cell>
          <cell r="G2370">
            <v>640855</v>
          </cell>
          <cell r="H2370">
            <v>35.950000000000003</v>
          </cell>
          <cell r="I2370">
            <v>0.35950000000000004</v>
          </cell>
          <cell r="J2370">
            <v>39959</v>
          </cell>
          <cell r="K2370">
            <v>41025</v>
          </cell>
          <cell r="L2370">
            <v>273000</v>
          </cell>
        </row>
        <row r="2371">
          <cell r="B2371">
            <v>11000000</v>
          </cell>
          <cell r="C2371">
            <v>39924</v>
          </cell>
          <cell r="F2371">
            <v>4905116.0999999996</v>
          </cell>
          <cell r="G2371">
            <v>649755</v>
          </cell>
          <cell r="H2371">
            <v>36.04</v>
          </cell>
          <cell r="I2371">
            <v>0.3604</v>
          </cell>
          <cell r="J2371">
            <v>39959</v>
          </cell>
          <cell r="K2371">
            <v>40659</v>
          </cell>
          <cell r="L2371">
            <v>292050</v>
          </cell>
        </row>
        <row r="2372">
          <cell r="B2372">
            <v>3000000</v>
          </cell>
          <cell r="C2372">
            <v>39924</v>
          </cell>
          <cell r="F2372">
            <v>1421399.92</v>
          </cell>
          <cell r="G2372">
            <v>190996</v>
          </cell>
          <cell r="H2372">
            <v>44.54</v>
          </cell>
          <cell r="I2372">
            <v>0.44540000000000002</v>
          </cell>
          <cell r="J2372">
            <v>39959</v>
          </cell>
          <cell r="K2372">
            <v>40659</v>
          </cell>
          <cell r="L2372">
            <v>79650</v>
          </cell>
        </row>
        <row r="2373">
          <cell r="B2373">
            <v>12000000</v>
          </cell>
          <cell r="C2373">
            <v>39924</v>
          </cell>
          <cell r="F2373">
            <v>2463992.34</v>
          </cell>
          <cell r="G2373">
            <v>873058</v>
          </cell>
          <cell r="H2373">
            <v>36.090000000000003</v>
          </cell>
          <cell r="I2373">
            <v>0.36090000000000005</v>
          </cell>
          <cell r="J2373">
            <v>39959</v>
          </cell>
          <cell r="K2373">
            <v>40477</v>
          </cell>
          <cell r="L2373">
            <v>318000</v>
          </cell>
        </row>
        <row r="2374">
          <cell r="B2374">
            <v>10000000</v>
          </cell>
          <cell r="C2374">
            <v>39924</v>
          </cell>
          <cell r="F2374">
            <v>7281507.5700000003</v>
          </cell>
          <cell r="G2374">
            <v>552789</v>
          </cell>
          <cell r="H2374">
            <v>51.88</v>
          </cell>
          <cell r="I2374">
            <v>0.51880000000000004</v>
          </cell>
          <cell r="J2374">
            <v>39959</v>
          </cell>
          <cell r="K2374">
            <v>41025</v>
          </cell>
          <cell r="L2374">
            <v>195000</v>
          </cell>
        </row>
        <row r="2375">
          <cell r="B2375">
            <v>4000000</v>
          </cell>
          <cell r="C2375">
            <v>39924</v>
          </cell>
          <cell r="D2375" t="str">
            <v>A</v>
          </cell>
          <cell r="E2375" t="str">
            <v>P</v>
          </cell>
          <cell r="F2375">
            <v>2740439.83</v>
          </cell>
          <cell r="G2375">
            <v>254661</v>
          </cell>
          <cell r="H2375">
            <v>44.54</v>
          </cell>
          <cell r="I2375">
            <v>0.44540000000000002</v>
          </cell>
          <cell r="J2375">
            <v>39959</v>
          </cell>
          <cell r="K2375">
            <v>40659</v>
          </cell>
          <cell r="L2375">
            <v>106200</v>
          </cell>
        </row>
        <row r="2376">
          <cell r="B2376">
            <v>2500000</v>
          </cell>
          <cell r="C2376">
            <v>39924</v>
          </cell>
          <cell r="F2376">
            <v>1637306.92</v>
          </cell>
          <cell r="G2376">
            <v>159163</v>
          </cell>
          <cell r="H2376">
            <v>44.54</v>
          </cell>
          <cell r="I2376">
            <v>0.44540000000000002</v>
          </cell>
          <cell r="J2376">
            <v>39959</v>
          </cell>
          <cell r="K2376">
            <v>40659</v>
          </cell>
          <cell r="L2376">
            <v>66375</v>
          </cell>
        </row>
        <row r="2377">
          <cell r="B2377">
            <v>5500000</v>
          </cell>
          <cell r="C2377">
            <v>39924</v>
          </cell>
          <cell r="D2377" t="str">
            <v>A</v>
          </cell>
          <cell r="F2377">
            <v>2913175.13</v>
          </cell>
          <cell r="G2377">
            <v>350158</v>
          </cell>
          <cell r="H2377">
            <v>44.54</v>
          </cell>
          <cell r="I2377">
            <v>0.44540000000000002</v>
          </cell>
          <cell r="J2377">
            <v>39959</v>
          </cell>
          <cell r="K2377">
            <v>40659</v>
          </cell>
          <cell r="L2377">
            <v>146025</v>
          </cell>
        </row>
        <row r="2378">
          <cell r="B2378">
            <v>28000000</v>
          </cell>
          <cell r="C2378">
            <v>39924</v>
          </cell>
          <cell r="F2378">
            <v>19366427.379999999</v>
          </cell>
          <cell r="G2378">
            <v>1281709</v>
          </cell>
          <cell r="H2378">
            <v>35.950000000000003</v>
          </cell>
          <cell r="I2378">
            <v>0.35950000000000004</v>
          </cell>
          <cell r="J2378">
            <v>39959</v>
          </cell>
          <cell r="K2378">
            <v>41025</v>
          </cell>
          <cell r="L2378">
            <v>546000</v>
          </cell>
        </row>
        <row r="2379">
          <cell r="B2379">
            <v>31000000</v>
          </cell>
          <cell r="C2379">
            <v>39924</v>
          </cell>
          <cell r="F2379">
            <v>21664710.079999998</v>
          </cell>
          <cell r="G2379">
            <v>1419035</v>
          </cell>
          <cell r="H2379">
            <v>35.950000000000003</v>
          </cell>
          <cell r="I2379">
            <v>0.35950000000000004</v>
          </cell>
          <cell r="J2379">
            <v>39959</v>
          </cell>
          <cell r="K2379">
            <v>41025</v>
          </cell>
          <cell r="L2379">
            <v>604500</v>
          </cell>
        </row>
        <row r="2380">
          <cell r="B2380">
            <v>5000000</v>
          </cell>
          <cell r="C2380">
            <v>39924</v>
          </cell>
          <cell r="F2380">
            <v>4514436.2</v>
          </cell>
          <cell r="G2380">
            <v>276395</v>
          </cell>
          <cell r="H2380">
            <v>51.88</v>
          </cell>
          <cell r="I2380">
            <v>0.51880000000000004</v>
          </cell>
          <cell r="J2380">
            <v>39959</v>
          </cell>
          <cell r="K2380">
            <v>41025</v>
          </cell>
          <cell r="L2380">
            <v>97500</v>
          </cell>
        </row>
        <row r="2381">
          <cell r="B2381">
            <v>12000000</v>
          </cell>
          <cell r="C2381">
            <v>39924</v>
          </cell>
          <cell r="F2381">
            <v>8254282.3399999999</v>
          </cell>
          <cell r="G2381">
            <v>549304</v>
          </cell>
          <cell r="H2381">
            <v>35.950000000000003</v>
          </cell>
          <cell r="I2381">
            <v>0.35950000000000004</v>
          </cell>
          <cell r="J2381">
            <v>39959</v>
          </cell>
          <cell r="K2381">
            <v>41025</v>
          </cell>
          <cell r="L2381">
            <v>234000</v>
          </cell>
        </row>
        <row r="2382">
          <cell r="B2382">
            <v>12000000</v>
          </cell>
          <cell r="C2382">
            <v>39924</v>
          </cell>
          <cell r="E2382" t="str">
            <v>P</v>
          </cell>
          <cell r="F2382">
            <v>9747946.0700000003</v>
          </cell>
          <cell r="G2382">
            <v>549304</v>
          </cell>
          <cell r="H2382">
            <v>35.950000000000003</v>
          </cell>
          <cell r="I2382">
            <v>0.35950000000000004</v>
          </cell>
          <cell r="J2382">
            <v>39959</v>
          </cell>
          <cell r="K2382">
            <v>41025</v>
          </cell>
          <cell r="L2382">
            <v>234000</v>
          </cell>
        </row>
        <row r="2383">
          <cell r="B2383">
            <v>6000000</v>
          </cell>
          <cell r="C2383">
            <v>39924</v>
          </cell>
          <cell r="D2383" t="str">
            <v>A</v>
          </cell>
          <cell r="E2383" t="str">
            <v>R</v>
          </cell>
          <cell r="F2383">
            <v>6345859.5199999996</v>
          </cell>
          <cell r="G2383">
            <v>331674</v>
          </cell>
          <cell r="H2383">
            <v>51.88</v>
          </cell>
          <cell r="I2383">
            <v>0.51880000000000004</v>
          </cell>
          <cell r="J2383">
            <v>39959</v>
          </cell>
          <cell r="K2383">
            <v>41025</v>
          </cell>
          <cell r="L2383">
            <v>117000</v>
          </cell>
        </row>
        <row r="2384">
          <cell r="B2384">
            <v>8000000</v>
          </cell>
          <cell r="C2384">
            <v>39924</v>
          </cell>
          <cell r="F2384">
            <v>6866323.7800000003</v>
          </cell>
          <cell r="G2384">
            <v>442232</v>
          </cell>
          <cell r="H2384">
            <v>51.88</v>
          </cell>
          <cell r="I2384">
            <v>0.51880000000000004</v>
          </cell>
          <cell r="J2384">
            <v>39959</v>
          </cell>
          <cell r="K2384">
            <v>41025</v>
          </cell>
          <cell r="L2384">
            <v>156000</v>
          </cell>
        </row>
        <row r="2385">
          <cell r="B2385">
            <v>5000000</v>
          </cell>
          <cell r="C2385">
            <v>39924</v>
          </cell>
          <cell r="F2385">
            <v>927219.32</v>
          </cell>
          <cell r="G2385">
            <v>377777</v>
          </cell>
          <cell r="H2385">
            <v>41.5</v>
          </cell>
          <cell r="I2385">
            <v>0.41499999999999998</v>
          </cell>
          <cell r="J2385">
            <v>39959</v>
          </cell>
          <cell r="K2385">
            <v>40477</v>
          </cell>
          <cell r="L2385">
            <v>132500</v>
          </cell>
        </row>
        <row r="2386">
          <cell r="B2386">
            <v>17000000</v>
          </cell>
          <cell r="C2386">
            <v>39924</v>
          </cell>
          <cell r="F2386">
            <v>7692971.79</v>
          </cell>
          <cell r="G2386">
            <v>1004167</v>
          </cell>
          <cell r="H2386">
            <v>36.04</v>
          </cell>
          <cell r="I2386">
            <v>0.3604</v>
          </cell>
          <cell r="J2386">
            <v>39959</v>
          </cell>
          <cell r="K2386">
            <v>40659</v>
          </cell>
          <cell r="L2386">
            <v>451350</v>
          </cell>
        </row>
        <row r="2387">
          <cell r="B2387">
            <v>2000000</v>
          </cell>
          <cell r="C2387">
            <v>39924</v>
          </cell>
          <cell r="D2387" t="str">
            <v>A</v>
          </cell>
          <cell r="E2387" t="str">
            <v>S</v>
          </cell>
          <cell r="F2387">
            <v>2228645.23</v>
          </cell>
          <cell r="G2387">
            <v>151111</v>
          </cell>
          <cell r="H2387">
            <v>41.5</v>
          </cell>
          <cell r="I2387">
            <v>0.41499999999999998</v>
          </cell>
          <cell r="J2387">
            <v>39959</v>
          </cell>
          <cell r="K2387">
            <v>40477</v>
          </cell>
          <cell r="L2387">
            <v>53000</v>
          </cell>
        </row>
        <row r="2388">
          <cell r="B2388">
            <v>3000000</v>
          </cell>
          <cell r="C2388">
            <v>39924</v>
          </cell>
          <cell r="E2388" t="str">
            <v>Q</v>
          </cell>
          <cell r="F2388">
            <v>2302381.5299999998</v>
          </cell>
          <cell r="G2388">
            <v>190996</v>
          </cell>
          <cell r="H2388">
            <v>44.54</v>
          </cell>
          <cell r="I2388">
            <v>0.44540000000000002</v>
          </cell>
          <cell r="J2388">
            <v>39959</v>
          </cell>
          <cell r="K2388">
            <v>40659</v>
          </cell>
          <cell r="L2388">
            <v>79650</v>
          </cell>
        </row>
        <row r="2389">
          <cell r="B2389">
            <v>2500000</v>
          </cell>
          <cell r="C2389">
            <v>39924</v>
          </cell>
          <cell r="F2389">
            <v>1162683.96</v>
          </cell>
          <cell r="G2389">
            <v>159163</v>
          </cell>
          <cell r="H2389">
            <v>44.54</v>
          </cell>
          <cell r="I2389">
            <v>0.44540000000000002</v>
          </cell>
          <cell r="J2389">
            <v>39959</v>
          </cell>
          <cell r="K2389">
            <v>40659</v>
          </cell>
          <cell r="L2389">
            <v>66375</v>
          </cell>
        </row>
        <row r="2390">
          <cell r="B2390">
            <v>3000000</v>
          </cell>
          <cell r="C2390">
            <v>39924</v>
          </cell>
          <cell r="F2390">
            <v>2044908.37</v>
          </cell>
          <cell r="G2390">
            <v>190996</v>
          </cell>
          <cell r="H2390">
            <v>44.54</v>
          </cell>
          <cell r="I2390">
            <v>0.44540000000000002</v>
          </cell>
          <cell r="J2390">
            <v>39959</v>
          </cell>
          <cell r="K2390">
            <v>40659</v>
          </cell>
          <cell r="L2390">
            <v>79650</v>
          </cell>
        </row>
        <row r="2391">
          <cell r="B2391">
            <v>3000000</v>
          </cell>
          <cell r="C2391">
            <v>39924</v>
          </cell>
          <cell r="E2391" t="str">
            <v>P</v>
          </cell>
          <cell r="F2391">
            <v>1686365.46</v>
          </cell>
          <cell r="G2391">
            <v>226666</v>
          </cell>
          <cell r="H2391">
            <v>41.5</v>
          </cell>
          <cell r="I2391">
            <v>0.41499999999999998</v>
          </cell>
          <cell r="J2391">
            <v>39959</v>
          </cell>
          <cell r="K2391">
            <v>40477</v>
          </cell>
          <cell r="L2391">
            <v>79500</v>
          </cell>
        </row>
        <row r="2392">
          <cell r="B2392">
            <v>6000000</v>
          </cell>
          <cell r="C2392">
            <v>39924</v>
          </cell>
          <cell r="F2392">
            <v>3597442.7</v>
          </cell>
          <cell r="G2392">
            <v>381991</v>
          </cell>
          <cell r="H2392">
            <v>44.54</v>
          </cell>
          <cell r="I2392">
            <v>0.44540000000000002</v>
          </cell>
          <cell r="J2392">
            <v>39959</v>
          </cell>
          <cell r="K2392">
            <v>40659</v>
          </cell>
          <cell r="L2392">
            <v>159300</v>
          </cell>
        </row>
        <row r="2393">
          <cell r="B2393">
            <v>4000000</v>
          </cell>
          <cell r="C2393">
            <v>39924</v>
          </cell>
          <cell r="F2393">
            <v>390743.86</v>
          </cell>
          <cell r="G2393">
            <v>302221</v>
          </cell>
          <cell r="H2393">
            <v>41.5</v>
          </cell>
          <cell r="I2393">
            <v>0.41499999999999998</v>
          </cell>
          <cell r="J2393">
            <v>39959</v>
          </cell>
          <cell r="K2393">
            <v>40477</v>
          </cell>
          <cell r="L2393">
            <v>106000</v>
          </cell>
        </row>
        <row r="2394">
          <cell r="B2394">
            <v>7000000</v>
          </cell>
          <cell r="C2394">
            <v>39924</v>
          </cell>
          <cell r="F2394">
            <v>5208860.84</v>
          </cell>
          <cell r="G2394">
            <v>386953</v>
          </cell>
          <cell r="H2394">
            <v>51.88</v>
          </cell>
          <cell r="I2394">
            <v>0.51880000000000004</v>
          </cell>
          <cell r="J2394">
            <v>39959</v>
          </cell>
          <cell r="K2394">
            <v>41025</v>
          </cell>
          <cell r="L2394">
            <v>136500</v>
          </cell>
        </row>
        <row r="2395">
          <cell r="B2395">
            <v>3000000</v>
          </cell>
          <cell r="C2395">
            <v>39924</v>
          </cell>
          <cell r="D2395" t="str">
            <v>A</v>
          </cell>
          <cell r="E2395" t="str">
            <v>T</v>
          </cell>
          <cell r="F2395">
            <v>1801806.28</v>
          </cell>
          <cell r="G2395">
            <v>305494</v>
          </cell>
          <cell r="H2395">
            <v>38.729999999999997</v>
          </cell>
          <cell r="I2395">
            <v>0.38729999999999998</v>
          </cell>
          <cell r="J2395">
            <v>39959</v>
          </cell>
          <cell r="K2395">
            <v>40294</v>
          </cell>
          <cell r="L2395">
            <v>79500</v>
          </cell>
        </row>
        <row r="2396">
          <cell r="B2396">
            <v>4000000</v>
          </cell>
          <cell r="C2396">
            <v>39924</v>
          </cell>
          <cell r="F2396">
            <v>783717.77</v>
          </cell>
          <cell r="G2396">
            <v>302221</v>
          </cell>
          <cell r="H2396">
            <v>41.5</v>
          </cell>
          <cell r="I2396">
            <v>0.41499999999999998</v>
          </cell>
          <cell r="J2396">
            <v>39959</v>
          </cell>
          <cell r="K2396">
            <v>40477</v>
          </cell>
          <cell r="L2396">
            <v>106000</v>
          </cell>
        </row>
        <row r="2397">
          <cell r="B2397">
            <v>4000000</v>
          </cell>
          <cell r="C2397">
            <v>39924</v>
          </cell>
          <cell r="E2397" t="str">
            <v>P</v>
          </cell>
          <cell r="F2397">
            <v>230036.47</v>
          </cell>
          <cell r="G2397">
            <v>407325</v>
          </cell>
          <cell r="H2397">
            <v>38.729999999999997</v>
          </cell>
          <cell r="I2397">
            <v>0.38729999999999998</v>
          </cell>
          <cell r="J2397">
            <v>39959</v>
          </cell>
          <cell r="K2397">
            <v>40294</v>
          </cell>
          <cell r="L2397">
            <v>106000</v>
          </cell>
        </row>
        <row r="2398">
          <cell r="B2398">
            <v>4000000</v>
          </cell>
          <cell r="C2398">
            <v>39924</v>
          </cell>
          <cell r="F2398">
            <v>710561.86</v>
          </cell>
          <cell r="G2398">
            <v>302221</v>
          </cell>
          <cell r="H2398">
            <v>41.5</v>
          </cell>
          <cell r="I2398">
            <v>0.41499999999999998</v>
          </cell>
          <cell r="J2398">
            <v>39959</v>
          </cell>
          <cell r="K2398">
            <v>40477</v>
          </cell>
          <cell r="L2398">
            <v>106000</v>
          </cell>
        </row>
        <row r="2399">
          <cell r="B2399">
            <v>10000000</v>
          </cell>
          <cell r="C2399">
            <v>39924</v>
          </cell>
          <cell r="F2399">
            <v>2132240.62</v>
          </cell>
          <cell r="G2399">
            <v>755553</v>
          </cell>
          <cell r="H2399">
            <v>41.5</v>
          </cell>
          <cell r="I2399">
            <v>0.41499999999999998</v>
          </cell>
          <cell r="J2399">
            <v>39959</v>
          </cell>
          <cell r="K2399">
            <v>40477</v>
          </cell>
          <cell r="L2399">
            <v>265000</v>
          </cell>
        </row>
        <row r="2400">
          <cell r="B2400">
            <v>12000000</v>
          </cell>
          <cell r="C2400">
            <v>39924</v>
          </cell>
          <cell r="F2400">
            <v>5462110.1500000004</v>
          </cell>
          <cell r="G2400">
            <v>708824</v>
          </cell>
          <cell r="H2400">
            <v>36.04</v>
          </cell>
          <cell r="I2400">
            <v>0.3604</v>
          </cell>
          <cell r="J2400">
            <v>39959</v>
          </cell>
          <cell r="K2400">
            <v>40659</v>
          </cell>
          <cell r="L2400">
            <v>318600</v>
          </cell>
        </row>
        <row r="2401">
          <cell r="B2401">
            <v>8000000</v>
          </cell>
          <cell r="C2401">
            <v>39924</v>
          </cell>
          <cell r="E2401" t="str">
            <v>R</v>
          </cell>
          <cell r="F2401">
            <v>1853049.6</v>
          </cell>
          <cell r="G2401">
            <v>814650</v>
          </cell>
          <cell r="H2401">
            <v>38.729999999999997</v>
          </cell>
          <cell r="I2401">
            <v>0.38729999999999998</v>
          </cell>
          <cell r="J2401">
            <v>39959</v>
          </cell>
          <cell r="K2401">
            <v>40294</v>
          </cell>
          <cell r="L2401">
            <v>212000</v>
          </cell>
        </row>
        <row r="2402">
          <cell r="B2402">
            <v>15000000</v>
          </cell>
          <cell r="C2402">
            <v>39924</v>
          </cell>
          <cell r="F2402">
            <v>11329594.800000001</v>
          </cell>
          <cell r="G2402">
            <v>686630</v>
          </cell>
          <cell r="H2402">
            <v>35.950000000000003</v>
          </cell>
          <cell r="I2402">
            <v>0.35950000000000004</v>
          </cell>
          <cell r="J2402">
            <v>39959</v>
          </cell>
          <cell r="K2402">
            <v>41025</v>
          </cell>
          <cell r="L2402">
            <v>292500</v>
          </cell>
        </row>
        <row r="2403">
          <cell r="B2403">
            <v>10000000</v>
          </cell>
          <cell r="C2403">
            <v>39925</v>
          </cell>
          <cell r="D2403" t="str">
            <v>A</v>
          </cell>
          <cell r="E2403" t="str">
            <v>T</v>
          </cell>
          <cell r="F2403">
            <v>9976018.9600000009</v>
          </cell>
          <cell r="G2403">
            <v>636651</v>
          </cell>
          <cell r="H2403">
            <v>44.54</v>
          </cell>
          <cell r="I2403">
            <v>0.44540000000000002</v>
          </cell>
          <cell r="J2403">
            <v>39959</v>
          </cell>
          <cell r="K2403">
            <v>40659</v>
          </cell>
          <cell r="L2403">
            <v>265500</v>
          </cell>
        </row>
        <row r="2404">
          <cell r="B2404">
            <v>4000000</v>
          </cell>
          <cell r="C2404">
            <v>39925</v>
          </cell>
          <cell r="D2404" t="str">
            <v>A</v>
          </cell>
          <cell r="E2404" t="str">
            <v>T</v>
          </cell>
          <cell r="F2404">
            <v>4322598.47</v>
          </cell>
          <cell r="G2404">
            <v>254661</v>
          </cell>
          <cell r="H2404">
            <v>44.54</v>
          </cell>
          <cell r="I2404">
            <v>0.44540000000000002</v>
          </cell>
          <cell r="J2404">
            <v>39959</v>
          </cell>
          <cell r="K2404">
            <v>40659</v>
          </cell>
          <cell r="L2404">
            <v>106200</v>
          </cell>
        </row>
        <row r="2405">
          <cell r="B2405">
            <v>2500000</v>
          </cell>
          <cell r="C2405">
            <v>39925</v>
          </cell>
          <cell r="D2405" t="str">
            <v>A</v>
          </cell>
          <cell r="E2405" t="str">
            <v>S</v>
          </cell>
          <cell r="F2405">
            <v>2022273.36</v>
          </cell>
          <cell r="G2405">
            <v>188888</v>
          </cell>
          <cell r="H2405">
            <v>41.5</v>
          </cell>
          <cell r="I2405">
            <v>0.41499999999999998</v>
          </cell>
          <cell r="J2405">
            <v>39959</v>
          </cell>
          <cell r="K2405">
            <v>40477</v>
          </cell>
          <cell r="L2405">
            <v>66250</v>
          </cell>
        </row>
        <row r="2406">
          <cell r="B2406">
            <v>6000000</v>
          </cell>
          <cell r="C2406">
            <v>39925</v>
          </cell>
          <cell r="E2406" t="str">
            <v>Q</v>
          </cell>
          <cell r="F2406">
            <v>4466128.51</v>
          </cell>
          <cell r="G2406">
            <v>381991</v>
          </cell>
          <cell r="H2406">
            <v>44.54</v>
          </cell>
          <cell r="I2406">
            <v>0.44540000000000002</v>
          </cell>
          <cell r="J2406">
            <v>39959</v>
          </cell>
          <cell r="K2406">
            <v>40659</v>
          </cell>
          <cell r="L2406">
            <v>159300</v>
          </cell>
        </row>
        <row r="2407">
          <cell r="B2407">
            <v>4000000</v>
          </cell>
          <cell r="C2407">
            <v>39925</v>
          </cell>
          <cell r="F2407">
            <v>2655121.73</v>
          </cell>
          <cell r="G2407">
            <v>221116</v>
          </cell>
          <cell r="H2407">
            <v>51.88</v>
          </cell>
          <cell r="I2407">
            <v>0.51880000000000004</v>
          </cell>
          <cell r="J2407">
            <v>39959</v>
          </cell>
          <cell r="K2407">
            <v>41025</v>
          </cell>
          <cell r="L2407">
            <v>78000</v>
          </cell>
        </row>
        <row r="2408">
          <cell r="B2408">
            <v>4000000</v>
          </cell>
          <cell r="C2408">
            <v>39925</v>
          </cell>
          <cell r="F2408">
            <v>1867206.78</v>
          </cell>
          <cell r="G2408">
            <v>254661</v>
          </cell>
          <cell r="H2408">
            <v>44.54</v>
          </cell>
          <cell r="I2408">
            <v>0.44540000000000002</v>
          </cell>
          <cell r="J2408">
            <v>39959</v>
          </cell>
          <cell r="K2408">
            <v>40659</v>
          </cell>
          <cell r="L2408">
            <v>106200</v>
          </cell>
        </row>
        <row r="2409">
          <cell r="B2409">
            <v>4000000</v>
          </cell>
          <cell r="C2409">
            <v>39925</v>
          </cell>
          <cell r="F2409">
            <v>1592750.0800000001</v>
          </cell>
          <cell r="G2409">
            <v>302221</v>
          </cell>
          <cell r="H2409">
            <v>41.5</v>
          </cell>
          <cell r="I2409">
            <v>0.41499999999999998</v>
          </cell>
          <cell r="J2409">
            <v>39959</v>
          </cell>
          <cell r="K2409">
            <v>40477</v>
          </cell>
          <cell r="L2409">
            <v>106000</v>
          </cell>
        </row>
        <row r="2410">
          <cell r="B2410">
            <v>7000000</v>
          </cell>
          <cell r="C2410">
            <v>39925</v>
          </cell>
          <cell r="F2410">
            <v>3686767.29</v>
          </cell>
          <cell r="G2410">
            <v>445656</v>
          </cell>
          <cell r="H2410">
            <v>44.54</v>
          </cell>
          <cell r="I2410">
            <v>0.44540000000000002</v>
          </cell>
          <cell r="J2410">
            <v>39959</v>
          </cell>
          <cell r="K2410">
            <v>40659</v>
          </cell>
          <cell r="L2410">
            <v>185850</v>
          </cell>
        </row>
        <row r="2411">
          <cell r="B2411">
            <v>3000000</v>
          </cell>
          <cell r="C2411">
            <v>39925</v>
          </cell>
          <cell r="E2411" t="str">
            <v>R</v>
          </cell>
          <cell r="F2411">
            <v>2840237.03</v>
          </cell>
          <cell r="G2411">
            <v>190996</v>
          </cell>
          <cell r="H2411">
            <v>44.54</v>
          </cell>
          <cell r="I2411">
            <v>0.44540000000000002</v>
          </cell>
          <cell r="J2411">
            <v>39959</v>
          </cell>
          <cell r="K2411">
            <v>40659</v>
          </cell>
          <cell r="L2411">
            <v>79650</v>
          </cell>
        </row>
        <row r="2412">
          <cell r="B2412">
            <v>5500000</v>
          </cell>
          <cell r="C2412">
            <v>39925</v>
          </cell>
          <cell r="F2412">
            <v>4060681.46</v>
          </cell>
          <cell r="G2412">
            <v>304034</v>
          </cell>
          <cell r="H2412">
            <v>51.88</v>
          </cell>
          <cell r="I2412">
            <v>0.51880000000000004</v>
          </cell>
          <cell r="J2412">
            <v>39959</v>
          </cell>
          <cell r="K2412">
            <v>41025</v>
          </cell>
          <cell r="L2412">
            <v>107250</v>
          </cell>
        </row>
        <row r="2413">
          <cell r="B2413">
            <v>3000000</v>
          </cell>
          <cell r="C2413">
            <v>39925</v>
          </cell>
          <cell r="D2413" t="str">
            <v>A</v>
          </cell>
          <cell r="E2413" t="str">
            <v>Q</v>
          </cell>
          <cell r="F2413">
            <v>360264.09</v>
          </cell>
          <cell r="G2413">
            <v>305494</v>
          </cell>
          <cell r="H2413">
            <v>38.729999999999997</v>
          </cell>
          <cell r="I2413">
            <v>0.38729999999999998</v>
          </cell>
          <cell r="J2413">
            <v>39959</v>
          </cell>
          <cell r="K2413">
            <v>40294</v>
          </cell>
          <cell r="L2413">
            <v>79500</v>
          </cell>
        </row>
        <row r="2414">
          <cell r="B2414">
            <v>5000000</v>
          </cell>
          <cell r="C2414">
            <v>39925</v>
          </cell>
          <cell r="F2414">
            <v>1483008.25</v>
          </cell>
          <cell r="G2414">
            <v>377777</v>
          </cell>
          <cell r="H2414">
            <v>41.5</v>
          </cell>
          <cell r="I2414">
            <v>0.41499999999999998</v>
          </cell>
          <cell r="J2414">
            <v>39959</v>
          </cell>
          <cell r="K2414">
            <v>40477</v>
          </cell>
          <cell r="L2414">
            <v>132500</v>
          </cell>
        </row>
        <row r="2415">
          <cell r="B2415">
            <v>12000000</v>
          </cell>
          <cell r="C2415">
            <v>39925</v>
          </cell>
          <cell r="F2415">
            <v>8219670.1699999999</v>
          </cell>
          <cell r="G2415">
            <v>549304</v>
          </cell>
          <cell r="H2415">
            <v>35.950000000000003</v>
          </cell>
          <cell r="I2415">
            <v>0.35950000000000004</v>
          </cell>
          <cell r="J2415">
            <v>39959</v>
          </cell>
          <cell r="K2415">
            <v>41025</v>
          </cell>
          <cell r="L2415">
            <v>234000</v>
          </cell>
        </row>
        <row r="2416">
          <cell r="B2416">
            <v>6000000</v>
          </cell>
          <cell r="C2416">
            <v>39925</v>
          </cell>
          <cell r="F2416">
            <v>3776988.22</v>
          </cell>
          <cell r="G2416">
            <v>350007</v>
          </cell>
          <cell r="H2416">
            <v>48.86</v>
          </cell>
          <cell r="I2416">
            <v>0.48859999999999998</v>
          </cell>
          <cell r="J2416">
            <v>39959</v>
          </cell>
          <cell r="K2416">
            <v>40842</v>
          </cell>
          <cell r="L2416">
            <v>147000</v>
          </cell>
        </row>
        <row r="2417">
          <cell r="B2417">
            <v>2500000</v>
          </cell>
          <cell r="C2417">
            <v>39925</v>
          </cell>
          <cell r="D2417" t="str">
            <v>A</v>
          </cell>
          <cell r="E2417" t="str">
            <v>S</v>
          </cell>
          <cell r="F2417">
            <v>1249282.25</v>
          </cell>
          <cell r="G2417">
            <v>254579</v>
          </cell>
          <cell r="H2417">
            <v>38.729999999999997</v>
          </cell>
          <cell r="I2417">
            <v>0.38729999999999998</v>
          </cell>
          <cell r="J2417">
            <v>39959</v>
          </cell>
          <cell r="K2417">
            <v>40294</v>
          </cell>
          <cell r="L2417">
            <v>66250</v>
          </cell>
        </row>
        <row r="2418">
          <cell r="B2418">
            <v>16000000</v>
          </cell>
          <cell r="C2418">
            <v>39925</v>
          </cell>
          <cell r="F2418">
            <v>11267715.939999999</v>
          </cell>
          <cell r="G2418">
            <v>732406</v>
          </cell>
          <cell r="H2418">
            <v>35.950000000000003</v>
          </cell>
          <cell r="I2418">
            <v>0.35950000000000004</v>
          </cell>
          <cell r="J2418">
            <v>39959</v>
          </cell>
          <cell r="K2418">
            <v>41025</v>
          </cell>
          <cell r="L2418">
            <v>312000</v>
          </cell>
        </row>
        <row r="2419">
          <cell r="B2419">
            <v>4000000</v>
          </cell>
          <cell r="C2419">
            <v>39925</v>
          </cell>
          <cell r="F2419">
            <v>1763329.43</v>
          </cell>
          <cell r="G2419">
            <v>254661</v>
          </cell>
          <cell r="H2419">
            <v>44.54</v>
          </cell>
          <cell r="I2419">
            <v>0.44540000000000002</v>
          </cell>
          <cell r="J2419">
            <v>39959</v>
          </cell>
          <cell r="K2419">
            <v>40659</v>
          </cell>
          <cell r="L2419">
            <v>106200</v>
          </cell>
        </row>
        <row r="2420">
          <cell r="B2420">
            <v>4000000</v>
          </cell>
          <cell r="C2420">
            <v>39925</v>
          </cell>
          <cell r="F2420">
            <v>790718.16</v>
          </cell>
          <cell r="G2420">
            <v>302221</v>
          </cell>
          <cell r="H2420">
            <v>41.5</v>
          </cell>
          <cell r="I2420">
            <v>0.41499999999999998</v>
          </cell>
          <cell r="J2420">
            <v>39959</v>
          </cell>
          <cell r="K2420">
            <v>40477</v>
          </cell>
          <cell r="L2420">
            <v>106000</v>
          </cell>
        </row>
        <row r="2421">
          <cell r="B2421">
            <v>15000000</v>
          </cell>
          <cell r="C2421">
            <v>39925</v>
          </cell>
          <cell r="F2421">
            <v>6700159.96</v>
          </cell>
          <cell r="G2421">
            <v>886030</v>
          </cell>
          <cell r="H2421">
            <v>36.04</v>
          </cell>
          <cell r="I2421">
            <v>0.3604</v>
          </cell>
          <cell r="J2421">
            <v>39959</v>
          </cell>
          <cell r="K2421">
            <v>40659</v>
          </cell>
          <cell r="L2421">
            <v>398250</v>
          </cell>
        </row>
        <row r="2422">
          <cell r="B2422">
            <v>2500000</v>
          </cell>
          <cell r="C2422">
            <v>39925</v>
          </cell>
          <cell r="F2422">
            <v>478921.74</v>
          </cell>
          <cell r="G2422">
            <v>188888</v>
          </cell>
          <cell r="H2422">
            <v>41.5</v>
          </cell>
          <cell r="I2422">
            <v>0.41499999999999998</v>
          </cell>
          <cell r="J2422">
            <v>39959</v>
          </cell>
          <cell r="K2422">
            <v>40477</v>
          </cell>
          <cell r="L2422">
            <v>66250</v>
          </cell>
        </row>
        <row r="2423">
          <cell r="B2423">
            <v>4000000</v>
          </cell>
          <cell r="C2423">
            <v>39925</v>
          </cell>
          <cell r="E2423" t="str">
            <v>P</v>
          </cell>
          <cell r="F2423">
            <v>2695134.94</v>
          </cell>
          <cell r="G2423">
            <v>254661</v>
          </cell>
          <cell r="H2423">
            <v>44.54</v>
          </cell>
          <cell r="I2423">
            <v>0.44540000000000002</v>
          </cell>
          <cell r="J2423">
            <v>39959</v>
          </cell>
          <cell r="K2423">
            <v>40659</v>
          </cell>
          <cell r="L2423">
            <v>106200</v>
          </cell>
        </row>
        <row r="2424">
          <cell r="B2424">
            <v>4000000</v>
          </cell>
          <cell r="C2424">
            <v>39925</v>
          </cell>
          <cell r="E2424" t="str">
            <v>R</v>
          </cell>
          <cell r="F2424">
            <v>3632249.77</v>
          </cell>
          <cell r="G2424">
            <v>254661</v>
          </cell>
          <cell r="H2424">
            <v>44.54</v>
          </cell>
          <cell r="I2424">
            <v>0.44540000000000002</v>
          </cell>
          <cell r="J2424">
            <v>39959</v>
          </cell>
          <cell r="K2424">
            <v>40659</v>
          </cell>
          <cell r="L2424">
            <v>106200</v>
          </cell>
        </row>
        <row r="2425">
          <cell r="B2425">
            <v>4000000</v>
          </cell>
          <cell r="C2425">
            <v>39925</v>
          </cell>
          <cell r="E2425" t="str">
            <v>P</v>
          </cell>
          <cell r="F2425">
            <v>2760098.31</v>
          </cell>
          <cell r="G2425">
            <v>254661</v>
          </cell>
          <cell r="H2425">
            <v>44.54</v>
          </cell>
          <cell r="I2425">
            <v>0.44540000000000002</v>
          </cell>
          <cell r="J2425">
            <v>39959</v>
          </cell>
          <cell r="K2425">
            <v>40659</v>
          </cell>
          <cell r="L2425">
            <v>106200</v>
          </cell>
        </row>
        <row r="2426">
          <cell r="B2426">
            <v>16000000</v>
          </cell>
          <cell r="C2426">
            <v>39925</v>
          </cell>
          <cell r="F2426">
            <v>9711953.9600000009</v>
          </cell>
          <cell r="G2426">
            <v>816572</v>
          </cell>
          <cell r="H2426">
            <v>36.03</v>
          </cell>
          <cell r="I2426">
            <v>0.36030000000000001</v>
          </cell>
          <cell r="J2426">
            <v>39959</v>
          </cell>
          <cell r="K2426">
            <v>40842</v>
          </cell>
          <cell r="L2426">
            <v>392000</v>
          </cell>
        </row>
        <row r="2427">
          <cell r="B2427">
            <v>3500000</v>
          </cell>
          <cell r="C2427">
            <v>39925</v>
          </cell>
          <cell r="F2427">
            <v>2923744.31</v>
          </cell>
          <cell r="G2427">
            <v>193477</v>
          </cell>
          <cell r="H2427">
            <v>51.88</v>
          </cell>
          <cell r="I2427">
            <v>0.51880000000000004</v>
          </cell>
          <cell r="J2427">
            <v>39959</v>
          </cell>
          <cell r="K2427">
            <v>41025</v>
          </cell>
          <cell r="L2427">
            <v>68250</v>
          </cell>
        </row>
        <row r="2428">
          <cell r="B2428">
            <v>5000000</v>
          </cell>
          <cell r="C2428">
            <v>39925</v>
          </cell>
          <cell r="D2428" t="str">
            <v>A</v>
          </cell>
          <cell r="E2428" t="str">
            <v>T</v>
          </cell>
          <cell r="F2428">
            <v>6525868.0099999998</v>
          </cell>
          <cell r="G2428">
            <v>276395</v>
          </cell>
          <cell r="H2428">
            <v>51.88</v>
          </cell>
          <cell r="I2428">
            <v>0.51880000000000004</v>
          </cell>
          <cell r="J2428">
            <v>39959</v>
          </cell>
          <cell r="K2428">
            <v>41025</v>
          </cell>
          <cell r="L2428">
            <v>97500</v>
          </cell>
        </row>
        <row r="2429">
          <cell r="B2429">
            <v>2500000</v>
          </cell>
          <cell r="C2429">
            <v>39925</v>
          </cell>
          <cell r="D2429" t="str">
            <v>A</v>
          </cell>
          <cell r="E2429" t="str">
            <v>R</v>
          </cell>
          <cell r="F2429">
            <v>2794983.25</v>
          </cell>
          <cell r="G2429">
            <v>159163</v>
          </cell>
          <cell r="H2429">
            <v>44.54</v>
          </cell>
          <cell r="I2429">
            <v>0.44540000000000002</v>
          </cell>
          <cell r="J2429">
            <v>39959</v>
          </cell>
          <cell r="K2429">
            <v>40659</v>
          </cell>
          <cell r="L2429">
            <v>66375</v>
          </cell>
        </row>
        <row r="2430">
          <cell r="B2430">
            <v>3000000</v>
          </cell>
          <cell r="C2430">
            <v>39925</v>
          </cell>
          <cell r="F2430">
            <v>1410459.02</v>
          </cell>
          <cell r="G2430">
            <v>190996</v>
          </cell>
          <cell r="H2430">
            <v>44.54</v>
          </cell>
          <cell r="I2430">
            <v>0.44540000000000002</v>
          </cell>
          <cell r="J2430">
            <v>39959</v>
          </cell>
          <cell r="K2430">
            <v>40659</v>
          </cell>
          <cell r="L2430">
            <v>79650</v>
          </cell>
        </row>
        <row r="2431">
          <cell r="B2431">
            <v>3000000</v>
          </cell>
          <cell r="C2431">
            <v>39925</v>
          </cell>
          <cell r="F2431">
            <v>1411311</v>
          </cell>
          <cell r="G2431">
            <v>190996</v>
          </cell>
          <cell r="H2431">
            <v>44.54</v>
          </cell>
          <cell r="I2431">
            <v>0.44540000000000002</v>
          </cell>
          <cell r="J2431">
            <v>39959</v>
          </cell>
          <cell r="K2431">
            <v>40659</v>
          </cell>
          <cell r="L2431">
            <v>79650</v>
          </cell>
        </row>
        <row r="2432">
          <cell r="B2432">
            <v>7500000</v>
          </cell>
          <cell r="C2432">
            <v>39925</v>
          </cell>
          <cell r="F2432">
            <v>5807023.1200000001</v>
          </cell>
          <cell r="G2432">
            <v>414592</v>
          </cell>
          <cell r="H2432">
            <v>51.88</v>
          </cell>
          <cell r="I2432">
            <v>0.51880000000000004</v>
          </cell>
          <cell r="J2432">
            <v>39959</v>
          </cell>
          <cell r="K2432">
            <v>41025</v>
          </cell>
          <cell r="L2432">
            <v>146250</v>
          </cell>
        </row>
        <row r="2433">
          <cell r="B2433">
            <v>5500000</v>
          </cell>
          <cell r="C2433">
            <v>39925</v>
          </cell>
          <cell r="F2433">
            <v>1436855.99</v>
          </cell>
          <cell r="G2433">
            <v>415554</v>
          </cell>
          <cell r="H2433">
            <v>41.5</v>
          </cell>
          <cell r="I2433">
            <v>0.41499999999999998</v>
          </cell>
          <cell r="J2433">
            <v>39959</v>
          </cell>
          <cell r="K2433">
            <v>40477</v>
          </cell>
          <cell r="L2433">
            <v>145750</v>
          </cell>
        </row>
        <row r="2434">
          <cell r="B2434">
            <v>5500000</v>
          </cell>
          <cell r="C2434">
            <v>39925</v>
          </cell>
          <cell r="F2434">
            <v>210665</v>
          </cell>
          <cell r="G2434">
            <v>415554</v>
          </cell>
          <cell r="H2434">
            <v>41.5</v>
          </cell>
          <cell r="I2434">
            <v>0.41499999999999998</v>
          </cell>
          <cell r="J2434">
            <v>39959</v>
          </cell>
          <cell r="K2434">
            <v>40477</v>
          </cell>
          <cell r="L2434">
            <v>145750</v>
          </cell>
        </row>
        <row r="2435">
          <cell r="B2435">
            <v>5000000</v>
          </cell>
          <cell r="C2435">
            <v>39925</v>
          </cell>
          <cell r="E2435" t="str">
            <v>R</v>
          </cell>
          <cell r="F2435">
            <v>4348875.6900000004</v>
          </cell>
          <cell r="G2435">
            <v>318326</v>
          </cell>
          <cell r="H2435">
            <v>44.54</v>
          </cell>
          <cell r="I2435">
            <v>0.44540000000000002</v>
          </cell>
          <cell r="J2435">
            <v>39959</v>
          </cell>
          <cell r="K2435">
            <v>40659</v>
          </cell>
          <cell r="L2435">
            <v>132750</v>
          </cell>
        </row>
        <row r="2436">
          <cell r="B2436">
            <v>3000000</v>
          </cell>
          <cell r="C2436">
            <v>39925</v>
          </cell>
          <cell r="E2436" t="str">
            <v>Q</v>
          </cell>
          <cell r="F2436">
            <v>484365.89</v>
          </cell>
          <cell r="G2436">
            <v>305494</v>
          </cell>
          <cell r="H2436">
            <v>38.729999999999997</v>
          </cell>
          <cell r="I2436">
            <v>0.38729999999999998</v>
          </cell>
          <cell r="J2436">
            <v>39959</v>
          </cell>
          <cell r="K2436">
            <v>40294</v>
          </cell>
          <cell r="L2436">
            <v>79500</v>
          </cell>
        </row>
        <row r="2437">
          <cell r="B2437">
            <v>5000000</v>
          </cell>
          <cell r="C2437">
            <v>39925</v>
          </cell>
          <cell r="E2437" t="str">
            <v>P</v>
          </cell>
          <cell r="F2437">
            <v>3918447.26</v>
          </cell>
          <cell r="G2437">
            <v>318326</v>
          </cell>
          <cell r="H2437">
            <v>44.54</v>
          </cell>
          <cell r="I2437">
            <v>0.44540000000000002</v>
          </cell>
          <cell r="J2437">
            <v>39959</v>
          </cell>
          <cell r="K2437">
            <v>40659</v>
          </cell>
          <cell r="L2437">
            <v>132750</v>
          </cell>
        </row>
        <row r="2438">
          <cell r="B2438">
            <v>4000000</v>
          </cell>
          <cell r="C2438">
            <v>39925</v>
          </cell>
          <cell r="F2438">
            <v>2395861.5099999998</v>
          </cell>
          <cell r="G2438">
            <v>233338</v>
          </cell>
          <cell r="H2438">
            <v>48.86</v>
          </cell>
          <cell r="I2438">
            <v>0.48859999999999998</v>
          </cell>
          <cell r="J2438">
            <v>39959</v>
          </cell>
          <cell r="K2438">
            <v>40842</v>
          </cell>
          <cell r="L2438">
            <v>98000</v>
          </cell>
        </row>
        <row r="2439">
          <cell r="B2439">
            <v>3000000</v>
          </cell>
          <cell r="C2439">
            <v>39925</v>
          </cell>
          <cell r="E2439" t="str">
            <v>Q</v>
          </cell>
          <cell r="F2439">
            <v>2372753.5699999998</v>
          </cell>
          <cell r="G2439">
            <v>190996</v>
          </cell>
          <cell r="H2439">
            <v>44.54</v>
          </cell>
          <cell r="I2439">
            <v>0.44540000000000002</v>
          </cell>
          <cell r="J2439">
            <v>39959</v>
          </cell>
          <cell r="K2439">
            <v>40659</v>
          </cell>
          <cell r="L2439">
            <v>79650</v>
          </cell>
        </row>
        <row r="2440">
          <cell r="B2440">
            <v>20000000</v>
          </cell>
          <cell r="C2440">
            <v>39926</v>
          </cell>
          <cell r="F2440">
            <v>14907726.140000001</v>
          </cell>
          <cell r="G2440">
            <v>915507</v>
          </cell>
          <cell r="H2440">
            <v>35.950000000000003</v>
          </cell>
          <cell r="I2440">
            <v>0.35950000000000004</v>
          </cell>
          <cell r="J2440">
            <v>39962</v>
          </cell>
          <cell r="K2440">
            <v>41028</v>
          </cell>
          <cell r="L2440">
            <v>390000</v>
          </cell>
        </row>
        <row r="2441">
          <cell r="B2441">
            <v>15000000</v>
          </cell>
          <cell r="C2441">
            <v>39926</v>
          </cell>
          <cell r="F2441">
            <v>10397603.689999999</v>
          </cell>
          <cell r="G2441">
            <v>686630</v>
          </cell>
          <cell r="H2441">
            <v>35.950000000000003</v>
          </cell>
          <cell r="I2441">
            <v>0.35950000000000004</v>
          </cell>
          <cell r="J2441">
            <v>39962</v>
          </cell>
          <cell r="K2441">
            <v>41028</v>
          </cell>
          <cell r="L2441">
            <v>292500</v>
          </cell>
        </row>
        <row r="2442">
          <cell r="B2442">
            <v>5000000</v>
          </cell>
          <cell r="C2442">
            <v>39926</v>
          </cell>
          <cell r="F2442">
            <v>3694928.97</v>
          </cell>
          <cell r="G2442">
            <v>276395</v>
          </cell>
          <cell r="H2442">
            <v>51.88</v>
          </cell>
          <cell r="I2442">
            <v>0.51880000000000004</v>
          </cell>
          <cell r="J2442">
            <v>39962</v>
          </cell>
          <cell r="K2442">
            <v>41028</v>
          </cell>
          <cell r="L2442">
            <v>97500</v>
          </cell>
        </row>
        <row r="2443">
          <cell r="B2443">
            <v>10000000</v>
          </cell>
          <cell r="C2443">
            <v>39926</v>
          </cell>
          <cell r="F2443">
            <v>4757645.72</v>
          </cell>
          <cell r="G2443">
            <v>636651</v>
          </cell>
          <cell r="H2443">
            <v>44.54</v>
          </cell>
          <cell r="I2443">
            <v>0.44540000000000002</v>
          </cell>
          <cell r="J2443">
            <v>39962</v>
          </cell>
          <cell r="K2443">
            <v>40662</v>
          </cell>
          <cell r="L2443">
            <v>265500</v>
          </cell>
        </row>
        <row r="2444">
          <cell r="B2444">
            <v>3000000</v>
          </cell>
          <cell r="C2444">
            <v>39926</v>
          </cell>
          <cell r="D2444" t="str">
            <v>A</v>
          </cell>
          <cell r="E2444" t="str">
            <v>S</v>
          </cell>
          <cell r="F2444">
            <v>3605471.44</v>
          </cell>
          <cell r="G2444">
            <v>175004</v>
          </cell>
          <cell r="H2444">
            <v>48.86</v>
          </cell>
          <cell r="I2444">
            <v>0.48859999999999998</v>
          </cell>
          <cell r="J2444">
            <v>39962</v>
          </cell>
          <cell r="K2444">
            <v>40845</v>
          </cell>
          <cell r="L2444">
            <v>73500</v>
          </cell>
        </row>
        <row r="2445">
          <cell r="B2445">
            <v>2000000</v>
          </cell>
          <cell r="C2445">
            <v>39926</v>
          </cell>
          <cell r="F2445">
            <v>278435.58</v>
          </cell>
          <cell r="G2445">
            <v>151111</v>
          </cell>
          <cell r="H2445">
            <v>41.5</v>
          </cell>
          <cell r="I2445">
            <v>0.41499999999999998</v>
          </cell>
          <cell r="J2445">
            <v>39962</v>
          </cell>
          <cell r="K2445">
            <v>40480</v>
          </cell>
          <cell r="L2445">
            <v>53000</v>
          </cell>
        </row>
        <row r="2446">
          <cell r="B2446">
            <v>3000000</v>
          </cell>
          <cell r="C2446">
            <v>39926</v>
          </cell>
          <cell r="F2446">
            <v>1530718.89</v>
          </cell>
          <cell r="G2446">
            <v>190996</v>
          </cell>
          <cell r="H2446">
            <v>44.54</v>
          </cell>
          <cell r="I2446">
            <v>0.44540000000000002</v>
          </cell>
          <cell r="J2446">
            <v>39962</v>
          </cell>
          <cell r="K2446">
            <v>40662</v>
          </cell>
          <cell r="L2446">
            <v>79650</v>
          </cell>
        </row>
        <row r="2447">
          <cell r="B2447">
            <v>10000000</v>
          </cell>
          <cell r="C2447">
            <v>39926</v>
          </cell>
          <cell r="F2447">
            <v>4763891.12</v>
          </cell>
          <cell r="G2447">
            <v>636651</v>
          </cell>
          <cell r="H2447">
            <v>44.54</v>
          </cell>
          <cell r="I2447">
            <v>0.44540000000000002</v>
          </cell>
          <cell r="J2447">
            <v>39962</v>
          </cell>
          <cell r="K2447">
            <v>40662</v>
          </cell>
          <cell r="L2447">
            <v>265500</v>
          </cell>
        </row>
        <row r="2448">
          <cell r="B2448">
            <v>3000000</v>
          </cell>
          <cell r="C2448">
            <v>39926</v>
          </cell>
          <cell r="F2448">
            <v>787755.49</v>
          </cell>
          <cell r="G2448">
            <v>226666</v>
          </cell>
          <cell r="H2448">
            <v>41.5</v>
          </cell>
          <cell r="I2448">
            <v>0.41499999999999998</v>
          </cell>
          <cell r="J2448">
            <v>39962</v>
          </cell>
          <cell r="K2448">
            <v>40480</v>
          </cell>
          <cell r="L2448">
            <v>79500</v>
          </cell>
        </row>
        <row r="2449">
          <cell r="B2449">
            <v>4000000</v>
          </cell>
          <cell r="C2449">
            <v>39926</v>
          </cell>
          <cell r="F2449">
            <v>2045766.57</v>
          </cell>
          <cell r="G2449">
            <v>254661</v>
          </cell>
          <cell r="H2449">
            <v>44.54</v>
          </cell>
          <cell r="I2449">
            <v>0.44540000000000002</v>
          </cell>
          <cell r="J2449">
            <v>39962</v>
          </cell>
          <cell r="K2449">
            <v>40662</v>
          </cell>
          <cell r="L2449">
            <v>106200</v>
          </cell>
        </row>
        <row r="2450">
          <cell r="B2450">
            <v>20000000</v>
          </cell>
          <cell r="C2450">
            <v>39926</v>
          </cell>
          <cell r="F2450">
            <v>10192273.390000001</v>
          </cell>
          <cell r="G2450">
            <v>1181373</v>
          </cell>
          <cell r="H2450">
            <v>36.04</v>
          </cell>
          <cell r="I2450">
            <v>0.3604</v>
          </cell>
          <cell r="J2450">
            <v>39962</v>
          </cell>
          <cell r="K2450">
            <v>40662</v>
          </cell>
          <cell r="L2450">
            <v>531000</v>
          </cell>
        </row>
        <row r="2451">
          <cell r="B2451">
            <v>10000000</v>
          </cell>
          <cell r="C2451">
            <v>39926</v>
          </cell>
          <cell r="F2451">
            <v>7443205.5800000001</v>
          </cell>
          <cell r="G2451">
            <v>552789</v>
          </cell>
          <cell r="H2451">
            <v>51.88</v>
          </cell>
          <cell r="I2451">
            <v>0.51880000000000004</v>
          </cell>
          <cell r="J2451">
            <v>39962</v>
          </cell>
          <cell r="K2451">
            <v>41028</v>
          </cell>
          <cell r="L2451">
            <v>195000</v>
          </cell>
        </row>
        <row r="2452">
          <cell r="B2452">
            <v>16000000</v>
          </cell>
          <cell r="C2452">
            <v>39926</v>
          </cell>
          <cell r="F2452">
            <v>4558572.71</v>
          </cell>
          <cell r="G2452">
            <v>1164077</v>
          </cell>
          <cell r="H2452">
            <v>36.090000000000003</v>
          </cell>
          <cell r="I2452">
            <v>0.36090000000000005</v>
          </cell>
          <cell r="J2452">
            <v>39962</v>
          </cell>
          <cell r="K2452">
            <v>40480</v>
          </cell>
          <cell r="L2452">
            <v>424000</v>
          </cell>
        </row>
        <row r="2453">
          <cell r="B2453">
            <v>6000000</v>
          </cell>
          <cell r="C2453">
            <v>39926</v>
          </cell>
          <cell r="F2453">
            <v>2856520.26</v>
          </cell>
          <cell r="G2453">
            <v>381991</v>
          </cell>
          <cell r="H2453">
            <v>44.54</v>
          </cell>
          <cell r="I2453">
            <v>0.44540000000000002</v>
          </cell>
          <cell r="J2453">
            <v>39962</v>
          </cell>
          <cell r="K2453">
            <v>40662</v>
          </cell>
          <cell r="L2453">
            <v>159300</v>
          </cell>
        </row>
        <row r="2454">
          <cell r="B2454">
            <v>5000000</v>
          </cell>
          <cell r="C2454">
            <v>39926</v>
          </cell>
          <cell r="F2454">
            <v>2378719.8199999998</v>
          </cell>
          <cell r="G2454">
            <v>318326</v>
          </cell>
          <cell r="H2454">
            <v>44.54</v>
          </cell>
          <cell r="I2454">
            <v>0.44540000000000002</v>
          </cell>
          <cell r="J2454">
            <v>39962</v>
          </cell>
          <cell r="K2454">
            <v>40662</v>
          </cell>
          <cell r="L2454">
            <v>132750</v>
          </cell>
        </row>
        <row r="2455">
          <cell r="B2455">
            <v>15000000</v>
          </cell>
          <cell r="C2455">
            <v>39926</v>
          </cell>
          <cell r="E2455" t="str">
            <v>Q</v>
          </cell>
          <cell r="F2455">
            <v>12389400.970000001</v>
          </cell>
          <cell r="G2455">
            <v>686630</v>
          </cell>
          <cell r="H2455">
            <v>35.950000000000003</v>
          </cell>
          <cell r="I2455">
            <v>0.35950000000000004</v>
          </cell>
          <cell r="J2455">
            <v>39962</v>
          </cell>
          <cell r="K2455">
            <v>41028</v>
          </cell>
          <cell r="L2455">
            <v>292500</v>
          </cell>
        </row>
        <row r="2456">
          <cell r="B2456">
            <v>5000000</v>
          </cell>
          <cell r="C2456">
            <v>39926</v>
          </cell>
          <cell r="E2456" t="str">
            <v>R</v>
          </cell>
          <cell r="F2456">
            <v>1034976.95</v>
          </cell>
          <cell r="G2456">
            <v>509157</v>
          </cell>
          <cell r="H2456">
            <v>38.729999999999997</v>
          </cell>
          <cell r="I2456">
            <v>0.38729999999999998</v>
          </cell>
          <cell r="J2456">
            <v>39962</v>
          </cell>
          <cell r="K2456">
            <v>40297</v>
          </cell>
          <cell r="L2456">
            <v>132500</v>
          </cell>
        </row>
        <row r="2457">
          <cell r="B2457">
            <v>5000000</v>
          </cell>
          <cell r="C2457">
            <v>39926</v>
          </cell>
          <cell r="F2457">
            <v>-106.62</v>
          </cell>
          <cell r="G2457">
            <v>509157</v>
          </cell>
          <cell r="H2457">
            <v>38.729999999999997</v>
          </cell>
          <cell r="I2457">
            <v>0.38729999999999998</v>
          </cell>
          <cell r="J2457">
            <v>39962</v>
          </cell>
          <cell r="K2457">
            <v>40297</v>
          </cell>
          <cell r="L2457">
            <v>132500</v>
          </cell>
        </row>
        <row r="2458">
          <cell r="B2458">
            <v>21000000</v>
          </cell>
          <cell r="C2458">
            <v>39926</v>
          </cell>
          <cell r="E2458" t="str">
            <v>R</v>
          </cell>
          <cell r="F2458">
            <v>18175022.829999998</v>
          </cell>
          <cell r="G2458">
            <v>961282</v>
          </cell>
          <cell r="H2458">
            <v>35.950000000000003</v>
          </cell>
          <cell r="I2458">
            <v>0.35950000000000004</v>
          </cell>
          <cell r="J2458">
            <v>39962</v>
          </cell>
          <cell r="K2458">
            <v>41028</v>
          </cell>
          <cell r="L2458">
            <v>409500</v>
          </cell>
        </row>
        <row r="2459">
          <cell r="B2459">
            <v>6000000</v>
          </cell>
          <cell r="C2459">
            <v>39926</v>
          </cell>
          <cell r="F2459">
            <v>2840379.85</v>
          </cell>
          <cell r="G2459">
            <v>381991</v>
          </cell>
          <cell r="H2459">
            <v>44.54</v>
          </cell>
          <cell r="I2459">
            <v>0.44540000000000002</v>
          </cell>
          <cell r="J2459">
            <v>39962</v>
          </cell>
          <cell r="K2459">
            <v>40662</v>
          </cell>
          <cell r="L2459">
            <v>159300</v>
          </cell>
        </row>
        <row r="2460">
          <cell r="B2460">
            <v>6000000</v>
          </cell>
          <cell r="C2460">
            <v>39926</v>
          </cell>
          <cell r="F2460">
            <v>1299862.04</v>
          </cell>
          <cell r="G2460">
            <v>453332</v>
          </cell>
          <cell r="H2460">
            <v>41.5</v>
          </cell>
          <cell r="I2460">
            <v>0.41499999999999998</v>
          </cell>
          <cell r="J2460">
            <v>39962</v>
          </cell>
          <cell r="K2460">
            <v>40480</v>
          </cell>
          <cell r="L2460">
            <v>159000</v>
          </cell>
        </row>
        <row r="2461">
          <cell r="B2461">
            <v>2500000</v>
          </cell>
          <cell r="C2461">
            <v>39926</v>
          </cell>
          <cell r="F2461">
            <v>1228583.6000000001</v>
          </cell>
          <cell r="G2461">
            <v>159163</v>
          </cell>
          <cell r="H2461">
            <v>44.54</v>
          </cell>
          <cell r="I2461">
            <v>0.44540000000000002</v>
          </cell>
          <cell r="J2461">
            <v>39962</v>
          </cell>
          <cell r="K2461">
            <v>40662</v>
          </cell>
          <cell r="L2461">
            <v>66375</v>
          </cell>
        </row>
        <row r="2462">
          <cell r="B2462">
            <v>2500000</v>
          </cell>
          <cell r="C2462">
            <v>39926</v>
          </cell>
          <cell r="E2462" t="str">
            <v>Q</v>
          </cell>
          <cell r="F2462">
            <v>1579403.33</v>
          </cell>
          <cell r="G2462">
            <v>188888</v>
          </cell>
          <cell r="H2462">
            <v>41.5</v>
          </cell>
          <cell r="I2462">
            <v>0.41499999999999998</v>
          </cell>
          <cell r="J2462">
            <v>39962</v>
          </cell>
          <cell r="K2462">
            <v>40480</v>
          </cell>
          <cell r="L2462">
            <v>66250</v>
          </cell>
        </row>
        <row r="2463">
          <cell r="B2463">
            <v>24000000</v>
          </cell>
          <cell r="C2463">
            <v>39926</v>
          </cell>
          <cell r="F2463">
            <v>10965428.41</v>
          </cell>
          <cell r="G2463">
            <v>1417647</v>
          </cell>
          <cell r="H2463">
            <v>36.04</v>
          </cell>
          <cell r="I2463">
            <v>0.3604</v>
          </cell>
          <cell r="J2463">
            <v>39962</v>
          </cell>
          <cell r="K2463">
            <v>40662</v>
          </cell>
          <cell r="L2463">
            <v>637200</v>
          </cell>
        </row>
        <row r="2464">
          <cell r="B2464">
            <v>4000000</v>
          </cell>
          <cell r="C2464">
            <v>39926</v>
          </cell>
          <cell r="F2464">
            <v>1014320.74</v>
          </cell>
          <cell r="G2464">
            <v>302221</v>
          </cell>
          <cell r="H2464">
            <v>41.5</v>
          </cell>
          <cell r="I2464">
            <v>0.41499999999999998</v>
          </cell>
          <cell r="J2464">
            <v>39962</v>
          </cell>
          <cell r="K2464">
            <v>40480</v>
          </cell>
          <cell r="L2464">
            <v>106000</v>
          </cell>
        </row>
        <row r="2465">
          <cell r="B2465">
            <v>13000000</v>
          </cell>
          <cell r="C2465">
            <v>39926</v>
          </cell>
          <cell r="F2465">
            <v>5956202.6399999997</v>
          </cell>
          <cell r="G2465">
            <v>767893</v>
          </cell>
          <cell r="H2465">
            <v>36.04</v>
          </cell>
          <cell r="I2465">
            <v>0.3604</v>
          </cell>
          <cell r="J2465">
            <v>39962</v>
          </cell>
          <cell r="K2465">
            <v>40662</v>
          </cell>
          <cell r="L2465">
            <v>345150</v>
          </cell>
        </row>
        <row r="2466">
          <cell r="B2466">
            <v>5000000</v>
          </cell>
          <cell r="C2466">
            <v>39926</v>
          </cell>
          <cell r="F2466">
            <v>2547427.7599999998</v>
          </cell>
          <cell r="G2466">
            <v>318326</v>
          </cell>
          <cell r="H2466">
            <v>44.54</v>
          </cell>
          <cell r="I2466">
            <v>0.44540000000000002</v>
          </cell>
          <cell r="J2466">
            <v>39962</v>
          </cell>
          <cell r="K2466">
            <v>40662</v>
          </cell>
          <cell r="L2466">
            <v>132750</v>
          </cell>
        </row>
        <row r="2467">
          <cell r="B2467">
            <v>6000000</v>
          </cell>
          <cell r="C2467">
            <v>39926</v>
          </cell>
          <cell r="E2467" t="str">
            <v>R</v>
          </cell>
          <cell r="F2467">
            <v>1130162.95</v>
          </cell>
          <cell r="G2467">
            <v>610988</v>
          </cell>
          <cell r="H2467">
            <v>38.729999999999997</v>
          </cell>
          <cell r="I2467">
            <v>0.38729999999999998</v>
          </cell>
          <cell r="J2467">
            <v>39962</v>
          </cell>
          <cell r="K2467">
            <v>40297</v>
          </cell>
          <cell r="L2467">
            <v>159000</v>
          </cell>
        </row>
        <row r="2468">
          <cell r="B2468">
            <v>11000000</v>
          </cell>
          <cell r="C2468">
            <v>39926</v>
          </cell>
          <cell r="D2468" t="str">
            <v>A</v>
          </cell>
          <cell r="E2468" t="str">
            <v>S</v>
          </cell>
          <cell r="F2468">
            <v>6662504.8899999997</v>
          </cell>
          <cell r="G2468">
            <v>800303</v>
          </cell>
          <cell r="H2468">
            <v>36.090000000000003</v>
          </cell>
          <cell r="I2468">
            <v>0.36090000000000005</v>
          </cell>
          <cell r="J2468">
            <v>39962</v>
          </cell>
          <cell r="K2468">
            <v>40480</v>
          </cell>
          <cell r="L2468">
            <v>291500</v>
          </cell>
        </row>
        <row r="2469">
          <cell r="B2469">
            <v>12000000</v>
          </cell>
          <cell r="C2469">
            <v>39926</v>
          </cell>
          <cell r="E2469" t="str">
            <v>P</v>
          </cell>
          <cell r="F2469">
            <v>7682718.96</v>
          </cell>
          <cell r="G2469">
            <v>708824</v>
          </cell>
          <cell r="H2469">
            <v>36.04</v>
          </cell>
          <cell r="I2469">
            <v>0.3604</v>
          </cell>
          <cell r="J2469">
            <v>39962</v>
          </cell>
          <cell r="K2469">
            <v>40662</v>
          </cell>
          <cell r="L2469">
            <v>318600</v>
          </cell>
        </row>
        <row r="2470">
          <cell r="B2470">
            <v>8000000</v>
          </cell>
          <cell r="C2470">
            <v>39926</v>
          </cell>
          <cell r="F2470">
            <v>6111846.4800000004</v>
          </cell>
          <cell r="G2470">
            <v>442232</v>
          </cell>
          <cell r="H2470">
            <v>51.88</v>
          </cell>
          <cell r="I2470">
            <v>0.51880000000000004</v>
          </cell>
          <cell r="J2470">
            <v>39962</v>
          </cell>
          <cell r="K2470">
            <v>41028</v>
          </cell>
          <cell r="L2470">
            <v>156000</v>
          </cell>
        </row>
        <row r="2471">
          <cell r="B2471">
            <v>16000000</v>
          </cell>
          <cell r="C2471">
            <v>39926</v>
          </cell>
          <cell r="F2471">
            <v>3307650.85</v>
          </cell>
          <cell r="G2471">
            <v>1164077</v>
          </cell>
          <cell r="H2471">
            <v>36.090000000000003</v>
          </cell>
          <cell r="I2471">
            <v>0.36090000000000005</v>
          </cell>
          <cell r="J2471">
            <v>39962</v>
          </cell>
          <cell r="K2471">
            <v>40480</v>
          </cell>
          <cell r="L2471">
            <v>424000</v>
          </cell>
        </row>
        <row r="2472">
          <cell r="B2472">
            <v>15000000</v>
          </cell>
          <cell r="C2472">
            <v>39926</v>
          </cell>
          <cell r="F2472">
            <v>10512742.82</v>
          </cell>
          <cell r="G2472">
            <v>686630</v>
          </cell>
          <cell r="H2472">
            <v>35.950000000000003</v>
          </cell>
          <cell r="I2472">
            <v>0.35950000000000004</v>
          </cell>
          <cell r="J2472">
            <v>39962</v>
          </cell>
          <cell r="K2472">
            <v>41028</v>
          </cell>
          <cell r="L2472">
            <v>292500</v>
          </cell>
        </row>
        <row r="2473">
          <cell r="B2473">
            <v>16000000</v>
          </cell>
          <cell r="C2473">
            <v>39926</v>
          </cell>
          <cell r="F2473">
            <v>7847982.2400000002</v>
          </cell>
          <cell r="G2473">
            <v>945098</v>
          </cell>
          <cell r="H2473">
            <v>36.04</v>
          </cell>
          <cell r="I2473">
            <v>0.3604</v>
          </cell>
          <cell r="J2473">
            <v>39962</v>
          </cell>
          <cell r="K2473">
            <v>40662</v>
          </cell>
          <cell r="L2473">
            <v>424800</v>
          </cell>
        </row>
        <row r="2474">
          <cell r="B2474">
            <v>13000000</v>
          </cell>
          <cell r="C2474">
            <v>39926</v>
          </cell>
          <cell r="F2474">
            <v>6104533.8799999999</v>
          </cell>
          <cell r="G2474">
            <v>767893</v>
          </cell>
          <cell r="H2474">
            <v>36.04</v>
          </cell>
          <cell r="I2474">
            <v>0.3604</v>
          </cell>
          <cell r="J2474">
            <v>39962</v>
          </cell>
          <cell r="K2474">
            <v>40662</v>
          </cell>
          <cell r="L2474">
            <v>345150</v>
          </cell>
        </row>
        <row r="2475">
          <cell r="B2475">
            <v>11000000</v>
          </cell>
          <cell r="C2475">
            <v>39926</v>
          </cell>
          <cell r="F2475">
            <v>5107756.3099999996</v>
          </cell>
          <cell r="G2475">
            <v>649755</v>
          </cell>
          <cell r="H2475">
            <v>36.04</v>
          </cell>
          <cell r="I2475">
            <v>0.3604</v>
          </cell>
          <cell r="J2475">
            <v>39962</v>
          </cell>
          <cell r="K2475">
            <v>40662</v>
          </cell>
          <cell r="L2475">
            <v>292050</v>
          </cell>
        </row>
        <row r="2476">
          <cell r="B2476">
            <v>8000000</v>
          </cell>
          <cell r="C2476">
            <v>39927</v>
          </cell>
          <cell r="F2476">
            <v>3615493.54</v>
          </cell>
          <cell r="G2476">
            <v>509321</v>
          </cell>
          <cell r="H2476">
            <v>44.54</v>
          </cell>
          <cell r="I2476">
            <v>0.44540000000000002</v>
          </cell>
          <cell r="J2476">
            <v>39962</v>
          </cell>
          <cell r="K2476">
            <v>40662</v>
          </cell>
          <cell r="L2476">
            <v>212400</v>
          </cell>
        </row>
        <row r="2477">
          <cell r="B2477">
            <v>3000000</v>
          </cell>
          <cell r="C2477">
            <v>39927</v>
          </cell>
          <cell r="E2477" t="str">
            <v>R</v>
          </cell>
          <cell r="F2477">
            <v>1765787.01</v>
          </cell>
          <cell r="G2477">
            <v>226666</v>
          </cell>
          <cell r="H2477">
            <v>41.5</v>
          </cell>
          <cell r="I2477">
            <v>0.41499999999999998</v>
          </cell>
          <cell r="J2477">
            <v>39962</v>
          </cell>
          <cell r="K2477">
            <v>40480</v>
          </cell>
          <cell r="L2477">
            <v>79500</v>
          </cell>
        </row>
        <row r="2478">
          <cell r="B2478">
            <v>7000000</v>
          </cell>
          <cell r="C2478">
            <v>39927</v>
          </cell>
          <cell r="E2478" t="str">
            <v>R</v>
          </cell>
          <cell r="F2478">
            <v>356807.16</v>
          </cell>
          <cell r="G2478">
            <v>712819</v>
          </cell>
          <cell r="H2478">
            <v>38.729999999999997</v>
          </cell>
          <cell r="I2478">
            <v>0.38729999999999998</v>
          </cell>
          <cell r="J2478">
            <v>39962</v>
          </cell>
          <cell r="K2478">
            <v>40297</v>
          </cell>
          <cell r="L2478">
            <v>185500</v>
          </cell>
        </row>
        <row r="2479">
          <cell r="B2479">
            <v>6000000</v>
          </cell>
          <cell r="C2479">
            <v>39927</v>
          </cell>
          <cell r="E2479" t="str">
            <v>P</v>
          </cell>
          <cell r="F2479">
            <v>3861045.61</v>
          </cell>
          <cell r="G2479">
            <v>381991</v>
          </cell>
          <cell r="H2479">
            <v>44.54</v>
          </cell>
          <cell r="I2479">
            <v>0.44540000000000002</v>
          </cell>
          <cell r="J2479">
            <v>39962</v>
          </cell>
          <cell r="K2479">
            <v>40662</v>
          </cell>
          <cell r="L2479">
            <v>159300</v>
          </cell>
        </row>
        <row r="2480">
          <cell r="B2480">
            <v>3500000</v>
          </cell>
          <cell r="C2480">
            <v>39927</v>
          </cell>
          <cell r="F2480">
            <v>671009.44999999995</v>
          </cell>
          <cell r="G2480">
            <v>264444</v>
          </cell>
          <cell r="H2480">
            <v>41.5</v>
          </cell>
          <cell r="I2480">
            <v>0.41499999999999998</v>
          </cell>
          <cell r="J2480">
            <v>39962</v>
          </cell>
          <cell r="K2480">
            <v>40480</v>
          </cell>
          <cell r="L2480">
            <v>92750</v>
          </cell>
        </row>
        <row r="2481">
          <cell r="B2481">
            <v>3000000</v>
          </cell>
          <cell r="C2481">
            <v>39927</v>
          </cell>
          <cell r="D2481" t="str">
            <v>A</v>
          </cell>
          <cell r="E2481" t="str">
            <v>T</v>
          </cell>
          <cell r="F2481">
            <v>4014251.4</v>
          </cell>
          <cell r="G2481">
            <v>165837</v>
          </cell>
          <cell r="H2481">
            <v>51.88</v>
          </cell>
          <cell r="I2481">
            <v>0.51880000000000004</v>
          </cell>
          <cell r="J2481">
            <v>39962</v>
          </cell>
          <cell r="K2481">
            <v>41028</v>
          </cell>
          <cell r="L2481">
            <v>58500</v>
          </cell>
        </row>
        <row r="2482">
          <cell r="B2482">
            <v>5000000</v>
          </cell>
          <cell r="C2482">
            <v>39927</v>
          </cell>
          <cell r="F2482">
            <v>949163.13</v>
          </cell>
          <cell r="G2482">
            <v>377777</v>
          </cell>
          <cell r="H2482">
            <v>41.5</v>
          </cell>
          <cell r="I2482">
            <v>0.41499999999999998</v>
          </cell>
          <cell r="J2482">
            <v>39962</v>
          </cell>
          <cell r="K2482">
            <v>40480</v>
          </cell>
          <cell r="L2482">
            <v>132500</v>
          </cell>
        </row>
        <row r="2483">
          <cell r="B2483">
            <v>5000000</v>
          </cell>
          <cell r="C2483">
            <v>39927</v>
          </cell>
          <cell r="F2483">
            <v>2363236.2400000002</v>
          </cell>
          <cell r="G2483">
            <v>318326</v>
          </cell>
          <cell r="H2483">
            <v>44.54</v>
          </cell>
          <cell r="I2483">
            <v>0.44540000000000002</v>
          </cell>
          <cell r="J2483">
            <v>39962</v>
          </cell>
          <cell r="K2483">
            <v>40662</v>
          </cell>
          <cell r="L2483">
            <v>132750</v>
          </cell>
        </row>
        <row r="2484">
          <cell r="B2484">
            <v>3000000</v>
          </cell>
          <cell r="C2484">
            <v>39927</v>
          </cell>
          <cell r="E2484" t="str">
            <v>R</v>
          </cell>
          <cell r="F2484">
            <v>1029234.07</v>
          </cell>
          <cell r="G2484">
            <v>305494</v>
          </cell>
          <cell r="H2484">
            <v>38.729999999999997</v>
          </cell>
          <cell r="I2484">
            <v>0.38729999999999998</v>
          </cell>
          <cell r="J2484">
            <v>39962</v>
          </cell>
          <cell r="K2484">
            <v>40297</v>
          </cell>
          <cell r="L2484">
            <v>79500</v>
          </cell>
        </row>
        <row r="2485">
          <cell r="B2485">
            <v>4000000</v>
          </cell>
          <cell r="C2485">
            <v>39927</v>
          </cell>
          <cell r="F2485">
            <v>2010995.65</v>
          </cell>
          <cell r="G2485">
            <v>254661</v>
          </cell>
          <cell r="H2485">
            <v>44.54</v>
          </cell>
          <cell r="I2485">
            <v>0.44540000000000002</v>
          </cell>
          <cell r="J2485">
            <v>39962</v>
          </cell>
          <cell r="K2485">
            <v>40662</v>
          </cell>
          <cell r="L2485">
            <v>106200</v>
          </cell>
        </row>
        <row r="2486">
          <cell r="B2486">
            <v>4000000</v>
          </cell>
          <cell r="C2486">
            <v>39927</v>
          </cell>
          <cell r="F2486">
            <v>1735302.6</v>
          </cell>
          <cell r="G2486">
            <v>254661</v>
          </cell>
          <cell r="H2486">
            <v>44.54</v>
          </cell>
          <cell r="I2486">
            <v>0.44540000000000002</v>
          </cell>
          <cell r="J2486">
            <v>39962</v>
          </cell>
          <cell r="K2486">
            <v>40662</v>
          </cell>
          <cell r="L2486">
            <v>106200</v>
          </cell>
        </row>
        <row r="2487">
          <cell r="B2487">
            <v>100000000</v>
          </cell>
          <cell r="C2487">
            <v>39927</v>
          </cell>
          <cell r="E2487" t="str">
            <v>R</v>
          </cell>
          <cell r="F2487">
            <v>1298812.75</v>
          </cell>
          <cell r="G2487">
            <v>9623222</v>
          </cell>
          <cell r="H2487">
            <v>27.44</v>
          </cell>
          <cell r="I2487">
            <v>0.27440000000000003</v>
          </cell>
          <cell r="J2487">
            <v>39965</v>
          </cell>
          <cell r="K2487">
            <v>40299</v>
          </cell>
          <cell r="L2487">
            <v>640000</v>
          </cell>
        </row>
        <row r="2488">
          <cell r="B2488">
            <v>5000000</v>
          </cell>
          <cell r="C2488">
            <v>39927</v>
          </cell>
          <cell r="E2488" t="str">
            <v>P</v>
          </cell>
          <cell r="F2488">
            <v>3241617.6</v>
          </cell>
          <cell r="G2488">
            <v>318326</v>
          </cell>
          <cell r="H2488">
            <v>44.54</v>
          </cell>
          <cell r="I2488">
            <v>0.44540000000000002</v>
          </cell>
          <cell r="J2488">
            <v>39962</v>
          </cell>
          <cell r="K2488">
            <v>40662</v>
          </cell>
          <cell r="L2488">
            <v>132750</v>
          </cell>
        </row>
        <row r="2489">
          <cell r="B2489">
            <v>4000000</v>
          </cell>
          <cell r="C2489">
            <v>39927</v>
          </cell>
          <cell r="F2489">
            <v>1927702.5</v>
          </cell>
          <cell r="G2489">
            <v>254661</v>
          </cell>
          <cell r="H2489">
            <v>44.54</v>
          </cell>
          <cell r="I2489">
            <v>0.44540000000000002</v>
          </cell>
          <cell r="J2489">
            <v>39962</v>
          </cell>
          <cell r="K2489">
            <v>40662</v>
          </cell>
          <cell r="L2489">
            <v>106200</v>
          </cell>
        </row>
        <row r="2490">
          <cell r="B2490">
            <v>2500000</v>
          </cell>
          <cell r="C2490">
            <v>39927</v>
          </cell>
          <cell r="D2490" t="str">
            <v>A</v>
          </cell>
          <cell r="E2490" t="str">
            <v>S</v>
          </cell>
          <cell r="F2490">
            <v>2365219.9500000002</v>
          </cell>
          <cell r="G2490">
            <v>159163</v>
          </cell>
          <cell r="H2490">
            <v>44.54</v>
          </cell>
          <cell r="I2490">
            <v>0.44540000000000002</v>
          </cell>
          <cell r="J2490">
            <v>39962</v>
          </cell>
          <cell r="K2490">
            <v>40662</v>
          </cell>
          <cell r="L2490">
            <v>66375</v>
          </cell>
        </row>
        <row r="2491">
          <cell r="B2491">
            <v>7000000</v>
          </cell>
          <cell r="C2491">
            <v>39927</v>
          </cell>
          <cell r="E2491" t="str">
            <v>P</v>
          </cell>
          <cell r="F2491">
            <v>4377351.63</v>
          </cell>
          <cell r="G2491">
            <v>445656</v>
          </cell>
          <cell r="H2491">
            <v>44.54</v>
          </cell>
          <cell r="I2491">
            <v>0.44540000000000002</v>
          </cell>
          <cell r="J2491">
            <v>39962</v>
          </cell>
          <cell r="K2491">
            <v>40662</v>
          </cell>
          <cell r="L2491">
            <v>185850</v>
          </cell>
        </row>
        <row r="2492">
          <cell r="B2492">
            <v>20000000</v>
          </cell>
          <cell r="C2492">
            <v>39927</v>
          </cell>
          <cell r="E2492" t="str">
            <v>Q</v>
          </cell>
          <cell r="F2492">
            <v>12106671.109999999</v>
          </cell>
          <cell r="G2492">
            <v>1181373</v>
          </cell>
          <cell r="H2492">
            <v>36.04</v>
          </cell>
          <cell r="I2492">
            <v>0.3604</v>
          </cell>
          <cell r="J2492">
            <v>39962</v>
          </cell>
          <cell r="K2492">
            <v>40662</v>
          </cell>
          <cell r="L2492">
            <v>531000</v>
          </cell>
        </row>
        <row r="2493">
          <cell r="B2493">
            <v>3000000</v>
          </cell>
          <cell r="C2493">
            <v>39927</v>
          </cell>
          <cell r="F2493">
            <v>759315.27</v>
          </cell>
          <cell r="G2493">
            <v>226666</v>
          </cell>
          <cell r="H2493">
            <v>41.5</v>
          </cell>
          <cell r="I2493">
            <v>0.41499999999999998</v>
          </cell>
          <cell r="J2493">
            <v>39962</v>
          </cell>
          <cell r="K2493">
            <v>40480</v>
          </cell>
          <cell r="L2493">
            <v>79500</v>
          </cell>
        </row>
        <row r="2494">
          <cell r="B2494">
            <v>40000000</v>
          </cell>
          <cell r="C2494">
            <v>39927</v>
          </cell>
          <cell r="F2494">
            <v>27970812.82</v>
          </cell>
          <cell r="G2494">
            <v>1831013</v>
          </cell>
          <cell r="H2494">
            <v>35.950000000000003</v>
          </cell>
          <cell r="I2494">
            <v>0.35950000000000004</v>
          </cell>
          <cell r="J2494">
            <v>39962</v>
          </cell>
          <cell r="K2494">
            <v>41028</v>
          </cell>
          <cell r="L2494">
            <v>780000</v>
          </cell>
        </row>
        <row r="2495">
          <cell r="B2495">
            <v>5000000</v>
          </cell>
          <cell r="C2495">
            <v>39927</v>
          </cell>
          <cell r="F2495">
            <v>2900825.58</v>
          </cell>
          <cell r="G2495">
            <v>318326</v>
          </cell>
          <cell r="H2495">
            <v>44.54</v>
          </cell>
          <cell r="I2495">
            <v>0.44540000000000002</v>
          </cell>
          <cell r="J2495">
            <v>39962</v>
          </cell>
          <cell r="K2495">
            <v>40662</v>
          </cell>
          <cell r="L2495">
            <v>132750</v>
          </cell>
        </row>
        <row r="2496">
          <cell r="B2496">
            <v>2000000</v>
          </cell>
          <cell r="C2496">
            <v>39927</v>
          </cell>
          <cell r="E2496" t="str">
            <v>Q</v>
          </cell>
          <cell r="F2496">
            <v>1032437.85</v>
          </cell>
          <cell r="G2496">
            <v>151111</v>
          </cell>
          <cell r="H2496">
            <v>41.5</v>
          </cell>
          <cell r="I2496">
            <v>0.41499999999999998</v>
          </cell>
          <cell r="J2496">
            <v>39962</v>
          </cell>
          <cell r="K2496">
            <v>40480</v>
          </cell>
          <cell r="L2496">
            <v>53000</v>
          </cell>
        </row>
        <row r="2497">
          <cell r="B2497">
            <v>15000000</v>
          </cell>
          <cell r="C2497">
            <v>39927</v>
          </cell>
          <cell r="E2497" t="str">
            <v>Q</v>
          </cell>
          <cell r="F2497">
            <v>10420566.82</v>
          </cell>
          <cell r="G2497">
            <v>886030</v>
          </cell>
          <cell r="H2497">
            <v>36.04</v>
          </cell>
          <cell r="I2497">
            <v>0.3604</v>
          </cell>
          <cell r="J2497">
            <v>39962</v>
          </cell>
          <cell r="K2497">
            <v>40662</v>
          </cell>
          <cell r="L2497">
            <v>398250</v>
          </cell>
        </row>
        <row r="2498">
          <cell r="B2498">
            <v>15000000</v>
          </cell>
          <cell r="C2498">
            <v>39927</v>
          </cell>
          <cell r="F2498">
            <v>10307193.060000001</v>
          </cell>
          <cell r="G2498">
            <v>686630</v>
          </cell>
          <cell r="H2498">
            <v>35.950000000000003</v>
          </cell>
          <cell r="I2498">
            <v>0.35950000000000004</v>
          </cell>
          <cell r="J2498">
            <v>39962</v>
          </cell>
          <cell r="K2498">
            <v>41028</v>
          </cell>
          <cell r="L2498">
            <v>292500</v>
          </cell>
        </row>
        <row r="2499">
          <cell r="B2499">
            <v>11000000</v>
          </cell>
          <cell r="C2499">
            <v>39927</v>
          </cell>
          <cell r="F2499">
            <v>5601060.5099999998</v>
          </cell>
          <cell r="G2499">
            <v>649755</v>
          </cell>
          <cell r="H2499">
            <v>36.04</v>
          </cell>
          <cell r="I2499">
            <v>0.3604</v>
          </cell>
          <cell r="J2499">
            <v>39962</v>
          </cell>
          <cell r="K2499">
            <v>40662</v>
          </cell>
          <cell r="L2499">
            <v>292050</v>
          </cell>
        </row>
        <row r="2500">
          <cell r="B2500">
            <v>3000000</v>
          </cell>
          <cell r="C2500">
            <v>39927</v>
          </cell>
          <cell r="F2500">
            <v>1116412.8600000001</v>
          </cell>
          <cell r="G2500">
            <v>226666</v>
          </cell>
          <cell r="H2500">
            <v>41.5</v>
          </cell>
          <cell r="I2500">
            <v>0.41499999999999998</v>
          </cell>
          <cell r="J2500">
            <v>39962</v>
          </cell>
          <cell r="K2500">
            <v>40480</v>
          </cell>
          <cell r="L2500">
            <v>79500</v>
          </cell>
        </row>
        <row r="2501">
          <cell r="B2501">
            <v>4000000</v>
          </cell>
          <cell r="C2501">
            <v>39927</v>
          </cell>
          <cell r="F2501">
            <v>1885123.56</v>
          </cell>
          <cell r="G2501">
            <v>254661</v>
          </cell>
          <cell r="H2501">
            <v>44.54</v>
          </cell>
          <cell r="I2501">
            <v>0.44540000000000002</v>
          </cell>
          <cell r="J2501">
            <v>39962</v>
          </cell>
          <cell r="K2501">
            <v>40662</v>
          </cell>
          <cell r="L2501">
            <v>106200</v>
          </cell>
        </row>
        <row r="2502">
          <cell r="B2502">
            <v>4000000</v>
          </cell>
          <cell r="C2502">
            <v>39927</v>
          </cell>
          <cell r="F2502">
            <v>2485775.2999999998</v>
          </cell>
          <cell r="G2502">
            <v>233338</v>
          </cell>
          <cell r="H2502">
            <v>48.86</v>
          </cell>
          <cell r="I2502">
            <v>0.48859999999999998</v>
          </cell>
          <cell r="J2502">
            <v>39962</v>
          </cell>
          <cell r="K2502">
            <v>40845</v>
          </cell>
          <cell r="L2502">
            <v>98000</v>
          </cell>
        </row>
        <row r="2503">
          <cell r="B2503">
            <v>15000000</v>
          </cell>
          <cell r="C2503">
            <v>39927</v>
          </cell>
          <cell r="F2503">
            <v>11176837.59</v>
          </cell>
          <cell r="G2503">
            <v>686630</v>
          </cell>
          <cell r="H2503">
            <v>35.950000000000003</v>
          </cell>
          <cell r="I2503">
            <v>0.35950000000000004</v>
          </cell>
          <cell r="J2503">
            <v>39962</v>
          </cell>
          <cell r="K2503">
            <v>41028</v>
          </cell>
          <cell r="L2503">
            <v>292500</v>
          </cell>
        </row>
        <row r="2504">
          <cell r="B2504">
            <v>12000000</v>
          </cell>
          <cell r="C2504">
            <v>39927</v>
          </cell>
          <cell r="F2504">
            <v>8366770.0300000003</v>
          </cell>
          <cell r="G2504">
            <v>549304</v>
          </cell>
          <cell r="H2504">
            <v>35.950000000000003</v>
          </cell>
          <cell r="I2504">
            <v>0.35950000000000004</v>
          </cell>
          <cell r="J2504">
            <v>39962</v>
          </cell>
          <cell r="K2504">
            <v>41028</v>
          </cell>
          <cell r="L2504">
            <v>234000</v>
          </cell>
        </row>
        <row r="2505">
          <cell r="B2505">
            <v>4000000</v>
          </cell>
          <cell r="C2505">
            <v>39927</v>
          </cell>
          <cell r="F2505">
            <v>711137.25</v>
          </cell>
          <cell r="G2505">
            <v>302221</v>
          </cell>
          <cell r="H2505">
            <v>41.5</v>
          </cell>
          <cell r="I2505">
            <v>0.41499999999999998</v>
          </cell>
          <cell r="J2505">
            <v>39962</v>
          </cell>
          <cell r="K2505">
            <v>40480</v>
          </cell>
          <cell r="L2505">
            <v>106000</v>
          </cell>
        </row>
        <row r="2506">
          <cell r="B2506">
            <v>5000000</v>
          </cell>
          <cell r="C2506">
            <v>39927</v>
          </cell>
          <cell r="F2506">
            <v>2254689.19</v>
          </cell>
          <cell r="G2506">
            <v>318326</v>
          </cell>
          <cell r="H2506">
            <v>44.54</v>
          </cell>
          <cell r="I2506">
            <v>0.44540000000000002</v>
          </cell>
          <cell r="J2506">
            <v>39962</v>
          </cell>
          <cell r="K2506">
            <v>40662</v>
          </cell>
          <cell r="L2506">
            <v>132750</v>
          </cell>
        </row>
        <row r="2507">
          <cell r="B2507">
            <v>12000000</v>
          </cell>
          <cell r="C2507">
            <v>39927</v>
          </cell>
          <cell r="E2507" t="str">
            <v>Q</v>
          </cell>
          <cell r="F2507">
            <v>5744702.7000000002</v>
          </cell>
          <cell r="G2507">
            <v>873058</v>
          </cell>
          <cell r="H2507">
            <v>36.090000000000003</v>
          </cell>
          <cell r="I2507">
            <v>0.36090000000000005</v>
          </cell>
          <cell r="J2507">
            <v>39962</v>
          </cell>
          <cell r="K2507">
            <v>40480</v>
          </cell>
          <cell r="L2507">
            <v>318000</v>
          </cell>
        </row>
        <row r="2508">
          <cell r="B2508">
            <v>8000000</v>
          </cell>
          <cell r="C2508">
            <v>39927</v>
          </cell>
          <cell r="E2508" t="str">
            <v>P</v>
          </cell>
          <cell r="F2508">
            <v>4956395.74</v>
          </cell>
          <cell r="G2508">
            <v>509321</v>
          </cell>
          <cell r="H2508">
            <v>44.54</v>
          </cell>
          <cell r="I2508">
            <v>0.44540000000000002</v>
          </cell>
          <cell r="J2508">
            <v>39962</v>
          </cell>
          <cell r="K2508">
            <v>40662</v>
          </cell>
          <cell r="L2508">
            <v>212400</v>
          </cell>
        </row>
        <row r="2509">
          <cell r="B2509">
            <v>8000000</v>
          </cell>
          <cell r="C2509">
            <v>39927</v>
          </cell>
          <cell r="F2509">
            <v>3922820.6</v>
          </cell>
          <cell r="G2509">
            <v>509321</v>
          </cell>
          <cell r="H2509">
            <v>44.54</v>
          </cell>
          <cell r="I2509">
            <v>0.44540000000000002</v>
          </cell>
          <cell r="J2509">
            <v>39962</v>
          </cell>
          <cell r="K2509">
            <v>40662</v>
          </cell>
          <cell r="L2509">
            <v>212400</v>
          </cell>
        </row>
        <row r="2510">
          <cell r="B2510">
            <v>14000000</v>
          </cell>
          <cell r="C2510">
            <v>39927</v>
          </cell>
          <cell r="F2510">
            <v>9711897.5500000007</v>
          </cell>
          <cell r="G2510">
            <v>640855</v>
          </cell>
          <cell r="H2510">
            <v>35.950000000000003</v>
          </cell>
          <cell r="I2510">
            <v>0.35950000000000004</v>
          </cell>
          <cell r="J2510">
            <v>39962</v>
          </cell>
          <cell r="K2510">
            <v>41028</v>
          </cell>
          <cell r="L2510">
            <v>273000</v>
          </cell>
        </row>
        <row r="2511">
          <cell r="B2511">
            <v>8000000</v>
          </cell>
          <cell r="C2511">
            <v>39927</v>
          </cell>
          <cell r="F2511">
            <v>4300256.88</v>
          </cell>
          <cell r="G2511">
            <v>509321</v>
          </cell>
          <cell r="H2511">
            <v>44.54</v>
          </cell>
          <cell r="I2511">
            <v>0.44540000000000002</v>
          </cell>
          <cell r="J2511">
            <v>39962</v>
          </cell>
          <cell r="K2511">
            <v>40662</v>
          </cell>
          <cell r="L2511">
            <v>212400</v>
          </cell>
        </row>
        <row r="2512">
          <cell r="B2512">
            <v>4000000</v>
          </cell>
          <cell r="C2512">
            <v>39928</v>
          </cell>
          <cell r="F2512">
            <v>956082.35</v>
          </cell>
          <cell r="G2512">
            <v>302221</v>
          </cell>
          <cell r="H2512">
            <v>41.5</v>
          </cell>
          <cell r="I2512">
            <v>0.41499999999999998</v>
          </cell>
          <cell r="J2512">
            <v>39962</v>
          </cell>
          <cell r="K2512">
            <v>40480</v>
          </cell>
          <cell r="L2512">
            <v>106000</v>
          </cell>
        </row>
        <row r="2513">
          <cell r="B2513">
            <v>12000000</v>
          </cell>
          <cell r="C2513">
            <v>39928</v>
          </cell>
          <cell r="F2513">
            <v>8991910.4299999997</v>
          </cell>
          <cell r="G2513">
            <v>549304</v>
          </cell>
          <cell r="H2513">
            <v>35.950000000000003</v>
          </cell>
          <cell r="I2513">
            <v>0.35950000000000004</v>
          </cell>
          <cell r="J2513">
            <v>39962</v>
          </cell>
          <cell r="K2513">
            <v>41028</v>
          </cell>
          <cell r="L2513">
            <v>234000</v>
          </cell>
        </row>
        <row r="2514">
          <cell r="B2514">
            <v>4000000</v>
          </cell>
          <cell r="C2514">
            <v>39930</v>
          </cell>
          <cell r="F2514">
            <v>1850710.23</v>
          </cell>
          <cell r="G2514">
            <v>254661</v>
          </cell>
          <cell r="H2514">
            <v>44.54</v>
          </cell>
          <cell r="I2514">
            <v>0.44540000000000002</v>
          </cell>
          <cell r="J2514">
            <v>39962</v>
          </cell>
          <cell r="K2514">
            <v>40662</v>
          </cell>
          <cell r="L2514">
            <v>106200</v>
          </cell>
        </row>
        <row r="2515">
          <cell r="B2515">
            <v>2000000</v>
          </cell>
          <cell r="C2515">
            <v>39930</v>
          </cell>
          <cell r="D2515" t="str">
            <v>A</v>
          </cell>
          <cell r="E2515" t="str">
            <v>S</v>
          </cell>
          <cell r="F2515">
            <v>867311.13</v>
          </cell>
          <cell r="G2515">
            <v>203663</v>
          </cell>
          <cell r="H2515">
            <v>38.729999999999997</v>
          </cell>
          <cell r="I2515">
            <v>0.38729999999999998</v>
          </cell>
          <cell r="J2515">
            <v>39962</v>
          </cell>
          <cell r="K2515">
            <v>40297</v>
          </cell>
          <cell r="L2515">
            <v>53000</v>
          </cell>
        </row>
        <row r="2516">
          <cell r="B2516">
            <v>12000000</v>
          </cell>
          <cell r="C2516">
            <v>39930</v>
          </cell>
          <cell r="F2516">
            <v>8285511.6200000001</v>
          </cell>
          <cell r="G2516">
            <v>549304</v>
          </cell>
          <cell r="H2516">
            <v>35.950000000000003</v>
          </cell>
          <cell r="I2516">
            <v>0.35950000000000004</v>
          </cell>
          <cell r="J2516">
            <v>39962</v>
          </cell>
          <cell r="K2516">
            <v>41028</v>
          </cell>
          <cell r="L2516">
            <v>234000</v>
          </cell>
        </row>
        <row r="2517">
          <cell r="B2517">
            <v>9000000</v>
          </cell>
          <cell r="C2517">
            <v>39930</v>
          </cell>
          <cell r="F2517">
            <v>6625326.5899999999</v>
          </cell>
          <cell r="G2517">
            <v>497511</v>
          </cell>
          <cell r="H2517">
            <v>51.88</v>
          </cell>
          <cell r="I2517">
            <v>0.51880000000000004</v>
          </cell>
          <cell r="J2517">
            <v>39962</v>
          </cell>
          <cell r="K2517">
            <v>41028</v>
          </cell>
          <cell r="L2517">
            <v>175500</v>
          </cell>
        </row>
        <row r="2518">
          <cell r="B2518">
            <v>7000000</v>
          </cell>
          <cell r="C2518">
            <v>39930</v>
          </cell>
          <cell r="F2518">
            <v>5667909.6100000003</v>
          </cell>
          <cell r="G2518">
            <v>386953</v>
          </cell>
          <cell r="H2518">
            <v>51.88</v>
          </cell>
          <cell r="I2518">
            <v>0.51880000000000004</v>
          </cell>
          <cell r="J2518">
            <v>39962</v>
          </cell>
          <cell r="K2518">
            <v>41028</v>
          </cell>
          <cell r="L2518">
            <v>136500</v>
          </cell>
        </row>
        <row r="2519">
          <cell r="B2519">
            <v>5500000</v>
          </cell>
          <cell r="C2519">
            <v>39930</v>
          </cell>
          <cell r="D2519" t="str">
            <v>A</v>
          </cell>
          <cell r="E2519" t="str">
            <v>T</v>
          </cell>
          <cell r="F2519">
            <v>7107466.3200000003</v>
          </cell>
          <cell r="G2519">
            <v>304034</v>
          </cell>
          <cell r="H2519">
            <v>51.88</v>
          </cell>
          <cell r="I2519">
            <v>0.51880000000000004</v>
          </cell>
          <cell r="J2519">
            <v>39962</v>
          </cell>
          <cell r="K2519">
            <v>41028</v>
          </cell>
          <cell r="L2519">
            <v>107250</v>
          </cell>
        </row>
        <row r="2520">
          <cell r="B2520">
            <v>4000000</v>
          </cell>
          <cell r="C2520">
            <v>39930</v>
          </cell>
          <cell r="F2520">
            <v>2537499.31</v>
          </cell>
          <cell r="G2520">
            <v>254661</v>
          </cell>
          <cell r="H2520">
            <v>44.54</v>
          </cell>
          <cell r="I2520">
            <v>0.44540000000000002</v>
          </cell>
          <cell r="J2520">
            <v>39962</v>
          </cell>
          <cell r="K2520">
            <v>40662</v>
          </cell>
          <cell r="L2520">
            <v>106200</v>
          </cell>
        </row>
        <row r="2521">
          <cell r="B2521">
            <v>6000000</v>
          </cell>
          <cell r="C2521">
            <v>39930</v>
          </cell>
          <cell r="D2521" t="str">
            <v>A</v>
          </cell>
          <cell r="E2521" t="str">
            <v>S</v>
          </cell>
          <cell r="F2521">
            <v>5218927.1399999997</v>
          </cell>
          <cell r="G2521">
            <v>381991</v>
          </cell>
          <cell r="H2521">
            <v>44.54</v>
          </cell>
          <cell r="I2521">
            <v>0.44540000000000002</v>
          </cell>
          <cell r="J2521">
            <v>39962</v>
          </cell>
          <cell r="K2521">
            <v>40662</v>
          </cell>
          <cell r="L2521">
            <v>159300</v>
          </cell>
        </row>
        <row r="2522">
          <cell r="B2522">
            <v>2000000</v>
          </cell>
          <cell r="C2522">
            <v>39930</v>
          </cell>
          <cell r="F2522">
            <v>332.18</v>
          </cell>
          <cell r="G2522">
            <v>203663</v>
          </cell>
          <cell r="H2522">
            <v>38.729999999999997</v>
          </cell>
          <cell r="I2522">
            <v>0.38729999999999998</v>
          </cell>
          <cell r="J2522">
            <v>39962</v>
          </cell>
          <cell r="K2522">
            <v>40297</v>
          </cell>
          <cell r="L2522">
            <v>53000</v>
          </cell>
        </row>
        <row r="2523">
          <cell r="B2523">
            <v>6000000</v>
          </cell>
          <cell r="C2523">
            <v>39930</v>
          </cell>
          <cell r="F2523">
            <v>4717594.58</v>
          </cell>
          <cell r="G2523">
            <v>331674</v>
          </cell>
          <cell r="H2523">
            <v>51.88</v>
          </cell>
          <cell r="I2523">
            <v>0.51880000000000004</v>
          </cell>
          <cell r="J2523">
            <v>39962</v>
          </cell>
          <cell r="K2523">
            <v>41028</v>
          </cell>
          <cell r="L2523">
            <v>117000</v>
          </cell>
        </row>
        <row r="2524">
          <cell r="B2524">
            <v>7000000</v>
          </cell>
          <cell r="C2524">
            <v>39930</v>
          </cell>
          <cell r="F2524">
            <v>3158689.33</v>
          </cell>
          <cell r="G2524">
            <v>445656</v>
          </cell>
          <cell r="H2524">
            <v>44.54</v>
          </cell>
          <cell r="I2524">
            <v>0.44540000000000002</v>
          </cell>
          <cell r="J2524">
            <v>39962</v>
          </cell>
          <cell r="K2524">
            <v>40662</v>
          </cell>
          <cell r="L2524">
            <v>185850</v>
          </cell>
        </row>
        <row r="2525">
          <cell r="B2525">
            <v>16000000</v>
          </cell>
          <cell r="C2525">
            <v>39930</v>
          </cell>
          <cell r="D2525" t="str">
            <v>A</v>
          </cell>
          <cell r="E2525" t="str">
            <v>T</v>
          </cell>
          <cell r="F2525">
            <v>15996023.470000001</v>
          </cell>
          <cell r="G2525">
            <v>732406</v>
          </cell>
          <cell r="H2525">
            <v>35.950000000000003</v>
          </cell>
          <cell r="I2525">
            <v>0.35950000000000004</v>
          </cell>
          <cell r="J2525">
            <v>39962</v>
          </cell>
          <cell r="K2525">
            <v>41028</v>
          </cell>
          <cell r="L2525">
            <v>312000</v>
          </cell>
        </row>
        <row r="2526">
          <cell r="B2526">
            <v>5000000</v>
          </cell>
          <cell r="C2526">
            <v>39930</v>
          </cell>
          <cell r="D2526" t="str">
            <v>A</v>
          </cell>
          <cell r="E2526" t="str">
            <v>R</v>
          </cell>
          <cell r="F2526">
            <v>5563781.4100000001</v>
          </cell>
          <cell r="G2526">
            <v>276395</v>
          </cell>
          <cell r="H2526">
            <v>51.88</v>
          </cell>
          <cell r="I2526">
            <v>0.51880000000000004</v>
          </cell>
          <cell r="J2526">
            <v>39962</v>
          </cell>
          <cell r="K2526">
            <v>41028</v>
          </cell>
          <cell r="L2526">
            <v>97500</v>
          </cell>
        </row>
        <row r="2527">
          <cell r="B2527">
            <v>10000000</v>
          </cell>
          <cell r="C2527">
            <v>39930</v>
          </cell>
          <cell r="E2527" t="str">
            <v>P</v>
          </cell>
          <cell r="F2527">
            <v>8660364.2200000007</v>
          </cell>
          <cell r="G2527">
            <v>552789</v>
          </cell>
          <cell r="H2527">
            <v>51.88</v>
          </cell>
          <cell r="I2527">
            <v>0.51880000000000004</v>
          </cell>
          <cell r="J2527">
            <v>39962</v>
          </cell>
          <cell r="K2527">
            <v>41028</v>
          </cell>
          <cell r="L2527">
            <v>195000</v>
          </cell>
        </row>
        <row r="2528">
          <cell r="B2528">
            <v>11000000</v>
          </cell>
          <cell r="C2528">
            <v>39930</v>
          </cell>
          <cell r="E2528" t="str">
            <v>Q</v>
          </cell>
          <cell r="F2528">
            <v>4797068.88</v>
          </cell>
          <cell r="G2528">
            <v>800303</v>
          </cell>
          <cell r="H2528">
            <v>36.090000000000003</v>
          </cell>
          <cell r="I2528">
            <v>0.36090000000000005</v>
          </cell>
          <cell r="J2528">
            <v>39962</v>
          </cell>
          <cell r="K2528">
            <v>40480</v>
          </cell>
          <cell r="L2528">
            <v>291500</v>
          </cell>
        </row>
        <row r="2529">
          <cell r="B2529">
            <v>15000000</v>
          </cell>
          <cell r="C2529">
            <v>39930</v>
          </cell>
          <cell r="F2529">
            <v>11130263.65</v>
          </cell>
          <cell r="G2529">
            <v>686630</v>
          </cell>
          <cell r="H2529">
            <v>35.950000000000003</v>
          </cell>
          <cell r="I2529">
            <v>0.35950000000000004</v>
          </cell>
          <cell r="J2529">
            <v>39962</v>
          </cell>
          <cell r="K2529">
            <v>41028</v>
          </cell>
          <cell r="L2529">
            <v>292500</v>
          </cell>
        </row>
        <row r="2530">
          <cell r="B2530">
            <v>23000000</v>
          </cell>
          <cell r="C2530">
            <v>39930</v>
          </cell>
          <cell r="F2530">
            <v>15973506.390000001</v>
          </cell>
          <cell r="G2530">
            <v>1052833</v>
          </cell>
          <cell r="H2530">
            <v>35.950000000000003</v>
          </cell>
          <cell r="I2530">
            <v>0.35950000000000004</v>
          </cell>
          <cell r="J2530">
            <v>39962</v>
          </cell>
          <cell r="K2530">
            <v>41028</v>
          </cell>
          <cell r="L2530">
            <v>448500</v>
          </cell>
        </row>
        <row r="2531">
          <cell r="B2531">
            <v>4500000</v>
          </cell>
          <cell r="C2531">
            <v>39930</v>
          </cell>
          <cell r="F2531">
            <v>2107519.7400000002</v>
          </cell>
          <cell r="G2531">
            <v>286493</v>
          </cell>
          <cell r="H2531">
            <v>44.54</v>
          </cell>
          <cell r="I2531">
            <v>0.44540000000000002</v>
          </cell>
          <cell r="J2531">
            <v>39962</v>
          </cell>
          <cell r="K2531">
            <v>40662</v>
          </cell>
          <cell r="L2531">
            <v>119475</v>
          </cell>
        </row>
        <row r="2532">
          <cell r="B2532">
            <v>20000000</v>
          </cell>
          <cell r="C2532">
            <v>39930</v>
          </cell>
          <cell r="E2532" t="str">
            <v>R</v>
          </cell>
          <cell r="F2532">
            <v>14733875.09</v>
          </cell>
          <cell r="G2532">
            <v>1181373</v>
          </cell>
          <cell r="H2532">
            <v>36.04</v>
          </cell>
          <cell r="I2532">
            <v>0.3604</v>
          </cell>
          <cell r="J2532">
            <v>39962</v>
          </cell>
          <cell r="K2532">
            <v>40662</v>
          </cell>
          <cell r="L2532">
            <v>531000</v>
          </cell>
        </row>
        <row r="2533">
          <cell r="B2533">
            <v>24000000</v>
          </cell>
          <cell r="C2533">
            <v>39930</v>
          </cell>
          <cell r="F2533">
            <v>16680876.82</v>
          </cell>
          <cell r="G2533">
            <v>1098608</v>
          </cell>
          <cell r="H2533">
            <v>35.950000000000003</v>
          </cell>
          <cell r="I2533">
            <v>0.35950000000000004</v>
          </cell>
          <cell r="J2533">
            <v>39962</v>
          </cell>
          <cell r="K2533">
            <v>41028</v>
          </cell>
          <cell r="L2533">
            <v>468000</v>
          </cell>
        </row>
        <row r="2534">
          <cell r="B2534">
            <v>16000000</v>
          </cell>
          <cell r="C2534">
            <v>39930</v>
          </cell>
          <cell r="F2534">
            <v>10971592.720000001</v>
          </cell>
          <cell r="G2534">
            <v>732406</v>
          </cell>
          <cell r="H2534">
            <v>35.950000000000003</v>
          </cell>
          <cell r="I2534">
            <v>0.35950000000000004</v>
          </cell>
          <cell r="J2534">
            <v>39962</v>
          </cell>
          <cell r="K2534">
            <v>41028</v>
          </cell>
          <cell r="L2534">
            <v>312000</v>
          </cell>
        </row>
        <row r="2535">
          <cell r="B2535">
            <v>10000000</v>
          </cell>
          <cell r="C2535">
            <v>39930</v>
          </cell>
          <cell r="F2535">
            <v>7331522.1699999999</v>
          </cell>
          <cell r="G2535">
            <v>552789</v>
          </cell>
          <cell r="H2535">
            <v>51.88</v>
          </cell>
          <cell r="I2535">
            <v>0.51880000000000004</v>
          </cell>
          <cell r="J2535">
            <v>39962</v>
          </cell>
          <cell r="K2535">
            <v>41028</v>
          </cell>
          <cell r="L2535">
            <v>195000</v>
          </cell>
        </row>
        <row r="2536">
          <cell r="B2536">
            <v>8000000</v>
          </cell>
          <cell r="C2536">
            <v>39930</v>
          </cell>
          <cell r="F2536">
            <v>4458937.3</v>
          </cell>
          <cell r="G2536">
            <v>509321</v>
          </cell>
          <cell r="H2536">
            <v>44.54</v>
          </cell>
          <cell r="I2536">
            <v>0.44540000000000002</v>
          </cell>
          <cell r="J2536">
            <v>39962</v>
          </cell>
          <cell r="K2536">
            <v>40662</v>
          </cell>
          <cell r="L2536">
            <v>212400</v>
          </cell>
        </row>
        <row r="2537">
          <cell r="B2537">
            <v>32000000</v>
          </cell>
          <cell r="C2537">
            <v>39930</v>
          </cell>
          <cell r="F2537">
            <v>21964946.280000001</v>
          </cell>
          <cell r="G2537">
            <v>1464811</v>
          </cell>
          <cell r="H2537">
            <v>35.950000000000003</v>
          </cell>
          <cell r="I2537">
            <v>0.35950000000000004</v>
          </cell>
          <cell r="J2537">
            <v>39962</v>
          </cell>
          <cell r="K2537">
            <v>41028</v>
          </cell>
          <cell r="L2537">
            <v>624000</v>
          </cell>
        </row>
        <row r="2538">
          <cell r="B2538">
            <v>4000000</v>
          </cell>
          <cell r="C2538">
            <v>39930</v>
          </cell>
          <cell r="F2538">
            <v>2909692.02</v>
          </cell>
          <cell r="G2538">
            <v>221116</v>
          </cell>
          <cell r="H2538">
            <v>51.88</v>
          </cell>
          <cell r="I2538">
            <v>0.51880000000000004</v>
          </cell>
          <cell r="J2538">
            <v>39962</v>
          </cell>
          <cell r="K2538">
            <v>41028</v>
          </cell>
          <cell r="L2538">
            <v>78000</v>
          </cell>
        </row>
        <row r="2539">
          <cell r="B2539">
            <v>40000000</v>
          </cell>
          <cell r="C2539">
            <v>39930</v>
          </cell>
          <cell r="F2539">
            <v>20312524.07</v>
          </cell>
          <cell r="G2539">
            <v>2362745</v>
          </cell>
          <cell r="H2539">
            <v>36.04</v>
          </cell>
          <cell r="I2539">
            <v>0.3604</v>
          </cell>
          <cell r="J2539">
            <v>39962</v>
          </cell>
          <cell r="K2539">
            <v>40662</v>
          </cell>
          <cell r="L2539">
            <v>1062000</v>
          </cell>
        </row>
        <row r="2540">
          <cell r="B2540">
            <v>4000000</v>
          </cell>
          <cell r="C2540">
            <v>39930</v>
          </cell>
          <cell r="F2540">
            <v>2047501.81</v>
          </cell>
          <cell r="G2540">
            <v>254661</v>
          </cell>
          <cell r="H2540">
            <v>44.54</v>
          </cell>
          <cell r="I2540">
            <v>0.44540000000000002</v>
          </cell>
          <cell r="J2540">
            <v>39962</v>
          </cell>
          <cell r="K2540">
            <v>40662</v>
          </cell>
          <cell r="L2540">
            <v>106200</v>
          </cell>
        </row>
        <row r="2541">
          <cell r="B2541">
            <v>5000000</v>
          </cell>
          <cell r="C2541">
            <v>39930</v>
          </cell>
          <cell r="D2541" t="str">
            <v>A</v>
          </cell>
          <cell r="E2541" t="str">
            <v>P</v>
          </cell>
          <cell r="F2541">
            <v>3035857.54</v>
          </cell>
          <cell r="G2541">
            <v>318326</v>
          </cell>
          <cell r="H2541">
            <v>44.54</v>
          </cell>
          <cell r="I2541">
            <v>0.44540000000000002</v>
          </cell>
          <cell r="J2541">
            <v>39962</v>
          </cell>
          <cell r="K2541">
            <v>40662</v>
          </cell>
          <cell r="L2541">
            <v>132750</v>
          </cell>
        </row>
        <row r="2542">
          <cell r="B2542">
            <v>10000000</v>
          </cell>
          <cell r="C2542">
            <v>39930</v>
          </cell>
          <cell r="F2542">
            <v>4669627.88</v>
          </cell>
          <cell r="G2542">
            <v>636651</v>
          </cell>
          <cell r="H2542">
            <v>44.54</v>
          </cell>
          <cell r="I2542">
            <v>0.44540000000000002</v>
          </cell>
          <cell r="J2542">
            <v>39962</v>
          </cell>
          <cell r="K2542">
            <v>40662</v>
          </cell>
          <cell r="L2542">
            <v>265500</v>
          </cell>
        </row>
        <row r="2543">
          <cell r="B2543">
            <v>5000000</v>
          </cell>
          <cell r="C2543">
            <v>39930</v>
          </cell>
          <cell r="E2543" t="str">
            <v>P</v>
          </cell>
          <cell r="F2543">
            <v>2989388.07</v>
          </cell>
          <cell r="G2543">
            <v>318326</v>
          </cell>
          <cell r="H2543">
            <v>44.54</v>
          </cell>
          <cell r="I2543">
            <v>0.44540000000000002</v>
          </cell>
          <cell r="J2543">
            <v>39962</v>
          </cell>
          <cell r="K2543">
            <v>40662</v>
          </cell>
          <cell r="L2543">
            <v>132750</v>
          </cell>
        </row>
        <row r="2544">
          <cell r="B2544">
            <v>6000000</v>
          </cell>
          <cell r="C2544">
            <v>39930</v>
          </cell>
          <cell r="E2544" t="str">
            <v>P</v>
          </cell>
          <cell r="F2544">
            <v>4121619.91</v>
          </cell>
          <cell r="G2544">
            <v>381991</v>
          </cell>
          <cell r="H2544">
            <v>44.54</v>
          </cell>
          <cell r="I2544">
            <v>0.44540000000000002</v>
          </cell>
          <cell r="J2544">
            <v>39962</v>
          </cell>
          <cell r="K2544">
            <v>40662</v>
          </cell>
          <cell r="L2544">
            <v>159300</v>
          </cell>
        </row>
        <row r="2545">
          <cell r="B2545">
            <v>13500000</v>
          </cell>
          <cell r="C2545">
            <v>39930</v>
          </cell>
          <cell r="F2545">
            <v>6015457.4400000004</v>
          </cell>
          <cell r="G2545">
            <v>797427</v>
          </cell>
          <cell r="H2545">
            <v>36.04</v>
          </cell>
          <cell r="I2545">
            <v>0.3604</v>
          </cell>
          <cell r="J2545">
            <v>39962</v>
          </cell>
          <cell r="K2545">
            <v>40662</v>
          </cell>
          <cell r="L2545">
            <v>358425</v>
          </cell>
        </row>
        <row r="2546">
          <cell r="B2546">
            <v>8000000</v>
          </cell>
          <cell r="C2546">
            <v>39930</v>
          </cell>
          <cell r="D2546" t="str">
            <v>A</v>
          </cell>
          <cell r="E2546" t="str">
            <v>T</v>
          </cell>
          <cell r="F2546">
            <v>7829107.0199999996</v>
          </cell>
          <cell r="G2546">
            <v>509321</v>
          </cell>
          <cell r="H2546">
            <v>44.54</v>
          </cell>
          <cell r="I2546">
            <v>0.44540000000000002</v>
          </cell>
          <cell r="J2546">
            <v>39962</v>
          </cell>
          <cell r="K2546">
            <v>40662</v>
          </cell>
          <cell r="L2546">
            <v>212400</v>
          </cell>
        </row>
        <row r="2547">
          <cell r="B2547">
            <v>14000000</v>
          </cell>
          <cell r="C2547">
            <v>39930</v>
          </cell>
          <cell r="F2547">
            <v>6169637</v>
          </cell>
          <cell r="G2547">
            <v>826961</v>
          </cell>
          <cell r="H2547">
            <v>36.04</v>
          </cell>
          <cell r="I2547">
            <v>0.3604</v>
          </cell>
          <cell r="J2547">
            <v>39962</v>
          </cell>
          <cell r="K2547">
            <v>40662</v>
          </cell>
          <cell r="L2547">
            <v>371700</v>
          </cell>
        </row>
        <row r="2548">
          <cell r="B2548">
            <v>5000000</v>
          </cell>
          <cell r="C2548">
            <v>39930</v>
          </cell>
          <cell r="F2548">
            <v>3398211.85</v>
          </cell>
          <cell r="G2548">
            <v>276395</v>
          </cell>
          <cell r="H2548">
            <v>51.88</v>
          </cell>
          <cell r="I2548">
            <v>0.51880000000000004</v>
          </cell>
          <cell r="J2548">
            <v>39962</v>
          </cell>
          <cell r="K2548">
            <v>41028</v>
          </cell>
          <cell r="L2548">
            <v>97500</v>
          </cell>
        </row>
        <row r="2549">
          <cell r="B2549">
            <v>3000000</v>
          </cell>
          <cell r="C2549">
            <v>39930</v>
          </cell>
          <cell r="F2549">
            <v>1459837.32</v>
          </cell>
          <cell r="G2549">
            <v>190996</v>
          </cell>
          <cell r="H2549">
            <v>44.54</v>
          </cell>
          <cell r="I2549">
            <v>0.44540000000000002</v>
          </cell>
          <cell r="J2549">
            <v>39962</v>
          </cell>
          <cell r="K2549">
            <v>40662</v>
          </cell>
          <cell r="L2549">
            <v>79650</v>
          </cell>
        </row>
        <row r="2550">
          <cell r="B2550">
            <v>15000000</v>
          </cell>
          <cell r="C2550">
            <v>39930</v>
          </cell>
          <cell r="F2550">
            <v>6774519.5700000003</v>
          </cell>
          <cell r="G2550">
            <v>886030</v>
          </cell>
          <cell r="H2550">
            <v>36.04</v>
          </cell>
          <cell r="I2550">
            <v>0.3604</v>
          </cell>
          <cell r="J2550">
            <v>39962</v>
          </cell>
          <cell r="K2550">
            <v>40662</v>
          </cell>
          <cell r="L2550">
            <v>398250</v>
          </cell>
        </row>
        <row r="2551">
          <cell r="B2551">
            <v>4500000</v>
          </cell>
          <cell r="C2551">
            <v>39930</v>
          </cell>
          <cell r="F2551">
            <v>1273370.8</v>
          </cell>
          <cell r="G2551">
            <v>339999</v>
          </cell>
          <cell r="H2551">
            <v>41.5</v>
          </cell>
          <cell r="I2551">
            <v>0.41499999999999998</v>
          </cell>
          <cell r="J2551">
            <v>39962</v>
          </cell>
          <cell r="K2551">
            <v>40480</v>
          </cell>
          <cell r="L2551">
            <v>119250</v>
          </cell>
        </row>
        <row r="2552">
          <cell r="B2552">
            <v>7000000</v>
          </cell>
          <cell r="C2552">
            <v>39930</v>
          </cell>
          <cell r="F2552">
            <v>3195882.03</v>
          </cell>
          <cell r="G2552">
            <v>445656</v>
          </cell>
          <cell r="H2552">
            <v>44.54</v>
          </cell>
          <cell r="I2552">
            <v>0.44540000000000002</v>
          </cell>
          <cell r="J2552">
            <v>39962</v>
          </cell>
          <cell r="K2552">
            <v>40662</v>
          </cell>
          <cell r="L2552">
            <v>185850</v>
          </cell>
        </row>
        <row r="2553">
          <cell r="B2553">
            <v>10000000</v>
          </cell>
          <cell r="C2553">
            <v>39930</v>
          </cell>
          <cell r="F2553">
            <v>4937553.3499999996</v>
          </cell>
          <cell r="G2553">
            <v>590687</v>
          </cell>
          <cell r="H2553">
            <v>36.04</v>
          </cell>
          <cell r="I2553">
            <v>0.3604</v>
          </cell>
          <cell r="J2553">
            <v>39962</v>
          </cell>
          <cell r="K2553">
            <v>40662</v>
          </cell>
          <cell r="L2553">
            <v>265500</v>
          </cell>
        </row>
        <row r="2554">
          <cell r="B2554">
            <v>10000000</v>
          </cell>
          <cell r="C2554">
            <v>39930</v>
          </cell>
          <cell r="F2554">
            <v>7990665.9800000004</v>
          </cell>
          <cell r="G2554">
            <v>552789</v>
          </cell>
          <cell r="H2554">
            <v>51.88</v>
          </cell>
          <cell r="I2554">
            <v>0.51880000000000004</v>
          </cell>
          <cell r="J2554">
            <v>39962</v>
          </cell>
          <cell r="K2554">
            <v>41028</v>
          </cell>
          <cell r="L2554">
            <v>195000</v>
          </cell>
        </row>
        <row r="2555">
          <cell r="B2555">
            <v>10000000</v>
          </cell>
          <cell r="C2555">
            <v>39930</v>
          </cell>
          <cell r="F2555">
            <v>4445769.78</v>
          </cell>
          <cell r="G2555">
            <v>636651</v>
          </cell>
          <cell r="H2555">
            <v>44.54</v>
          </cell>
          <cell r="I2555">
            <v>0.44540000000000002</v>
          </cell>
          <cell r="J2555">
            <v>39962</v>
          </cell>
          <cell r="K2555">
            <v>40662</v>
          </cell>
          <cell r="L2555">
            <v>265500</v>
          </cell>
        </row>
        <row r="2556">
          <cell r="B2556">
            <v>15000000</v>
          </cell>
          <cell r="C2556">
            <v>39930</v>
          </cell>
          <cell r="F2556">
            <v>10908065.609999999</v>
          </cell>
          <cell r="G2556">
            <v>686630</v>
          </cell>
          <cell r="H2556">
            <v>35.950000000000003</v>
          </cell>
          <cell r="I2556">
            <v>0.35950000000000004</v>
          </cell>
          <cell r="J2556">
            <v>39962</v>
          </cell>
          <cell r="K2556">
            <v>41028</v>
          </cell>
          <cell r="L2556">
            <v>292500</v>
          </cell>
        </row>
        <row r="2557">
          <cell r="B2557">
            <v>5000000</v>
          </cell>
          <cell r="C2557">
            <v>39930</v>
          </cell>
          <cell r="F2557">
            <v>1153197.25</v>
          </cell>
          <cell r="G2557">
            <v>377777</v>
          </cell>
          <cell r="H2557">
            <v>41.5</v>
          </cell>
          <cell r="I2557">
            <v>0.41499999999999998</v>
          </cell>
          <cell r="J2557">
            <v>39962</v>
          </cell>
          <cell r="K2557">
            <v>40480</v>
          </cell>
          <cell r="L2557">
            <v>132500</v>
          </cell>
        </row>
        <row r="2558">
          <cell r="B2558">
            <v>7500000</v>
          </cell>
          <cell r="C2558">
            <v>39930</v>
          </cell>
          <cell r="F2558">
            <v>3659926.04</v>
          </cell>
          <cell r="G2558">
            <v>477489</v>
          </cell>
          <cell r="H2558">
            <v>44.54</v>
          </cell>
          <cell r="I2558">
            <v>0.44540000000000002</v>
          </cell>
          <cell r="J2558">
            <v>39962</v>
          </cell>
          <cell r="K2558">
            <v>40662</v>
          </cell>
          <cell r="L2558">
            <v>199125</v>
          </cell>
        </row>
        <row r="2559">
          <cell r="B2559">
            <v>5000000</v>
          </cell>
          <cell r="C2559">
            <v>39930</v>
          </cell>
          <cell r="F2559">
            <v>3652544.35</v>
          </cell>
          <cell r="G2559">
            <v>276395</v>
          </cell>
          <cell r="H2559">
            <v>51.88</v>
          </cell>
          <cell r="I2559">
            <v>0.51880000000000004</v>
          </cell>
          <cell r="J2559">
            <v>39962</v>
          </cell>
          <cell r="K2559">
            <v>41028</v>
          </cell>
          <cell r="L2559">
            <v>97500</v>
          </cell>
        </row>
        <row r="2560">
          <cell r="B2560">
            <v>10000000</v>
          </cell>
          <cell r="C2560">
            <v>39930</v>
          </cell>
          <cell r="F2560">
            <v>6435674.6699999999</v>
          </cell>
          <cell r="G2560">
            <v>583344</v>
          </cell>
          <cell r="H2560">
            <v>48.86</v>
          </cell>
          <cell r="I2560">
            <v>0.48859999999999998</v>
          </cell>
          <cell r="J2560">
            <v>39962</v>
          </cell>
          <cell r="K2560">
            <v>40845</v>
          </cell>
          <cell r="L2560">
            <v>245000</v>
          </cell>
        </row>
        <row r="2561">
          <cell r="B2561">
            <v>15000000</v>
          </cell>
          <cell r="C2561">
            <v>39931</v>
          </cell>
          <cell r="F2561">
            <v>10702186.779999999</v>
          </cell>
          <cell r="G2561">
            <v>686630</v>
          </cell>
          <cell r="H2561">
            <v>35.950000000000003</v>
          </cell>
          <cell r="I2561">
            <v>0.35950000000000004</v>
          </cell>
          <cell r="J2561">
            <v>39965</v>
          </cell>
          <cell r="K2561">
            <v>41030</v>
          </cell>
          <cell r="L2561">
            <v>292500</v>
          </cell>
        </row>
        <row r="2562">
          <cell r="B2562">
            <v>4500000</v>
          </cell>
          <cell r="C2562">
            <v>39931</v>
          </cell>
          <cell r="E2562" t="str">
            <v>R</v>
          </cell>
          <cell r="F2562">
            <v>2554913.41</v>
          </cell>
          <cell r="G2562">
            <v>339999</v>
          </cell>
          <cell r="H2562">
            <v>41.5</v>
          </cell>
          <cell r="I2562">
            <v>0.41499999999999998</v>
          </cell>
          <cell r="J2562">
            <v>39965</v>
          </cell>
          <cell r="K2562">
            <v>40483</v>
          </cell>
          <cell r="L2562">
            <v>119250</v>
          </cell>
        </row>
        <row r="2563">
          <cell r="B2563">
            <v>5000000</v>
          </cell>
          <cell r="C2563">
            <v>39931</v>
          </cell>
          <cell r="E2563" t="str">
            <v>R</v>
          </cell>
          <cell r="F2563">
            <v>1166043.69</v>
          </cell>
          <cell r="G2563">
            <v>509157</v>
          </cell>
          <cell r="H2563">
            <v>38.729999999999997</v>
          </cell>
          <cell r="I2563">
            <v>0.38729999999999998</v>
          </cell>
          <cell r="J2563">
            <v>39965</v>
          </cell>
          <cell r="K2563">
            <v>40299</v>
          </cell>
          <cell r="L2563">
            <v>132500</v>
          </cell>
        </row>
        <row r="2564">
          <cell r="B2564">
            <v>4000000</v>
          </cell>
          <cell r="C2564">
            <v>39931</v>
          </cell>
          <cell r="D2564" t="str">
            <v>A</v>
          </cell>
          <cell r="E2564" t="str">
            <v>R</v>
          </cell>
          <cell r="F2564">
            <v>1341169.6200000001</v>
          </cell>
          <cell r="G2564">
            <v>407325</v>
          </cell>
          <cell r="H2564">
            <v>38.729999999999997</v>
          </cell>
          <cell r="I2564">
            <v>0.38729999999999998</v>
          </cell>
          <cell r="J2564">
            <v>39965</v>
          </cell>
          <cell r="K2564">
            <v>40299</v>
          </cell>
          <cell r="L2564">
            <v>106000</v>
          </cell>
        </row>
        <row r="2565">
          <cell r="B2565">
            <v>7000000</v>
          </cell>
          <cell r="C2565">
            <v>39931</v>
          </cell>
          <cell r="F2565">
            <v>5650271.0800000001</v>
          </cell>
          <cell r="G2565">
            <v>386953</v>
          </cell>
          <cell r="H2565">
            <v>51.88</v>
          </cell>
          <cell r="I2565">
            <v>0.51880000000000004</v>
          </cell>
          <cell r="J2565">
            <v>39965</v>
          </cell>
          <cell r="K2565">
            <v>41030</v>
          </cell>
          <cell r="L2565">
            <v>136500</v>
          </cell>
        </row>
        <row r="2566">
          <cell r="B2566">
            <v>5000000</v>
          </cell>
          <cell r="C2566">
            <v>39931</v>
          </cell>
          <cell r="F2566">
            <v>2249867.65</v>
          </cell>
          <cell r="G2566">
            <v>318326</v>
          </cell>
          <cell r="H2566">
            <v>44.54</v>
          </cell>
          <cell r="I2566">
            <v>0.44540000000000002</v>
          </cell>
          <cell r="J2566">
            <v>39965</v>
          </cell>
          <cell r="K2566">
            <v>40664</v>
          </cell>
          <cell r="L2566">
            <v>132750</v>
          </cell>
        </row>
        <row r="2567">
          <cell r="B2567">
            <v>3500000</v>
          </cell>
          <cell r="C2567">
            <v>39931</v>
          </cell>
          <cell r="F2567">
            <v>1635071.4</v>
          </cell>
          <cell r="G2567">
            <v>222828</v>
          </cell>
          <cell r="H2567">
            <v>44.54</v>
          </cell>
          <cell r="I2567">
            <v>0.44540000000000002</v>
          </cell>
          <cell r="J2567">
            <v>39965</v>
          </cell>
          <cell r="K2567">
            <v>40664</v>
          </cell>
          <cell r="L2567">
            <v>92925</v>
          </cell>
        </row>
        <row r="2568">
          <cell r="B2568">
            <v>10000000</v>
          </cell>
          <cell r="C2568">
            <v>39931</v>
          </cell>
          <cell r="F2568">
            <v>5690265.6799999997</v>
          </cell>
          <cell r="G2568">
            <v>636651</v>
          </cell>
          <cell r="H2568">
            <v>44.54</v>
          </cell>
          <cell r="I2568">
            <v>0.44540000000000002</v>
          </cell>
          <cell r="J2568">
            <v>39965</v>
          </cell>
          <cell r="K2568">
            <v>40664</v>
          </cell>
          <cell r="L2568">
            <v>265500</v>
          </cell>
        </row>
        <row r="2569">
          <cell r="B2569">
            <v>16000000</v>
          </cell>
          <cell r="C2569">
            <v>39931</v>
          </cell>
          <cell r="F2569">
            <v>8755990.6999999993</v>
          </cell>
          <cell r="G2569">
            <v>816572</v>
          </cell>
          <cell r="H2569">
            <v>36.03</v>
          </cell>
          <cell r="I2569">
            <v>0.36030000000000001</v>
          </cell>
          <cell r="J2569">
            <v>39965</v>
          </cell>
          <cell r="K2569">
            <v>40848</v>
          </cell>
          <cell r="L2569">
            <v>392000</v>
          </cell>
        </row>
        <row r="2570">
          <cell r="B2570">
            <v>4000000</v>
          </cell>
          <cell r="C2570">
            <v>39931</v>
          </cell>
          <cell r="F2570">
            <v>1153291.58</v>
          </cell>
          <cell r="G2570">
            <v>302221</v>
          </cell>
          <cell r="H2570">
            <v>41.5</v>
          </cell>
          <cell r="I2570">
            <v>0.41499999999999998</v>
          </cell>
          <cell r="J2570">
            <v>39965</v>
          </cell>
          <cell r="K2570">
            <v>40483</v>
          </cell>
          <cell r="L2570">
            <v>106000</v>
          </cell>
        </row>
        <row r="2571">
          <cell r="B2571">
            <v>3500000</v>
          </cell>
          <cell r="C2571">
            <v>39931</v>
          </cell>
          <cell r="F2571">
            <v>725166.88</v>
          </cell>
          <cell r="G2571">
            <v>264444</v>
          </cell>
          <cell r="H2571">
            <v>41.5</v>
          </cell>
          <cell r="I2571">
            <v>0.41499999999999998</v>
          </cell>
          <cell r="J2571">
            <v>39965</v>
          </cell>
          <cell r="K2571">
            <v>40483</v>
          </cell>
          <cell r="L2571">
            <v>92750</v>
          </cell>
        </row>
        <row r="2572">
          <cell r="B2572">
            <v>2000000</v>
          </cell>
          <cell r="C2572">
            <v>39931</v>
          </cell>
          <cell r="D2572" t="str">
            <v>A</v>
          </cell>
          <cell r="E2572" t="str">
            <v>T</v>
          </cell>
          <cell r="F2572">
            <v>1574257.93</v>
          </cell>
          <cell r="G2572">
            <v>203663</v>
          </cell>
          <cell r="H2572">
            <v>38.729999999999997</v>
          </cell>
          <cell r="I2572">
            <v>0.38729999999999998</v>
          </cell>
          <cell r="J2572">
            <v>39965</v>
          </cell>
          <cell r="K2572">
            <v>40299</v>
          </cell>
          <cell r="L2572">
            <v>53000</v>
          </cell>
        </row>
        <row r="2573">
          <cell r="B2573">
            <v>3000000</v>
          </cell>
          <cell r="C2573">
            <v>39931</v>
          </cell>
          <cell r="E2573" t="str">
            <v>R</v>
          </cell>
          <cell r="F2573">
            <v>2068063.41</v>
          </cell>
          <cell r="G2573">
            <v>226666</v>
          </cell>
          <cell r="H2573">
            <v>41.5</v>
          </cell>
          <cell r="I2573">
            <v>0.41499999999999998</v>
          </cell>
          <cell r="J2573">
            <v>39965</v>
          </cell>
          <cell r="K2573">
            <v>40483</v>
          </cell>
          <cell r="L2573">
            <v>79500</v>
          </cell>
        </row>
        <row r="2574">
          <cell r="B2574">
            <v>3000000</v>
          </cell>
          <cell r="C2574">
            <v>39931</v>
          </cell>
          <cell r="F2574">
            <v>630197.05000000005</v>
          </cell>
          <cell r="G2574">
            <v>226666</v>
          </cell>
          <cell r="H2574">
            <v>41.5</v>
          </cell>
          <cell r="I2574">
            <v>0.41499999999999998</v>
          </cell>
          <cell r="J2574">
            <v>39965</v>
          </cell>
          <cell r="K2574">
            <v>40483</v>
          </cell>
          <cell r="L2574">
            <v>79500</v>
          </cell>
        </row>
        <row r="2575">
          <cell r="B2575">
            <v>4500000</v>
          </cell>
          <cell r="C2575">
            <v>39931</v>
          </cell>
          <cell r="E2575" t="str">
            <v>P</v>
          </cell>
          <cell r="F2575">
            <v>2814109.69</v>
          </cell>
          <cell r="G2575">
            <v>286493</v>
          </cell>
          <cell r="H2575">
            <v>44.54</v>
          </cell>
          <cell r="I2575">
            <v>0.44540000000000002</v>
          </cell>
          <cell r="J2575">
            <v>39965</v>
          </cell>
          <cell r="K2575">
            <v>40664</v>
          </cell>
          <cell r="L2575">
            <v>119475</v>
          </cell>
        </row>
        <row r="2576">
          <cell r="B2576">
            <v>3500000</v>
          </cell>
          <cell r="C2576">
            <v>39931</v>
          </cell>
          <cell r="F2576">
            <v>1866657.28</v>
          </cell>
          <cell r="G2576">
            <v>222828</v>
          </cell>
          <cell r="H2576">
            <v>44.54</v>
          </cell>
          <cell r="I2576">
            <v>0.44540000000000002</v>
          </cell>
          <cell r="J2576">
            <v>39965</v>
          </cell>
          <cell r="K2576">
            <v>40664</v>
          </cell>
          <cell r="L2576">
            <v>92925</v>
          </cell>
        </row>
        <row r="2577">
          <cell r="B2577">
            <v>4500000</v>
          </cell>
          <cell r="C2577">
            <v>39931</v>
          </cell>
          <cell r="E2577" t="str">
            <v>R</v>
          </cell>
          <cell r="F2577">
            <v>726873.19</v>
          </cell>
          <cell r="G2577">
            <v>458241</v>
          </cell>
          <cell r="H2577">
            <v>38.729999999999997</v>
          </cell>
          <cell r="I2577">
            <v>0.38729999999999998</v>
          </cell>
          <cell r="J2577">
            <v>39965</v>
          </cell>
          <cell r="K2577">
            <v>40299</v>
          </cell>
          <cell r="L2577">
            <v>119250</v>
          </cell>
        </row>
        <row r="2578">
          <cell r="B2578">
            <v>3500000</v>
          </cell>
          <cell r="C2578">
            <v>39931</v>
          </cell>
          <cell r="D2578" t="str">
            <v>A</v>
          </cell>
          <cell r="E2578" t="str">
            <v>S</v>
          </cell>
          <cell r="F2578">
            <v>3074688.97</v>
          </cell>
          <cell r="G2578">
            <v>222828</v>
          </cell>
          <cell r="H2578">
            <v>44.54</v>
          </cell>
          <cell r="I2578">
            <v>0.44540000000000002</v>
          </cell>
          <cell r="J2578">
            <v>39965</v>
          </cell>
          <cell r="K2578">
            <v>40664</v>
          </cell>
          <cell r="L2578">
            <v>92925</v>
          </cell>
        </row>
        <row r="2579">
          <cell r="B2579">
            <v>8000000</v>
          </cell>
          <cell r="C2579">
            <v>39931</v>
          </cell>
          <cell r="D2579" t="str">
            <v>A</v>
          </cell>
          <cell r="E2579" t="str">
            <v>T</v>
          </cell>
          <cell r="F2579">
            <v>3619350.29</v>
          </cell>
          <cell r="G2579">
            <v>814650</v>
          </cell>
          <cell r="H2579">
            <v>38.729999999999997</v>
          </cell>
          <cell r="I2579">
            <v>0.38729999999999998</v>
          </cell>
          <cell r="J2579">
            <v>39965</v>
          </cell>
          <cell r="K2579">
            <v>40299</v>
          </cell>
          <cell r="L2579">
            <v>212000</v>
          </cell>
        </row>
        <row r="2580">
          <cell r="B2580">
            <v>8000000</v>
          </cell>
          <cell r="C2580">
            <v>39931</v>
          </cell>
          <cell r="D2580" t="str">
            <v>A</v>
          </cell>
          <cell r="E2580" t="str">
            <v>T</v>
          </cell>
          <cell r="F2580">
            <v>3694007.47</v>
          </cell>
          <cell r="G2580">
            <v>814650</v>
          </cell>
          <cell r="H2580">
            <v>38.729999999999997</v>
          </cell>
          <cell r="I2580">
            <v>0.38729999999999998</v>
          </cell>
          <cell r="J2580">
            <v>39965</v>
          </cell>
          <cell r="K2580">
            <v>40299</v>
          </cell>
          <cell r="L2580">
            <v>212000</v>
          </cell>
        </row>
        <row r="2581">
          <cell r="B2581">
            <v>6000000</v>
          </cell>
          <cell r="C2581">
            <v>39931</v>
          </cell>
          <cell r="E2581" t="str">
            <v>Q</v>
          </cell>
          <cell r="F2581">
            <v>4321191.83</v>
          </cell>
          <cell r="G2581">
            <v>381991</v>
          </cell>
          <cell r="H2581">
            <v>44.54</v>
          </cell>
          <cell r="I2581">
            <v>0.44540000000000002</v>
          </cell>
          <cell r="J2581">
            <v>39965</v>
          </cell>
          <cell r="K2581">
            <v>40664</v>
          </cell>
          <cell r="L2581">
            <v>159300</v>
          </cell>
        </row>
        <row r="2582">
          <cell r="B2582">
            <v>10000000</v>
          </cell>
          <cell r="C2582">
            <v>39931</v>
          </cell>
          <cell r="E2582" t="str">
            <v>Q</v>
          </cell>
          <cell r="F2582">
            <v>4243069.8499999996</v>
          </cell>
          <cell r="G2582">
            <v>755553</v>
          </cell>
          <cell r="H2582">
            <v>41.5</v>
          </cell>
          <cell r="I2582">
            <v>0.41499999999999998</v>
          </cell>
          <cell r="J2582">
            <v>39965</v>
          </cell>
          <cell r="K2582">
            <v>40483</v>
          </cell>
          <cell r="L2582">
            <v>265000</v>
          </cell>
        </row>
        <row r="2583">
          <cell r="B2583">
            <v>4500000</v>
          </cell>
          <cell r="C2583">
            <v>39931</v>
          </cell>
          <cell r="D2583" t="str">
            <v>A</v>
          </cell>
          <cell r="E2583" t="str">
            <v>S</v>
          </cell>
          <cell r="F2583">
            <v>3297075.98</v>
          </cell>
          <cell r="G2583">
            <v>339999</v>
          </cell>
          <cell r="H2583">
            <v>41.5</v>
          </cell>
          <cell r="I2583">
            <v>0.41499999999999998</v>
          </cell>
          <cell r="J2583">
            <v>39965</v>
          </cell>
          <cell r="K2583">
            <v>40483</v>
          </cell>
          <cell r="L2583">
            <v>119250</v>
          </cell>
        </row>
        <row r="2584">
          <cell r="B2584">
            <v>13000000</v>
          </cell>
          <cell r="C2584">
            <v>39931</v>
          </cell>
          <cell r="F2584">
            <v>9903122.2200000007</v>
          </cell>
          <cell r="G2584">
            <v>595080</v>
          </cell>
          <cell r="H2584">
            <v>35.950000000000003</v>
          </cell>
          <cell r="I2584">
            <v>0.35950000000000004</v>
          </cell>
          <cell r="J2584">
            <v>39965</v>
          </cell>
          <cell r="K2584">
            <v>41030</v>
          </cell>
          <cell r="L2584">
            <v>253500</v>
          </cell>
        </row>
        <row r="2585">
          <cell r="B2585">
            <v>5000000</v>
          </cell>
          <cell r="C2585">
            <v>39931</v>
          </cell>
          <cell r="F2585">
            <v>2679950.9300000002</v>
          </cell>
          <cell r="G2585">
            <v>318326</v>
          </cell>
          <cell r="H2585">
            <v>44.54</v>
          </cell>
          <cell r="I2585">
            <v>0.44540000000000002</v>
          </cell>
          <cell r="J2585">
            <v>39965</v>
          </cell>
          <cell r="K2585">
            <v>40664</v>
          </cell>
          <cell r="L2585">
            <v>132750</v>
          </cell>
        </row>
        <row r="2586">
          <cell r="B2586">
            <v>6000000</v>
          </cell>
          <cell r="C2586">
            <v>39931</v>
          </cell>
          <cell r="F2586">
            <v>3353942.31</v>
          </cell>
          <cell r="G2586">
            <v>381991</v>
          </cell>
          <cell r="H2586">
            <v>44.54</v>
          </cell>
          <cell r="I2586">
            <v>0.44540000000000002</v>
          </cell>
          <cell r="J2586">
            <v>39965</v>
          </cell>
          <cell r="K2586">
            <v>40664</v>
          </cell>
          <cell r="L2586">
            <v>159300</v>
          </cell>
        </row>
        <row r="2587">
          <cell r="B2587">
            <v>5000000</v>
          </cell>
          <cell r="C2587">
            <v>39931</v>
          </cell>
          <cell r="D2587" t="str">
            <v>A</v>
          </cell>
          <cell r="E2587" t="str">
            <v>T</v>
          </cell>
          <cell r="F2587">
            <v>5086994.2300000004</v>
          </cell>
          <cell r="G2587">
            <v>318326</v>
          </cell>
          <cell r="H2587">
            <v>44.54</v>
          </cell>
          <cell r="I2587">
            <v>0.44540000000000002</v>
          </cell>
          <cell r="J2587">
            <v>39965</v>
          </cell>
          <cell r="K2587">
            <v>40664</v>
          </cell>
          <cell r="L2587">
            <v>132750</v>
          </cell>
        </row>
        <row r="2588">
          <cell r="B2588">
            <v>4000000</v>
          </cell>
          <cell r="C2588">
            <v>39931</v>
          </cell>
          <cell r="D2588" t="str">
            <v>A</v>
          </cell>
          <cell r="E2588" t="str">
            <v>S</v>
          </cell>
          <cell r="F2588">
            <v>3614994.29</v>
          </cell>
          <cell r="G2588">
            <v>254661</v>
          </cell>
          <cell r="H2588">
            <v>44.54</v>
          </cell>
          <cell r="I2588">
            <v>0.44540000000000002</v>
          </cell>
          <cell r="J2588">
            <v>39965</v>
          </cell>
          <cell r="K2588">
            <v>40664</v>
          </cell>
          <cell r="L2588">
            <v>106200</v>
          </cell>
        </row>
        <row r="2589">
          <cell r="B2589">
            <v>3500000</v>
          </cell>
          <cell r="C2589">
            <v>39931</v>
          </cell>
          <cell r="D2589" t="str">
            <v>A</v>
          </cell>
          <cell r="E2589" t="str">
            <v>T</v>
          </cell>
          <cell r="F2589">
            <v>4062083.55</v>
          </cell>
          <cell r="G2589">
            <v>222828</v>
          </cell>
          <cell r="H2589">
            <v>44.54</v>
          </cell>
          <cell r="I2589">
            <v>0.44540000000000002</v>
          </cell>
          <cell r="J2589">
            <v>39965</v>
          </cell>
          <cell r="K2589">
            <v>40664</v>
          </cell>
          <cell r="L2589">
            <v>92925</v>
          </cell>
        </row>
        <row r="2590">
          <cell r="B2590">
            <v>3000000</v>
          </cell>
          <cell r="C2590">
            <v>39931</v>
          </cell>
          <cell r="D2590" t="str">
            <v>A</v>
          </cell>
          <cell r="E2590" t="str">
            <v>R</v>
          </cell>
          <cell r="F2590">
            <v>2108413.52</v>
          </cell>
          <cell r="G2590">
            <v>226666</v>
          </cell>
          <cell r="H2590">
            <v>41.5</v>
          </cell>
          <cell r="I2590">
            <v>0.41499999999999998</v>
          </cell>
          <cell r="J2590">
            <v>39965</v>
          </cell>
          <cell r="K2590">
            <v>40483</v>
          </cell>
          <cell r="L2590">
            <v>79500</v>
          </cell>
        </row>
        <row r="2591">
          <cell r="B2591">
            <v>4000000</v>
          </cell>
          <cell r="C2591">
            <v>39931</v>
          </cell>
          <cell r="F2591">
            <v>2286487.13</v>
          </cell>
          <cell r="G2591">
            <v>254661</v>
          </cell>
          <cell r="H2591">
            <v>44.54</v>
          </cell>
          <cell r="I2591">
            <v>0.44540000000000002</v>
          </cell>
          <cell r="J2591">
            <v>39965</v>
          </cell>
          <cell r="K2591">
            <v>40664</v>
          </cell>
          <cell r="L2591">
            <v>106200</v>
          </cell>
        </row>
        <row r="2592">
          <cell r="B2592">
            <v>2500000</v>
          </cell>
          <cell r="C2592">
            <v>39931</v>
          </cell>
          <cell r="D2592" t="str">
            <v>A</v>
          </cell>
          <cell r="E2592" t="str">
            <v>S</v>
          </cell>
          <cell r="F2592">
            <v>1659255.78</v>
          </cell>
          <cell r="G2592">
            <v>254579</v>
          </cell>
          <cell r="H2592">
            <v>38.729999999999997</v>
          </cell>
          <cell r="I2592">
            <v>0.38729999999999998</v>
          </cell>
          <cell r="J2592">
            <v>39965</v>
          </cell>
          <cell r="K2592">
            <v>40299</v>
          </cell>
          <cell r="L2592">
            <v>66250</v>
          </cell>
        </row>
        <row r="2593">
          <cell r="B2593">
            <v>15000000</v>
          </cell>
          <cell r="C2593">
            <v>39931</v>
          </cell>
          <cell r="F2593">
            <v>8959195.3200000003</v>
          </cell>
          <cell r="G2593">
            <v>765537</v>
          </cell>
          <cell r="H2593">
            <v>36.03</v>
          </cell>
          <cell r="I2593">
            <v>0.36030000000000001</v>
          </cell>
          <cell r="J2593">
            <v>39965</v>
          </cell>
          <cell r="K2593">
            <v>40848</v>
          </cell>
          <cell r="L2593">
            <v>367500</v>
          </cell>
        </row>
        <row r="2594">
          <cell r="B2594">
            <v>10000000</v>
          </cell>
          <cell r="C2594">
            <v>39931</v>
          </cell>
          <cell r="D2594" t="str">
            <v>A</v>
          </cell>
          <cell r="E2594" t="str">
            <v>T</v>
          </cell>
          <cell r="F2594">
            <v>7626276.9000000004</v>
          </cell>
          <cell r="G2594">
            <v>755553</v>
          </cell>
          <cell r="H2594">
            <v>41.5</v>
          </cell>
          <cell r="I2594">
            <v>0.41499999999999998</v>
          </cell>
          <cell r="J2594">
            <v>39965</v>
          </cell>
          <cell r="K2594">
            <v>40483</v>
          </cell>
          <cell r="L2594">
            <v>265000</v>
          </cell>
        </row>
        <row r="2595">
          <cell r="B2595">
            <v>2500000</v>
          </cell>
          <cell r="C2595">
            <v>39931</v>
          </cell>
          <cell r="F2595">
            <v>700720.62</v>
          </cell>
          <cell r="G2595">
            <v>188888</v>
          </cell>
          <cell r="H2595">
            <v>41.5</v>
          </cell>
          <cell r="I2595">
            <v>0.41499999999999998</v>
          </cell>
          <cell r="J2595">
            <v>39965</v>
          </cell>
          <cell r="K2595">
            <v>40483</v>
          </cell>
          <cell r="L2595">
            <v>66250</v>
          </cell>
        </row>
        <row r="2596">
          <cell r="B2596">
            <v>4000000</v>
          </cell>
          <cell r="C2596">
            <v>39931</v>
          </cell>
          <cell r="F2596">
            <v>1165020.3700000001</v>
          </cell>
          <cell r="G2596">
            <v>302221</v>
          </cell>
          <cell r="H2596">
            <v>41.5</v>
          </cell>
          <cell r="I2596">
            <v>0.41499999999999998</v>
          </cell>
          <cell r="J2596">
            <v>39965</v>
          </cell>
          <cell r="K2596">
            <v>40483</v>
          </cell>
          <cell r="L2596">
            <v>106000</v>
          </cell>
        </row>
        <row r="2597">
          <cell r="B2597">
            <v>4000000</v>
          </cell>
          <cell r="C2597">
            <v>39931</v>
          </cell>
          <cell r="F2597">
            <v>727280.72</v>
          </cell>
          <cell r="G2597">
            <v>302221</v>
          </cell>
          <cell r="H2597">
            <v>41.5</v>
          </cell>
          <cell r="I2597">
            <v>0.41499999999999998</v>
          </cell>
          <cell r="J2597">
            <v>39965</v>
          </cell>
          <cell r="K2597">
            <v>40483</v>
          </cell>
          <cell r="L2597">
            <v>106000</v>
          </cell>
        </row>
        <row r="2598">
          <cell r="B2598">
            <v>10000000</v>
          </cell>
          <cell r="C2598">
            <v>39931</v>
          </cell>
          <cell r="F2598">
            <v>4726671.76</v>
          </cell>
          <cell r="G2598">
            <v>636651</v>
          </cell>
          <cell r="H2598">
            <v>44.54</v>
          </cell>
          <cell r="I2598">
            <v>0.44540000000000002</v>
          </cell>
          <cell r="J2598">
            <v>39965</v>
          </cell>
          <cell r="K2598">
            <v>40664</v>
          </cell>
          <cell r="L2598">
            <v>265500</v>
          </cell>
        </row>
        <row r="2599">
          <cell r="B2599">
            <v>3000000</v>
          </cell>
          <cell r="C2599">
            <v>39931</v>
          </cell>
          <cell r="F2599">
            <v>1539955.49</v>
          </cell>
          <cell r="G2599">
            <v>190996</v>
          </cell>
          <cell r="H2599">
            <v>44.54</v>
          </cell>
          <cell r="I2599">
            <v>0.44540000000000002</v>
          </cell>
          <cell r="J2599">
            <v>39965</v>
          </cell>
          <cell r="K2599">
            <v>40664</v>
          </cell>
          <cell r="L2599">
            <v>79650</v>
          </cell>
        </row>
        <row r="2600">
          <cell r="B2600">
            <v>5500000</v>
          </cell>
          <cell r="C2600">
            <v>39931</v>
          </cell>
          <cell r="E2600" t="str">
            <v>Q</v>
          </cell>
          <cell r="F2600">
            <v>5468077.79</v>
          </cell>
          <cell r="G2600">
            <v>304034</v>
          </cell>
          <cell r="H2600">
            <v>51.88</v>
          </cell>
          <cell r="I2600">
            <v>0.51880000000000004</v>
          </cell>
          <cell r="J2600">
            <v>39965</v>
          </cell>
          <cell r="K2600">
            <v>41030</v>
          </cell>
          <cell r="L2600">
            <v>107250</v>
          </cell>
        </row>
        <row r="2601">
          <cell r="B2601">
            <v>4000000</v>
          </cell>
          <cell r="C2601">
            <v>39931</v>
          </cell>
          <cell r="F2601">
            <v>1850296.44</v>
          </cell>
          <cell r="G2601">
            <v>254661</v>
          </cell>
          <cell r="H2601">
            <v>44.54</v>
          </cell>
          <cell r="I2601">
            <v>0.44540000000000002</v>
          </cell>
          <cell r="J2601">
            <v>39965</v>
          </cell>
          <cell r="K2601">
            <v>40664</v>
          </cell>
          <cell r="L2601">
            <v>106200</v>
          </cell>
        </row>
        <row r="2602">
          <cell r="B2602">
            <v>6000000</v>
          </cell>
          <cell r="C2602">
            <v>39931</v>
          </cell>
          <cell r="D2602" t="str">
            <v>A</v>
          </cell>
          <cell r="E2602" t="str">
            <v>T</v>
          </cell>
          <cell r="F2602">
            <v>5110234.72</v>
          </cell>
          <cell r="G2602">
            <v>453332</v>
          </cell>
          <cell r="H2602">
            <v>41.5</v>
          </cell>
          <cell r="I2602">
            <v>0.41499999999999998</v>
          </cell>
          <cell r="J2602">
            <v>39965</v>
          </cell>
          <cell r="K2602">
            <v>40483</v>
          </cell>
          <cell r="L2602">
            <v>159000</v>
          </cell>
        </row>
        <row r="2603">
          <cell r="B2603">
            <v>3000000</v>
          </cell>
          <cell r="C2603">
            <v>39931</v>
          </cell>
          <cell r="F2603">
            <v>1416307.56</v>
          </cell>
          <cell r="G2603">
            <v>190996</v>
          </cell>
          <cell r="H2603">
            <v>44.54</v>
          </cell>
          <cell r="I2603">
            <v>0.44540000000000002</v>
          </cell>
          <cell r="J2603">
            <v>39965</v>
          </cell>
          <cell r="K2603">
            <v>40664</v>
          </cell>
          <cell r="L2603">
            <v>79650</v>
          </cell>
        </row>
        <row r="2604">
          <cell r="B2604">
            <v>12000000</v>
          </cell>
          <cell r="C2604">
            <v>39931</v>
          </cell>
          <cell r="F2604">
            <v>6158423.75</v>
          </cell>
          <cell r="G2604">
            <v>708824</v>
          </cell>
          <cell r="H2604">
            <v>36.04</v>
          </cell>
          <cell r="I2604">
            <v>0.3604</v>
          </cell>
          <cell r="J2604">
            <v>39965</v>
          </cell>
          <cell r="K2604">
            <v>40664</v>
          </cell>
          <cell r="L2604">
            <v>318600</v>
          </cell>
        </row>
        <row r="2605">
          <cell r="B2605">
            <v>6000000</v>
          </cell>
          <cell r="C2605">
            <v>39931</v>
          </cell>
          <cell r="F2605">
            <v>1608386.42</v>
          </cell>
          <cell r="G2605">
            <v>453332</v>
          </cell>
          <cell r="H2605">
            <v>41.5</v>
          </cell>
          <cell r="I2605">
            <v>0.41499999999999998</v>
          </cell>
          <cell r="J2605">
            <v>39965</v>
          </cell>
          <cell r="K2605">
            <v>40483</v>
          </cell>
          <cell r="L2605">
            <v>159000</v>
          </cell>
        </row>
        <row r="2606">
          <cell r="B2606">
            <v>4000000</v>
          </cell>
          <cell r="C2606">
            <v>39931</v>
          </cell>
          <cell r="D2606" t="str">
            <v>A</v>
          </cell>
          <cell r="E2606" t="str">
            <v>S</v>
          </cell>
          <cell r="F2606">
            <v>1350702.45</v>
          </cell>
          <cell r="G2606">
            <v>407325</v>
          </cell>
          <cell r="H2606">
            <v>38.729999999999997</v>
          </cell>
          <cell r="I2606">
            <v>0.38729999999999998</v>
          </cell>
          <cell r="J2606">
            <v>39965</v>
          </cell>
          <cell r="K2606">
            <v>40299</v>
          </cell>
          <cell r="L2606">
            <v>106000</v>
          </cell>
        </row>
        <row r="2607">
          <cell r="B2607">
            <v>2500000</v>
          </cell>
          <cell r="C2607">
            <v>39931</v>
          </cell>
          <cell r="E2607" t="str">
            <v>Q</v>
          </cell>
          <cell r="F2607">
            <v>2085047.34</v>
          </cell>
          <cell r="G2607">
            <v>159163</v>
          </cell>
          <cell r="H2607">
            <v>44.54</v>
          </cell>
          <cell r="I2607">
            <v>0.44540000000000002</v>
          </cell>
          <cell r="J2607">
            <v>39965</v>
          </cell>
          <cell r="K2607">
            <v>40664</v>
          </cell>
          <cell r="L2607">
            <v>66375</v>
          </cell>
        </row>
        <row r="2608">
          <cell r="B2608">
            <v>16000000</v>
          </cell>
          <cell r="C2608">
            <v>39931</v>
          </cell>
          <cell r="F2608">
            <v>11880134.23</v>
          </cell>
          <cell r="G2608">
            <v>732406</v>
          </cell>
          <cell r="H2608">
            <v>35.950000000000003</v>
          </cell>
          <cell r="I2608">
            <v>0.35950000000000004</v>
          </cell>
          <cell r="J2608">
            <v>39965</v>
          </cell>
          <cell r="K2608">
            <v>41030</v>
          </cell>
          <cell r="L2608">
            <v>312000</v>
          </cell>
        </row>
        <row r="2609">
          <cell r="B2609">
            <v>3000000</v>
          </cell>
          <cell r="C2609">
            <v>39931</v>
          </cell>
          <cell r="E2609" t="str">
            <v>R</v>
          </cell>
          <cell r="F2609">
            <v>320433.78999999998</v>
          </cell>
          <cell r="G2609">
            <v>305494</v>
          </cell>
          <cell r="H2609">
            <v>38.729999999999997</v>
          </cell>
          <cell r="I2609">
            <v>0.38729999999999998</v>
          </cell>
          <cell r="J2609">
            <v>39965</v>
          </cell>
          <cell r="K2609">
            <v>40299</v>
          </cell>
          <cell r="L2609">
            <v>79500</v>
          </cell>
        </row>
        <row r="2610">
          <cell r="B2610">
            <v>3000000</v>
          </cell>
          <cell r="C2610">
            <v>39931</v>
          </cell>
          <cell r="F2610">
            <v>1963794.31</v>
          </cell>
          <cell r="G2610">
            <v>190996</v>
          </cell>
          <cell r="H2610">
            <v>44.54</v>
          </cell>
          <cell r="I2610">
            <v>0.44540000000000002</v>
          </cell>
          <cell r="J2610">
            <v>39965</v>
          </cell>
          <cell r="K2610">
            <v>40664</v>
          </cell>
          <cell r="L2610">
            <v>79650</v>
          </cell>
        </row>
        <row r="2611">
          <cell r="B2611">
            <v>4000000</v>
          </cell>
          <cell r="C2611">
            <v>39931</v>
          </cell>
          <cell r="E2611" t="str">
            <v>P</v>
          </cell>
          <cell r="F2611">
            <v>1473710.85</v>
          </cell>
          <cell r="G2611">
            <v>302221</v>
          </cell>
          <cell r="H2611">
            <v>41.5</v>
          </cell>
          <cell r="I2611">
            <v>0.41499999999999998</v>
          </cell>
          <cell r="J2611">
            <v>39965</v>
          </cell>
          <cell r="K2611">
            <v>40483</v>
          </cell>
          <cell r="L2611">
            <v>106000</v>
          </cell>
        </row>
        <row r="2612">
          <cell r="B2612">
            <v>3000000</v>
          </cell>
          <cell r="C2612">
            <v>39931</v>
          </cell>
          <cell r="F2612">
            <v>2791322.18</v>
          </cell>
          <cell r="G2612">
            <v>175004</v>
          </cell>
          <cell r="H2612">
            <v>48.86</v>
          </cell>
          <cell r="I2612">
            <v>0.48859999999999998</v>
          </cell>
          <cell r="J2612">
            <v>39965</v>
          </cell>
          <cell r="K2612">
            <v>40848</v>
          </cell>
          <cell r="L2612">
            <v>73500</v>
          </cell>
        </row>
        <row r="2613">
          <cell r="B2613">
            <v>6000000</v>
          </cell>
          <cell r="C2613">
            <v>39931</v>
          </cell>
          <cell r="D2613" t="str">
            <v>A</v>
          </cell>
          <cell r="E2613" t="str">
            <v>S</v>
          </cell>
          <cell r="F2613">
            <v>4944261.46</v>
          </cell>
          <cell r="G2613">
            <v>381991</v>
          </cell>
          <cell r="H2613">
            <v>44.54</v>
          </cell>
          <cell r="I2613">
            <v>0.44540000000000002</v>
          </cell>
          <cell r="J2613">
            <v>39965</v>
          </cell>
          <cell r="K2613">
            <v>40664</v>
          </cell>
          <cell r="L2613">
            <v>159300</v>
          </cell>
        </row>
        <row r="2614">
          <cell r="B2614">
            <v>2500000</v>
          </cell>
          <cell r="C2614">
            <v>39931</v>
          </cell>
          <cell r="E2614" t="str">
            <v>R</v>
          </cell>
          <cell r="F2614">
            <v>834021.7</v>
          </cell>
          <cell r="G2614">
            <v>254579</v>
          </cell>
          <cell r="H2614">
            <v>38.729999999999997</v>
          </cell>
          <cell r="I2614">
            <v>0.38729999999999998</v>
          </cell>
          <cell r="J2614">
            <v>39965</v>
          </cell>
          <cell r="K2614">
            <v>40299</v>
          </cell>
          <cell r="L2614">
            <v>66250</v>
          </cell>
        </row>
        <row r="2615">
          <cell r="B2615">
            <v>6000000</v>
          </cell>
          <cell r="C2615">
            <v>39931</v>
          </cell>
          <cell r="D2615" t="str">
            <v>A</v>
          </cell>
          <cell r="E2615" t="str">
            <v>S</v>
          </cell>
          <cell r="F2615">
            <v>2461479.41</v>
          </cell>
          <cell r="G2615">
            <v>610988</v>
          </cell>
          <cell r="H2615">
            <v>38.729999999999997</v>
          </cell>
          <cell r="I2615">
            <v>0.38729999999999998</v>
          </cell>
          <cell r="J2615">
            <v>39965</v>
          </cell>
          <cell r="K2615">
            <v>40299</v>
          </cell>
          <cell r="L2615">
            <v>159000</v>
          </cell>
        </row>
        <row r="2616">
          <cell r="B2616">
            <v>5000000</v>
          </cell>
          <cell r="C2616">
            <v>39931</v>
          </cell>
          <cell r="F2616">
            <v>2309573.65</v>
          </cell>
          <cell r="G2616">
            <v>318326</v>
          </cell>
          <cell r="H2616">
            <v>44.54</v>
          </cell>
          <cell r="I2616">
            <v>0.44540000000000002</v>
          </cell>
          <cell r="J2616">
            <v>39965</v>
          </cell>
          <cell r="K2616">
            <v>40664</v>
          </cell>
          <cell r="L2616">
            <v>132750</v>
          </cell>
        </row>
        <row r="2617">
          <cell r="B2617">
            <v>4000000</v>
          </cell>
          <cell r="C2617">
            <v>39931</v>
          </cell>
          <cell r="F2617">
            <v>812087.21</v>
          </cell>
          <cell r="G2617">
            <v>302221</v>
          </cell>
          <cell r="H2617">
            <v>41.5</v>
          </cell>
          <cell r="I2617">
            <v>0.41499999999999998</v>
          </cell>
          <cell r="J2617">
            <v>39965</v>
          </cell>
          <cell r="K2617">
            <v>40483</v>
          </cell>
          <cell r="L2617">
            <v>106000</v>
          </cell>
        </row>
        <row r="2618">
          <cell r="B2618">
            <v>7000000</v>
          </cell>
          <cell r="C2618">
            <v>39931</v>
          </cell>
          <cell r="F2618">
            <v>5532359.3099999996</v>
          </cell>
          <cell r="G2618">
            <v>386953</v>
          </cell>
          <cell r="H2618">
            <v>51.88</v>
          </cell>
          <cell r="I2618">
            <v>0.51880000000000004</v>
          </cell>
          <cell r="J2618">
            <v>39965</v>
          </cell>
          <cell r="K2618">
            <v>41030</v>
          </cell>
          <cell r="L2618">
            <v>136500</v>
          </cell>
        </row>
        <row r="2619">
          <cell r="B2619">
            <v>2000000</v>
          </cell>
          <cell r="C2619">
            <v>39931</v>
          </cell>
          <cell r="F2619">
            <v>934676.45</v>
          </cell>
          <cell r="G2619">
            <v>127331</v>
          </cell>
          <cell r="H2619">
            <v>44.54</v>
          </cell>
          <cell r="I2619">
            <v>0.44540000000000002</v>
          </cell>
          <cell r="J2619">
            <v>39965</v>
          </cell>
          <cell r="K2619">
            <v>40664</v>
          </cell>
          <cell r="L2619">
            <v>53100</v>
          </cell>
        </row>
        <row r="2620">
          <cell r="B2620">
            <v>3000000</v>
          </cell>
          <cell r="C2620">
            <v>39931</v>
          </cell>
          <cell r="F2620">
            <v>594331.36</v>
          </cell>
          <cell r="G2620">
            <v>226666</v>
          </cell>
          <cell r="H2620">
            <v>41.5</v>
          </cell>
          <cell r="I2620">
            <v>0.41499999999999998</v>
          </cell>
          <cell r="J2620">
            <v>39965</v>
          </cell>
          <cell r="K2620">
            <v>40483</v>
          </cell>
          <cell r="L2620">
            <v>79500</v>
          </cell>
        </row>
        <row r="2621">
          <cell r="B2621">
            <v>4000000</v>
          </cell>
          <cell r="C2621">
            <v>39931</v>
          </cell>
          <cell r="F2621">
            <v>2233322.0499999998</v>
          </cell>
          <cell r="G2621">
            <v>254661</v>
          </cell>
          <cell r="H2621">
            <v>44.54</v>
          </cell>
          <cell r="I2621">
            <v>0.44540000000000002</v>
          </cell>
          <cell r="J2621">
            <v>39965</v>
          </cell>
          <cell r="K2621">
            <v>40664</v>
          </cell>
          <cell r="L2621">
            <v>106200</v>
          </cell>
        </row>
        <row r="2622">
          <cell r="B2622">
            <v>6000000</v>
          </cell>
          <cell r="C2622">
            <v>39931</v>
          </cell>
          <cell r="F2622">
            <v>4720403.8099999996</v>
          </cell>
          <cell r="G2622">
            <v>331674</v>
          </cell>
          <cell r="H2622">
            <v>51.88</v>
          </cell>
          <cell r="I2622">
            <v>0.51880000000000004</v>
          </cell>
          <cell r="J2622">
            <v>39965</v>
          </cell>
          <cell r="K2622">
            <v>41030</v>
          </cell>
          <cell r="L2622">
            <v>117000</v>
          </cell>
        </row>
        <row r="2623">
          <cell r="B2623">
            <v>7000000</v>
          </cell>
          <cell r="C2623">
            <v>39932</v>
          </cell>
          <cell r="D2623" t="str">
            <v>A</v>
          </cell>
          <cell r="E2623" t="str">
            <v>T</v>
          </cell>
          <cell r="F2623">
            <v>3897066.24</v>
          </cell>
          <cell r="G2623">
            <v>712819</v>
          </cell>
          <cell r="H2623">
            <v>38.729999999999997</v>
          </cell>
          <cell r="I2623">
            <v>0.38729999999999998</v>
          </cell>
          <cell r="J2623">
            <v>39965</v>
          </cell>
          <cell r="K2623">
            <v>40299</v>
          </cell>
          <cell r="L2623">
            <v>185500</v>
          </cell>
        </row>
        <row r="2624">
          <cell r="B2624">
            <v>4000000</v>
          </cell>
          <cell r="C2624">
            <v>39932</v>
          </cell>
          <cell r="F2624">
            <v>2490840.41</v>
          </cell>
          <cell r="G2624">
            <v>254661</v>
          </cell>
          <cell r="H2624">
            <v>44.54</v>
          </cell>
          <cell r="I2624">
            <v>0.44540000000000002</v>
          </cell>
          <cell r="J2624">
            <v>39965</v>
          </cell>
          <cell r="K2624">
            <v>40664</v>
          </cell>
          <cell r="L2624">
            <v>106200</v>
          </cell>
        </row>
        <row r="2625">
          <cell r="B2625">
            <v>6000000</v>
          </cell>
          <cell r="C2625">
            <v>39932</v>
          </cell>
          <cell r="F2625">
            <v>4388945.8</v>
          </cell>
          <cell r="G2625">
            <v>331674</v>
          </cell>
          <cell r="H2625">
            <v>51.88</v>
          </cell>
          <cell r="I2625">
            <v>0.51880000000000004</v>
          </cell>
          <cell r="J2625">
            <v>39965</v>
          </cell>
          <cell r="K2625">
            <v>41030</v>
          </cell>
          <cell r="L2625">
            <v>117000</v>
          </cell>
        </row>
        <row r="2626">
          <cell r="B2626">
            <v>3000000</v>
          </cell>
          <cell r="C2626">
            <v>39932</v>
          </cell>
          <cell r="F2626">
            <v>1595569.2</v>
          </cell>
          <cell r="G2626">
            <v>190996</v>
          </cell>
          <cell r="H2626">
            <v>44.54</v>
          </cell>
          <cell r="I2626">
            <v>0.44540000000000002</v>
          </cell>
          <cell r="J2626">
            <v>39965</v>
          </cell>
          <cell r="K2626">
            <v>40664</v>
          </cell>
          <cell r="L2626">
            <v>79650</v>
          </cell>
        </row>
        <row r="2627">
          <cell r="B2627">
            <v>2000000</v>
          </cell>
          <cell r="C2627">
            <v>39932</v>
          </cell>
          <cell r="E2627" t="str">
            <v>P</v>
          </cell>
          <cell r="F2627">
            <v>789359.47</v>
          </cell>
          <cell r="G2627">
            <v>151111</v>
          </cell>
          <cell r="H2627">
            <v>41.5</v>
          </cell>
          <cell r="I2627">
            <v>0.41499999999999998</v>
          </cell>
          <cell r="J2627">
            <v>39965</v>
          </cell>
          <cell r="K2627">
            <v>40483</v>
          </cell>
          <cell r="L2627">
            <v>53000</v>
          </cell>
        </row>
        <row r="2628">
          <cell r="B2628">
            <v>11000000</v>
          </cell>
          <cell r="C2628">
            <v>39932</v>
          </cell>
          <cell r="F2628">
            <v>5792108.4900000002</v>
          </cell>
          <cell r="G2628">
            <v>649755</v>
          </cell>
          <cell r="H2628">
            <v>36.04</v>
          </cell>
          <cell r="I2628">
            <v>0.3604</v>
          </cell>
          <cell r="J2628">
            <v>39965</v>
          </cell>
          <cell r="K2628">
            <v>40664</v>
          </cell>
          <cell r="L2628">
            <v>292050</v>
          </cell>
        </row>
        <row r="2629">
          <cell r="B2629">
            <v>10500000</v>
          </cell>
          <cell r="C2629">
            <v>39932</v>
          </cell>
          <cell r="F2629">
            <v>4710243.87</v>
          </cell>
          <cell r="G2629">
            <v>620221</v>
          </cell>
          <cell r="H2629">
            <v>36.04</v>
          </cell>
          <cell r="I2629">
            <v>0.3604</v>
          </cell>
          <cell r="J2629">
            <v>39965</v>
          </cell>
          <cell r="K2629">
            <v>40664</v>
          </cell>
          <cell r="L2629">
            <v>278775</v>
          </cell>
        </row>
        <row r="2630">
          <cell r="B2630">
            <v>10000000</v>
          </cell>
          <cell r="C2630">
            <v>39932</v>
          </cell>
          <cell r="F2630">
            <v>5334943.16</v>
          </cell>
          <cell r="G2630">
            <v>636651</v>
          </cell>
          <cell r="H2630">
            <v>44.54</v>
          </cell>
          <cell r="I2630">
            <v>0.44540000000000002</v>
          </cell>
          <cell r="J2630">
            <v>39965</v>
          </cell>
          <cell r="K2630">
            <v>40664</v>
          </cell>
          <cell r="L2630">
            <v>265500</v>
          </cell>
        </row>
        <row r="2631">
          <cell r="B2631">
            <v>4000000</v>
          </cell>
          <cell r="C2631">
            <v>39932</v>
          </cell>
          <cell r="F2631">
            <v>1885958.99</v>
          </cell>
          <cell r="G2631">
            <v>254661</v>
          </cell>
          <cell r="H2631">
            <v>44.54</v>
          </cell>
          <cell r="I2631">
            <v>0.44540000000000002</v>
          </cell>
          <cell r="J2631">
            <v>39965</v>
          </cell>
          <cell r="K2631">
            <v>40664</v>
          </cell>
          <cell r="L2631">
            <v>106200</v>
          </cell>
        </row>
        <row r="2632">
          <cell r="B2632">
            <v>5000000</v>
          </cell>
          <cell r="C2632">
            <v>39932</v>
          </cell>
          <cell r="F2632">
            <v>2591347.65</v>
          </cell>
          <cell r="G2632">
            <v>318326</v>
          </cell>
          <cell r="H2632">
            <v>44.54</v>
          </cell>
          <cell r="I2632">
            <v>0.44540000000000002</v>
          </cell>
          <cell r="J2632">
            <v>39965</v>
          </cell>
          <cell r="K2632">
            <v>40664</v>
          </cell>
          <cell r="L2632">
            <v>132750</v>
          </cell>
        </row>
        <row r="2633">
          <cell r="B2633">
            <v>5000000</v>
          </cell>
          <cell r="C2633">
            <v>39932</v>
          </cell>
          <cell r="D2633" t="str">
            <v>A</v>
          </cell>
          <cell r="E2633" t="str">
            <v>S</v>
          </cell>
          <cell r="F2633">
            <v>1377355.69</v>
          </cell>
          <cell r="G2633">
            <v>509157</v>
          </cell>
          <cell r="H2633">
            <v>38.729999999999997</v>
          </cell>
          <cell r="I2633">
            <v>0.38729999999999998</v>
          </cell>
          <cell r="J2633">
            <v>39965</v>
          </cell>
          <cell r="K2633">
            <v>40299</v>
          </cell>
          <cell r="L2633">
            <v>132500</v>
          </cell>
        </row>
        <row r="2634">
          <cell r="B2634">
            <v>4500000</v>
          </cell>
          <cell r="C2634">
            <v>39932</v>
          </cell>
          <cell r="F2634">
            <v>891556.13</v>
          </cell>
          <cell r="G2634">
            <v>339999</v>
          </cell>
          <cell r="H2634">
            <v>41.5</v>
          </cell>
          <cell r="I2634">
            <v>0.41499999999999998</v>
          </cell>
          <cell r="J2634">
            <v>39965</v>
          </cell>
          <cell r="K2634">
            <v>40483</v>
          </cell>
          <cell r="L2634">
            <v>119250</v>
          </cell>
        </row>
        <row r="2635">
          <cell r="B2635">
            <v>4000000</v>
          </cell>
          <cell r="C2635">
            <v>39932</v>
          </cell>
          <cell r="F2635">
            <v>1165449.17</v>
          </cell>
          <cell r="G2635">
            <v>302221</v>
          </cell>
          <cell r="H2635">
            <v>41.5</v>
          </cell>
          <cell r="I2635">
            <v>0.41499999999999998</v>
          </cell>
          <cell r="J2635">
            <v>39965</v>
          </cell>
          <cell r="K2635">
            <v>40483</v>
          </cell>
          <cell r="L2635">
            <v>106000</v>
          </cell>
        </row>
        <row r="2636">
          <cell r="B2636">
            <v>4000000</v>
          </cell>
          <cell r="C2636">
            <v>39932</v>
          </cell>
          <cell r="F2636">
            <v>2276480.0299999998</v>
          </cell>
          <cell r="G2636">
            <v>254661</v>
          </cell>
          <cell r="H2636">
            <v>44.54</v>
          </cell>
          <cell r="I2636">
            <v>0.44540000000000002</v>
          </cell>
          <cell r="J2636">
            <v>39965</v>
          </cell>
          <cell r="K2636">
            <v>40664</v>
          </cell>
          <cell r="L2636">
            <v>106200</v>
          </cell>
        </row>
        <row r="2637">
          <cell r="B2637">
            <v>15000000</v>
          </cell>
          <cell r="C2637">
            <v>39932</v>
          </cell>
          <cell r="F2637">
            <v>7580115.21</v>
          </cell>
          <cell r="G2637">
            <v>886030</v>
          </cell>
          <cell r="H2637">
            <v>36.04</v>
          </cell>
          <cell r="I2637">
            <v>0.3604</v>
          </cell>
          <cell r="J2637">
            <v>39965</v>
          </cell>
          <cell r="K2637">
            <v>40664</v>
          </cell>
          <cell r="L2637">
            <v>398250</v>
          </cell>
        </row>
        <row r="2638">
          <cell r="B2638">
            <v>4000000</v>
          </cell>
          <cell r="C2638">
            <v>39932</v>
          </cell>
          <cell r="D2638" t="str">
            <v>A</v>
          </cell>
          <cell r="E2638" t="str">
            <v>T</v>
          </cell>
          <cell r="F2638">
            <v>2553434.5699999998</v>
          </cell>
          <cell r="G2638">
            <v>407325</v>
          </cell>
          <cell r="H2638">
            <v>38.729999999999997</v>
          </cell>
          <cell r="I2638">
            <v>0.38729999999999998</v>
          </cell>
          <cell r="J2638">
            <v>39965</v>
          </cell>
          <cell r="K2638">
            <v>40299</v>
          </cell>
          <cell r="L2638">
            <v>106000</v>
          </cell>
        </row>
        <row r="2639">
          <cell r="B2639">
            <v>4000000</v>
          </cell>
          <cell r="C2639">
            <v>39932</v>
          </cell>
          <cell r="D2639" t="str">
            <v>A</v>
          </cell>
          <cell r="E2639" t="str">
            <v>T</v>
          </cell>
          <cell r="F2639">
            <v>4289677</v>
          </cell>
          <cell r="G2639">
            <v>254661</v>
          </cell>
          <cell r="H2639">
            <v>44.54</v>
          </cell>
          <cell r="I2639">
            <v>0.44540000000000002</v>
          </cell>
          <cell r="J2639">
            <v>39965</v>
          </cell>
          <cell r="K2639">
            <v>40664</v>
          </cell>
          <cell r="L2639">
            <v>106200</v>
          </cell>
        </row>
        <row r="2640">
          <cell r="B2640">
            <v>10000000</v>
          </cell>
          <cell r="C2640">
            <v>39932</v>
          </cell>
          <cell r="F2640">
            <v>7866701.5599999996</v>
          </cell>
          <cell r="G2640">
            <v>552789</v>
          </cell>
          <cell r="H2640">
            <v>51.88</v>
          </cell>
          <cell r="I2640">
            <v>0.51880000000000004</v>
          </cell>
          <cell r="J2640">
            <v>39965</v>
          </cell>
          <cell r="K2640">
            <v>41030</v>
          </cell>
          <cell r="L2640">
            <v>195000</v>
          </cell>
        </row>
        <row r="2641">
          <cell r="B2641">
            <v>5000000</v>
          </cell>
          <cell r="C2641">
            <v>39932</v>
          </cell>
          <cell r="F2641">
            <v>1434227.19</v>
          </cell>
          <cell r="G2641">
            <v>377777</v>
          </cell>
          <cell r="H2641">
            <v>41.5</v>
          </cell>
          <cell r="I2641">
            <v>0.41499999999999998</v>
          </cell>
          <cell r="J2641">
            <v>39965</v>
          </cell>
          <cell r="K2641">
            <v>40483</v>
          </cell>
          <cell r="L2641">
            <v>132500</v>
          </cell>
        </row>
        <row r="2642">
          <cell r="B2642">
            <v>6000000</v>
          </cell>
          <cell r="C2642">
            <v>39932</v>
          </cell>
          <cell r="F2642">
            <v>4623878.37</v>
          </cell>
          <cell r="G2642">
            <v>331674</v>
          </cell>
          <cell r="H2642">
            <v>51.88</v>
          </cell>
          <cell r="I2642">
            <v>0.51880000000000004</v>
          </cell>
          <cell r="J2642">
            <v>39965</v>
          </cell>
          <cell r="K2642">
            <v>41030</v>
          </cell>
          <cell r="L2642">
            <v>117000</v>
          </cell>
        </row>
        <row r="2643">
          <cell r="B2643">
            <v>5000000</v>
          </cell>
          <cell r="C2643">
            <v>39932</v>
          </cell>
          <cell r="F2643">
            <v>2647987.96</v>
          </cell>
          <cell r="G2643">
            <v>318326</v>
          </cell>
          <cell r="H2643">
            <v>44.54</v>
          </cell>
          <cell r="I2643">
            <v>0.44540000000000002</v>
          </cell>
          <cell r="J2643">
            <v>39965</v>
          </cell>
          <cell r="K2643">
            <v>40664</v>
          </cell>
          <cell r="L2643">
            <v>132750</v>
          </cell>
        </row>
        <row r="2644">
          <cell r="B2644">
            <v>3000000</v>
          </cell>
          <cell r="C2644">
            <v>39932</v>
          </cell>
          <cell r="E2644" t="str">
            <v>Q</v>
          </cell>
          <cell r="F2644">
            <v>1544965.17</v>
          </cell>
          <cell r="G2644">
            <v>226666</v>
          </cell>
          <cell r="H2644">
            <v>41.5</v>
          </cell>
          <cell r="I2644">
            <v>0.41499999999999998</v>
          </cell>
          <cell r="J2644">
            <v>39965</v>
          </cell>
          <cell r="K2644">
            <v>40483</v>
          </cell>
          <cell r="L2644">
            <v>79500</v>
          </cell>
        </row>
        <row r="2645">
          <cell r="B2645">
            <v>40000000</v>
          </cell>
          <cell r="C2645">
            <v>39932</v>
          </cell>
          <cell r="F2645">
            <v>27674557.690000001</v>
          </cell>
          <cell r="G2645">
            <v>1831013</v>
          </cell>
          <cell r="H2645">
            <v>35.950000000000003</v>
          </cell>
          <cell r="I2645">
            <v>0.35950000000000004</v>
          </cell>
          <cell r="J2645">
            <v>39965</v>
          </cell>
          <cell r="K2645">
            <v>41030</v>
          </cell>
          <cell r="L2645">
            <v>780000</v>
          </cell>
        </row>
        <row r="2646">
          <cell r="B2646">
            <v>4000000</v>
          </cell>
          <cell r="C2646">
            <v>39932</v>
          </cell>
          <cell r="F2646">
            <v>2173950.13</v>
          </cell>
          <cell r="G2646">
            <v>254661</v>
          </cell>
          <cell r="H2646">
            <v>44.54</v>
          </cell>
          <cell r="I2646">
            <v>0.44540000000000002</v>
          </cell>
          <cell r="J2646">
            <v>39965</v>
          </cell>
          <cell r="K2646">
            <v>40664</v>
          </cell>
          <cell r="L2646">
            <v>106200</v>
          </cell>
        </row>
        <row r="2647">
          <cell r="B2647">
            <v>4000000</v>
          </cell>
          <cell r="C2647">
            <v>39932</v>
          </cell>
          <cell r="D2647" t="str">
            <v>A</v>
          </cell>
          <cell r="E2647" t="str">
            <v>T</v>
          </cell>
          <cell r="F2647">
            <v>3988036.36</v>
          </cell>
          <cell r="G2647">
            <v>302221</v>
          </cell>
          <cell r="H2647">
            <v>41.5</v>
          </cell>
          <cell r="I2647">
            <v>0.41499999999999998</v>
          </cell>
          <cell r="J2647">
            <v>39965</v>
          </cell>
          <cell r="K2647">
            <v>40483</v>
          </cell>
          <cell r="L2647">
            <v>106000</v>
          </cell>
        </row>
        <row r="2648">
          <cell r="B2648">
            <v>8000000</v>
          </cell>
          <cell r="C2648">
            <v>39932</v>
          </cell>
          <cell r="F2648">
            <v>6133060.0199999996</v>
          </cell>
          <cell r="G2648">
            <v>442232</v>
          </cell>
          <cell r="H2648">
            <v>51.88</v>
          </cell>
          <cell r="I2648">
            <v>0.51880000000000004</v>
          </cell>
          <cell r="J2648">
            <v>39965</v>
          </cell>
          <cell r="K2648">
            <v>41030</v>
          </cell>
          <cell r="L2648">
            <v>156000</v>
          </cell>
        </row>
        <row r="2649">
          <cell r="B2649">
            <v>8500000</v>
          </cell>
          <cell r="C2649">
            <v>39932</v>
          </cell>
          <cell r="D2649" t="str">
            <v>A</v>
          </cell>
          <cell r="E2649" t="str">
            <v>S</v>
          </cell>
          <cell r="F2649">
            <v>8056543.7800000003</v>
          </cell>
          <cell r="G2649">
            <v>541154</v>
          </cell>
          <cell r="H2649">
            <v>44.54</v>
          </cell>
          <cell r="I2649">
            <v>0.44540000000000002</v>
          </cell>
          <cell r="J2649">
            <v>39965</v>
          </cell>
          <cell r="K2649">
            <v>40664</v>
          </cell>
          <cell r="L2649">
            <v>225675</v>
          </cell>
        </row>
        <row r="2650">
          <cell r="B2650">
            <v>5000000</v>
          </cell>
          <cell r="C2650">
            <v>39932</v>
          </cell>
          <cell r="F2650">
            <v>2293555.56</v>
          </cell>
          <cell r="G2650">
            <v>318326</v>
          </cell>
          <cell r="H2650">
            <v>44.54</v>
          </cell>
          <cell r="I2650">
            <v>0.44540000000000002</v>
          </cell>
          <cell r="J2650">
            <v>39965</v>
          </cell>
          <cell r="K2650">
            <v>40664</v>
          </cell>
          <cell r="L2650">
            <v>132750</v>
          </cell>
        </row>
        <row r="2651">
          <cell r="B2651">
            <v>5000000</v>
          </cell>
          <cell r="C2651">
            <v>39932</v>
          </cell>
          <cell r="F2651">
            <v>2327297.9700000002</v>
          </cell>
          <cell r="G2651">
            <v>318326</v>
          </cell>
          <cell r="H2651">
            <v>44.54</v>
          </cell>
          <cell r="I2651">
            <v>0.44540000000000002</v>
          </cell>
          <cell r="J2651">
            <v>39965</v>
          </cell>
          <cell r="K2651">
            <v>40664</v>
          </cell>
          <cell r="L2651">
            <v>132750</v>
          </cell>
        </row>
        <row r="2652">
          <cell r="B2652">
            <v>8500000</v>
          </cell>
          <cell r="C2652">
            <v>39932</v>
          </cell>
          <cell r="F2652">
            <v>3886556.9</v>
          </cell>
          <cell r="G2652">
            <v>541154</v>
          </cell>
          <cell r="H2652">
            <v>44.54</v>
          </cell>
          <cell r="I2652">
            <v>0.44540000000000002</v>
          </cell>
          <cell r="J2652">
            <v>39965</v>
          </cell>
          <cell r="K2652">
            <v>40664</v>
          </cell>
          <cell r="L2652">
            <v>225675</v>
          </cell>
        </row>
        <row r="2653">
          <cell r="B2653">
            <v>11500000</v>
          </cell>
          <cell r="C2653">
            <v>39932</v>
          </cell>
          <cell r="E2653" t="str">
            <v>R</v>
          </cell>
          <cell r="F2653">
            <v>6175821.0700000003</v>
          </cell>
          <cell r="G2653">
            <v>836681</v>
          </cell>
          <cell r="H2653">
            <v>36.090000000000003</v>
          </cell>
          <cell r="I2653">
            <v>0.36090000000000005</v>
          </cell>
          <cell r="J2653">
            <v>39965</v>
          </cell>
          <cell r="K2653">
            <v>40483</v>
          </cell>
          <cell r="L2653">
            <v>304750</v>
          </cell>
        </row>
        <row r="2654">
          <cell r="B2654">
            <v>20000000</v>
          </cell>
          <cell r="C2654">
            <v>39932</v>
          </cell>
          <cell r="F2654">
            <v>14842116.039999999</v>
          </cell>
          <cell r="G2654">
            <v>915507</v>
          </cell>
          <cell r="H2654">
            <v>35.950000000000003</v>
          </cell>
          <cell r="I2654">
            <v>0.35950000000000004</v>
          </cell>
          <cell r="J2654">
            <v>39965</v>
          </cell>
          <cell r="K2654">
            <v>41030</v>
          </cell>
          <cell r="L2654">
            <v>390000</v>
          </cell>
        </row>
        <row r="2655">
          <cell r="B2655">
            <v>5000000</v>
          </cell>
          <cell r="C2655">
            <v>39932</v>
          </cell>
          <cell r="E2655" t="str">
            <v>Q</v>
          </cell>
          <cell r="F2655">
            <v>2372235.92</v>
          </cell>
          <cell r="G2655">
            <v>377777</v>
          </cell>
          <cell r="H2655">
            <v>41.5</v>
          </cell>
          <cell r="I2655">
            <v>0.41499999999999998</v>
          </cell>
          <cell r="J2655">
            <v>39965</v>
          </cell>
          <cell r="K2655">
            <v>40483</v>
          </cell>
          <cell r="L2655">
            <v>132500</v>
          </cell>
        </row>
        <row r="2656">
          <cell r="B2656">
            <v>6000000</v>
          </cell>
          <cell r="C2656">
            <v>39932</v>
          </cell>
          <cell r="F2656">
            <v>3166662.12</v>
          </cell>
          <cell r="G2656">
            <v>381991</v>
          </cell>
          <cell r="H2656">
            <v>44.54</v>
          </cell>
          <cell r="I2656">
            <v>0.44540000000000002</v>
          </cell>
          <cell r="J2656">
            <v>39965</v>
          </cell>
          <cell r="K2656">
            <v>40664</v>
          </cell>
          <cell r="L2656">
            <v>159300</v>
          </cell>
        </row>
        <row r="2657">
          <cell r="B2657">
            <v>5000000</v>
          </cell>
          <cell r="C2657">
            <v>39932</v>
          </cell>
          <cell r="F2657">
            <v>3593399.11</v>
          </cell>
          <cell r="G2657">
            <v>276395</v>
          </cell>
          <cell r="H2657">
            <v>51.88</v>
          </cell>
          <cell r="I2657">
            <v>0.51880000000000004</v>
          </cell>
          <cell r="J2657">
            <v>39965</v>
          </cell>
          <cell r="K2657">
            <v>41030</v>
          </cell>
          <cell r="L2657">
            <v>97500</v>
          </cell>
        </row>
        <row r="2658">
          <cell r="B2658">
            <v>6000000</v>
          </cell>
          <cell r="C2658">
            <v>39932</v>
          </cell>
          <cell r="F2658">
            <v>3220048.03</v>
          </cell>
          <cell r="G2658">
            <v>381991</v>
          </cell>
          <cell r="H2658">
            <v>44.54</v>
          </cell>
          <cell r="I2658">
            <v>0.44540000000000002</v>
          </cell>
          <cell r="J2658">
            <v>39965</v>
          </cell>
          <cell r="K2658">
            <v>40664</v>
          </cell>
          <cell r="L2658">
            <v>159300</v>
          </cell>
        </row>
        <row r="2659">
          <cell r="B2659">
            <v>10000000</v>
          </cell>
          <cell r="C2659">
            <v>39932</v>
          </cell>
          <cell r="E2659" t="str">
            <v>P</v>
          </cell>
          <cell r="F2659">
            <v>6108522.0899999999</v>
          </cell>
          <cell r="G2659">
            <v>636651</v>
          </cell>
          <cell r="H2659">
            <v>44.54</v>
          </cell>
          <cell r="I2659">
            <v>0.44540000000000002</v>
          </cell>
          <cell r="J2659">
            <v>39965</v>
          </cell>
          <cell r="K2659">
            <v>40664</v>
          </cell>
          <cell r="L2659">
            <v>265500</v>
          </cell>
        </row>
        <row r="2660">
          <cell r="B2660">
            <v>5000000</v>
          </cell>
          <cell r="C2660">
            <v>39932</v>
          </cell>
          <cell r="F2660">
            <v>4003113.24</v>
          </cell>
          <cell r="G2660">
            <v>276395</v>
          </cell>
          <cell r="H2660">
            <v>51.88</v>
          </cell>
          <cell r="I2660">
            <v>0.51880000000000004</v>
          </cell>
          <cell r="J2660">
            <v>39965</v>
          </cell>
          <cell r="K2660">
            <v>41030</v>
          </cell>
          <cell r="L2660">
            <v>97500</v>
          </cell>
        </row>
        <row r="2661">
          <cell r="B2661">
            <v>9000000</v>
          </cell>
          <cell r="C2661">
            <v>39932</v>
          </cell>
          <cell r="F2661">
            <v>7071149.5</v>
          </cell>
          <cell r="G2661">
            <v>497511</v>
          </cell>
          <cell r="H2661">
            <v>51.88</v>
          </cell>
          <cell r="I2661">
            <v>0.51880000000000004</v>
          </cell>
          <cell r="J2661">
            <v>39965</v>
          </cell>
          <cell r="K2661">
            <v>41030</v>
          </cell>
          <cell r="L2661">
            <v>175500</v>
          </cell>
        </row>
        <row r="2662">
          <cell r="B2662">
            <v>6000000</v>
          </cell>
          <cell r="C2662">
            <v>39932</v>
          </cell>
          <cell r="F2662">
            <v>3174494.1</v>
          </cell>
          <cell r="G2662">
            <v>381991</v>
          </cell>
          <cell r="H2662">
            <v>44.54</v>
          </cell>
          <cell r="I2662">
            <v>0.44540000000000002</v>
          </cell>
          <cell r="J2662">
            <v>39965</v>
          </cell>
          <cell r="K2662">
            <v>40664</v>
          </cell>
          <cell r="L2662">
            <v>159300</v>
          </cell>
        </row>
        <row r="2663">
          <cell r="B2663">
            <v>5000000</v>
          </cell>
          <cell r="C2663">
            <v>39932</v>
          </cell>
          <cell r="F2663">
            <v>1412792.9</v>
          </cell>
          <cell r="G2663">
            <v>377777</v>
          </cell>
          <cell r="H2663">
            <v>41.5</v>
          </cell>
          <cell r="I2663">
            <v>0.41499999999999998</v>
          </cell>
          <cell r="J2663">
            <v>39965</v>
          </cell>
          <cell r="K2663">
            <v>40483</v>
          </cell>
          <cell r="L2663">
            <v>132500</v>
          </cell>
        </row>
        <row r="2664">
          <cell r="B2664">
            <v>10000000</v>
          </cell>
          <cell r="C2664">
            <v>39932</v>
          </cell>
          <cell r="F2664">
            <v>7873609.9900000002</v>
          </cell>
          <cell r="G2664">
            <v>552789</v>
          </cell>
          <cell r="H2664">
            <v>51.88</v>
          </cell>
          <cell r="I2664">
            <v>0.51880000000000004</v>
          </cell>
          <cell r="J2664">
            <v>39965</v>
          </cell>
          <cell r="K2664">
            <v>41030</v>
          </cell>
          <cell r="L2664">
            <v>195000</v>
          </cell>
        </row>
        <row r="2665">
          <cell r="B2665">
            <v>5000000</v>
          </cell>
          <cell r="C2665">
            <v>39932</v>
          </cell>
          <cell r="F2665">
            <v>2574504.5299999998</v>
          </cell>
          <cell r="G2665">
            <v>318326</v>
          </cell>
          <cell r="H2665">
            <v>44.54</v>
          </cell>
          <cell r="I2665">
            <v>0.44540000000000002</v>
          </cell>
          <cell r="J2665">
            <v>39965</v>
          </cell>
          <cell r="K2665">
            <v>40664</v>
          </cell>
          <cell r="L2665">
            <v>132750</v>
          </cell>
        </row>
        <row r="2666">
          <cell r="B2666">
            <v>3000000</v>
          </cell>
          <cell r="C2666">
            <v>39932</v>
          </cell>
          <cell r="D2666" t="str">
            <v>A</v>
          </cell>
          <cell r="E2666" t="str">
            <v>S</v>
          </cell>
          <cell r="F2666">
            <v>3216215.47</v>
          </cell>
          <cell r="G2666">
            <v>190996</v>
          </cell>
          <cell r="H2666">
            <v>44.54</v>
          </cell>
          <cell r="I2666">
            <v>0.44540000000000002</v>
          </cell>
          <cell r="J2666">
            <v>39965</v>
          </cell>
          <cell r="K2666">
            <v>40664</v>
          </cell>
          <cell r="L2666">
            <v>79650</v>
          </cell>
        </row>
        <row r="2667">
          <cell r="B2667">
            <v>4000000</v>
          </cell>
          <cell r="C2667">
            <v>39932</v>
          </cell>
          <cell r="D2667" t="str">
            <v>A</v>
          </cell>
          <cell r="E2667" t="str">
            <v>T</v>
          </cell>
          <cell r="F2667">
            <v>2644849.8199999998</v>
          </cell>
          <cell r="G2667">
            <v>407325</v>
          </cell>
          <cell r="H2667">
            <v>38.729999999999997</v>
          </cell>
          <cell r="I2667">
            <v>0.38729999999999998</v>
          </cell>
          <cell r="J2667">
            <v>39965</v>
          </cell>
          <cell r="K2667">
            <v>40299</v>
          </cell>
          <cell r="L2667">
            <v>106000</v>
          </cell>
        </row>
        <row r="2668">
          <cell r="B2668">
            <v>4000000</v>
          </cell>
          <cell r="C2668">
            <v>39932</v>
          </cell>
          <cell r="F2668">
            <v>1272988.07</v>
          </cell>
          <cell r="G2668">
            <v>302221</v>
          </cell>
          <cell r="H2668">
            <v>41.5</v>
          </cell>
          <cell r="I2668">
            <v>0.41499999999999998</v>
          </cell>
          <cell r="J2668">
            <v>39965</v>
          </cell>
          <cell r="K2668">
            <v>40483</v>
          </cell>
          <cell r="L2668">
            <v>106000</v>
          </cell>
        </row>
        <row r="2669">
          <cell r="B2669">
            <v>4000000</v>
          </cell>
          <cell r="C2669">
            <v>39932</v>
          </cell>
          <cell r="F2669">
            <v>965871.56</v>
          </cell>
          <cell r="G2669">
            <v>302221</v>
          </cell>
          <cell r="H2669">
            <v>41.5</v>
          </cell>
          <cell r="I2669">
            <v>0.41499999999999998</v>
          </cell>
          <cell r="J2669">
            <v>39965</v>
          </cell>
          <cell r="K2669">
            <v>40483</v>
          </cell>
          <cell r="L2669">
            <v>106000</v>
          </cell>
        </row>
        <row r="2670">
          <cell r="B2670">
            <v>5000000</v>
          </cell>
          <cell r="C2670">
            <v>39932</v>
          </cell>
          <cell r="F2670">
            <v>2349344.5099999998</v>
          </cell>
          <cell r="G2670">
            <v>318326</v>
          </cell>
          <cell r="H2670">
            <v>44.54</v>
          </cell>
          <cell r="I2670">
            <v>0.44540000000000002</v>
          </cell>
          <cell r="J2670">
            <v>39965</v>
          </cell>
          <cell r="K2670">
            <v>40664</v>
          </cell>
          <cell r="L2670">
            <v>132750</v>
          </cell>
        </row>
        <row r="2671">
          <cell r="B2671">
            <v>8000000</v>
          </cell>
          <cell r="C2671">
            <v>39932</v>
          </cell>
          <cell r="F2671">
            <v>4640685.5199999996</v>
          </cell>
          <cell r="G2671">
            <v>509321</v>
          </cell>
          <cell r="H2671">
            <v>44.54</v>
          </cell>
          <cell r="I2671">
            <v>0.44540000000000002</v>
          </cell>
          <cell r="J2671">
            <v>39965</v>
          </cell>
          <cell r="K2671">
            <v>40664</v>
          </cell>
          <cell r="L2671">
            <v>212400</v>
          </cell>
        </row>
        <row r="2672">
          <cell r="B2672">
            <v>10000000</v>
          </cell>
          <cell r="C2672">
            <v>39932</v>
          </cell>
          <cell r="F2672">
            <v>4596155.58</v>
          </cell>
          <cell r="G2672">
            <v>636651</v>
          </cell>
          <cell r="H2672">
            <v>44.54</v>
          </cell>
          <cell r="I2672">
            <v>0.44540000000000002</v>
          </cell>
          <cell r="J2672">
            <v>39965</v>
          </cell>
          <cell r="K2672">
            <v>40664</v>
          </cell>
          <cell r="L2672">
            <v>265500</v>
          </cell>
        </row>
        <row r="2673">
          <cell r="B2673">
            <v>3000000</v>
          </cell>
          <cell r="C2673">
            <v>39932</v>
          </cell>
          <cell r="F2673">
            <v>627727.74</v>
          </cell>
          <cell r="G2673">
            <v>226666</v>
          </cell>
          <cell r="H2673">
            <v>41.5</v>
          </cell>
          <cell r="I2673">
            <v>0.41499999999999998</v>
          </cell>
          <cell r="J2673">
            <v>39965</v>
          </cell>
          <cell r="K2673">
            <v>40483</v>
          </cell>
          <cell r="L2673">
            <v>79500</v>
          </cell>
        </row>
        <row r="2674">
          <cell r="B2674">
            <v>16500000</v>
          </cell>
          <cell r="C2674">
            <v>39932</v>
          </cell>
          <cell r="E2674" t="str">
            <v>Q</v>
          </cell>
          <cell r="F2674">
            <v>12974757.279999999</v>
          </cell>
          <cell r="G2674">
            <v>842090</v>
          </cell>
          <cell r="H2674">
            <v>36.03</v>
          </cell>
          <cell r="I2674">
            <v>0.36030000000000001</v>
          </cell>
          <cell r="J2674">
            <v>39965</v>
          </cell>
          <cell r="K2674">
            <v>40848</v>
          </cell>
          <cell r="L2674">
            <v>404250</v>
          </cell>
        </row>
        <row r="2675">
          <cell r="B2675">
            <v>6000000</v>
          </cell>
          <cell r="C2675">
            <v>39932</v>
          </cell>
          <cell r="E2675" t="str">
            <v>P</v>
          </cell>
          <cell r="F2675">
            <v>5413641.5700000003</v>
          </cell>
          <cell r="G2675">
            <v>331674</v>
          </cell>
          <cell r="H2675">
            <v>51.88</v>
          </cell>
          <cell r="I2675">
            <v>0.51880000000000004</v>
          </cell>
          <cell r="J2675">
            <v>39965</v>
          </cell>
          <cell r="K2675">
            <v>41030</v>
          </cell>
          <cell r="L2675">
            <v>117000</v>
          </cell>
        </row>
        <row r="2676">
          <cell r="B2676">
            <v>10000000</v>
          </cell>
          <cell r="C2676">
            <v>39932</v>
          </cell>
          <cell r="F2676">
            <v>7862683.2699999996</v>
          </cell>
          <cell r="G2676">
            <v>552789</v>
          </cell>
          <cell r="H2676">
            <v>51.88</v>
          </cell>
          <cell r="I2676">
            <v>0.51880000000000004</v>
          </cell>
          <cell r="J2676">
            <v>39965</v>
          </cell>
          <cell r="K2676">
            <v>41030</v>
          </cell>
          <cell r="L2676">
            <v>195000</v>
          </cell>
        </row>
        <row r="2677">
          <cell r="B2677">
            <v>6000000</v>
          </cell>
          <cell r="C2677">
            <v>39932</v>
          </cell>
          <cell r="D2677" t="str">
            <v>A</v>
          </cell>
          <cell r="E2677" t="str">
            <v>T</v>
          </cell>
          <cell r="F2677">
            <v>2884533.81</v>
          </cell>
          <cell r="G2677">
            <v>610988</v>
          </cell>
          <cell r="H2677">
            <v>38.729999999999997</v>
          </cell>
          <cell r="I2677">
            <v>0.38729999999999998</v>
          </cell>
          <cell r="J2677">
            <v>39965</v>
          </cell>
          <cell r="K2677">
            <v>40299</v>
          </cell>
          <cell r="L2677">
            <v>159000</v>
          </cell>
        </row>
        <row r="2678">
          <cell r="B2678">
            <v>40000000</v>
          </cell>
          <cell r="C2678">
            <v>39932</v>
          </cell>
          <cell r="F2678">
            <v>27925463.329999998</v>
          </cell>
          <cell r="G2678">
            <v>1831013</v>
          </cell>
          <cell r="H2678">
            <v>35.950000000000003</v>
          </cell>
          <cell r="I2678">
            <v>0.35950000000000004</v>
          </cell>
          <cell r="J2678">
            <v>39965</v>
          </cell>
          <cell r="K2678">
            <v>41030</v>
          </cell>
          <cell r="L2678">
            <v>780000</v>
          </cell>
        </row>
        <row r="2679">
          <cell r="B2679">
            <v>2000000</v>
          </cell>
          <cell r="C2679">
            <v>39932</v>
          </cell>
          <cell r="D2679" t="str">
            <v>A</v>
          </cell>
          <cell r="E2679" t="str">
            <v>T</v>
          </cell>
          <cell r="F2679">
            <v>1452667.88</v>
          </cell>
          <cell r="G2679">
            <v>203663</v>
          </cell>
          <cell r="H2679">
            <v>38.729999999999997</v>
          </cell>
          <cell r="I2679">
            <v>0.38729999999999998</v>
          </cell>
          <cell r="J2679">
            <v>39965</v>
          </cell>
          <cell r="K2679">
            <v>40299</v>
          </cell>
          <cell r="L2679">
            <v>53000</v>
          </cell>
        </row>
        <row r="2680">
          <cell r="B2680">
            <v>10000000</v>
          </cell>
          <cell r="C2680">
            <v>39932</v>
          </cell>
          <cell r="F2680">
            <v>4644425.43</v>
          </cell>
          <cell r="G2680">
            <v>636651</v>
          </cell>
          <cell r="H2680">
            <v>44.54</v>
          </cell>
          <cell r="I2680">
            <v>0.44540000000000002</v>
          </cell>
          <cell r="J2680">
            <v>39965</v>
          </cell>
          <cell r="K2680">
            <v>40664</v>
          </cell>
          <cell r="L2680">
            <v>265500</v>
          </cell>
        </row>
        <row r="2681">
          <cell r="B2681">
            <v>4000000</v>
          </cell>
          <cell r="C2681">
            <v>39932</v>
          </cell>
          <cell r="F2681">
            <v>1125416.79</v>
          </cell>
          <cell r="G2681">
            <v>302221</v>
          </cell>
          <cell r="H2681">
            <v>41.5</v>
          </cell>
          <cell r="I2681">
            <v>0.41499999999999998</v>
          </cell>
          <cell r="J2681">
            <v>39965</v>
          </cell>
          <cell r="K2681">
            <v>40483</v>
          </cell>
          <cell r="L2681">
            <v>106000</v>
          </cell>
        </row>
        <row r="2682">
          <cell r="B2682">
            <v>7000000</v>
          </cell>
          <cell r="C2682">
            <v>39932</v>
          </cell>
          <cell r="E2682" t="str">
            <v>P</v>
          </cell>
          <cell r="F2682">
            <v>4347178.26</v>
          </cell>
          <cell r="G2682">
            <v>445656</v>
          </cell>
          <cell r="H2682">
            <v>44.54</v>
          </cell>
          <cell r="I2682">
            <v>0.44540000000000002</v>
          </cell>
          <cell r="J2682">
            <v>39965</v>
          </cell>
          <cell r="K2682">
            <v>40664</v>
          </cell>
          <cell r="L2682">
            <v>185850</v>
          </cell>
        </row>
        <row r="2683">
          <cell r="B2683">
            <v>3500000</v>
          </cell>
          <cell r="C2683">
            <v>39932</v>
          </cell>
          <cell r="F2683">
            <v>1087441.81</v>
          </cell>
          <cell r="G2683">
            <v>264444</v>
          </cell>
          <cell r="H2683">
            <v>41.5</v>
          </cell>
          <cell r="I2683">
            <v>0.41499999999999998</v>
          </cell>
          <cell r="J2683">
            <v>39965</v>
          </cell>
          <cell r="K2683">
            <v>40483</v>
          </cell>
          <cell r="L2683">
            <v>92750</v>
          </cell>
        </row>
        <row r="2684">
          <cell r="B2684">
            <v>16000000</v>
          </cell>
          <cell r="C2684">
            <v>39932</v>
          </cell>
          <cell r="F2684">
            <v>11044622.35</v>
          </cell>
          <cell r="G2684">
            <v>732406</v>
          </cell>
          <cell r="H2684">
            <v>35.950000000000003</v>
          </cell>
          <cell r="I2684">
            <v>0.35950000000000004</v>
          </cell>
          <cell r="J2684">
            <v>39965</v>
          </cell>
          <cell r="K2684">
            <v>41030</v>
          </cell>
          <cell r="L2684">
            <v>312000</v>
          </cell>
        </row>
        <row r="2685">
          <cell r="B2685">
            <v>10000000</v>
          </cell>
          <cell r="C2685">
            <v>39932</v>
          </cell>
          <cell r="F2685">
            <v>4853248.66</v>
          </cell>
          <cell r="G2685">
            <v>636651</v>
          </cell>
          <cell r="H2685">
            <v>44.54</v>
          </cell>
          <cell r="I2685">
            <v>0.44540000000000002</v>
          </cell>
          <cell r="J2685">
            <v>39965</v>
          </cell>
          <cell r="K2685">
            <v>40664</v>
          </cell>
          <cell r="L2685">
            <v>265500</v>
          </cell>
        </row>
        <row r="2686">
          <cell r="B2686">
            <v>3500000</v>
          </cell>
          <cell r="C2686">
            <v>39932</v>
          </cell>
          <cell r="F2686">
            <v>1635706.31</v>
          </cell>
          <cell r="G2686">
            <v>222828</v>
          </cell>
          <cell r="H2686">
            <v>44.54</v>
          </cell>
          <cell r="I2686">
            <v>0.44540000000000002</v>
          </cell>
          <cell r="J2686">
            <v>39965</v>
          </cell>
          <cell r="K2686">
            <v>40664</v>
          </cell>
          <cell r="L2686">
            <v>92925</v>
          </cell>
        </row>
        <row r="2687">
          <cell r="B2687">
            <v>4000000</v>
          </cell>
          <cell r="C2687">
            <v>39932</v>
          </cell>
          <cell r="E2687" t="str">
            <v>P</v>
          </cell>
          <cell r="F2687">
            <v>2673220.2799999998</v>
          </cell>
          <cell r="G2687">
            <v>254661</v>
          </cell>
          <cell r="H2687">
            <v>44.54</v>
          </cell>
          <cell r="I2687">
            <v>0.44540000000000002</v>
          </cell>
          <cell r="J2687">
            <v>39965</v>
          </cell>
          <cell r="K2687">
            <v>40664</v>
          </cell>
          <cell r="L2687">
            <v>106200</v>
          </cell>
        </row>
        <row r="2688">
          <cell r="B2688">
            <v>21500000</v>
          </cell>
          <cell r="C2688">
            <v>39932</v>
          </cell>
          <cell r="F2688">
            <v>15326519.550000001</v>
          </cell>
          <cell r="G2688">
            <v>984170</v>
          </cell>
          <cell r="H2688">
            <v>35.950000000000003</v>
          </cell>
          <cell r="I2688">
            <v>0.35950000000000004</v>
          </cell>
          <cell r="J2688">
            <v>39965</v>
          </cell>
          <cell r="K2688">
            <v>41030</v>
          </cell>
          <cell r="L2688">
            <v>419250</v>
          </cell>
        </row>
        <row r="2689">
          <cell r="B2689">
            <v>27000000</v>
          </cell>
          <cell r="C2689">
            <v>39932</v>
          </cell>
          <cell r="E2689" t="str">
            <v>Q</v>
          </cell>
          <cell r="F2689">
            <v>23140131.399999999</v>
          </cell>
          <cell r="G2689">
            <v>1235934</v>
          </cell>
          <cell r="H2689">
            <v>35.950000000000003</v>
          </cell>
          <cell r="I2689">
            <v>0.35950000000000004</v>
          </cell>
          <cell r="J2689">
            <v>39965</v>
          </cell>
          <cell r="K2689">
            <v>41030</v>
          </cell>
          <cell r="L2689">
            <v>526500</v>
          </cell>
        </row>
        <row r="2690">
          <cell r="B2690">
            <v>4000000</v>
          </cell>
          <cell r="C2690">
            <v>39932</v>
          </cell>
          <cell r="E2690" t="str">
            <v>Q</v>
          </cell>
          <cell r="F2690">
            <v>3923245.08</v>
          </cell>
          <cell r="G2690">
            <v>221116</v>
          </cell>
          <cell r="H2690">
            <v>51.88</v>
          </cell>
          <cell r="I2690">
            <v>0.51880000000000004</v>
          </cell>
          <cell r="J2690">
            <v>39965</v>
          </cell>
          <cell r="K2690">
            <v>41030</v>
          </cell>
          <cell r="L2690">
            <v>78000</v>
          </cell>
        </row>
        <row r="2691">
          <cell r="B2691">
            <v>5000000</v>
          </cell>
          <cell r="C2691">
            <v>39932</v>
          </cell>
          <cell r="F2691">
            <v>2800025.24</v>
          </cell>
          <cell r="G2691">
            <v>318326</v>
          </cell>
          <cell r="H2691">
            <v>44.54</v>
          </cell>
          <cell r="I2691">
            <v>0.44540000000000002</v>
          </cell>
          <cell r="J2691">
            <v>39965</v>
          </cell>
          <cell r="K2691">
            <v>40664</v>
          </cell>
          <cell r="L2691">
            <v>132750</v>
          </cell>
        </row>
        <row r="2692">
          <cell r="B2692">
            <v>4000000</v>
          </cell>
          <cell r="C2692">
            <v>39932</v>
          </cell>
          <cell r="F2692">
            <v>3144329.14</v>
          </cell>
          <cell r="G2692">
            <v>221116</v>
          </cell>
          <cell r="H2692">
            <v>51.88</v>
          </cell>
          <cell r="I2692">
            <v>0.51880000000000004</v>
          </cell>
          <cell r="J2692">
            <v>39965</v>
          </cell>
          <cell r="K2692">
            <v>41030</v>
          </cell>
          <cell r="L2692">
            <v>78000</v>
          </cell>
        </row>
        <row r="2693">
          <cell r="B2693">
            <v>9500000</v>
          </cell>
          <cell r="C2693">
            <v>39932</v>
          </cell>
          <cell r="E2693" t="str">
            <v>P</v>
          </cell>
          <cell r="F2693">
            <v>7350100.5499999998</v>
          </cell>
          <cell r="G2693">
            <v>554177</v>
          </cell>
          <cell r="H2693">
            <v>48.86</v>
          </cell>
          <cell r="I2693">
            <v>0.48859999999999998</v>
          </cell>
          <cell r="J2693">
            <v>39965</v>
          </cell>
          <cell r="K2693">
            <v>40848</v>
          </cell>
          <cell r="L2693">
            <v>232750</v>
          </cell>
        </row>
        <row r="2694">
          <cell r="B2694">
            <v>8000000</v>
          </cell>
          <cell r="C2694">
            <v>39932</v>
          </cell>
          <cell r="F2694">
            <v>4261207.68</v>
          </cell>
          <cell r="G2694">
            <v>509321</v>
          </cell>
          <cell r="H2694">
            <v>44.54</v>
          </cell>
          <cell r="I2694">
            <v>0.44540000000000002</v>
          </cell>
          <cell r="J2694">
            <v>39965</v>
          </cell>
          <cell r="K2694">
            <v>40664</v>
          </cell>
          <cell r="L2694">
            <v>212400</v>
          </cell>
        </row>
        <row r="2695">
          <cell r="B2695">
            <v>6000000</v>
          </cell>
          <cell r="C2695">
            <v>39932</v>
          </cell>
          <cell r="D2695" t="str">
            <v>A</v>
          </cell>
          <cell r="E2695" t="str">
            <v>T</v>
          </cell>
          <cell r="F2695">
            <v>6465955.5599999996</v>
          </cell>
          <cell r="G2695">
            <v>381991</v>
          </cell>
          <cell r="H2695">
            <v>44.54</v>
          </cell>
          <cell r="I2695">
            <v>0.44540000000000002</v>
          </cell>
          <cell r="J2695">
            <v>39965</v>
          </cell>
          <cell r="K2695">
            <v>40664</v>
          </cell>
          <cell r="L2695">
            <v>159300</v>
          </cell>
        </row>
        <row r="2696">
          <cell r="B2696">
            <v>15000000</v>
          </cell>
          <cell r="C2696">
            <v>39932</v>
          </cell>
          <cell r="F2696">
            <v>10639505</v>
          </cell>
          <cell r="G2696">
            <v>686630</v>
          </cell>
          <cell r="H2696">
            <v>35.950000000000003</v>
          </cell>
          <cell r="I2696">
            <v>0.35950000000000004</v>
          </cell>
          <cell r="J2696">
            <v>39965</v>
          </cell>
          <cell r="K2696">
            <v>41030</v>
          </cell>
          <cell r="L2696">
            <v>292500</v>
          </cell>
        </row>
        <row r="2697">
          <cell r="B2697">
            <v>5000000</v>
          </cell>
          <cell r="C2697">
            <v>39932</v>
          </cell>
          <cell r="E2697" t="str">
            <v>Q</v>
          </cell>
          <cell r="F2697">
            <v>2716981.31</v>
          </cell>
          <cell r="G2697">
            <v>377777</v>
          </cell>
          <cell r="H2697">
            <v>41.5</v>
          </cell>
          <cell r="I2697">
            <v>0.41499999999999998</v>
          </cell>
          <cell r="J2697">
            <v>39965</v>
          </cell>
          <cell r="K2697">
            <v>40483</v>
          </cell>
          <cell r="L2697">
            <v>132500</v>
          </cell>
        </row>
        <row r="2698">
          <cell r="B2698">
            <v>25000000</v>
          </cell>
          <cell r="C2698">
            <v>39933</v>
          </cell>
          <cell r="F2698">
            <v>18650078.350000001</v>
          </cell>
          <cell r="G2698">
            <v>1144384</v>
          </cell>
          <cell r="H2698">
            <v>35.950000000000003</v>
          </cell>
          <cell r="I2698">
            <v>0.35950000000000004</v>
          </cell>
          <cell r="J2698">
            <v>39965</v>
          </cell>
          <cell r="K2698">
            <v>41030</v>
          </cell>
          <cell r="L2698">
            <v>487500</v>
          </cell>
        </row>
        <row r="2699">
          <cell r="B2699">
            <v>12000000</v>
          </cell>
          <cell r="C2699">
            <v>39933</v>
          </cell>
          <cell r="F2699">
            <v>8248452.2800000003</v>
          </cell>
          <cell r="G2699">
            <v>549304</v>
          </cell>
          <cell r="H2699">
            <v>35.950000000000003</v>
          </cell>
          <cell r="I2699">
            <v>0.35950000000000004</v>
          </cell>
          <cell r="J2699">
            <v>39965</v>
          </cell>
          <cell r="K2699">
            <v>41030</v>
          </cell>
          <cell r="L2699">
            <v>234000</v>
          </cell>
        </row>
        <row r="2700">
          <cell r="B2700">
            <v>4000000</v>
          </cell>
          <cell r="C2700">
            <v>39933</v>
          </cell>
          <cell r="F2700">
            <v>750230.07</v>
          </cell>
          <cell r="G2700">
            <v>302221</v>
          </cell>
          <cell r="H2700">
            <v>41.5</v>
          </cell>
          <cell r="I2700">
            <v>0.41499999999999998</v>
          </cell>
          <cell r="J2700">
            <v>39965</v>
          </cell>
          <cell r="K2700">
            <v>40483</v>
          </cell>
          <cell r="L2700">
            <v>106000</v>
          </cell>
        </row>
        <row r="2701">
          <cell r="B2701">
            <v>5000000</v>
          </cell>
          <cell r="C2701">
            <v>39933</v>
          </cell>
          <cell r="F2701">
            <v>2338970.2599999998</v>
          </cell>
          <cell r="G2701">
            <v>318326</v>
          </cell>
          <cell r="H2701">
            <v>44.54</v>
          </cell>
          <cell r="I2701">
            <v>0.44540000000000002</v>
          </cell>
          <cell r="J2701">
            <v>39965</v>
          </cell>
          <cell r="K2701">
            <v>40664</v>
          </cell>
          <cell r="L2701">
            <v>132750</v>
          </cell>
        </row>
        <row r="2702">
          <cell r="B2702">
            <v>6000000</v>
          </cell>
          <cell r="C2702">
            <v>39933</v>
          </cell>
          <cell r="F2702">
            <v>3704892.35</v>
          </cell>
          <cell r="G2702">
            <v>350007</v>
          </cell>
          <cell r="H2702">
            <v>48.86</v>
          </cell>
          <cell r="I2702">
            <v>0.48859999999999998</v>
          </cell>
          <cell r="J2702">
            <v>39965</v>
          </cell>
          <cell r="K2702">
            <v>40848</v>
          </cell>
          <cell r="L2702">
            <v>147000</v>
          </cell>
        </row>
        <row r="2703">
          <cell r="B2703">
            <v>5000000</v>
          </cell>
          <cell r="C2703">
            <v>39933</v>
          </cell>
          <cell r="F2703">
            <v>901723.27</v>
          </cell>
          <cell r="G2703">
            <v>377777</v>
          </cell>
          <cell r="H2703">
            <v>41.5</v>
          </cell>
          <cell r="I2703">
            <v>0.41499999999999998</v>
          </cell>
          <cell r="J2703">
            <v>39965</v>
          </cell>
          <cell r="K2703">
            <v>40483</v>
          </cell>
          <cell r="L2703">
            <v>132500</v>
          </cell>
        </row>
        <row r="2704">
          <cell r="B2704">
            <v>5000000</v>
          </cell>
          <cell r="C2704">
            <v>39933</v>
          </cell>
          <cell r="F2704">
            <v>3910019.37</v>
          </cell>
          <cell r="G2704">
            <v>276395</v>
          </cell>
          <cell r="H2704">
            <v>51.88</v>
          </cell>
          <cell r="I2704">
            <v>0.51880000000000004</v>
          </cell>
          <cell r="J2704">
            <v>39965</v>
          </cell>
          <cell r="K2704">
            <v>41030</v>
          </cell>
          <cell r="L2704">
            <v>97500</v>
          </cell>
        </row>
        <row r="2705">
          <cell r="B2705">
            <v>9000000</v>
          </cell>
          <cell r="C2705">
            <v>39933</v>
          </cell>
          <cell r="F2705">
            <v>4896586.13</v>
          </cell>
          <cell r="G2705">
            <v>572986</v>
          </cell>
          <cell r="H2705">
            <v>44.54</v>
          </cell>
          <cell r="I2705">
            <v>0.44540000000000002</v>
          </cell>
          <cell r="J2705">
            <v>39965</v>
          </cell>
          <cell r="K2705">
            <v>40664</v>
          </cell>
          <cell r="L2705">
            <v>238950</v>
          </cell>
        </row>
        <row r="2706">
          <cell r="B2706">
            <v>7000000</v>
          </cell>
          <cell r="C2706">
            <v>39933</v>
          </cell>
          <cell r="F2706">
            <v>3277906</v>
          </cell>
          <cell r="G2706">
            <v>445656</v>
          </cell>
          <cell r="H2706">
            <v>44.54</v>
          </cell>
          <cell r="I2706">
            <v>0.44540000000000002</v>
          </cell>
          <cell r="J2706">
            <v>39965</v>
          </cell>
          <cell r="K2706">
            <v>40664</v>
          </cell>
          <cell r="L2706">
            <v>185850</v>
          </cell>
        </row>
        <row r="2707">
          <cell r="B2707">
            <v>6000000</v>
          </cell>
          <cell r="C2707">
            <v>39933</v>
          </cell>
          <cell r="F2707">
            <v>3623570.12</v>
          </cell>
          <cell r="G2707">
            <v>381991</v>
          </cell>
          <cell r="H2707">
            <v>44.54</v>
          </cell>
          <cell r="I2707">
            <v>0.44540000000000002</v>
          </cell>
          <cell r="J2707">
            <v>39965</v>
          </cell>
          <cell r="K2707">
            <v>40664</v>
          </cell>
          <cell r="L2707">
            <v>159300</v>
          </cell>
        </row>
        <row r="2708">
          <cell r="B2708">
            <v>5000000</v>
          </cell>
          <cell r="C2708">
            <v>39933</v>
          </cell>
          <cell r="F2708">
            <v>3475830.06</v>
          </cell>
          <cell r="G2708">
            <v>291672</v>
          </cell>
          <cell r="H2708">
            <v>48.86</v>
          </cell>
          <cell r="I2708">
            <v>0.48859999999999998</v>
          </cell>
          <cell r="J2708">
            <v>39965</v>
          </cell>
          <cell r="K2708">
            <v>40848</v>
          </cell>
          <cell r="L2708">
            <v>122500</v>
          </cell>
        </row>
        <row r="2709">
          <cell r="B2709">
            <v>4000000</v>
          </cell>
          <cell r="C2709">
            <v>39933</v>
          </cell>
          <cell r="D2709" t="str">
            <v>A</v>
          </cell>
          <cell r="E2709" t="str">
            <v>S</v>
          </cell>
          <cell r="F2709">
            <v>2890123.76</v>
          </cell>
          <cell r="G2709">
            <v>302221</v>
          </cell>
          <cell r="H2709">
            <v>41.5</v>
          </cell>
          <cell r="I2709">
            <v>0.41499999999999998</v>
          </cell>
          <cell r="J2709">
            <v>39965</v>
          </cell>
          <cell r="K2709">
            <v>40483</v>
          </cell>
          <cell r="L2709">
            <v>106000</v>
          </cell>
        </row>
        <row r="2710">
          <cell r="B2710">
            <v>15000000</v>
          </cell>
          <cell r="C2710">
            <v>39933</v>
          </cell>
          <cell r="F2710">
            <v>7891650.9100000001</v>
          </cell>
          <cell r="G2710">
            <v>886030</v>
          </cell>
          <cell r="H2710">
            <v>36.04</v>
          </cell>
          <cell r="I2710">
            <v>0.3604</v>
          </cell>
          <cell r="J2710">
            <v>39965</v>
          </cell>
          <cell r="K2710">
            <v>40664</v>
          </cell>
          <cell r="L2710">
            <v>398250</v>
          </cell>
        </row>
        <row r="2711">
          <cell r="B2711">
            <v>7500000</v>
          </cell>
          <cell r="C2711">
            <v>39933</v>
          </cell>
          <cell r="E2711" t="str">
            <v>P</v>
          </cell>
          <cell r="F2711">
            <v>6510564.6900000004</v>
          </cell>
          <cell r="G2711">
            <v>414592</v>
          </cell>
          <cell r="H2711">
            <v>51.88</v>
          </cell>
          <cell r="I2711">
            <v>0.51880000000000004</v>
          </cell>
          <cell r="J2711">
            <v>39965</v>
          </cell>
          <cell r="K2711">
            <v>41030</v>
          </cell>
          <cell r="L2711">
            <v>146250</v>
          </cell>
        </row>
        <row r="2712">
          <cell r="B2712">
            <v>10000000</v>
          </cell>
          <cell r="C2712">
            <v>39933</v>
          </cell>
          <cell r="D2712" t="str">
            <v>A</v>
          </cell>
          <cell r="E2712" t="str">
            <v>S</v>
          </cell>
          <cell r="F2712">
            <v>9823446.4199999999</v>
          </cell>
          <cell r="G2712">
            <v>583344</v>
          </cell>
          <cell r="H2712">
            <v>48.86</v>
          </cell>
          <cell r="I2712">
            <v>0.48859999999999998</v>
          </cell>
          <cell r="J2712">
            <v>39965</v>
          </cell>
          <cell r="K2712">
            <v>40848</v>
          </cell>
          <cell r="L2712">
            <v>245000</v>
          </cell>
        </row>
        <row r="2713">
          <cell r="B2713">
            <v>34500000</v>
          </cell>
          <cell r="C2713">
            <v>39933</v>
          </cell>
          <cell r="F2713">
            <v>17443444.030000001</v>
          </cell>
          <cell r="G2713">
            <v>2037868</v>
          </cell>
          <cell r="H2713">
            <v>36.04</v>
          </cell>
          <cell r="I2713">
            <v>0.3604</v>
          </cell>
          <cell r="J2713">
            <v>39965</v>
          </cell>
          <cell r="K2713">
            <v>40664</v>
          </cell>
          <cell r="L2713">
            <v>915975</v>
          </cell>
        </row>
        <row r="2714">
          <cell r="B2714">
            <v>4500000</v>
          </cell>
          <cell r="C2714">
            <v>39933</v>
          </cell>
          <cell r="F2714">
            <v>1346675.68</v>
          </cell>
          <cell r="G2714">
            <v>339999</v>
          </cell>
          <cell r="H2714">
            <v>41.5</v>
          </cell>
          <cell r="I2714">
            <v>0.41499999999999998</v>
          </cell>
          <cell r="J2714">
            <v>39965</v>
          </cell>
          <cell r="K2714">
            <v>40483</v>
          </cell>
          <cell r="L2714">
            <v>119250</v>
          </cell>
        </row>
        <row r="2715">
          <cell r="B2715">
            <v>3000000</v>
          </cell>
          <cell r="C2715">
            <v>39933</v>
          </cell>
          <cell r="D2715" t="str">
            <v>A</v>
          </cell>
          <cell r="E2715" t="str">
            <v>T</v>
          </cell>
          <cell r="F2715">
            <v>2405012.62</v>
          </cell>
          <cell r="G2715">
            <v>305494</v>
          </cell>
          <cell r="H2715">
            <v>38.729999999999997</v>
          </cell>
          <cell r="I2715">
            <v>0.38729999999999998</v>
          </cell>
          <cell r="J2715">
            <v>39965</v>
          </cell>
          <cell r="K2715">
            <v>40299</v>
          </cell>
          <cell r="L2715">
            <v>79500</v>
          </cell>
        </row>
        <row r="2716">
          <cell r="B2716">
            <v>7000000</v>
          </cell>
          <cell r="C2716">
            <v>39933</v>
          </cell>
          <cell r="F2716">
            <v>4746790.8099999996</v>
          </cell>
          <cell r="G2716">
            <v>408341</v>
          </cell>
          <cell r="H2716">
            <v>48.86</v>
          </cell>
          <cell r="I2716">
            <v>0.48859999999999998</v>
          </cell>
          <cell r="J2716">
            <v>39965</v>
          </cell>
          <cell r="K2716">
            <v>40848</v>
          </cell>
          <cell r="L2716">
            <v>171500</v>
          </cell>
        </row>
        <row r="2717">
          <cell r="B2717">
            <v>4000000</v>
          </cell>
          <cell r="C2717">
            <v>39933</v>
          </cell>
          <cell r="F2717">
            <v>1131617.5900000001</v>
          </cell>
          <cell r="G2717">
            <v>302221</v>
          </cell>
          <cell r="H2717">
            <v>41.5</v>
          </cell>
          <cell r="I2717">
            <v>0.41499999999999998</v>
          </cell>
          <cell r="J2717">
            <v>39965</v>
          </cell>
          <cell r="K2717">
            <v>40483</v>
          </cell>
          <cell r="L2717">
            <v>106000</v>
          </cell>
        </row>
        <row r="2718">
          <cell r="B2718">
            <v>6000000</v>
          </cell>
          <cell r="C2718">
            <v>39933</v>
          </cell>
          <cell r="F2718">
            <v>1679546.26</v>
          </cell>
          <cell r="G2718">
            <v>453332</v>
          </cell>
          <cell r="H2718">
            <v>41.5</v>
          </cell>
          <cell r="I2718">
            <v>0.41499999999999998</v>
          </cell>
          <cell r="J2718">
            <v>39965</v>
          </cell>
          <cell r="K2718">
            <v>40483</v>
          </cell>
          <cell r="L2718">
            <v>159000</v>
          </cell>
        </row>
        <row r="2719">
          <cell r="B2719">
            <v>4000000</v>
          </cell>
          <cell r="C2719">
            <v>39933</v>
          </cell>
          <cell r="D2719" t="str">
            <v>A</v>
          </cell>
          <cell r="E2719" t="str">
            <v>T</v>
          </cell>
          <cell r="F2719">
            <v>3462286.81</v>
          </cell>
          <cell r="G2719">
            <v>302221</v>
          </cell>
          <cell r="H2719">
            <v>41.5</v>
          </cell>
          <cell r="I2719">
            <v>0.41499999999999998</v>
          </cell>
          <cell r="J2719">
            <v>39965</v>
          </cell>
          <cell r="K2719">
            <v>40483</v>
          </cell>
          <cell r="L2719">
            <v>106000</v>
          </cell>
        </row>
        <row r="2720">
          <cell r="B2720">
            <v>4000000</v>
          </cell>
          <cell r="C2720">
            <v>39933</v>
          </cell>
          <cell r="F2720">
            <v>1115527.45</v>
          </cell>
          <cell r="G2720">
            <v>302221</v>
          </cell>
          <cell r="H2720">
            <v>41.5</v>
          </cell>
          <cell r="I2720">
            <v>0.41499999999999998</v>
          </cell>
          <cell r="J2720">
            <v>39965</v>
          </cell>
          <cell r="K2720">
            <v>40483</v>
          </cell>
          <cell r="L2720">
            <v>106000</v>
          </cell>
        </row>
        <row r="2721">
          <cell r="B2721">
            <v>8000000</v>
          </cell>
          <cell r="C2721">
            <v>39933</v>
          </cell>
          <cell r="E2721" t="str">
            <v>R</v>
          </cell>
          <cell r="F2721">
            <v>8177442.5899999999</v>
          </cell>
          <cell r="G2721">
            <v>442232</v>
          </cell>
          <cell r="H2721">
            <v>51.88</v>
          </cell>
          <cell r="I2721">
            <v>0.51880000000000004</v>
          </cell>
          <cell r="J2721">
            <v>39965</v>
          </cell>
          <cell r="K2721">
            <v>41030</v>
          </cell>
          <cell r="L2721">
            <v>156000</v>
          </cell>
        </row>
        <row r="2722">
          <cell r="B2722">
            <v>10000000</v>
          </cell>
          <cell r="C2722">
            <v>39933</v>
          </cell>
          <cell r="F2722">
            <v>7945539.1200000001</v>
          </cell>
          <cell r="G2722">
            <v>552789</v>
          </cell>
          <cell r="H2722">
            <v>51.88</v>
          </cell>
          <cell r="I2722">
            <v>0.51880000000000004</v>
          </cell>
          <cell r="J2722">
            <v>39965</v>
          </cell>
          <cell r="K2722">
            <v>41030</v>
          </cell>
          <cell r="L2722">
            <v>195000</v>
          </cell>
        </row>
        <row r="2723">
          <cell r="B2723">
            <v>3500000</v>
          </cell>
          <cell r="C2723">
            <v>39933</v>
          </cell>
          <cell r="D2723" t="str">
            <v>A</v>
          </cell>
          <cell r="E2723" t="str">
            <v>T</v>
          </cell>
          <cell r="F2723">
            <v>4341466.29</v>
          </cell>
          <cell r="G2723">
            <v>204171</v>
          </cell>
          <cell r="H2723">
            <v>48.86</v>
          </cell>
          <cell r="I2723">
            <v>0.48859999999999998</v>
          </cell>
          <cell r="J2723">
            <v>39965</v>
          </cell>
          <cell r="K2723">
            <v>40848</v>
          </cell>
          <cell r="L2723">
            <v>85750</v>
          </cell>
        </row>
        <row r="2724">
          <cell r="B2724">
            <v>10000000</v>
          </cell>
          <cell r="C2724">
            <v>39933</v>
          </cell>
          <cell r="E2724" t="str">
            <v>P</v>
          </cell>
          <cell r="F2724">
            <v>8477384.5500000007</v>
          </cell>
          <cell r="G2724">
            <v>552789</v>
          </cell>
          <cell r="H2724">
            <v>51.88</v>
          </cell>
          <cell r="I2724">
            <v>0.51880000000000004</v>
          </cell>
          <cell r="J2724">
            <v>39965</v>
          </cell>
          <cell r="K2724">
            <v>41030</v>
          </cell>
          <cell r="L2724">
            <v>195000</v>
          </cell>
        </row>
        <row r="2725">
          <cell r="B2725">
            <v>11500000</v>
          </cell>
          <cell r="C2725">
            <v>39933</v>
          </cell>
          <cell r="F2725">
            <v>6257721.5800000001</v>
          </cell>
          <cell r="G2725">
            <v>679290</v>
          </cell>
          <cell r="H2725">
            <v>36.04</v>
          </cell>
          <cell r="I2725">
            <v>0.3604</v>
          </cell>
          <cell r="J2725">
            <v>39965</v>
          </cell>
          <cell r="K2725">
            <v>40664</v>
          </cell>
          <cell r="L2725">
            <v>305325</v>
          </cell>
        </row>
        <row r="2726">
          <cell r="B2726">
            <v>11000000</v>
          </cell>
          <cell r="C2726">
            <v>39933</v>
          </cell>
          <cell r="E2726" t="str">
            <v>P</v>
          </cell>
          <cell r="F2726">
            <v>8371290.1100000003</v>
          </cell>
          <cell r="G2726">
            <v>503529</v>
          </cell>
          <cell r="H2726">
            <v>35.950000000000003</v>
          </cell>
          <cell r="I2726">
            <v>0.35950000000000004</v>
          </cell>
          <cell r="J2726">
            <v>39965</v>
          </cell>
          <cell r="K2726">
            <v>41030</v>
          </cell>
          <cell r="L2726">
            <v>214500</v>
          </cell>
        </row>
        <row r="2727">
          <cell r="B2727">
            <v>5000000</v>
          </cell>
          <cell r="C2727">
            <v>39933</v>
          </cell>
          <cell r="F2727">
            <v>2329105.98</v>
          </cell>
          <cell r="G2727">
            <v>318326</v>
          </cell>
          <cell r="H2727">
            <v>44.54</v>
          </cell>
          <cell r="I2727">
            <v>0.44540000000000002</v>
          </cell>
          <cell r="J2727">
            <v>39965</v>
          </cell>
          <cell r="K2727">
            <v>40664</v>
          </cell>
          <cell r="L2727">
            <v>132750</v>
          </cell>
        </row>
        <row r="2728">
          <cell r="B2728">
            <v>3000000</v>
          </cell>
          <cell r="C2728">
            <v>39933</v>
          </cell>
          <cell r="E2728" t="str">
            <v>R</v>
          </cell>
          <cell r="F2728">
            <v>1847009.83</v>
          </cell>
          <cell r="G2728">
            <v>226666</v>
          </cell>
          <cell r="H2728">
            <v>41.5</v>
          </cell>
          <cell r="I2728">
            <v>0.41499999999999998</v>
          </cell>
          <cell r="J2728">
            <v>39965</v>
          </cell>
          <cell r="K2728">
            <v>40483</v>
          </cell>
          <cell r="L2728">
            <v>79500</v>
          </cell>
        </row>
        <row r="2729">
          <cell r="B2729">
            <v>4500000</v>
          </cell>
          <cell r="C2729">
            <v>39933</v>
          </cell>
          <cell r="E2729" t="str">
            <v>Q</v>
          </cell>
          <cell r="F2729">
            <v>4406150.17</v>
          </cell>
          <cell r="G2729">
            <v>248756</v>
          </cell>
          <cell r="H2729">
            <v>51.88</v>
          </cell>
          <cell r="I2729">
            <v>0.51880000000000004</v>
          </cell>
          <cell r="J2729">
            <v>39965</v>
          </cell>
          <cell r="K2729">
            <v>41030</v>
          </cell>
          <cell r="L2729">
            <v>87750</v>
          </cell>
        </row>
        <row r="2730">
          <cell r="B2730">
            <v>4000000</v>
          </cell>
          <cell r="C2730">
            <v>39933</v>
          </cell>
          <cell r="D2730" t="str">
            <v>A</v>
          </cell>
          <cell r="E2730" t="str">
            <v>T</v>
          </cell>
          <cell r="F2730">
            <v>3960385.38</v>
          </cell>
          <cell r="G2730">
            <v>254661</v>
          </cell>
          <cell r="H2730">
            <v>44.54</v>
          </cell>
          <cell r="I2730">
            <v>0.44540000000000002</v>
          </cell>
          <cell r="J2730">
            <v>39965</v>
          </cell>
          <cell r="K2730">
            <v>40664</v>
          </cell>
          <cell r="L2730">
            <v>106200</v>
          </cell>
        </row>
        <row r="2731">
          <cell r="B2731">
            <v>15000000</v>
          </cell>
          <cell r="C2731">
            <v>39933</v>
          </cell>
          <cell r="D2731" t="str">
            <v>A</v>
          </cell>
          <cell r="E2731" t="str">
            <v>T</v>
          </cell>
          <cell r="F2731">
            <v>13969238.43</v>
          </cell>
          <cell r="G2731">
            <v>886030</v>
          </cell>
          <cell r="H2731">
            <v>36.04</v>
          </cell>
          <cell r="I2731">
            <v>0.3604</v>
          </cell>
          <cell r="J2731">
            <v>39965</v>
          </cell>
          <cell r="K2731">
            <v>40664</v>
          </cell>
          <cell r="L2731">
            <v>398250</v>
          </cell>
        </row>
        <row r="2732">
          <cell r="B2732">
            <v>3000000</v>
          </cell>
          <cell r="C2732">
            <v>39933</v>
          </cell>
          <cell r="E2732" t="str">
            <v>R</v>
          </cell>
          <cell r="F2732">
            <v>1760026.69</v>
          </cell>
          <cell r="G2732">
            <v>226666</v>
          </cell>
          <cell r="H2732">
            <v>41.5</v>
          </cell>
          <cell r="I2732">
            <v>0.41499999999999998</v>
          </cell>
          <cell r="J2732">
            <v>39965</v>
          </cell>
          <cell r="K2732">
            <v>40483</v>
          </cell>
          <cell r="L2732">
            <v>79500</v>
          </cell>
        </row>
        <row r="2733">
          <cell r="B2733">
            <v>15000000</v>
          </cell>
          <cell r="C2733">
            <v>39933</v>
          </cell>
          <cell r="F2733">
            <v>11097759.470000001</v>
          </cell>
          <cell r="G2733">
            <v>686630</v>
          </cell>
          <cell r="H2733">
            <v>35.950000000000003</v>
          </cell>
          <cell r="I2733">
            <v>0.35950000000000004</v>
          </cell>
          <cell r="J2733">
            <v>39965</v>
          </cell>
          <cell r="K2733">
            <v>41030</v>
          </cell>
          <cell r="L2733">
            <v>292500</v>
          </cell>
        </row>
        <row r="2734">
          <cell r="B2734">
            <v>24000000</v>
          </cell>
          <cell r="C2734">
            <v>39933</v>
          </cell>
          <cell r="F2734">
            <v>17781188.370000001</v>
          </cell>
          <cell r="G2734">
            <v>1098608</v>
          </cell>
          <cell r="H2734">
            <v>35.950000000000003</v>
          </cell>
          <cell r="I2734">
            <v>0.35950000000000004</v>
          </cell>
          <cell r="J2734">
            <v>39965</v>
          </cell>
          <cell r="K2734">
            <v>41030</v>
          </cell>
          <cell r="L2734">
            <v>468000</v>
          </cell>
        </row>
        <row r="2735">
          <cell r="B2735">
            <v>3000000</v>
          </cell>
          <cell r="C2735">
            <v>39933</v>
          </cell>
          <cell r="D2735" t="str">
            <v>A</v>
          </cell>
          <cell r="E2735" t="str">
            <v>S</v>
          </cell>
          <cell r="F2735">
            <v>2869485.33</v>
          </cell>
          <cell r="G2735">
            <v>190996</v>
          </cell>
          <cell r="H2735">
            <v>44.54</v>
          </cell>
          <cell r="I2735">
            <v>0.44540000000000002</v>
          </cell>
          <cell r="J2735">
            <v>39965</v>
          </cell>
          <cell r="K2735">
            <v>40664</v>
          </cell>
          <cell r="L2735">
            <v>79650</v>
          </cell>
        </row>
        <row r="2736">
          <cell r="B2736">
            <v>7000000</v>
          </cell>
          <cell r="C2736">
            <v>39933</v>
          </cell>
          <cell r="E2736" t="str">
            <v>Q</v>
          </cell>
          <cell r="F2736">
            <v>6875230.3799999999</v>
          </cell>
          <cell r="G2736">
            <v>386953</v>
          </cell>
          <cell r="H2736">
            <v>51.88</v>
          </cell>
          <cell r="I2736">
            <v>0.51880000000000004</v>
          </cell>
          <cell r="J2736">
            <v>39965</v>
          </cell>
          <cell r="K2736">
            <v>41030</v>
          </cell>
          <cell r="L2736">
            <v>136500</v>
          </cell>
        </row>
        <row r="2737">
          <cell r="B2737">
            <v>4000000</v>
          </cell>
          <cell r="C2737">
            <v>39933</v>
          </cell>
          <cell r="F2737">
            <v>3103544.67</v>
          </cell>
          <cell r="G2737">
            <v>221116</v>
          </cell>
          <cell r="H2737">
            <v>51.88</v>
          </cell>
          <cell r="I2737">
            <v>0.51880000000000004</v>
          </cell>
          <cell r="J2737">
            <v>39965</v>
          </cell>
          <cell r="K2737">
            <v>41030</v>
          </cell>
          <cell r="L2737">
            <v>78000</v>
          </cell>
        </row>
        <row r="2738">
          <cell r="B2738">
            <v>4500000</v>
          </cell>
          <cell r="C2738">
            <v>39933</v>
          </cell>
          <cell r="D2738" t="str">
            <v>A</v>
          </cell>
          <cell r="E2738" t="str">
            <v>T</v>
          </cell>
          <cell r="F2738">
            <v>2808536.11</v>
          </cell>
          <cell r="G2738">
            <v>458241</v>
          </cell>
          <cell r="H2738">
            <v>38.729999999999997</v>
          </cell>
          <cell r="I2738">
            <v>0.38729999999999998</v>
          </cell>
          <cell r="J2738">
            <v>39965</v>
          </cell>
          <cell r="K2738">
            <v>40299</v>
          </cell>
          <cell r="L2738">
            <v>119250</v>
          </cell>
        </row>
        <row r="2739">
          <cell r="B2739">
            <v>3000000</v>
          </cell>
          <cell r="C2739">
            <v>39933</v>
          </cell>
          <cell r="F2739">
            <v>1353184.69</v>
          </cell>
          <cell r="G2739">
            <v>190996</v>
          </cell>
          <cell r="H2739">
            <v>44.54</v>
          </cell>
          <cell r="I2739">
            <v>0.44540000000000002</v>
          </cell>
          <cell r="J2739">
            <v>39965</v>
          </cell>
          <cell r="K2739">
            <v>40664</v>
          </cell>
          <cell r="L2739">
            <v>79650</v>
          </cell>
        </row>
        <row r="2740">
          <cell r="B2740">
            <v>3000000</v>
          </cell>
          <cell r="C2740">
            <v>39933</v>
          </cell>
          <cell r="D2740" t="str">
            <v>A</v>
          </cell>
          <cell r="E2740" t="str">
            <v>T</v>
          </cell>
          <cell r="F2740">
            <v>3809751.33</v>
          </cell>
          <cell r="G2740">
            <v>190996</v>
          </cell>
          <cell r="H2740">
            <v>44.54</v>
          </cell>
          <cell r="I2740">
            <v>0.44540000000000002</v>
          </cell>
          <cell r="J2740">
            <v>39965</v>
          </cell>
          <cell r="K2740">
            <v>40664</v>
          </cell>
          <cell r="L2740">
            <v>79650</v>
          </cell>
        </row>
        <row r="2741">
          <cell r="B2741">
            <v>6000000</v>
          </cell>
          <cell r="C2741">
            <v>39933</v>
          </cell>
          <cell r="F2741">
            <v>4359104.6900000004</v>
          </cell>
          <cell r="G2741">
            <v>331674</v>
          </cell>
          <cell r="H2741">
            <v>51.88</v>
          </cell>
          <cell r="I2741">
            <v>0.51880000000000004</v>
          </cell>
          <cell r="J2741">
            <v>39965</v>
          </cell>
          <cell r="K2741">
            <v>41030</v>
          </cell>
          <cell r="L2741">
            <v>117000</v>
          </cell>
        </row>
        <row r="2742">
          <cell r="B2742">
            <v>2000000</v>
          </cell>
          <cell r="C2742">
            <v>39933</v>
          </cell>
          <cell r="D2742" t="str">
            <v>A</v>
          </cell>
          <cell r="E2742" t="str">
            <v>S</v>
          </cell>
          <cell r="F2742">
            <v>1000164.13</v>
          </cell>
          <cell r="G2742">
            <v>203663</v>
          </cell>
          <cell r="H2742">
            <v>38.729999999999997</v>
          </cell>
          <cell r="I2742">
            <v>0.38729999999999998</v>
          </cell>
          <cell r="J2742">
            <v>39965</v>
          </cell>
          <cell r="K2742">
            <v>40299</v>
          </cell>
          <cell r="L2742">
            <v>53000</v>
          </cell>
        </row>
        <row r="2743">
          <cell r="B2743">
            <v>4000000</v>
          </cell>
          <cell r="C2743">
            <v>39933</v>
          </cell>
          <cell r="F2743">
            <v>1534838.97</v>
          </cell>
          <cell r="G2743">
            <v>302221</v>
          </cell>
          <cell r="H2743">
            <v>41.5</v>
          </cell>
          <cell r="I2743">
            <v>0.41499999999999998</v>
          </cell>
          <cell r="J2743">
            <v>39965</v>
          </cell>
          <cell r="K2743">
            <v>40483</v>
          </cell>
          <cell r="L2743">
            <v>106000</v>
          </cell>
        </row>
        <row r="2744">
          <cell r="B2744">
            <v>8000000</v>
          </cell>
          <cell r="C2744">
            <v>39933</v>
          </cell>
          <cell r="F2744">
            <v>6220134.8300000001</v>
          </cell>
          <cell r="G2744">
            <v>442232</v>
          </cell>
          <cell r="H2744">
            <v>51.88</v>
          </cell>
          <cell r="I2744">
            <v>0.51880000000000004</v>
          </cell>
          <cell r="J2744">
            <v>39965</v>
          </cell>
          <cell r="K2744">
            <v>41030</v>
          </cell>
          <cell r="L2744">
            <v>156000</v>
          </cell>
        </row>
        <row r="2745">
          <cell r="B2745">
            <v>11000000</v>
          </cell>
          <cell r="C2745">
            <v>39933</v>
          </cell>
          <cell r="D2745" t="str">
            <v>A</v>
          </cell>
          <cell r="E2745" t="str">
            <v>T</v>
          </cell>
          <cell r="F2745">
            <v>11184815.539999999</v>
          </cell>
          <cell r="G2745">
            <v>503529</v>
          </cell>
          <cell r="H2745">
            <v>35.950000000000003</v>
          </cell>
          <cell r="I2745">
            <v>0.35950000000000004</v>
          </cell>
          <cell r="J2745">
            <v>39965</v>
          </cell>
          <cell r="K2745">
            <v>41030</v>
          </cell>
          <cell r="L2745">
            <v>214500</v>
          </cell>
        </row>
        <row r="2746">
          <cell r="B2746">
            <v>5000000</v>
          </cell>
          <cell r="C2746">
            <v>39933</v>
          </cell>
          <cell r="F2746">
            <v>2480801.33</v>
          </cell>
          <cell r="G2746">
            <v>318326</v>
          </cell>
          <cell r="H2746">
            <v>44.54</v>
          </cell>
          <cell r="I2746">
            <v>0.44540000000000002</v>
          </cell>
          <cell r="J2746">
            <v>39965</v>
          </cell>
          <cell r="K2746">
            <v>40664</v>
          </cell>
          <cell r="L2746">
            <v>132750</v>
          </cell>
        </row>
        <row r="2747">
          <cell r="B2747">
            <v>38000000</v>
          </cell>
          <cell r="C2747">
            <v>39933</v>
          </cell>
          <cell r="F2747">
            <v>27710330.93</v>
          </cell>
          <cell r="G2747">
            <v>1739463</v>
          </cell>
          <cell r="H2747">
            <v>35.950000000000003</v>
          </cell>
          <cell r="I2747">
            <v>0.35950000000000004</v>
          </cell>
          <cell r="J2747">
            <v>39965</v>
          </cell>
          <cell r="K2747">
            <v>41030</v>
          </cell>
          <cell r="L2747">
            <v>741000</v>
          </cell>
        </row>
        <row r="2748">
          <cell r="B2748">
            <v>10000000</v>
          </cell>
          <cell r="C2748">
            <v>39933</v>
          </cell>
          <cell r="F2748">
            <v>4663996.16</v>
          </cell>
          <cell r="G2748">
            <v>636651</v>
          </cell>
          <cell r="H2748">
            <v>44.54</v>
          </cell>
          <cell r="I2748">
            <v>0.44540000000000002</v>
          </cell>
          <cell r="J2748">
            <v>39965</v>
          </cell>
          <cell r="K2748">
            <v>40664</v>
          </cell>
          <cell r="L2748">
            <v>265500</v>
          </cell>
        </row>
        <row r="2749">
          <cell r="B2749">
            <v>7000000</v>
          </cell>
          <cell r="C2749">
            <v>39933</v>
          </cell>
          <cell r="F2749">
            <v>3711617.24</v>
          </cell>
          <cell r="G2749">
            <v>445656</v>
          </cell>
          <cell r="H2749">
            <v>44.54</v>
          </cell>
          <cell r="I2749">
            <v>0.44540000000000002</v>
          </cell>
          <cell r="J2749">
            <v>39965</v>
          </cell>
          <cell r="K2749">
            <v>40664</v>
          </cell>
          <cell r="L2749">
            <v>185850</v>
          </cell>
        </row>
        <row r="2750">
          <cell r="B2750">
            <v>3500000</v>
          </cell>
          <cell r="C2750">
            <v>39933</v>
          </cell>
          <cell r="F2750">
            <v>1920554.45</v>
          </cell>
          <cell r="G2750">
            <v>222828</v>
          </cell>
          <cell r="H2750">
            <v>44.54</v>
          </cell>
          <cell r="I2750">
            <v>0.44540000000000002</v>
          </cell>
          <cell r="J2750">
            <v>39965</v>
          </cell>
          <cell r="K2750">
            <v>40664</v>
          </cell>
          <cell r="L2750">
            <v>92925</v>
          </cell>
        </row>
        <row r="2751">
          <cell r="B2751">
            <v>10000000</v>
          </cell>
          <cell r="C2751">
            <v>39933</v>
          </cell>
          <cell r="F2751">
            <v>7836328.7000000002</v>
          </cell>
          <cell r="G2751">
            <v>552789</v>
          </cell>
          <cell r="H2751">
            <v>51.88</v>
          </cell>
          <cell r="I2751">
            <v>0.51880000000000004</v>
          </cell>
          <cell r="J2751">
            <v>39965</v>
          </cell>
          <cell r="K2751">
            <v>41030</v>
          </cell>
          <cell r="L2751">
            <v>195000</v>
          </cell>
        </row>
        <row r="2752">
          <cell r="B2752">
            <v>4000000</v>
          </cell>
          <cell r="C2752">
            <v>39933</v>
          </cell>
          <cell r="F2752">
            <v>795109.21</v>
          </cell>
          <cell r="G2752">
            <v>302221</v>
          </cell>
          <cell r="H2752">
            <v>41.5</v>
          </cell>
          <cell r="I2752">
            <v>0.41499999999999998</v>
          </cell>
          <cell r="J2752">
            <v>39965</v>
          </cell>
          <cell r="K2752">
            <v>40483</v>
          </cell>
          <cell r="L2752">
            <v>106000</v>
          </cell>
        </row>
        <row r="2753">
          <cell r="B2753">
            <v>5500000</v>
          </cell>
          <cell r="C2753">
            <v>39933</v>
          </cell>
          <cell r="E2753" t="str">
            <v>Q</v>
          </cell>
          <cell r="F2753">
            <v>3998727.08</v>
          </cell>
          <cell r="G2753">
            <v>350158</v>
          </cell>
          <cell r="H2753">
            <v>44.54</v>
          </cell>
          <cell r="I2753">
            <v>0.44540000000000002</v>
          </cell>
          <cell r="J2753">
            <v>39965</v>
          </cell>
          <cell r="K2753">
            <v>40664</v>
          </cell>
          <cell r="L2753">
            <v>146025</v>
          </cell>
        </row>
        <row r="2754">
          <cell r="B2754">
            <v>6000000</v>
          </cell>
          <cell r="C2754">
            <v>39933</v>
          </cell>
          <cell r="D2754" t="str">
            <v>A</v>
          </cell>
          <cell r="E2754" t="str">
            <v>S</v>
          </cell>
          <cell r="F2754">
            <v>6514007.5300000003</v>
          </cell>
          <cell r="G2754">
            <v>331674</v>
          </cell>
          <cell r="H2754">
            <v>51.88</v>
          </cell>
          <cell r="I2754">
            <v>0.51880000000000004</v>
          </cell>
          <cell r="J2754">
            <v>39965</v>
          </cell>
          <cell r="K2754">
            <v>41030</v>
          </cell>
          <cell r="L2754">
            <v>117000</v>
          </cell>
        </row>
        <row r="2755">
          <cell r="B2755">
            <v>18000000</v>
          </cell>
          <cell r="C2755">
            <v>39933</v>
          </cell>
          <cell r="F2755">
            <v>13317763.109999999</v>
          </cell>
          <cell r="G2755">
            <v>823956</v>
          </cell>
          <cell r="H2755">
            <v>35.950000000000003</v>
          </cell>
          <cell r="I2755">
            <v>0.35950000000000004</v>
          </cell>
          <cell r="J2755">
            <v>39965</v>
          </cell>
          <cell r="K2755">
            <v>41030</v>
          </cell>
          <cell r="L2755">
            <v>351000</v>
          </cell>
        </row>
        <row r="2756">
          <cell r="B2756">
            <v>12000000</v>
          </cell>
          <cell r="C2756">
            <v>39933</v>
          </cell>
          <cell r="F2756">
            <v>8933661.9499999993</v>
          </cell>
          <cell r="G2756">
            <v>549304</v>
          </cell>
          <cell r="H2756">
            <v>35.950000000000003</v>
          </cell>
          <cell r="I2756">
            <v>0.35950000000000004</v>
          </cell>
          <cell r="J2756">
            <v>39965</v>
          </cell>
          <cell r="K2756">
            <v>41030</v>
          </cell>
          <cell r="L2756">
            <v>234000</v>
          </cell>
        </row>
        <row r="2757">
          <cell r="B2757">
            <v>2000000</v>
          </cell>
          <cell r="C2757">
            <v>39933</v>
          </cell>
          <cell r="F2757">
            <v>1318144.3799999999</v>
          </cell>
          <cell r="G2757">
            <v>127331</v>
          </cell>
          <cell r="H2757">
            <v>44.54</v>
          </cell>
          <cell r="I2757">
            <v>0.44540000000000002</v>
          </cell>
          <cell r="J2757">
            <v>39965</v>
          </cell>
          <cell r="K2757">
            <v>40664</v>
          </cell>
          <cell r="L2757">
            <v>53100</v>
          </cell>
        </row>
        <row r="2758">
          <cell r="B2758">
            <v>4500000</v>
          </cell>
          <cell r="C2758">
            <v>39933</v>
          </cell>
          <cell r="D2758" t="str">
            <v>A</v>
          </cell>
          <cell r="E2758" t="str">
            <v>T</v>
          </cell>
          <cell r="F2758">
            <v>3638857.88</v>
          </cell>
          <cell r="G2758">
            <v>339999</v>
          </cell>
          <cell r="H2758">
            <v>41.5</v>
          </cell>
          <cell r="I2758">
            <v>0.41499999999999998</v>
          </cell>
          <cell r="J2758">
            <v>39965</v>
          </cell>
          <cell r="K2758">
            <v>40483</v>
          </cell>
          <cell r="L2758">
            <v>119250</v>
          </cell>
        </row>
        <row r="2759">
          <cell r="B2759">
            <v>5000000</v>
          </cell>
          <cell r="C2759">
            <v>39933</v>
          </cell>
          <cell r="D2759" t="str">
            <v>A</v>
          </cell>
          <cell r="E2759" t="str">
            <v>T</v>
          </cell>
          <cell r="F2759">
            <v>6275339.5300000003</v>
          </cell>
          <cell r="G2759">
            <v>276395</v>
          </cell>
          <cell r="H2759">
            <v>51.88</v>
          </cell>
          <cell r="I2759">
            <v>0.51880000000000004</v>
          </cell>
          <cell r="J2759">
            <v>39965</v>
          </cell>
          <cell r="K2759">
            <v>41030</v>
          </cell>
          <cell r="L2759">
            <v>97500</v>
          </cell>
        </row>
        <row r="2760">
          <cell r="B2760">
            <v>10000000</v>
          </cell>
          <cell r="C2760">
            <v>39933</v>
          </cell>
          <cell r="D2760" t="str">
            <v>A</v>
          </cell>
          <cell r="E2760" t="str">
            <v>T</v>
          </cell>
          <cell r="F2760">
            <v>10383588.5</v>
          </cell>
          <cell r="G2760">
            <v>636651</v>
          </cell>
          <cell r="H2760">
            <v>44.54</v>
          </cell>
          <cell r="I2760">
            <v>0.44540000000000002</v>
          </cell>
          <cell r="J2760">
            <v>39965</v>
          </cell>
          <cell r="K2760">
            <v>40664</v>
          </cell>
          <cell r="L2760">
            <v>265500</v>
          </cell>
        </row>
        <row r="2761">
          <cell r="B2761">
            <v>6000000</v>
          </cell>
          <cell r="C2761">
            <v>39933</v>
          </cell>
          <cell r="F2761">
            <v>2788925.05</v>
          </cell>
          <cell r="G2761">
            <v>381991</v>
          </cell>
          <cell r="H2761">
            <v>44.54</v>
          </cell>
          <cell r="I2761">
            <v>0.44540000000000002</v>
          </cell>
          <cell r="J2761">
            <v>39965</v>
          </cell>
          <cell r="K2761">
            <v>40664</v>
          </cell>
          <cell r="L2761">
            <v>159300</v>
          </cell>
        </row>
        <row r="2762">
          <cell r="B2762">
            <v>12000000</v>
          </cell>
          <cell r="C2762">
            <v>39933</v>
          </cell>
          <cell r="F2762">
            <v>5322621.84</v>
          </cell>
          <cell r="G2762">
            <v>708824</v>
          </cell>
          <cell r="H2762">
            <v>36.04</v>
          </cell>
          <cell r="I2762">
            <v>0.3604</v>
          </cell>
          <cell r="J2762">
            <v>39965</v>
          </cell>
          <cell r="K2762">
            <v>40664</v>
          </cell>
          <cell r="L2762">
            <v>318600</v>
          </cell>
        </row>
        <row r="2763">
          <cell r="B2763">
            <v>15000000</v>
          </cell>
          <cell r="C2763">
            <v>39933</v>
          </cell>
          <cell r="D2763" t="str">
            <v>A</v>
          </cell>
          <cell r="E2763" t="str">
            <v>T</v>
          </cell>
          <cell r="F2763">
            <v>12687788.42</v>
          </cell>
          <cell r="G2763">
            <v>886030</v>
          </cell>
          <cell r="H2763">
            <v>36.04</v>
          </cell>
          <cell r="I2763">
            <v>0.3604</v>
          </cell>
          <cell r="J2763">
            <v>39965</v>
          </cell>
          <cell r="K2763">
            <v>40664</v>
          </cell>
          <cell r="L2763">
            <v>398250</v>
          </cell>
        </row>
        <row r="2764">
          <cell r="B2764">
            <v>3500000</v>
          </cell>
          <cell r="C2764">
            <v>39933</v>
          </cell>
          <cell r="E2764" t="str">
            <v>Q</v>
          </cell>
          <cell r="F2764">
            <v>2597611.38</v>
          </cell>
          <cell r="G2764">
            <v>222828</v>
          </cell>
          <cell r="H2764">
            <v>44.54</v>
          </cell>
          <cell r="I2764">
            <v>0.44540000000000002</v>
          </cell>
          <cell r="J2764">
            <v>39965</v>
          </cell>
          <cell r="K2764">
            <v>40664</v>
          </cell>
          <cell r="L2764">
            <v>92925</v>
          </cell>
        </row>
        <row r="2765">
          <cell r="B2765">
            <v>5000000</v>
          </cell>
          <cell r="C2765">
            <v>39933</v>
          </cell>
          <cell r="E2765" t="str">
            <v>R</v>
          </cell>
          <cell r="F2765">
            <v>2881788.5</v>
          </cell>
          <cell r="G2765">
            <v>377777</v>
          </cell>
          <cell r="H2765">
            <v>41.5</v>
          </cell>
          <cell r="I2765">
            <v>0.41499999999999998</v>
          </cell>
          <cell r="J2765">
            <v>39965</v>
          </cell>
          <cell r="K2765">
            <v>40483</v>
          </cell>
          <cell r="L2765">
            <v>132500</v>
          </cell>
        </row>
        <row r="2766">
          <cell r="B2766">
            <v>4000000</v>
          </cell>
          <cell r="C2766">
            <v>39933</v>
          </cell>
          <cell r="F2766">
            <v>748716.78</v>
          </cell>
          <cell r="G2766">
            <v>302221</v>
          </cell>
          <cell r="H2766">
            <v>41.5</v>
          </cell>
          <cell r="I2766">
            <v>0.41499999999999998</v>
          </cell>
          <cell r="J2766">
            <v>39965</v>
          </cell>
          <cell r="K2766">
            <v>40483</v>
          </cell>
          <cell r="L2766">
            <v>106000</v>
          </cell>
        </row>
        <row r="2767">
          <cell r="B2767">
            <v>3000000</v>
          </cell>
          <cell r="C2767">
            <v>39933</v>
          </cell>
          <cell r="D2767" t="str">
            <v>A</v>
          </cell>
          <cell r="E2767" t="str">
            <v>T</v>
          </cell>
          <cell r="F2767">
            <v>2226874.16</v>
          </cell>
          <cell r="G2767">
            <v>305494</v>
          </cell>
          <cell r="H2767">
            <v>38.729999999999997</v>
          </cell>
          <cell r="I2767">
            <v>0.38729999999999998</v>
          </cell>
          <cell r="J2767">
            <v>39965</v>
          </cell>
          <cell r="K2767">
            <v>40299</v>
          </cell>
          <cell r="L2767">
            <v>79500</v>
          </cell>
        </row>
        <row r="2768">
          <cell r="B2768">
            <v>3500000</v>
          </cell>
          <cell r="C2768">
            <v>39933</v>
          </cell>
          <cell r="E2768" t="str">
            <v>R</v>
          </cell>
          <cell r="F2768">
            <v>3613568.73</v>
          </cell>
          <cell r="G2768">
            <v>204171</v>
          </cell>
          <cell r="H2768">
            <v>48.86</v>
          </cell>
          <cell r="I2768">
            <v>0.48859999999999998</v>
          </cell>
          <cell r="J2768">
            <v>39965</v>
          </cell>
          <cell r="K2768">
            <v>40848</v>
          </cell>
          <cell r="L2768">
            <v>85750</v>
          </cell>
        </row>
        <row r="2769">
          <cell r="B2769">
            <v>6000000</v>
          </cell>
          <cell r="C2769">
            <v>39933</v>
          </cell>
          <cell r="F2769">
            <v>4239606.22</v>
          </cell>
          <cell r="G2769">
            <v>331674</v>
          </cell>
          <cell r="H2769">
            <v>51.88</v>
          </cell>
          <cell r="I2769">
            <v>0.51880000000000004</v>
          </cell>
          <cell r="J2769">
            <v>39965</v>
          </cell>
          <cell r="K2769">
            <v>41030</v>
          </cell>
          <cell r="L2769">
            <v>117000</v>
          </cell>
        </row>
        <row r="2770">
          <cell r="B2770">
            <v>10000000</v>
          </cell>
          <cell r="C2770">
            <v>39933</v>
          </cell>
          <cell r="E2770" t="str">
            <v>Q</v>
          </cell>
          <cell r="F2770">
            <v>4373644.57</v>
          </cell>
          <cell r="G2770">
            <v>755553</v>
          </cell>
          <cell r="H2770">
            <v>41.5</v>
          </cell>
          <cell r="I2770">
            <v>0.41499999999999998</v>
          </cell>
          <cell r="J2770">
            <v>39965</v>
          </cell>
          <cell r="K2770">
            <v>40483</v>
          </cell>
          <cell r="L2770">
            <v>265000</v>
          </cell>
        </row>
        <row r="2771">
          <cell r="B2771">
            <v>10000000</v>
          </cell>
          <cell r="C2771">
            <v>39933</v>
          </cell>
          <cell r="F2771">
            <v>4766229.62</v>
          </cell>
          <cell r="G2771">
            <v>636651</v>
          </cell>
          <cell r="H2771">
            <v>44.54</v>
          </cell>
          <cell r="I2771">
            <v>0.44540000000000002</v>
          </cell>
          <cell r="J2771">
            <v>39965</v>
          </cell>
          <cell r="K2771">
            <v>40664</v>
          </cell>
          <cell r="L2771">
            <v>265500</v>
          </cell>
        </row>
        <row r="2772">
          <cell r="B2772">
            <v>80000000</v>
          </cell>
          <cell r="C2772">
            <v>39933</v>
          </cell>
          <cell r="F2772">
            <v>59159766.909999996</v>
          </cell>
          <cell r="G2772">
            <v>3662026</v>
          </cell>
          <cell r="H2772">
            <v>35.950000000000003</v>
          </cell>
          <cell r="I2772">
            <v>0.35950000000000004</v>
          </cell>
          <cell r="J2772">
            <v>39965</v>
          </cell>
          <cell r="K2772">
            <v>41030</v>
          </cell>
          <cell r="L2772">
            <v>1560000</v>
          </cell>
        </row>
        <row r="2773">
          <cell r="B2773">
            <v>2400000</v>
          </cell>
          <cell r="C2773">
            <v>39933</v>
          </cell>
          <cell r="F2773">
            <v>1113252.07</v>
          </cell>
          <cell r="G2773">
            <v>152797</v>
          </cell>
          <cell r="H2773">
            <v>44.54</v>
          </cell>
          <cell r="I2773">
            <v>0.44540000000000002</v>
          </cell>
          <cell r="J2773">
            <v>39965</v>
          </cell>
          <cell r="K2773">
            <v>40664</v>
          </cell>
          <cell r="L2773">
            <v>63720</v>
          </cell>
        </row>
        <row r="2774">
          <cell r="B2774">
            <v>4000000</v>
          </cell>
          <cell r="C2774">
            <v>39933</v>
          </cell>
          <cell r="F2774">
            <v>2126743.37</v>
          </cell>
          <cell r="G2774">
            <v>254661</v>
          </cell>
          <cell r="H2774">
            <v>44.54</v>
          </cell>
          <cell r="I2774">
            <v>0.44540000000000002</v>
          </cell>
          <cell r="J2774">
            <v>39965</v>
          </cell>
          <cell r="K2774">
            <v>40664</v>
          </cell>
          <cell r="L2774">
            <v>106200</v>
          </cell>
        </row>
        <row r="2775">
          <cell r="B2775">
            <v>10000000</v>
          </cell>
          <cell r="C2775">
            <v>39933</v>
          </cell>
          <cell r="F2775">
            <v>7421400.2800000003</v>
          </cell>
          <cell r="G2775">
            <v>552789</v>
          </cell>
          <cell r="H2775">
            <v>51.88</v>
          </cell>
          <cell r="I2775">
            <v>0.51880000000000004</v>
          </cell>
          <cell r="J2775">
            <v>39965</v>
          </cell>
          <cell r="K2775">
            <v>41030</v>
          </cell>
          <cell r="L2775">
            <v>195000</v>
          </cell>
        </row>
        <row r="2776">
          <cell r="B2776">
            <v>4000000</v>
          </cell>
          <cell r="C2776">
            <v>39933</v>
          </cell>
          <cell r="E2776" t="str">
            <v>P</v>
          </cell>
          <cell r="F2776">
            <v>1972307.03</v>
          </cell>
          <cell r="G2776">
            <v>302221</v>
          </cell>
          <cell r="H2776">
            <v>41.5</v>
          </cell>
          <cell r="I2776">
            <v>0.41499999999999998</v>
          </cell>
          <cell r="J2776">
            <v>39965</v>
          </cell>
          <cell r="K2776">
            <v>40483</v>
          </cell>
          <cell r="L2776">
            <v>106000</v>
          </cell>
        </row>
        <row r="2777">
          <cell r="B2777">
            <v>2000000</v>
          </cell>
          <cell r="C2777">
            <v>39933</v>
          </cell>
          <cell r="D2777" t="str">
            <v>A</v>
          </cell>
          <cell r="E2777" t="str">
            <v>S</v>
          </cell>
          <cell r="F2777">
            <v>1994862.53</v>
          </cell>
          <cell r="G2777">
            <v>127331</v>
          </cell>
          <cell r="H2777">
            <v>44.54</v>
          </cell>
          <cell r="I2777">
            <v>0.44540000000000002</v>
          </cell>
          <cell r="J2777">
            <v>39965</v>
          </cell>
          <cell r="K2777">
            <v>40664</v>
          </cell>
          <cell r="L2777">
            <v>53100</v>
          </cell>
        </row>
        <row r="2778">
          <cell r="B2778">
            <v>4500000</v>
          </cell>
          <cell r="C2778">
            <v>39933</v>
          </cell>
          <cell r="E2778" t="str">
            <v>R</v>
          </cell>
          <cell r="F2778">
            <v>2406870.64</v>
          </cell>
          <cell r="G2778">
            <v>339999</v>
          </cell>
          <cell r="H2778">
            <v>41.5</v>
          </cell>
          <cell r="I2778">
            <v>0.41499999999999998</v>
          </cell>
          <cell r="J2778">
            <v>39965</v>
          </cell>
          <cell r="K2778">
            <v>40483</v>
          </cell>
          <cell r="L2778">
            <v>119250</v>
          </cell>
        </row>
        <row r="2779">
          <cell r="B2779">
            <v>5000000</v>
          </cell>
          <cell r="C2779">
            <v>39933</v>
          </cell>
          <cell r="E2779" t="str">
            <v>Q</v>
          </cell>
          <cell r="F2779">
            <v>3469933.38</v>
          </cell>
          <cell r="G2779">
            <v>318326</v>
          </cell>
          <cell r="H2779">
            <v>44.54</v>
          </cell>
          <cell r="I2779">
            <v>0.44540000000000002</v>
          </cell>
          <cell r="J2779">
            <v>39965</v>
          </cell>
          <cell r="K2779">
            <v>40664</v>
          </cell>
          <cell r="L2779">
            <v>132750</v>
          </cell>
        </row>
        <row r="2780">
          <cell r="B2780">
            <v>9000000</v>
          </cell>
          <cell r="C2780">
            <v>39933</v>
          </cell>
          <cell r="F2780">
            <v>7347605.3099999996</v>
          </cell>
          <cell r="G2780">
            <v>497511</v>
          </cell>
          <cell r="H2780">
            <v>51.88</v>
          </cell>
          <cell r="I2780">
            <v>0.51880000000000004</v>
          </cell>
          <cell r="J2780">
            <v>39965</v>
          </cell>
          <cell r="K2780">
            <v>41030</v>
          </cell>
          <cell r="L2780">
            <v>175500</v>
          </cell>
        </row>
        <row r="2781">
          <cell r="B2781">
            <v>5000000</v>
          </cell>
          <cell r="C2781">
            <v>39933</v>
          </cell>
          <cell r="D2781" t="str">
            <v>A</v>
          </cell>
          <cell r="E2781" t="str">
            <v>T</v>
          </cell>
          <cell r="F2781">
            <v>2428858.4500000002</v>
          </cell>
          <cell r="G2781">
            <v>509157</v>
          </cell>
          <cell r="H2781">
            <v>38.729999999999997</v>
          </cell>
          <cell r="I2781">
            <v>0.38729999999999998</v>
          </cell>
          <cell r="J2781">
            <v>39965</v>
          </cell>
          <cell r="K2781">
            <v>40299</v>
          </cell>
          <cell r="L2781">
            <v>132500</v>
          </cell>
        </row>
        <row r="2782">
          <cell r="B2782">
            <v>5000000</v>
          </cell>
          <cell r="C2782">
            <v>39933</v>
          </cell>
          <cell r="E2782" t="str">
            <v>P</v>
          </cell>
          <cell r="F2782">
            <v>2969004.29</v>
          </cell>
          <cell r="G2782">
            <v>318326</v>
          </cell>
          <cell r="H2782">
            <v>44.54</v>
          </cell>
          <cell r="I2782">
            <v>0.44540000000000002</v>
          </cell>
          <cell r="J2782">
            <v>39965</v>
          </cell>
          <cell r="K2782">
            <v>40664</v>
          </cell>
          <cell r="L2782">
            <v>132750</v>
          </cell>
        </row>
        <row r="2783">
          <cell r="B2783">
            <v>4500000</v>
          </cell>
          <cell r="C2783">
            <v>39933</v>
          </cell>
          <cell r="F2783">
            <v>2129399.8199999998</v>
          </cell>
          <cell r="G2783">
            <v>286493</v>
          </cell>
          <cell r="H2783">
            <v>44.54</v>
          </cell>
          <cell r="I2783">
            <v>0.44540000000000002</v>
          </cell>
          <cell r="J2783">
            <v>39965</v>
          </cell>
          <cell r="K2783">
            <v>40664</v>
          </cell>
          <cell r="L2783">
            <v>119475</v>
          </cell>
        </row>
        <row r="2784">
          <cell r="B2784">
            <v>10000000</v>
          </cell>
          <cell r="C2784">
            <v>39933</v>
          </cell>
          <cell r="E2784" t="str">
            <v>P</v>
          </cell>
          <cell r="F2784">
            <v>9314345.5700000003</v>
          </cell>
          <cell r="G2784">
            <v>552789</v>
          </cell>
          <cell r="H2784">
            <v>51.88</v>
          </cell>
          <cell r="I2784">
            <v>0.51880000000000004</v>
          </cell>
          <cell r="J2784">
            <v>39965</v>
          </cell>
          <cell r="K2784">
            <v>41030</v>
          </cell>
          <cell r="L2784">
            <v>195000</v>
          </cell>
        </row>
        <row r="2785">
          <cell r="B2785">
            <v>5000000</v>
          </cell>
          <cell r="C2785">
            <v>39933</v>
          </cell>
          <cell r="F2785">
            <v>2107017.39</v>
          </cell>
          <cell r="G2785">
            <v>377777</v>
          </cell>
          <cell r="H2785">
            <v>41.5</v>
          </cell>
          <cell r="I2785">
            <v>0.41499999999999998</v>
          </cell>
          <cell r="J2785">
            <v>39965</v>
          </cell>
          <cell r="K2785">
            <v>40483</v>
          </cell>
          <cell r="L2785">
            <v>132500</v>
          </cell>
        </row>
        <row r="2786">
          <cell r="B2786">
            <v>6000000</v>
          </cell>
          <cell r="C2786">
            <v>39933</v>
          </cell>
          <cell r="E2786" t="str">
            <v>P</v>
          </cell>
          <cell r="F2786">
            <v>3613096.02</v>
          </cell>
          <cell r="G2786">
            <v>381991</v>
          </cell>
          <cell r="H2786">
            <v>44.54</v>
          </cell>
          <cell r="I2786">
            <v>0.44540000000000002</v>
          </cell>
          <cell r="J2786">
            <v>39965</v>
          </cell>
          <cell r="K2786">
            <v>40664</v>
          </cell>
          <cell r="L2786">
            <v>159300</v>
          </cell>
        </row>
        <row r="2787">
          <cell r="B2787">
            <v>4500000</v>
          </cell>
          <cell r="C2787">
            <v>39933</v>
          </cell>
          <cell r="D2787" t="str">
            <v>A</v>
          </cell>
          <cell r="E2787" t="str">
            <v>T</v>
          </cell>
          <cell r="F2787">
            <v>3242474.5</v>
          </cell>
          <cell r="G2787">
            <v>458241</v>
          </cell>
          <cell r="H2787">
            <v>38.729999999999997</v>
          </cell>
          <cell r="I2787">
            <v>0.38729999999999998</v>
          </cell>
          <cell r="J2787">
            <v>39965</v>
          </cell>
          <cell r="K2787">
            <v>40299</v>
          </cell>
          <cell r="L2787">
            <v>119250</v>
          </cell>
        </row>
        <row r="2788">
          <cell r="B2788">
            <v>5000000</v>
          </cell>
          <cell r="C2788">
            <v>39933</v>
          </cell>
          <cell r="F2788">
            <v>2463729.42</v>
          </cell>
          <cell r="G2788">
            <v>318326</v>
          </cell>
          <cell r="H2788">
            <v>44.54</v>
          </cell>
          <cell r="I2788">
            <v>0.44540000000000002</v>
          </cell>
          <cell r="J2788">
            <v>39965</v>
          </cell>
          <cell r="K2788">
            <v>40664</v>
          </cell>
          <cell r="L2788">
            <v>132750</v>
          </cell>
        </row>
        <row r="2789">
          <cell r="B2789">
            <v>35000000</v>
          </cell>
          <cell r="C2789">
            <v>39933</v>
          </cell>
          <cell r="F2789">
            <v>26016605.149999999</v>
          </cell>
          <cell r="G2789">
            <v>1602137</v>
          </cell>
          <cell r="H2789">
            <v>35.950000000000003</v>
          </cell>
          <cell r="I2789">
            <v>0.35950000000000004</v>
          </cell>
          <cell r="J2789">
            <v>39965</v>
          </cell>
          <cell r="K2789">
            <v>41030</v>
          </cell>
          <cell r="L2789">
            <v>682500</v>
          </cell>
        </row>
        <row r="2790">
          <cell r="B2790">
            <v>4000000</v>
          </cell>
          <cell r="C2790">
            <v>39933</v>
          </cell>
          <cell r="F2790">
            <v>1853864.94</v>
          </cell>
          <cell r="G2790">
            <v>254661</v>
          </cell>
          <cell r="H2790">
            <v>44.54</v>
          </cell>
          <cell r="I2790">
            <v>0.44540000000000002</v>
          </cell>
          <cell r="J2790">
            <v>39965</v>
          </cell>
          <cell r="K2790">
            <v>40664</v>
          </cell>
          <cell r="L2790">
            <v>106200</v>
          </cell>
        </row>
        <row r="2791">
          <cell r="B2791">
            <v>5000000</v>
          </cell>
          <cell r="C2791">
            <v>39933</v>
          </cell>
          <cell r="F2791">
            <v>1527853.8</v>
          </cell>
          <cell r="G2791">
            <v>377777</v>
          </cell>
          <cell r="H2791">
            <v>41.5</v>
          </cell>
          <cell r="I2791">
            <v>0.41499999999999998</v>
          </cell>
          <cell r="J2791">
            <v>39965</v>
          </cell>
          <cell r="K2791">
            <v>40483</v>
          </cell>
          <cell r="L2791">
            <v>132500</v>
          </cell>
        </row>
        <row r="2792">
          <cell r="B2792">
            <v>5000000</v>
          </cell>
          <cell r="C2792">
            <v>39933</v>
          </cell>
          <cell r="D2792" t="str">
            <v>A</v>
          </cell>
          <cell r="E2792" t="str">
            <v>T</v>
          </cell>
          <cell r="F2792">
            <v>5057741.72</v>
          </cell>
          <cell r="G2792">
            <v>318326</v>
          </cell>
          <cell r="H2792">
            <v>44.54</v>
          </cell>
          <cell r="I2792">
            <v>0.44540000000000002</v>
          </cell>
          <cell r="J2792">
            <v>39965</v>
          </cell>
          <cell r="K2792">
            <v>40664</v>
          </cell>
          <cell r="L2792">
            <v>132750</v>
          </cell>
        </row>
        <row r="2793">
          <cell r="B2793">
            <v>10000000</v>
          </cell>
          <cell r="C2793">
            <v>39933</v>
          </cell>
          <cell r="F2793">
            <v>4671608.55</v>
          </cell>
          <cell r="G2793">
            <v>636651</v>
          </cell>
          <cell r="H2793">
            <v>44.54</v>
          </cell>
          <cell r="I2793">
            <v>0.44540000000000002</v>
          </cell>
          <cell r="J2793">
            <v>39965</v>
          </cell>
          <cell r="K2793">
            <v>40664</v>
          </cell>
          <cell r="L2793">
            <v>265500</v>
          </cell>
        </row>
        <row r="2794">
          <cell r="B2794">
            <v>10000000</v>
          </cell>
          <cell r="C2794">
            <v>39933</v>
          </cell>
          <cell r="F2794">
            <v>3621860.11</v>
          </cell>
          <cell r="G2794">
            <v>755553</v>
          </cell>
          <cell r="H2794">
            <v>41.5</v>
          </cell>
          <cell r="I2794">
            <v>0.41499999999999998</v>
          </cell>
          <cell r="J2794">
            <v>39965</v>
          </cell>
          <cell r="K2794">
            <v>40483</v>
          </cell>
          <cell r="L2794">
            <v>265000</v>
          </cell>
        </row>
        <row r="2795">
          <cell r="B2795">
            <v>7000000</v>
          </cell>
          <cell r="C2795">
            <v>39933</v>
          </cell>
          <cell r="F2795">
            <v>2030085.75</v>
          </cell>
          <cell r="G2795">
            <v>528887</v>
          </cell>
          <cell r="H2795">
            <v>41.5</v>
          </cell>
          <cell r="I2795">
            <v>0.41499999999999998</v>
          </cell>
          <cell r="J2795">
            <v>39965</v>
          </cell>
          <cell r="K2795">
            <v>40483</v>
          </cell>
          <cell r="L2795">
            <v>185500</v>
          </cell>
        </row>
        <row r="2796">
          <cell r="B2796">
            <v>11500000</v>
          </cell>
          <cell r="C2796">
            <v>39934</v>
          </cell>
          <cell r="F2796">
            <v>6536464.5899999999</v>
          </cell>
          <cell r="G2796">
            <v>679290</v>
          </cell>
          <cell r="H2796">
            <v>36.04</v>
          </cell>
          <cell r="I2796">
            <v>0.3604</v>
          </cell>
          <cell r="J2796">
            <v>39965</v>
          </cell>
          <cell r="K2796">
            <v>40664</v>
          </cell>
          <cell r="L2796">
            <v>305325</v>
          </cell>
        </row>
        <row r="2797">
          <cell r="B2797">
            <v>12500000</v>
          </cell>
          <cell r="C2797">
            <v>39934</v>
          </cell>
          <cell r="F2797">
            <v>9224611.1600000001</v>
          </cell>
          <cell r="G2797">
            <v>572192</v>
          </cell>
          <cell r="H2797">
            <v>35.950000000000003</v>
          </cell>
          <cell r="I2797">
            <v>0.35950000000000004</v>
          </cell>
          <cell r="J2797">
            <v>39965</v>
          </cell>
          <cell r="K2797">
            <v>41030</v>
          </cell>
          <cell r="L2797">
            <v>243750</v>
          </cell>
        </row>
        <row r="2798">
          <cell r="B2798">
            <v>8000000</v>
          </cell>
          <cell r="C2798">
            <v>39934</v>
          </cell>
          <cell r="F2798">
            <v>5799711.5</v>
          </cell>
          <cell r="G2798">
            <v>442232</v>
          </cell>
          <cell r="H2798">
            <v>51.88</v>
          </cell>
          <cell r="I2798">
            <v>0.51880000000000004</v>
          </cell>
          <cell r="J2798">
            <v>39965</v>
          </cell>
          <cell r="K2798">
            <v>41030</v>
          </cell>
          <cell r="L2798">
            <v>156000</v>
          </cell>
        </row>
        <row r="2799">
          <cell r="B2799">
            <v>10000000</v>
          </cell>
          <cell r="C2799">
            <v>39934</v>
          </cell>
          <cell r="D2799" t="str">
            <v>A</v>
          </cell>
          <cell r="E2799" t="str">
            <v>S</v>
          </cell>
          <cell r="F2799">
            <v>10093230.77</v>
          </cell>
          <cell r="G2799">
            <v>552789</v>
          </cell>
          <cell r="H2799">
            <v>51.88</v>
          </cell>
          <cell r="I2799">
            <v>0.51880000000000004</v>
          </cell>
          <cell r="J2799">
            <v>39965</v>
          </cell>
          <cell r="K2799">
            <v>41030</v>
          </cell>
          <cell r="L2799">
            <v>195000</v>
          </cell>
        </row>
        <row r="2800">
          <cell r="B2800">
            <v>16000000</v>
          </cell>
          <cell r="C2800">
            <v>39934</v>
          </cell>
          <cell r="E2800" t="str">
            <v>R</v>
          </cell>
          <cell r="F2800">
            <v>14509155.15</v>
          </cell>
          <cell r="G2800">
            <v>732406</v>
          </cell>
          <cell r="H2800">
            <v>35.950000000000003</v>
          </cell>
          <cell r="I2800">
            <v>0.35950000000000004</v>
          </cell>
          <cell r="J2800">
            <v>39965</v>
          </cell>
          <cell r="K2800">
            <v>41030</v>
          </cell>
          <cell r="L2800">
            <v>312000</v>
          </cell>
        </row>
        <row r="2801">
          <cell r="B2801">
            <v>3000000</v>
          </cell>
          <cell r="C2801">
            <v>39934</v>
          </cell>
          <cell r="D2801" t="str">
            <v>A</v>
          </cell>
          <cell r="E2801" t="str">
            <v>S</v>
          </cell>
          <cell r="F2801">
            <v>2262942.39</v>
          </cell>
          <cell r="G2801">
            <v>226666</v>
          </cell>
          <cell r="H2801">
            <v>41.5</v>
          </cell>
          <cell r="I2801">
            <v>0.41499999999999998</v>
          </cell>
          <cell r="J2801">
            <v>39965</v>
          </cell>
          <cell r="K2801">
            <v>40483</v>
          </cell>
          <cell r="L2801">
            <v>79500</v>
          </cell>
        </row>
        <row r="2802">
          <cell r="B2802">
            <v>30000000</v>
          </cell>
          <cell r="C2802">
            <v>39934</v>
          </cell>
          <cell r="F2802">
            <v>21295066.219999999</v>
          </cell>
          <cell r="G2802">
            <v>1373260</v>
          </cell>
          <cell r="H2802">
            <v>35.950000000000003</v>
          </cell>
          <cell r="I2802">
            <v>0.35950000000000004</v>
          </cell>
          <cell r="J2802">
            <v>39965</v>
          </cell>
          <cell r="K2802">
            <v>41030</v>
          </cell>
          <cell r="L2802">
            <v>585000</v>
          </cell>
        </row>
        <row r="2803">
          <cell r="B2803">
            <v>3500000</v>
          </cell>
          <cell r="C2803">
            <v>39934</v>
          </cell>
          <cell r="E2803" t="str">
            <v>Q</v>
          </cell>
          <cell r="F2803">
            <v>309763.21000000002</v>
          </cell>
          <cell r="G2803">
            <v>356410</v>
          </cell>
          <cell r="H2803">
            <v>38.729999999999997</v>
          </cell>
          <cell r="I2803">
            <v>0.38729999999999998</v>
          </cell>
          <cell r="J2803">
            <v>39965</v>
          </cell>
          <cell r="K2803">
            <v>40299</v>
          </cell>
          <cell r="L2803">
            <v>92750</v>
          </cell>
        </row>
        <row r="2804">
          <cell r="B2804">
            <v>20000000</v>
          </cell>
          <cell r="C2804">
            <v>39934</v>
          </cell>
          <cell r="F2804">
            <v>10198179.619999999</v>
          </cell>
          <cell r="G2804">
            <v>1181373</v>
          </cell>
          <cell r="H2804">
            <v>36.04</v>
          </cell>
          <cell r="I2804">
            <v>0.3604</v>
          </cell>
          <cell r="J2804">
            <v>39965</v>
          </cell>
          <cell r="K2804">
            <v>40664</v>
          </cell>
          <cell r="L2804">
            <v>531000</v>
          </cell>
        </row>
        <row r="2805">
          <cell r="B2805">
            <v>4000000</v>
          </cell>
          <cell r="C2805">
            <v>39934</v>
          </cell>
          <cell r="F2805">
            <v>2281203.1800000002</v>
          </cell>
          <cell r="G2805">
            <v>254661</v>
          </cell>
          <cell r="H2805">
            <v>44.54</v>
          </cell>
          <cell r="I2805">
            <v>0.44540000000000002</v>
          </cell>
          <cell r="J2805">
            <v>39965</v>
          </cell>
          <cell r="K2805">
            <v>40664</v>
          </cell>
          <cell r="L2805">
            <v>106200</v>
          </cell>
        </row>
        <row r="2806">
          <cell r="B2806">
            <v>7000000</v>
          </cell>
          <cell r="C2806">
            <v>39934</v>
          </cell>
          <cell r="D2806" t="str">
            <v>A</v>
          </cell>
          <cell r="E2806" t="str">
            <v>T</v>
          </cell>
          <cell r="F2806">
            <v>7210600.0700000003</v>
          </cell>
          <cell r="G2806">
            <v>445656</v>
          </cell>
          <cell r="H2806">
            <v>44.54</v>
          </cell>
          <cell r="I2806">
            <v>0.44540000000000002</v>
          </cell>
          <cell r="J2806">
            <v>39965</v>
          </cell>
          <cell r="K2806">
            <v>40664</v>
          </cell>
          <cell r="L2806">
            <v>185850</v>
          </cell>
        </row>
        <row r="2807">
          <cell r="B2807">
            <v>2000000</v>
          </cell>
          <cell r="C2807">
            <v>39934</v>
          </cell>
          <cell r="D2807" t="str">
            <v>A</v>
          </cell>
          <cell r="E2807" t="str">
            <v>T</v>
          </cell>
          <cell r="F2807">
            <v>2016044.84</v>
          </cell>
          <cell r="G2807">
            <v>203663</v>
          </cell>
          <cell r="H2807">
            <v>38.729999999999997</v>
          </cell>
          <cell r="I2807">
            <v>0.38729999999999998</v>
          </cell>
          <cell r="J2807">
            <v>39965</v>
          </cell>
          <cell r="K2807">
            <v>40299</v>
          </cell>
          <cell r="L2807">
            <v>53000</v>
          </cell>
        </row>
        <row r="2808">
          <cell r="B2808">
            <v>5000000</v>
          </cell>
          <cell r="C2808">
            <v>39934</v>
          </cell>
          <cell r="F2808">
            <v>608722.9</v>
          </cell>
          <cell r="G2808">
            <v>377777</v>
          </cell>
          <cell r="H2808">
            <v>41.5</v>
          </cell>
          <cell r="I2808">
            <v>0.41499999999999998</v>
          </cell>
          <cell r="J2808">
            <v>39965</v>
          </cell>
          <cell r="K2808">
            <v>40483</v>
          </cell>
          <cell r="L2808">
            <v>132500</v>
          </cell>
        </row>
        <row r="2809">
          <cell r="B2809">
            <v>2000000</v>
          </cell>
          <cell r="C2809">
            <v>39934</v>
          </cell>
          <cell r="D2809" t="str">
            <v>A</v>
          </cell>
          <cell r="E2809" t="str">
            <v>T</v>
          </cell>
          <cell r="F2809">
            <v>1418093.82</v>
          </cell>
          <cell r="G2809">
            <v>203663</v>
          </cell>
          <cell r="H2809">
            <v>38.729999999999997</v>
          </cell>
          <cell r="I2809">
            <v>0.38729999999999998</v>
          </cell>
          <cell r="J2809">
            <v>39965</v>
          </cell>
          <cell r="K2809">
            <v>40299</v>
          </cell>
          <cell r="L2809">
            <v>53000</v>
          </cell>
        </row>
        <row r="2810">
          <cell r="B2810">
            <v>6000000</v>
          </cell>
          <cell r="C2810">
            <v>39934</v>
          </cell>
          <cell r="F2810">
            <v>2912042.28</v>
          </cell>
          <cell r="G2810">
            <v>381991</v>
          </cell>
          <cell r="H2810">
            <v>44.54</v>
          </cell>
          <cell r="I2810">
            <v>0.44540000000000002</v>
          </cell>
          <cell r="J2810">
            <v>39965</v>
          </cell>
          <cell r="K2810">
            <v>40664</v>
          </cell>
          <cell r="L2810">
            <v>159300</v>
          </cell>
        </row>
        <row r="2811">
          <cell r="B2811">
            <v>10000000</v>
          </cell>
          <cell r="C2811">
            <v>39934</v>
          </cell>
          <cell r="F2811">
            <v>3110990.45</v>
          </cell>
          <cell r="G2811">
            <v>755553</v>
          </cell>
          <cell r="H2811">
            <v>41.5</v>
          </cell>
          <cell r="I2811">
            <v>0.41499999999999998</v>
          </cell>
          <cell r="J2811">
            <v>39965</v>
          </cell>
          <cell r="K2811">
            <v>40483</v>
          </cell>
          <cell r="L2811">
            <v>265000</v>
          </cell>
        </row>
        <row r="2812">
          <cell r="B2812">
            <v>3500000</v>
          </cell>
          <cell r="C2812">
            <v>39934</v>
          </cell>
          <cell r="F2812">
            <v>1030332.59</v>
          </cell>
          <cell r="G2812">
            <v>243093</v>
          </cell>
          <cell r="H2812">
            <v>29.57</v>
          </cell>
          <cell r="I2812">
            <v>0.29570000000000002</v>
          </cell>
          <cell r="J2812">
            <v>39965</v>
          </cell>
          <cell r="K2812">
            <v>40483</v>
          </cell>
          <cell r="L2812">
            <v>57400</v>
          </cell>
        </row>
        <row r="2813">
          <cell r="B2813">
            <v>8000000</v>
          </cell>
          <cell r="C2813">
            <v>39934</v>
          </cell>
          <cell r="F2813">
            <v>4226452.79</v>
          </cell>
          <cell r="G2813">
            <v>509321</v>
          </cell>
          <cell r="H2813">
            <v>44.54</v>
          </cell>
          <cell r="I2813">
            <v>0.44540000000000002</v>
          </cell>
          <cell r="J2813">
            <v>39965</v>
          </cell>
          <cell r="K2813">
            <v>40664</v>
          </cell>
          <cell r="L2813">
            <v>212400</v>
          </cell>
        </row>
        <row r="2814">
          <cell r="B2814">
            <v>3000000</v>
          </cell>
          <cell r="C2814">
            <v>39934</v>
          </cell>
          <cell r="F2814">
            <v>1384933</v>
          </cell>
          <cell r="G2814">
            <v>190996</v>
          </cell>
          <cell r="H2814">
            <v>44.54</v>
          </cell>
          <cell r="I2814">
            <v>0.44540000000000002</v>
          </cell>
          <cell r="J2814">
            <v>39965</v>
          </cell>
          <cell r="K2814">
            <v>40664</v>
          </cell>
          <cell r="L2814">
            <v>79650</v>
          </cell>
        </row>
        <row r="2815">
          <cell r="B2815">
            <v>3000000</v>
          </cell>
          <cell r="C2815">
            <v>39934</v>
          </cell>
          <cell r="E2815" t="str">
            <v>Q</v>
          </cell>
          <cell r="F2815">
            <v>2068205.06</v>
          </cell>
          <cell r="G2815">
            <v>190996</v>
          </cell>
          <cell r="H2815">
            <v>44.54</v>
          </cell>
          <cell r="I2815">
            <v>0.44540000000000002</v>
          </cell>
          <cell r="J2815">
            <v>39965</v>
          </cell>
          <cell r="K2815">
            <v>40664</v>
          </cell>
          <cell r="L2815">
            <v>79650</v>
          </cell>
        </row>
        <row r="2816">
          <cell r="B2816">
            <v>4000000</v>
          </cell>
          <cell r="C2816">
            <v>39934</v>
          </cell>
          <cell r="F2816">
            <v>2113929.34</v>
          </cell>
          <cell r="G2816">
            <v>254661</v>
          </cell>
          <cell r="H2816">
            <v>44.54</v>
          </cell>
          <cell r="I2816">
            <v>0.44540000000000002</v>
          </cell>
          <cell r="J2816">
            <v>39965</v>
          </cell>
          <cell r="K2816">
            <v>40664</v>
          </cell>
          <cell r="L2816">
            <v>106200</v>
          </cell>
        </row>
        <row r="2817">
          <cell r="B2817">
            <v>3500000</v>
          </cell>
          <cell r="C2817">
            <v>39934</v>
          </cell>
          <cell r="F2817">
            <v>2505439.2599999998</v>
          </cell>
          <cell r="G2817">
            <v>193477</v>
          </cell>
          <cell r="H2817">
            <v>51.88</v>
          </cell>
          <cell r="I2817">
            <v>0.51880000000000004</v>
          </cell>
          <cell r="J2817">
            <v>39965</v>
          </cell>
          <cell r="K2817">
            <v>41030</v>
          </cell>
          <cell r="L2817">
            <v>68250</v>
          </cell>
        </row>
        <row r="2818">
          <cell r="B2818">
            <v>7000000</v>
          </cell>
          <cell r="C2818">
            <v>39934</v>
          </cell>
          <cell r="F2818">
            <v>5737412.6399999997</v>
          </cell>
          <cell r="G2818">
            <v>386953</v>
          </cell>
          <cell r="H2818">
            <v>51.88</v>
          </cell>
          <cell r="I2818">
            <v>0.51880000000000004</v>
          </cell>
          <cell r="J2818">
            <v>39965</v>
          </cell>
          <cell r="K2818">
            <v>41030</v>
          </cell>
          <cell r="L2818">
            <v>136500</v>
          </cell>
        </row>
        <row r="2819">
          <cell r="B2819">
            <v>5000000</v>
          </cell>
          <cell r="C2819">
            <v>39934</v>
          </cell>
          <cell r="F2819">
            <v>2317698.39</v>
          </cell>
          <cell r="G2819">
            <v>318326</v>
          </cell>
          <cell r="H2819">
            <v>44.54</v>
          </cell>
          <cell r="I2819">
            <v>0.44540000000000002</v>
          </cell>
          <cell r="J2819">
            <v>39965</v>
          </cell>
          <cell r="K2819">
            <v>40664</v>
          </cell>
          <cell r="L2819">
            <v>132750</v>
          </cell>
        </row>
        <row r="2820">
          <cell r="B2820">
            <v>5000000</v>
          </cell>
          <cell r="C2820">
            <v>39934</v>
          </cell>
          <cell r="E2820" t="str">
            <v>P</v>
          </cell>
          <cell r="F2820">
            <v>2051835.93</v>
          </cell>
          <cell r="G2820">
            <v>377777</v>
          </cell>
          <cell r="H2820">
            <v>41.5</v>
          </cell>
          <cell r="I2820">
            <v>0.41499999999999998</v>
          </cell>
          <cell r="J2820">
            <v>39965</v>
          </cell>
          <cell r="K2820">
            <v>40483</v>
          </cell>
          <cell r="L2820">
            <v>132500</v>
          </cell>
        </row>
        <row r="2821">
          <cell r="B2821">
            <v>6000000</v>
          </cell>
          <cell r="C2821">
            <v>39937</v>
          </cell>
          <cell r="E2821" t="str">
            <v>P</v>
          </cell>
          <cell r="F2821">
            <v>4079256.44</v>
          </cell>
          <cell r="G2821">
            <v>381991</v>
          </cell>
          <cell r="H2821">
            <v>44.54</v>
          </cell>
          <cell r="I2821">
            <v>0.44540000000000002</v>
          </cell>
          <cell r="J2821">
            <v>39968</v>
          </cell>
          <cell r="K2821">
            <v>40667</v>
          </cell>
          <cell r="L2821">
            <v>159300</v>
          </cell>
        </row>
        <row r="2822">
          <cell r="B2822">
            <v>7000000</v>
          </cell>
          <cell r="C2822">
            <v>39937</v>
          </cell>
          <cell r="E2822" t="str">
            <v>P</v>
          </cell>
          <cell r="F2822">
            <v>2600573.02</v>
          </cell>
          <cell r="G2822">
            <v>528887</v>
          </cell>
          <cell r="H2822">
            <v>41.5</v>
          </cell>
          <cell r="I2822">
            <v>0.41499999999999998</v>
          </cell>
          <cell r="J2822">
            <v>39968</v>
          </cell>
          <cell r="K2822">
            <v>40486</v>
          </cell>
          <cell r="L2822">
            <v>185500</v>
          </cell>
        </row>
        <row r="2823">
          <cell r="B2823">
            <v>3000000</v>
          </cell>
          <cell r="C2823">
            <v>39937</v>
          </cell>
          <cell r="F2823">
            <v>2053301.34</v>
          </cell>
          <cell r="G2823">
            <v>175004</v>
          </cell>
          <cell r="H2823">
            <v>48.86</v>
          </cell>
          <cell r="I2823">
            <v>0.48859999999999998</v>
          </cell>
          <cell r="J2823">
            <v>39968</v>
          </cell>
          <cell r="K2823">
            <v>40851</v>
          </cell>
          <cell r="L2823">
            <v>73500</v>
          </cell>
        </row>
        <row r="2824">
          <cell r="B2824">
            <v>10000000</v>
          </cell>
          <cell r="C2824">
            <v>39937</v>
          </cell>
          <cell r="D2824" t="str">
            <v>A</v>
          </cell>
          <cell r="E2824" t="str">
            <v>S</v>
          </cell>
          <cell r="F2824">
            <v>8357696.75</v>
          </cell>
          <cell r="G2824">
            <v>636651</v>
          </cell>
          <cell r="H2824">
            <v>44.54</v>
          </cell>
          <cell r="I2824">
            <v>0.44540000000000002</v>
          </cell>
          <cell r="J2824">
            <v>39968</v>
          </cell>
          <cell r="K2824">
            <v>40667</v>
          </cell>
          <cell r="L2824">
            <v>265500</v>
          </cell>
        </row>
        <row r="2825">
          <cell r="B2825">
            <v>40000000</v>
          </cell>
          <cell r="C2825">
            <v>39937</v>
          </cell>
          <cell r="F2825">
            <v>28968118.800000001</v>
          </cell>
          <cell r="G2825">
            <v>1831013</v>
          </cell>
          <cell r="H2825">
            <v>35.950000000000003</v>
          </cell>
          <cell r="I2825">
            <v>0.35950000000000004</v>
          </cell>
          <cell r="J2825">
            <v>39968</v>
          </cell>
          <cell r="K2825">
            <v>41033</v>
          </cell>
          <cell r="L2825">
            <v>780000</v>
          </cell>
        </row>
        <row r="2826">
          <cell r="B2826">
            <v>5000000</v>
          </cell>
          <cell r="C2826">
            <v>39937</v>
          </cell>
          <cell r="F2826">
            <v>1687611.96</v>
          </cell>
          <cell r="G2826">
            <v>377777</v>
          </cell>
          <cell r="H2826">
            <v>41.5</v>
          </cell>
          <cell r="I2826">
            <v>0.41499999999999998</v>
          </cell>
          <cell r="J2826">
            <v>39968</v>
          </cell>
          <cell r="K2826">
            <v>40486</v>
          </cell>
          <cell r="L2826">
            <v>132500</v>
          </cell>
        </row>
        <row r="2827">
          <cell r="B2827">
            <v>12000000</v>
          </cell>
          <cell r="C2827">
            <v>39937</v>
          </cell>
          <cell r="F2827">
            <v>8845325.8900000006</v>
          </cell>
          <cell r="G2827">
            <v>549304</v>
          </cell>
          <cell r="H2827">
            <v>35.950000000000003</v>
          </cell>
          <cell r="I2827">
            <v>0.35950000000000004</v>
          </cell>
          <cell r="J2827">
            <v>39968</v>
          </cell>
          <cell r="K2827">
            <v>41033</v>
          </cell>
          <cell r="L2827">
            <v>234000</v>
          </cell>
        </row>
        <row r="2828">
          <cell r="B2828">
            <v>4000000</v>
          </cell>
          <cell r="C2828">
            <v>39937</v>
          </cell>
          <cell r="F2828">
            <v>1975650.58</v>
          </cell>
          <cell r="G2828">
            <v>222275</v>
          </cell>
          <cell r="H2828">
            <v>29.33</v>
          </cell>
          <cell r="I2828">
            <v>0.29330000000000001</v>
          </cell>
          <cell r="J2828">
            <v>39968</v>
          </cell>
          <cell r="K2828">
            <v>40667</v>
          </cell>
          <cell r="L2828">
            <v>65800</v>
          </cell>
        </row>
        <row r="2829">
          <cell r="B2829">
            <v>12000000</v>
          </cell>
          <cell r="C2829">
            <v>39937</v>
          </cell>
          <cell r="E2829" t="str">
            <v>P</v>
          </cell>
          <cell r="F2829">
            <v>6909911.1500000004</v>
          </cell>
          <cell r="G2829">
            <v>708824</v>
          </cell>
          <cell r="H2829">
            <v>36.04</v>
          </cell>
          <cell r="I2829">
            <v>0.3604</v>
          </cell>
          <cell r="J2829">
            <v>39968</v>
          </cell>
          <cell r="K2829">
            <v>40667</v>
          </cell>
          <cell r="L2829">
            <v>318600</v>
          </cell>
        </row>
        <row r="2830">
          <cell r="B2830">
            <v>12000000</v>
          </cell>
          <cell r="C2830">
            <v>39937</v>
          </cell>
          <cell r="D2830" t="str">
            <v>A</v>
          </cell>
          <cell r="E2830" t="str">
            <v>T</v>
          </cell>
          <cell r="F2830">
            <v>9833339.6400000006</v>
          </cell>
          <cell r="G2830">
            <v>708824</v>
          </cell>
          <cell r="H2830">
            <v>36.04</v>
          </cell>
          <cell r="I2830">
            <v>0.3604</v>
          </cell>
          <cell r="J2830">
            <v>39968</v>
          </cell>
          <cell r="K2830">
            <v>40667</v>
          </cell>
          <cell r="L2830">
            <v>318600</v>
          </cell>
        </row>
        <row r="2831">
          <cell r="B2831">
            <v>4000000</v>
          </cell>
          <cell r="C2831">
            <v>39937</v>
          </cell>
          <cell r="F2831">
            <v>1006844.94</v>
          </cell>
          <cell r="G2831">
            <v>302221</v>
          </cell>
          <cell r="H2831">
            <v>41.5</v>
          </cell>
          <cell r="I2831">
            <v>0.41499999999999998</v>
          </cell>
          <cell r="J2831">
            <v>39968</v>
          </cell>
          <cell r="K2831">
            <v>40486</v>
          </cell>
          <cell r="L2831">
            <v>106000</v>
          </cell>
        </row>
        <row r="2832">
          <cell r="B2832">
            <v>8000000</v>
          </cell>
          <cell r="C2832">
            <v>39937</v>
          </cell>
          <cell r="D2832" t="str">
            <v>A</v>
          </cell>
          <cell r="E2832" t="str">
            <v>T</v>
          </cell>
          <cell r="F2832">
            <v>8291645.1799999997</v>
          </cell>
          <cell r="G2832">
            <v>509321</v>
          </cell>
          <cell r="H2832">
            <v>44.54</v>
          </cell>
          <cell r="I2832">
            <v>0.44540000000000002</v>
          </cell>
          <cell r="J2832">
            <v>39968</v>
          </cell>
          <cell r="K2832">
            <v>40667</v>
          </cell>
          <cell r="L2832">
            <v>212400</v>
          </cell>
        </row>
        <row r="2833">
          <cell r="B2833">
            <v>4000000</v>
          </cell>
          <cell r="C2833">
            <v>39937</v>
          </cell>
          <cell r="E2833" t="str">
            <v>R</v>
          </cell>
          <cell r="F2833">
            <v>3225605.39</v>
          </cell>
          <cell r="G2833">
            <v>254661</v>
          </cell>
          <cell r="H2833">
            <v>44.54</v>
          </cell>
          <cell r="I2833">
            <v>0.44540000000000002</v>
          </cell>
          <cell r="J2833">
            <v>39968</v>
          </cell>
          <cell r="K2833">
            <v>40667</v>
          </cell>
          <cell r="L2833">
            <v>106200</v>
          </cell>
        </row>
        <row r="2834">
          <cell r="B2834">
            <v>2000000</v>
          </cell>
          <cell r="C2834">
            <v>39937</v>
          </cell>
          <cell r="F2834">
            <v>1054444.03</v>
          </cell>
          <cell r="G2834">
            <v>127331</v>
          </cell>
          <cell r="H2834">
            <v>44.54</v>
          </cell>
          <cell r="I2834">
            <v>0.44540000000000002</v>
          </cell>
          <cell r="J2834">
            <v>39968</v>
          </cell>
          <cell r="K2834">
            <v>40667</v>
          </cell>
          <cell r="L2834">
            <v>53100</v>
          </cell>
        </row>
        <row r="2835">
          <cell r="B2835">
            <v>4000000</v>
          </cell>
          <cell r="C2835">
            <v>39937</v>
          </cell>
          <cell r="E2835" t="str">
            <v>R</v>
          </cell>
          <cell r="F2835">
            <v>3411233.01</v>
          </cell>
          <cell r="G2835">
            <v>254661</v>
          </cell>
          <cell r="H2835">
            <v>44.54</v>
          </cell>
          <cell r="I2835">
            <v>0.44540000000000002</v>
          </cell>
          <cell r="J2835">
            <v>39968</v>
          </cell>
          <cell r="K2835">
            <v>40667</v>
          </cell>
          <cell r="L2835">
            <v>106200</v>
          </cell>
        </row>
        <row r="2836">
          <cell r="B2836">
            <v>8000000</v>
          </cell>
          <cell r="C2836">
            <v>39937</v>
          </cell>
          <cell r="F2836">
            <v>6320764.1900000004</v>
          </cell>
          <cell r="G2836">
            <v>442232</v>
          </cell>
          <cell r="H2836">
            <v>51.88</v>
          </cell>
          <cell r="I2836">
            <v>0.51880000000000004</v>
          </cell>
          <cell r="J2836">
            <v>39968</v>
          </cell>
          <cell r="K2836">
            <v>41033</v>
          </cell>
          <cell r="L2836">
            <v>156000</v>
          </cell>
        </row>
        <row r="2837">
          <cell r="B2837">
            <v>5000000</v>
          </cell>
          <cell r="C2837">
            <v>39937</v>
          </cell>
          <cell r="E2837" t="str">
            <v>P</v>
          </cell>
          <cell r="F2837">
            <v>1797669.49</v>
          </cell>
          <cell r="G2837">
            <v>377777</v>
          </cell>
          <cell r="H2837">
            <v>41.5</v>
          </cell>
          <cell r="I2837">
            <v>0.41499999999999998</v>
          </cell>
          <cell r="J2837">
            <v>39968</v>
          </cell>
          <cell r="K2837">
            <v>40486</v>
          </cell>
          <cell r="L2837">
            <v>132500</v>
          </cell>
        </row>
        <row r="2838">
          <cell r="B2838">
            <v>3000000</v>
          </cell>
          <cell r="C2838">
            <v>39937</v>
          </cell>
          <cell r="E2838" t="str">
            <v>R</v>
          </cell>
          <cell r="F2838">
            <v>2154230.79</v>
          </cell>
          <cell r="G2838">
            <v>226666</v>
          </cell>
          <cell r="H2838">
            <v>41.5</v>
          </cell>
          <cell r="I2838">
            <v>0.41499999999999998</v>
          </cell>
          <cell r="J2838">
            <v>39968</v>
          </cell>
          <cell r="K2838">
            <v>40486</v>
          </cell>
          <cell r="L2838">
            <v>79500</v>
          </cell>
        </row>
        <row r="2839">
          <cell r="B2839">
            <v>4000000</v>
          </cell>
          <cell r="C2839">
            <v>39937</v>
          </cell>
          <cell r="F2839">
            <v>1830966.73</v>
          </cell>
          <cell r="G2839">
            <v>254661</v>
          </cell>
          <cell r="H2839">
            <v>44.54</v>
          </cell>
          <cell r="I2839">
            <v>0.44540000000000002</v>
          </cell>
          <cell r="J2839">
            <v>39968</v>
          </cell>
          <cell r="K2839">
            <v>40667</v>
          </cell>
          <cell r="L2839">
            <v>106200</v>
          </cell>
        </row>
        <row r="2840">
          <cell r="B2840">
            <v>10000000</v>
          </cell>
          <cell r="C2840">
            <v>39937</v>
          </cell>
          <cell r="F2840">
            <v>5183838.58</v>
          </cell>
          <cell r="G2840">
            <v>636651</v>
          </cell>
          <cell r="H2840">
            <v>44.54</v>
          </cell>
          <cell r="I2840">
            <v>0.44540000000000002</v>
          </cell>
          <cell r="J2840">
            <v>39968</v>
          </cell>
          <cell r="K2840">
            <v>40667</v>
          </cell>
          <cell r="L2840">
            <v>265500</v>
          </cell>
        </row>
        <row r="2841">
          <cell r="B2841">
            <v>12000000</v>
          </cell>
          <cell r="C2841">
            <v>39937</v>
          </cell>
          <cell r="F2841">
            <v>8234024.5700000003</v>
          </cell>
          <cell r="G2841">
            <v>549304</v>
          </cell>
          <cell r="H2841">
            <v>35.950000000000003</v>
          </cell>
          <cell r="I2841">
            <v>0.35950000000000004</v>
          </cell>
          <cell r="J2841">
            <v>39968</v>
          </cell>
          <cell r="K2841">
            <v>41033</v>
          </cell>
          <cell r="L2841">
            <v>234000</v>
          </cell>
        </row>
        <row r="2842">
          <cell r="B2842">
            <v>8000000</v>
          </cell>
          <cell r="C2842">
            <v>39937</v>
          </cell>
          <cell r="E2842" t="str">
            <v>P</v>
          </cell>
          <cell r="F2842">
            <v>3093811.57</v>
          </cell>
          <cell r="G2842">
            <v>604442</v>
          </cell>
          <cell r="H2842">
            <v>41.5</v>
          </cell>
          <cell r="I2842">
            <v>0.41499999999999998</v>
          </cell>
          <cell r="J2842">
            <v>39968</v>
          </cell>
          <cell r="K2842">
            <v>40486</v>
          </cell>
          <cell r="L2842">
            <v>212000</v>
          </cell>
        </row>
        <row r="2843">
          <cell r="B2843">
            <v>3000000</v>
          </cell>
          <cell r="C2843">
            <v>39937</v>
          </cell>
          <cell r="D2843" t="str">
            <v>A</v>
          </cell>
          <cell r="F2843">
            <v>1366686.4</v>
          </cell>
          <cell r="G2843">
            <v>226666</v>
          </cell>
          <cell r="H2843">
            <v>41.5</v>
          </cell>
          <cell r="I2843">
            <v>0.41499999999999998</v>
          </cell>
          <cell r="J2843">
            <v>39968</v>
          </cell>
          <cell r="K2843">
            <v>40486</v>
          </cell>
          <cell r="L2843">
            <v>79500</v>
          </cell>
        </row>
        <row r="2844">
          <cell r="B2844">
            <v>5000000</v>
          </cell>
          <cell r="C2844">
            <v>39937</v>
          </cell>
          <cell r="F2844">
            <v>3910528.84</v>
          </cell>
          <cell r="G2844">
            <v>276395</v>
          </cell>
          <cell r="H2844">
            <v>51.88</v>
          </cell>
          <cell r="I2844">
            <v>0.51880000000000004</v>
          </cell>
          <cell r="J2844">
            <v>39968</v>
          </cell>
          <cell r="K2844">
            <v>41033</v>
          </cell>
          <cell r="L2844">
            <v>97500</v>
          </cell>
        </row>
        <row r="2845">
          <cell r="B2845">
            <v>4000000</v>
          </cell>
          <cell r="C2845">
            <v>39937</v>
          </cell>
          <cell r="F2845">
            <v>2068728.78</v>
          </cell>
          <cell r="G2845">
            <v>254661</v>
          </cell>
          <cell r="H2845">
            <v>44.54</v>
          </cell>
          <cell r="I2845">
            <v>0.44540000000000002</v>
          </cell>
          <cell r="J2845">
            <v>39968</v>
          </cell>
          <cell r="K2845">
            <v>40667</v>
          </cell>
          <cell r="L2845">
            <v>106200</v>
          </cell>
        </row>
        <row r="2846">
          <cell r="B2846">
            <v>15000000</v>
          </cell>
          <cell r="C2846">
            <v>39937</v>
          </cell>
          <cell r="E2846" t="str">
            <v>P</v>
          </cell>
          <cell r="F2846">
            <v>5787082.9900000002</v>
          </cell>
          <cell r="G2846">
            <v>1091323</v>
          </cell>
          <cell r="H2846">
            <v>36.090000000000003</v>
          </cell>
          <cell r="I2846">
            <v>0.36090000000000005</v>
          </cell>
          <cell r="J2846">
            <v>39968</v>
          </cell>
          <cell r="K2846">
            <v>40486</v>
          </cell>
          <cell r="L2846">
            <v>397500</v>
          </cell>
        </row>
        <row r="2847">
          <cell r="B2847">
            <v>5000000</v>
          </cell>
          <cell r="C2847">
            <v>39937</v>
          </cell>
          <cell r="F2847">
            <v>2450915.6800000002</v>
          </cell>
          <cell r="G2847">
            <v>318326</v>
          </cell>
          <cell r="H2847">
            <v>44.54</v>
          </cell>
          <cell r="I2847">
            <v>0.44540000000000002</v>
          </cell>
          <cell r="J2847">
            <v>39968</v>
          </cell>
          <cell r="K2847">
            <v>40667</v>
          </cell>
          <cell r="L2847">
            <v>132750</v>
          </cell>
        </row>
        <row r="2848">
          <cell r="B2848">
            <v>4000000</v>
          </cell>
          <cell r="C2848">
            <v>39937</v>
          </cell>
          <cell r="F2848">
            <v>1978453.2</v>
          </cell>
          <cell r="G2848">
            <v>254661</v>
          </cell>
          <cell r="H2848">
            <v>44.54</v>
          </cell>
          <cell r="I2848">
            <v>0.44540000000000002</v>
          </cell>
          <cell r="J2848">
            <v>39968</v>
          </cell>
          <cell r="K2848">
            <v>40667</v>
          </cell>
          <cell r="L2848">
            <v>106200</v>
          </cell>
        </row>
        <row r="2849">
          <cell r="B2849">
            <v>6000000</v>
          </cell>
          <cell r="C2849">
            <v>39937</v>
          </cell>
          <cell r="F2849">
            <v>3677966.62</v>
          </cell>
          <cell r="G2849">
            <v>381991</v>
          </cell>
          <cell r="H2849">
            <v>44.54</v>
          </cell>
          <cell r="I2849">
            <v>0.44540000000000002</v>
          </cell>
          <cell r="J2849">
            <v>39968</v>
          </cell>
          <cell r="K2849">
            <v>40667</v>
          </cell>
          <cell r="L2849">
            <v>159300</v>
          </cell>
        </row>
        <row r="2850">
          <cell r="B2850">
            <v>10000000</v>
          </cell>
          <cell r="C2850">
            <v>39937</v>
          </cell>
          <cell r="F2850">
            <v>7261260.7000000002</v>
          </cell>
          <cell r="G2850">
            <v>552789</v>
          </cell>
          <cell r="H2850">
            <v>51.88</v>
          </cell>
          <cell r="I2850">
            <v>0.51880000000000004</v>
          </cell>
          <cell r="J2850">
            <v>39968</v>
          </cell>
          <cell r="K2850">
            <v>41033</v>
          </cell>
          <cell r="L2850">
            <v>195000</v>
          </cell>
        </row>
        <row r="2851">
          <cell r="B2851">
            <v>3000000</v>
          </cell>
          <cell r="C2851">
            <v>39937</v>
          </cell>
          <cell r="F2851">
            <v>2154869.4700000002</v>
          </cell>
          <cell r="G2851">
            <v>165837</v>
          </cell>
          <cell r="H2851">
            <v>51.88</v>
          </cell>
          <cell r="I2851">
            <v>0.51880000000000004</v>
          </cell>
          <cell r="J2851">
            <v>39968</v>
          </cell>
          <cell r="K2851">
            <v>41033</v>
          </cell>
          <cell r="L2851">
            <v>58500</v>
          </cell>
        </row>
        <row r="2852">
          <cell r="B2852">
            <v>2000000</v>
          </cell>
          <cell r="C2852">
            <v>39937</v>
          </cell>
          <cell r="D2852" t="str">
            <v>A</v>
          </cell>
          <cell r="E2852" t="str">
            <v>T</v>
          </cell>
          <cell r="F2852">
            <v>2025487.87</v>
          </cell>
          <cell r="G2852">
            <v>151111</v>
          </cell>
          <cell r="H2852">
            <v>41.5</v>
          </cell>
          <cell r="I2852">
            <v>0.41499999999999998</v>
          </cell>
          <cell r="J2852">
            <v>39968</v>
          </cell>
          <cell r="K2852">
            <v>40486</v>
          </cell>
          <cell r="L2852">
            <v>53000</v>
          </cell>
        </row>
        <row r="2853">
          <cell r="B2853">
            <v>8000000</v>
          </cell>
          <cell r="C2853">
            <v>39938</v>
          </cell>
          <cell r="D2853" t="str">
            <v>A</v>
          </cell>
          <cell r="E2853" t="str">
            <v>T</v>
          </cell>
          <cell r="F2853">
            <v>7637805.1500000004</v>
          </cell>
          <cell r="G2853">
            <v>509321</v>
          </cell>
          <cell r="H2853">
            <v>44.54</v>
          </cell>
          <cell r="I2853">
            <v>0.44540000000000002</v>
          </cell>
          <cell r="J2853">
            <v>39968</v>
          </cell>
          <cell r="K2853">
            <v>40667</v>
          </cell>
          <cell r="L2853">
            <v>212400</v>
          </cell>
        </row>
        <row r="2854">
          <cell r="B2854">
            <v>5000000</v>
          </cell>
          <cell r="C2854">
            <v>39938</v>
          </cell>
          <cell r="F2854">
            <v>3893231.2</v>
          </cell>
          <cell r="G2854">
            <v>276395</v>
          </cell>
          <cell r="H2854">
            <v>51.88</v>
          </cell>
          <cell r="I2854">
            <v>0.51880000000000004</v>
          </cell>
          <cell r="J2854">
            <v>39968</v>
          </cell>
          <cell r="K2854">
            <v>41033</v>
          </cell>
          <cell r="L2854">
            <v>97500</v>
          </cell>
        </row>
        <row r="2855">
          <cell r="B2855">
            <v>12000000</v>
          </cell>
          <cell r="C2855">
            <v>39938</v>
          </cell>
          <cell r="E2855" t="str">
            <v>P</v>
          </cell>
          <cell r="F2855">
            <v>9564934.3100000005</v>
          </cell>
          <cell r="G2855">
            <v>549304</v>
          </cell>
          <cell r="H2855">
            <v>35.950000000000003</v>
          </cell>
          <cell r="I2855">
            <v>0.35950000000000004</v>
          </cell>
          <cell r="J2855">
            <v>39968</v>
          </cell>
          <cell r="K2855">
            <v>41033</v>
          </cell>
          <cell r="L2855">
            <v>234000</v>
          </cell>
        </row>
        <row r="2856">
          <cell r="B2856">
            <v>12000000</v>
          </cell>
          <cell r="C2856">
            <v>39938</v>
          </cell>
          <cell r="F2856">
            <v>5349997.55</v>
          </cell>
          <cell r="G2856">
            <v>708824</v>
          </cell>
          <cell r="H2856">
            <v>36.04</v>
          </cell>
          <cell r="I2856">
            <v>0.3604</v>
          </cell>
          <cell r="J2856">
            <v>39968</v>
          </cell>
          <cell r="K2856">
            <v>40667</v>
          </cell>
          <cell r="L2856">
            <v>318600</v>
          </cell>
        </row>
        <row r="2857">
          <cell r="B2857">
            <v>16000000</v>
          </cell>
          <cell r="C2857">
            <v>39938</v>
          </cell>
          <cell r="D2857" t="str">
            <v>A</v>
          </cell>
          <cell r="E2857" t="str">
            <v>S</v>
          </cell>
          <cell r="F2857">
            <v>4027365.17</v>
          </cell>
          <cell r="G2857">
            <v>1606914</v>
          </cell>
          <cell r="H2857">
            <v>35.94</v>
          </cell>
          <cell r="I2857">
            <v>0.3594</v>
          </cell>
          <cell r="J2857">
            <v>39968</v>
          </cell>
          <cell r="K2857">
            <v>40302</v>
          </cell>
          <cell r="L2857">
            <v>424000</v>
          </cell>
        </row>
        <row r="2858">
          <cell r="B2858">
            <v>3500000</v>
          </cell>
          <cell r="C2858">
            <v>39938</v>
          </cell>
          <cell r="F2858">
            <v>676008.93</v>
          </cell>
          <cell r="G2858">
            <v>264444</v>
          </cell>
          <cell r="H2858">
            <v>41.5</v>
          </cell>
          <cell r="I2858">
            <v>0.41499999999999998</v>
          </cell>
          <cell r="J2858">
            <v>39968</v>
          </cell>
          <cell r="K2858">
            <v>40486</v>
          </cell>
          <cell r="L2858">
            <v>92750</v>
          </cell>
        </row>
        <row r="2859">
          <cell r="B2859">
            <v>2500000</v>
          </cell>
          <cell r="C2859">
            <v>39938</v>
          </cell>
          <cell r="D2859" t="str">
            <v>A</v>
          </cell>
          <cell r="E2859" t="str">
            <v>S</v>
          </cell>
          <cell r="F2859">
            <v>2256706.89</v>
          </cell>
          <cell r="G2859">
            <v>188888</v>
          </cell>
          <cell r="H2859">
            <v>41.5</v>
          </cell>
          <cell r="I2859">
            <v>0.41499999999999998</v>
          </cell>
          <cell r="J2859">
            <v>39968</v>
          </cell>
          <cell r="K2859">
            <v>40486</v>
          </cell>
          <cell r="L2859">
            <v>66250</v>
          </cell>
        </row>
        <row r="2860">
          <cell r="B2860">
            <v>10000000</v>
          </cell>
          <cell r="C2860">
            <v>39938</v>
          </cell>
          <cell r="F2860">
            <v>5250719.42</v>
          </cell>
          <cell r="G2860">
            <v>636651</v>
          </cell>
          <cell r="H2860">
            <v>44.54</v>
          </cell>
          <cell r="I2860">
            <v>0.44540000000000002</v>
          </cell>
          <cell r="J2860">
            <v>39968</v>
          </cell>
          <cell r="K2860">
            <v>40667</v>
          </cell>
          <cell r="L2860">
            <v>265500</v>
          </cell>
        </row>
        <row r="2861">
          <cell r="B2861">
            <v>11000000</v>
          </cell>
          <cell r="C2861">
            <v>39938</v>
          </cell>
          <cell r="F2861">
            <v>8017385.0499999998</v>
          </cell>
          <cell r="G2861">
            <v>503529</v>
          </cell>
          <cell r="H2861">
            <v>35.950000000000003</v>
          </cell>
          <cell r="I2861">
            <v>0.35950000000000004</v>
          </cell>
          <cell r="J2861">
            <v>39968</v>
          </cell>
          <cell r="K2861">
            <v>41033</v>
          </cell>
          <cell r="L2861">
            <v>214500</v>
          </cell>
        </row>
        <row r="2862">
          <cell r="B2862">
            <v>6000000</v>
          </cell>
          <cell r="C2862">
            <v>39938</v>
          </cell>
          <cell r="E2862" t="str">
            <v>P</v>
          </cell>
          <cell r="F2862">
            <v>3869262.1</v>
          </cell>
          <cell r="G2862">
            <v>381991</v>
          </cell>
          <cell r="H2862">
            <v>44.54</v>
          </cell>
          <cell r="I2862">
            <v>0.44540000000000002</v>
          </cell>
          <cell r="J2862">
            <v>39968</v>
          </cell>
          <cell r="K2862">
            <v>40667</v>
          </cell>
          <cell r="L2862">
            <v>159300</v>
          </cell>
        </row>
        <row r="2863">
          <cell r="B2863">
            <v>4000000</v>
          </cell>
          <cell r="C2863">
            <v>39938</v>
          </cell>
          <cell r="D2863" t="str">
            <v>A</v>
          </cell>
          <cell r="E2863" t="str">
            <v>T</v>
          </cell>
          <cell r="F2863">
            <v>3975145.59</v>
          </cell>
          <cell r="G2863">
            <v>254661</v>
          </cell>
          <cell r="H2863">
            <v>44.54</v>
          </cell>
          <cell r="I2863">
            <v>0.44540000000000002</v>
          </cell>
          <cell r="J2863">
            <v>39968</v>
          </cell>
          <cell r="K2863">
            <v>40667</v>
          </cell>
          <cell r="L2863">
            <v>106200</v>
          </cell>
        </row>
        <row r="2864">
          <cell r="B2864">
            <v>12000000</v>
          </cell>
          <cell r="C2864">
            <v>39938</v>
          </cell>
          <cell r="E2864" t="str">
            <v>R</v>
          </cell>
          <cell r="F2864">
            <v>6976307.2800000003</v>
          </cell>
          <cell r="G2864">
            <v>873058</v>
          </cell>
          <cell r="H2864">
            <v>36.090000000000003</v>
          </cell>
          <cell r="I2864">
            <v>0.36090000000000005</v>
          </cell>
          <cell r="J2864">
            <v>39968</v>
          </cell>
          <cell r="K2864">
            <v>40486</v>
          </cell>
          <cell r="L2864">
            <v>318000</v>
          </cell>
        </row>
        <row r="2865">
          <cell r="B2865">
            <v>20000000</v>
          </cell>
          <cell r="C2865">
            <v>39938</v>
          </cell>
          <cell r="F2865">
            <v>14741397.390000001</v>
          </cell>
          <cell r="G2865">
            <v>915507</v>
          </cell>
          <cell r="H2865">
            <v>35.950000000000003</v>
          </cell>
          <cell r="I2865">
            <v>0.35950000000000004</v>
          </cell>
          <cell r="J2865">
            <v>39968</v>
          </cell>
          <cell r="K2865">
            <v>41033</v>
          </cell>
          <cell r="L2865">
            <v>390000</v>
          </cell>
        </row>
        <row r="2866">
          <cell r="B2866">
            <v>7000000</v>
          </cell>
          <cell r="C2866">
            <v>39938</v>
          </cell>
          <cell r="E2866" t="str">
            <v>R</v>
          </cell>
          <cell r="F2866">
            <v>7652627.7300000004</v>
          </cell>
          <cell r="G2866">
            <v>386953</v>
          </cell>
          <cell r="H2866">
            <v>51.88</v>
          </cell>
          <cell r="I2866">
            <v>0.51880000000000004</v>
          </cell>
          <cell r="J2866">
            <v>39968</v>
          </cell>
          <cell r="K2866">
            <v>41033</v>
          </cell>
          <cell r="L2866">
            <v>136500</v>
          </cell>
        </row>
        <row r="2867">
          <cell r="B2867">
            <v>5500000</v>
          </cell>
          <cell r="C2867">
            <v>39938</v>
          </cell>
          <cell r="F2867">
            <v>1519158.44</v>
          </cell>
          <cell r="G2867">
            <v>415554</v>
          </cell>
          <cell r="H2867">
            <v>41.5</v>
          </cell>
          <cell r="I2867">
            <v>0.41499999999999998</v>
          </cell>
          <cell r="J2867">
            <v>39968</v>
          </cell>
          <cell r="K2867">
            <v>40486</v>
          </cell>
          <cell r="L2867">
            <v>145750</v>
          </cell>
        </row>
        <row r="2868">
          <cell r="B2868">
            <v>4000000</v>
          </cell>
          <cell r="C2868">
            <v>39938</v>
          </cell>
          <cell r="F2868">
            <v>2084025.33</v>
          </cell>
          <cell r="G2868">
            <v>254661</v>
          </cell>
          <cell r="H2868">
            <v>44.54</v>
          </cell>
          <cell r="I2868">
            <v>0.44540000000000002</v>
          </cell>
          <cell r="J2868">
            <v>39968</v>
          </cell>
          <cell r="K2868">
            <v>40667</v>
          </cell>
          <cell r="L2868">
            <v>106200</v>
          </cell>
        </row>
        <row r="2869">
          <cell r="B2869">
            <v>15000000</v>
          </cell>
          <cell r="C2869">
            <v>39938</v>
          </cell>
          <cell r="F2869">
            <v>11143049.18</v>
          </cell>
          <cell r="G2869">
            <v>686630</v>
          </cell>
          <cell r="H2869">
            <v>35.950000000000003</v>
          </cell>
          <cell r="I2869">
            <v>0.35950000000000004</v>
          </cell>
          <cell r="J2869">
            <v>39968</v>
          </cell>
          <cell r="K2869">
            <v>41033</v>
          </cell>
          <cell r="L2869">
            <v>292500</v>
          </cell>
        </row>
        <row r="2870">
          <cell r="B2870">
            <v>10000000</v>
          </cell>
          <cell r="C2870">
            <v>39938</v>
          </cell>
          <cell r="F2870">
            <v>6277048.4000000004</v>
          </cell>
          <cell r="G2870">
            <v>636651</v>
          </cell>
          <cell r="H2870">
            <v>44.54</v>
          </cell>
          <cell r="I2870">
            <v>0.44540000000000002</v>
          </cell>
          <cell r="J2870">
            <v>39968</v>
          </cell>
          <cell r="K2870">
            <v>40667</v>
          </cell>
          <cell r="L2870">
            <v>265500</v>
          </cell>
        </row>
        <row r="2871">
          <cell r="B2871">
            <v>4000000</v>
          </cell>
          <cell r="C2871">
            <v>39938</v>
          </cell>
          <cell r="E2871" t="str">
            <v>P</v>
          </cell>
          <cell r="F2871">
            <v>1333854.26</v>
          </cell>
          <cell r="G2871">
            <v>302221</v>
          </cell>
          <cell r="H2871">
            <v>41.5</v>
          </cell>
          <cell r="I2871">
            <v>0.41499999999999998</v>
          </cell>
          <cell r="J2871">
            <v>39968</v>
          </cell>
          <cell r="K2871">
            <v>40486</v>
          </cell>
          <cell r="L2871">
            <v>106000</v>
          </cell>
        </row>
        <row r="2872">
          <cell r="B2872">
            <v>5000000</v>
          </cell>
          <cell r="C2872">
            <v>39938</v>
          </cell>
          <cell r="F2872">
            <v>3898683.84</v>
          </cell>
          <cell r="G2872">
            <v>276395</v>
          </cell>
          <cell r="H2872">
            <v>51.88</v>
          </cell>
          <cell r="I2872">
            <v>0.51880000000000004</v>
          </cell>
          <cell r="J2872">
            <v>39968</v>
          </cell>
          <cell r="K2872">
            <v>41033</v>
          </cell>
          <cell r="L2872">
            <v>97500</v>
          </cell>
        </row>
        <row r="2873">
          <cell r="B2873">
            <v>4000000</v>
          </cell>
          <cell r="C2873">
            <v>39938</v>
          </cell>
          <cell r="F2873">
            <v>3118736.43</v>
          </cell>
          <cell r="G2873">
            <v>221116</v>
          </cell>
          <cell r="H2873">
            <v>51.88</v>
          </cell>
          <cell r="I2873">
            <v>0.51880000000000004</v>
          </cell>
          <cell r="J2873">
            <v>39968</v>
          </cell>
          <cell r="K2873">
            <v>41033</v>
          </cell>
          <cell r="L2873">
            <v>78000</v>
          </cell>
        </row>
        <row r="2874">
          <cell r="B2874">
            <v>8000000</v>
          </cell>
          <cell r="C2874">
            <v>39938</v>
          </cell>
          <cell r="E2874" t="str">
            <v>Q</v>
          </cell>
          <cell r="F2874">
            <v>6489941.0199999996</v>
          </cell>
          <cell r="G2874">
            <v>466675</v>
          </cell>
          <cell r="H2874">
            <v>48.86</v>
          </cell>
          <cell r="I2874">
            <v>0.48859999999999998</v>
          </cell>
          <cell r="J2874">
            <v>39968</v>
          </cell>
          <cell r="K2874">
            <v>40851</v>
          </cell>
          <cell r="L2874">
            <v>196000</v>
          </cell>
        </row>
        <row r="2875">
          <cell r="B2875">
            <v>12000000</v>
          </cell>
          <cell r="C2875">
            <v>39938</v>
          </cell>
          <cell r="D2875" t="str">
            <v>A</v>
          </cell>
          <cell r="E2875" t="str">
            <v>T</v>
          </cell>
          <cell r="F2875">
            <v>10357617.98</v>
          </cell>
          <cell r="G2875">
            <v>708824</v>
          </cell>
          <cell r="H2875">
            <v>36.04</v>
          </cell>
          <cell r="I2875">
            <v>0.3604</v>
          </cell>
          <cell r="J2875">
            <v>39968</v>
          </cell>
          <cell r="K2875">
            <v>40667</v>
          </cell>
          <cell r="L2875">
            <v>318600</v>
          </cell>
        </row>
        <row r="2876">
          <cell r="B2876">
            <v>3000000</v>
          </cell>
          <cell r="C2876">
            <v>39938</v>
          </cell>
          <cell r="F2876">
            <v>44.47</v>
          </cell>
          <cell r="G2876">
            <v>305494</v>
          </cell>
          <cell r="H2876">
            <v>38.729999999999997</v>
          </cell>
          <cell r="I2876">
            <v>0.38729999999999998</v>
          </cell>
          <cell r="J2876">
            <v>39968</v>
          </cell>
          <cell r="K2876">
            <v>40302</v>
          </cell>
          <cell r="L2876">
            <v>79500</v>
          </cell>
        </row>
        <row r="2877">
          <cell r="B2877">
            <v>10000000</v>
          </cell>
          <cell r="C2877">
            <v>39938</v>
          </cell>
          <cell r="F2877">
            <v>1885241.83</v>
          </cell>
          <cell r="G2877">
            <v>755553</v>
          </cell>
          <cell r="H2877">
            <v>41.5</v>
          </cell>
          <cell r="I2877">
            <v>0.41499999999999998</v>
          </cell>
          <cell r="J2877">
            <v>39968</v>
          </cell>
          <cell r="K2877">
            <v>40486</v>
          </cell>
          <cell r="L2877">
            <v>265000</v>
          </cell>
        </row>
        <row r="2878">
          <cell r="B2878">
            <v>15000000</v>
          </cell>
          <cell r="C2878">
            <v>39938</v>
          </cell>
          <cell r="F2878">
            <v>11107071.810000001</v>
          </cell>
          <cell r="G2878">
            <v>686630</v>
          </cell>
          <cell r="H2878">
            <v>35.950000000000003</v>
          </cell>
          <cell r="I2878">
            <v>0.35950000000000004</v>
          </cell>
          <cell r="J2878">
            <v>39968</v>
          </cell>
          <cell r="K2878">
            <v>41033</v>
          </cell>
          <cell r="L2878">
            <v>292500</v>
          </cell>
        </row>
        <row r="2879">
          <cell r="B2879">
            <v>4000000</v>
          </cell>
          <cell r="C2879">
            <v>39938</v>
          </cell>
          <cell r="E2879" t="str">
            <v>R</v>
          </cell>
          <cell r="F2879">
            <v>2466803.0699999998</v>
          </cell>
          <cell r="G2879">
            <v>302221</v>
          </cell>
          <cell r="H2879">
            <v>41.5</v>
          </cell>
          <cell r="I2879">
            <v>0.41499999999999998</v>
          </cell>
          <cell r="J2879">
            <v>39968</v>
          </cell>
          <cell r="K2879">
            <v>40486</v>
          </cell>
          <cell r="L2879">
            <v>106000</v>
          </cell>
        </row>
        <row r="2880">
          <cell r="B2880">
            <v>3500000</v>
          </cell>
          <cell r="C2880">
            <v>39938</v>
          </cell>
          <cell r="F2880">
            <v>2003680.7</v>
          </cell>
          <cell r="G2880">
            <v>222828</v>
          </cell>
          <cell r="H2880">
            <v>44.54</v>
          </cell>
          <cell r="I2880">
            <v>0.44540000000000002</v>
          </cell>
          <cell r="J2880">
            <v>39968</v>
          </cell>
          <cell r="K2880">
            <v>40667</v>
          </cell>
          <cell r="L2880">
            <v>92925</v>
          </cell>
        </row>
        <row r="2881">
          <cell r="B2881">
            <v>3000000</v>
          </cell>
          <cell r="C2881">
            <v>39938</v>
          </cell>
          <cell r="D2881" t="str">
            <v>A</v>
          </cell>
          <cell r="E2881" t="str">
            <v>S</v>
          </cell>
          <cell r="F2881">
            <v>3546289.58</v>
          </cell>
          <cell r="G2881">
            <v>165837</v>
          </cell>
          <cell r="H2881">
            <v>51.88</v>
          </cell>
          <cell r="I2881">
            <v>0.51880000000000004</v>
          </cell>
          <cell r="J2881">
            <v>39968</v>
          </cell>
          <cell r="K2881">
            <v>41033</v>
          </cell>
          <cell r="L2881">
            <v>58500</v>
          </cell>
        </row>
        <row r="2882">
          <cell r="B2882">
            <v>4500000</v>
          </cell>
          <cell r="C2882">
            <v>39938</v>
          </cell>
          <cell r="D2882" t="str">
            <v>A</v>
          </cell>
          <cell r="E2882" t="str">
            <v>S</v>
          </cell>
          <cell r="F2882">
            <v>3267153.78</v>
          </cell>
          <cell r="G2882">
            <v>339999</v>
          </cell>
          <cell r="H2882">
            <v>41.5</v>
          </cell>
          <cell r="I2882">
            <v>0.41499999999999998</v>
          </cell>
          <cell r="J2882">
            <v>39968</v>
          </cell>
          <cell r="K2882">
            <v>40486</v>
          </cell>
          <cell r="L2882">
            <v>119250</v>
          </cell>
        </row>
        <row r="2883">
          <cell r="B2883">
            <v>3000000</v>
          </cell>
          <cell r="C2883">
            <v>39938</v>
          </cell>
          <cell r="E2883" t="str">
            <v>R</v>
          </cell>
          <cell r="F2883">
            <v>872263.39</v>
          </cell>
          <cell r="G2883">
            <v>305494</v>
          </cell>
          <cell r="H2883">
            <v>38.729999999999997</v>
          </cell>
          <cell r="I2883">
            <v>0.38729999999999998</v>
          </cell>
          <cell r="J2883">
            <v>39968</v>
          </cell>
          <cell r="K2883">
            <v>40302</v>
          </cell>
          <cell r="L2883">
            <v>79500</v>
          </cell>
        </row>
        <row r="2884">
          <cell r="B2884">
            <v>14000000</v>
          </cell>
          <cell r="C2884">
            <v>39938</v>
          </cell>
          <cell r="F2884">
            <v>4092156.51</v>
          </cell>
          <cell r="G2884">
            <v>1018568</v>
          </cell>
          <cell r="H2884">
            <v>36.090000000000003</v>
          </cell>
          <cell r="I2884">
            <v>0.36090000000000005</v>
          </cell>
          <cell r="J2884">
            <v>39968</v>
          </cell>
          <cell r="K2884">
            <v>40486</v>
          </cell>
          <cell r="L2884">
            <v>371000</v>
          </cell>
        </row>
        <row r="2885">
          <cell r="B2885">
            <v>6500000</v>
          </cell>
          <cell r="C2885">
            <v>39938</v>
          </cell>
          <cell r="F2885">
            <v>4012190.92</v>
          </cell>
          <cell r="G2885">
            <v>379174</v>
          </cell>
          <cell r="H2885">
            <v>48.86</v>
          </cell>
          <cell r="I2885">
            <v>0.48859999999999998</v>
          </cell>
          <cell r="J2885">
            <v>39968</v>
          </cell>
          <cell r="K2885">
            <v>40851</v>
          </cell>
          <cell r="L2885">
            <v>159250</v>
          </cell>
        </row>
        <row r="2886">
          <cell r="B2886">
            <v>16000000</v>
          </cell>
          <cell r="C2886">
            <v>39938</v>
          </cell>
          <cell r="F2886">
            <v>10818294.26</v>
          </cell>
          <cell r="G2886">
            <v>732406</v>
          </cell>
          <cell r="H2886">
            <v>35.950000000000003</v>
          </cell>
          <cell r="I2886">
            <v>0.35950000000000004</v>
          </cell>
          <cell r="J2886">
            <v>39968</v>
          </cell>
          <cell r="K2886">
            <v>41033</v>
          </cell>
          <cell r="L2886">
            <v>312000</v>
          </cell>
        </row>
        <row r="2887">
          <cell r="B2887">
            <v>12000000</v>
          </cell>
          <cell r="C2887">
            <v>39939</v>
          </cell>
          <cell r="F2887">
            <v>8803407.7300000004</v>
          </cell>
          <cell r="G2887">
            <v>549304</v>
          </cell>
          <cell r="H2887">
            <v>35.950000000000003</v>
          </cell>
          <cell r="I2887">
            <v>0.35950000000000004</v>
          </cell>
          <cell r="J2887">
            <v>39968</v>
          </cell>
          <cell r="K2887">
            <v>41033</v>
          </cell>
          <cell r="L2887">
            <v>234000</v>
          </cell>
        </row>
        <row r="2888">
          <cell r="B2888">
            <v>5000000</v>
          </cell>
          <cell r="C2888">
            <v>39939</v>
          </cell>
          <cell r="D2888" t="str">
            <v>A</v>
          </cell>
          <cell r="E2888" t="str">
            <v>T</v>
          </cell>
          <cell r="F2888">
            <v>3173796.76</v>
          </cell>
          <cell r="G2888">
            <v>509157</v>
          </cell>
          <cell r="H2888">
            <v>38.729999999999997</v>
          </cell>
          <cell r="I2888">
            <v>0.38729999999999998</v>
          </cell>
          <cell r="J2888">
            <v>39968</v>
          </cell>
          <cell r="K2888">
            <v>40302</v>
          </cell>
          <cell r="L2888">
            <v>132500</v>
          </cell>
        </row>
        <row r="2889">
          <cell r="B2889">
            <v>3500000</v>
          </cell>
          <cell r="C2889">
            <v>39939</v>
          </cell>
          <cell r="D2889" t="str">
            <v>A</v>
          </cell>
          <cell r="E2889" t="str">
            <v>T</v>
          </cell>
          <cell r="F2889">
            <v>2341612.69</v>
          </cell>
          <cell r="G2889">
            <v>356410</v>
          </cell>
          <cell r="H2889">
            <v>38.729999999999997</v>
          </cell>
          <cell r="I2889">
            <v>0.38729999999999998</v>
          </cell>
          <cell r="J2889">
            <v>39968</v>
          </cell>
          <cell r="K2889">
            <v>40302</v>
          </cell>
          <cell r="L2889">
            <v>92750</v>
          </cell>
        </row>
        <row r="2890">
          <cell r="B2890">
            <v>4000000</v>
          </cell>
          <cell r="C2890">
            <v>39939</v>
          </cell>
          <cell r="F2890">
            <v>1830039.82</v>
          </cell>
          <cell r="G2890">
            <v>254661</v>
          </cell>
          <cell r="H2890">
            <v>44.54</v>
          </cell>
          <cell r="I2890">
            <v>0.44540000000000002</v>
          </cell>
          <cell r="J2890">
            <v>39968</v>
          </cell>
          <cell r="K2890">
            <v>40667</v>
          </cell>
          <cell r="L2890">
            <v>106200</v>
          </cell>
        </row>
        <row r="2891">
          <cell r="B2891">
            <v>6000000</v>
          </cell>
          <cell r="C2891">
            <v>39939</v>
          </cell>
          <cell r="F2891">
            <v>4055308.77</v>
          </cell>
          <cell r="G2891">
            <v>350007</v>
          </cell>
          <cell r="H2891">
            <v>48.86</v>
          </cell>
          <cell r="I2891">
            <v>0.48859999999999998</v>
          </cell>
          <cell r="J2891">
            <v>39968</v>
          </cell>
          <cell r="K2891">
            <v>40851</v>
          </cell>
          <cell r="L2891">
            <v>147000</v>
          </cell>
        </row>
        <row r="2892">
          <cell r="B2892">
            <v>12000000</v>
          </cell>
          <cell r="C2892">
            <v>39939</v>
          </cell>
          <cell r="F2892">
            <v>5621183.3099999996</v>
          </cell>
          <cell r="G2892">
            <v>708824</v>
          </cell>
          <cell r="H2892">
            <v>36.04</v>
          </cell>
          <cell r="I2892">
            <v>0.3604</v>
          </cell>
          <cell r="J2892">
            <v>39968</v>
          </cell>
          <cell r="K2892">
            <v>40667</v>
          </cell>
          <cell r="L2892">
            <v>318600</v>
          </cell>
        </row>
        <row r="2893">
          <cell r="B2893">
            <v>4000000</v>
          </cell>
          <cell r="C2893">
            <v>39939</v>
          </cell>
          <cell r="E2893" t="str">
            <v>R</v>
          </cell>
          <cell r="F2893">
            <v>3860990.12</v>
          </cell>
          <cell r="G2893">
            <v>254661</v>
          </cell>
          <cell r="H2893">
            <v>44.54</v>
          </cell>
          <cell r="I2893">
            <v>0.44540000000000002</v>
          </cell>
          <cell r="J2893">
            <v>39968</v>
          </cell>
          <cell r="K2893">
            <v>40667</v>
          </cell>
          <cell r="L2893">
            <v>106200</v>
          </cell>
        </row>
        <row r="2894">
          <cell r="B2894">
            <v>14000000</v>
          </cell>
          <cell r="C2894">
            <v>39939</v>
          </cell>
          <cell r="F2894">
            <v>10081541.09</v>
          </cell>
          <cell r="G2894">
            <v>640855</v>
          </cell>
          <cell r="H2894">
            <v>35.950000000000003</v>
          </cell>
          <cell r="I2894">
            <v>0.35950000000000004</v>
          </cell>
          <cell r="J2894">
            <v>39968</v>
          </cell>
          <cell r="K2894">
            <v>41033</v>
          </cell>
          <cell r="L2894">
            <v>273000</v>
          </cell>
        </row>
        <row r="2895">
          <cell r="B2895">
            <v>5000000</v>
          </cell>
          <cell r="C2895">
            <v>39939</v>
          </cell>
          <cell r="F2895">
            <v>2609179.2400000002</v>
          </cell>
          <cell r="G2895">
            <v>318326</v>
          </cell>
          <cell r="H2895">
            <v>44.54</v>
          </cell>
          <cell r="I2895">
            <v>0.44540000000000002</v>
          </cell>
          <cell r="J2895">
            <v>39968</v>
          </cell>
          <cell r="K2895">
            <v>40667</v>
          </cell>
          <cell r="L2895">
            <v>132750</v>
          </cell>
        </row>
        <row r="2896">
          <cell r="B2896">
            <v>5000000</v>
          </cell>
          <cell r="C2896">
            <v>39939</v>
          </cell>
          <cell r="D2896" t="str">
            <v>A</v>
          </cell>
          <cell r="E2896" t="str">
            <v>T</v>
          </cell>
          <cell r="F2896">
            <v>5357981.12</v>
          </cell>
          <cell r="G2896">
            <v>318326</v>
          </cell>
          <cell r="H2896">
            <v>44.54</v>
          </cell>
          <cell r="I2896">
            <v>0.44540000000000002</v>
          </cell>
          <cell r="J2896">
            <v>39968</v>
          </cell>
          <cell r="K2896">
            <v>40667</v>
          </cell>
          <cell r="L2896">
            <v>132750</v>
          </cell>
        </row>
        <row r="2897">
          <cell r="B2897">
            <v>12000000</v>
          </cell>
          <cell r="C2897">
            <v>39939</v>
          </cell>
          <cell r="D2897" t="str">
            <v>A</v>
          </cell>
          <cell r="E2897" t="str">
            <v>T</v>
          </cell>
          <cell r="F2897">
            <v>12177417.91</v>
          </cell>
          <cell r="G2897">
            <v>549304</v>
          </cell>
          <cell r="H2897">
            <v>35.950000000000003</v>
          </cell>
          <cell r="I2897">
            <v>0.35950000000000004</v>
          </cell>
          <cell r="J2897">
            <v>39968</v>
          </cell>
          <cell r="K2897">
            <v>41033</v>
          </cell>
          <cell r="L2897">
            <v>234000</v>
          </cell>
        </row>
        <row r="2898">
          <cell r="B2898">
            <v>8000000</v>
          </cell>
          <cell r="C2898">
            <v>39939</v>
          </cell>
          <cell r="E2898" t="str">
            <v>Q</v>
          </cell>
          <cell r="F2898">
            <v>7686314.46</v>
          </cell>
          <cell r="G2898">
            <v>442232</v>
          </cell>
          <cell r="H2898">
            <v>51.88</v>
          </cell>
          <cell r="I2898">
            <v>0.51880000000000004</v>
          </cell>
          <cell r="J2898">
            <v>39968</v>
          </cell>
          <cell r="K2898">
            <v>41033</v>
          </cell>
          <cell r="L2898">
            <v>156000</v>
          </cell>
        </row>
        <row r="2899">
          <cell r="B2899">
            <v>12000000</v>
          </cell>
          <cell r="C2899">
            <v>39939</v>
          </cell>
          <cell r="E2899" t="str">
            <v>P</v>
          </cell>
          <cell r="F2899">
            <v>4237466.5999999996</v>
          </cell>
          <cell r="G2899">
            <v>873058</v>
          </cell>
          <cell r="H2899">
            <v>36.090000000000003</v>
          </cell>
          <cell r="I2899">
            <v>0.36090000000000005</v>
          </cell>
          <cell r="J2899">
            <v>39968</v>
          </cell>
          <cell r="K2899">
            <v>40486</v>
          </cell>
          <cell r="L2899">
            <v>318000</v>
          </cell>
        </row>
        <row r="2900">
          <cell r="B2900">
            <v>4000000</v>
          </cell>
          <cell r="C2900">
            <v>39939</v>
          </cell>
          <cell r="E2900" t="str">
            <v>R</v>
          </cell>
          <cell r="F2900">
            <v>3275108.16</v>
          </cell>
          <cell r="G2900">
            <v>254661</v>
          </cell>
          <cell r="H2900">
            <v>44.54</v>
          </cell>
          <cell r="I2900">
            <v>0.44540000000000002</v>
          </cell>
          <cell r="J2900">
            <v>39968</v>
          </cell>
          <cell r="K2900">
            <v>40667</v>
          </cell>
          <cell r="L2900">
            <v>106200</v>
          </cell>
        </row>
        <row r="2901">
          <cell r="B2901">
            <v>15000000</v>
          </cell>
          <cell r="C2901">
            <v>39939</v>
          </cell>
          <cell r="F2901">
            <v>7454901.5700000003</v>
          </cell>
          <cell r="G2901">
            <v>886030</v>
          </cell>
          <cell r="H2901">
            <v>36.04</v>
          </cell>
          <cell r="I2901">
            <v>0.3604</v>
          </cell>
          <cell r="J2901">
            <v>39968</v>
          </cell>
          <cell r="K2901">
            <v>40667</v>
          </cell>
          <cell r="L2901">
            <v>398250</v>
          </cell>
        </row>
        <row r="2902">
          <cell r="B2902">
            <v>6000000</v>
          </cell>
          <cell r="C2902">
            <v>39939</v>
          </cell>
          <cell r="F2902">
            <v>4062795.23</v>
          </cell>
          <cell r="G2902">
            <v>350007</v>
          </cell>
          <cell r="H2902">
            <v>48.86</v>
          </cell>
          <cell r="I2902">
            <v>0.48859999999999998</v>
          </cell>
          <cell r="J2902">
            <v>39968</v>
          </cell>
          <cell r="K2902">
            <v>40851</v>
          </cell>
          <cell r="L2902">
            <v>147000</v>
          </cell>
        </row>
        <row r="2903">
          <cell r="B2903">
            <v>5500000</v>
          </cell>
          <cell r="C2903">
            <v>39939</v>
          </cell>
          <cell r="F2903">
            <v>3026088.24</v>
          </cell>
          <cell r="G2903">
            <v>350158</v>
          </cell>
          <cell r="H2903">
            <v>44.54</v>
          </cell>
          <cell r="I2903">
            <v>0.44540000000000002</v>
          </cell>
          <cell r="J2903">
            <v>39968</v>
          </cell>
          <cell r="K2903">
            <v>40667</v>
          </cell>
          <cell r="L2903">
            <v>146025</v>
          </cell>
        </row>
        <row r="2904">
          <cell r="B2904">
            <v>10500000</v>
          </cell>
          <cell r="C2904">
            <v>39939</v>
          </cell>
          <cell r="F2904">
            <v>2807523.9</v>
          </cell>
          <cell r="G2904">
            <v>763926</v>
          </cell>
          <cell r="H2904">
            <v>36.090000000000003</v>
          </cell>
          <cell r="I2904">
            <v>0.36090000000000005</v>
          </cell>
          <cell r="J2904">
            <v>39968</v>
          </cell>
          <cell r="K2904">
            <v>40486</v>
          </cell>
          <cell r="L2904">
            <v>278250</v>
          </cell>
        </row>
        <row r="2905">
          <cell r="B2905">
            <v>4000000</v>
          </cell>
          <cell r="C2905">
            <v>39939</v>
          </cell>
          <cell r="F2905">
            <v>509996.88</v>
          </cell>
          <cell r="G2905">
            <v>302221</v>
          </cell>
          <cell r="H2905">
            <v>41.5</v>
          </cell>
          <cell r="I2905">
            <v>0.41499999999999998</v>
          </cell>
          <cell r="J2905">
            <v>39968</v>
          </cell>
          <cell r="K2905">
            <v>40486</v>
          </cell>
          <cell r="L2905">
            <v>106000</v>
          </cell>
        </row>
        <row r="2906">
          <cell r="B2906">
            <v>5000000</v>
          </cell>
          <cell r="C2906">
            <v>39939</v>
          </cell>
          <cell r="F2906">
            <v>2222558.62</v>
          </cell>
          <cell r="G2906">
            <v>318326</v>
          </cell>
          <cell r="H2906">
            <v>44.54</v>
          </cell>
          <cell r="I2906">
            <v>0.44540000000000002</v>
          </cell>
          <cell r="J2906">
            <v>39968</v>
          </cell>
          <cell r="K2906">
            <v>40667</v>
          </cell>
          <cell r="L2906">
            <v>132750</v>
          </cell>
        </row>
        <row r="2907">
          <cell r="B2907">
            <v>5000000</v>
          </cell>
          <cell r="C2907">
            <v>39939</v>
          </cell>
          <cell r="F2907">
            <v>2623598.4500000002</v>
          </cell>
          <cell r="G2907">
            <v>318326</v>
          </cell>
          <cell r="H2907">
            <v>44.54</v>
          </cell>
          <cell r="I2907">
            <v>0.44540000000000002</v>
          </cell>
          <cell r="J2907">
            <v>39968</v>
          </cell>
          <cell r="K2907">
            <v>40667</v>
          </cell>
          <cell r="L2907">
            <v>132750</v>
          </cell>
        </row>
        <row r="2908">
          <cell r="B2908">
            <v>2000000</v>
          </cell>
          <cell r="C2908">
            <v>39939</v>
          </cell>
          <cell r="F2908">
            <v>1042479.3</v>
          </cell>
          <cell r="G2908">
            <v>127331</v>
          </cell>
          <cell r="H2908">
            <v>44.54</v>
          </cell>
          <cell r="I2908">
            <v>0.44540000000000002</v>
          </cell>
          <cell r="J2908">
            <v>39968</v>
          </cell>
          <cell r="K2908">
            <v>40667</v>
          </cell>
          <cell r="L2908">
            <v>53100</v>
          </cell>
        </row>
        <row r="2909">
          <cell r="B2909">
            <v>3000000</v>
          </cell>
          <cell r="C2909">
            <v>39939</v>
          </cell>
          <cell r="F2909">
            <v>934836.61</v>
          </cell>
          <cell r="G2909">
            <v>226666</v>
          </cell>
          <cell r="H2909">
            <v>41.5</v>
          </cell>
          <cell r="I2909">
            <v>0.41499999999999998</v>
          </cell>
          <cell r="J2909">
            <v>39968</v>
          </cell>
          <cell r="K2909">
            <v>40486</v>
          </cell>
          <cell r="L2909">
            <v>79500</v>
          </cell>
        </row>
        <row r="2910">
          <cell r="B2910">
            <v>5000000</v>
          </cell>
          <cell r="C2910">
            <v>39939</v>
          </cell>
          <cell r="F2910">
            <v>3610396.81</v>
          </cell>
          <cell r="G2910">
            <v>276395</v>
          </cell>
          <cell r="H2910">
            <v>51.88</v>
          </cell>
          <cell r="I2910">
            <v>0.51880000000000004</v>
          </cell>
          <cell r="J2910">
            <v>39968</v>
          </cell>
          <cell r="K2910">
            <v>41033</v>
          </cell>
          <cell r="L2910">
            <v>97500</v>
          </cell>
        </row>
        <row r="2911">
          <cell r="B2911">
            <v>5000000</v>
          </cell>
          <cell r="C2911">
            <v>39939</v>
          </cell>
          <cell r="F2911">
            <v>1369571.55</v>
          </cell>
          <cell r="G2911">
            <v>377777</v>
          </cell>
          <cell r="H2911">
            <v>41.5</v>
          </cell>
          <cell r="I2911">
            <v>0.41499999999999998</v>
          </cell>
          <cell r="J2911">
            <v>39968</v>
          </cell>
          <cell r="K2911">
            <v>40486</v>
          </cell>
          <cell r="L2911">
            <v>132500</v>
          </cell>
        </row>
        <row r="2912">
          <cell r="B2912">
            <v>3500000</v>
          </cell>
          <cell r="C2912">
            <v>39939</v>
          </cell>
          <cell r="F2912">
            <v>691726.3</v>
          </cell>
          <cell r="G2912">
            <v>264444</v>
          </cell>
          <cell r="H2912">
            <v>41.5</v>
          </cell>
          <cell r="I2912">
            <v>0.41499999999999998</v>
          </cell>
          <cell r="J2912">
            <v>39968</v>
          </cell>
          <cell r="K2912">
            <v>40486</v>
          </cell>
          <cell r="L2912">
            <v>92750</v>
          </cell>
        </row>
        <row r="2913">
          <cell r="B2913">
            <v>6000000</v>
          </cell>
          <cell r="C2913">
            <v>39939</v>
          </cell>
          <cell r="D2913" t="str">
            <v>A</v>
          </cell>
          <cell r="E2913" t="str">
            <v>S</v>
          </cell>
          <cell r="F2913">
            <v>6696492.21</v>
          </cell>
          <cell r="G2913">
            <v>331674</v>
          </cell>
          <cell r="H2913">
            <v>51.88</v>
          </cell>
          <cell r="I2913">
            <v>0.51880000000000004</v>
          </cell>
          <cell r="J2913">
            <v>39968</v>
          </cell>
          <cell r="K2913">
            <v>41033</v>
          </cell>
          <cell r="L2913">
            <v>117000</v>
          </cell>
        </row>
        <row r="2914">
          <cell r="B2914">
            <v>2000000</v>
          </cell>
          <cell r="C2914">
            <v>39939</v>
          </cell>
          <cell r="F2914">
            <v>934638.91</v>
          </cell>
          <cell r="G2914">
            <v>127331</v>
          </cell>
          <cell r="H2914">
            <v>44.54</v>
          </cell>
          <cell r="I2914">
            <v>0.44540000000000002</v>
          </cell>
          <cell r="J2914">
            <v>39968</v>
          </cell>
          <cell r="K2914">
            <v>40667</v>
          </cell>
          <cell r="L2914">
            <v>53100</v>
          </cell>
        </row>
        <row r="2915">
          <cell r="B2915">
            <v>3000000</v>
          </cell>
          <cell r="C2915">
            <v>39939</v>
          </cell>
          <cell r="F2915">
            <v>1571441.56</v>
          </cell>
          <cell r="G2915">
            <v>190996</v>
          </cell>
          <cell r="H2915">
            <v>44.54</v>
          </cell>
          <cell r="I2915">
            <v>0.44540000000000002</v>
          </cell>
          <cell r="J2915">
            <v>39968</v>
          </cell>
          <cell r="K2915">
            <v>40667</v>
          </cell>
          <cell r="L2915">
            <v>79650</v>
          </cell>
        </row>
        <row r="2916">
          <cell r="B2916">
            <v>11000000</v>
          </cell>
          <cell r="C2916">
            <v>39939</v>
          </cell>
          <cell r="F2916">
            <v>8189285.25</v>
          </cell>
          <cell r="G2916">
            <v>503529</v>
          </cell>
          <cell r="H2916">
            <v>35.950000000000003</v>
          </cell>
          <cell r="I2916">
            <v>0.35950000000000004</v>
          </cell>
          <cell r="J2916">
            <v>39968</v>
          </cell>
          <cell r="K2916">
            <v>41033</v>
          </cell>
          <cell r="L2916">
            <v>214500</v>
          </cell>
        </row>
        <row r="2917">
          <cell r="B2917">
            <v>5000000</v>
          </cell>
          <cell r="C2917">
            <v>39939</v>
          </cell>
          <cell r="F2917">
            <v>1889249.17</v>
          </cell>
          <cell r="G2917">
            <v>377777</v>
          </cell>
          <cell r="H2917">
            <v>41.5</v>
          </cell>
          <cell r="I2917">
            <v>0.41499999999999998</v>
          </cell>
          <cell r="J2917">
            <v>39968</v>
          </cell>
          <cell r="K2917">
            <v>40486</v>
          </cell>
          <cell r="L2917">
            <v>132500</v>
          </cell>
        </row>
        <row r="2918">
          <cell r="B2918">
            <v>4500000</v>
          </cell>
          <cell r="C2918">
            <v>39939</v>
          </cell>
          <cell r="F2918">
            <v>2046267.03</v>
          </cell>
          <cell r="G2918">
            <v>286493</v>
          </cell>
          <cell r="H2918">
            <v>44.54</v>
          </cell>
          <cell r="I2918">
            <v>0.44540000000000002</v>
          </cell>
          <cell r="J2918">
            <v>39968</v>
          </cell>
          <cell r="K2918">
            <v>40667</v>
          </cell>
          <cell r="L2918">
            <v>119475</v>
          </cell>
        </row>
        <row r="2919">
          <cell r="B2919">
            <v>12000000</v>
          </cell>
          <cell r="C2919">
            <v>39939</v>
          </cell>
          <cell r="F2919">
            <v>6042404.1900000004</v>
          </cell>
          <cell r="G2919">
            <v>708824</v>
          </cell>
          <cell r="H2919">
            <v>36.04</v>
          </cell>
          <cell r="I2919">
            <v>0.3604</v>
          </cell>
          <cell r="J2919">
            <v>39968</v>
          </cell>
          <cell r="K2919">
            <v>40667</v>
          </cell>
          <cell r="L2919">
            <v>318600</v>
          </cell>
        </row>
        <row r="2920">
          <cell r="B2920">
            <v>12000000</v>
          </cell>
          <cell r="C2920">
            <v>39939</v>
          </cell>
          <cell r="F2920">
            <v>6092552.4100000001</v>
          </cell>
          <cell r="G2920">
            <v>708824</v>
          </cell>
          <cell r="H2920">
            <v>36.04</v>
          </cell>
          <cell r="I2920">
            <v>0.3604</v>
          </cell>
          <cell r="J2920">
            <v>39968</v>
          </cell>
          <cell r="K2920">
            <v>40667</v>
          </cell>
          <cell r="L2920">
            <v>318600</v>
          </cell>
        </row>
        <row r="2921">
          <cell r="B2921">
            <v>13000000</v>
          </cell>
          <cell r="C2921">
            <v>39939</v>
          </cell>
          <cell r="F2921">
            <v>3449659.58</v>
          </cell>
          <cell r="G2921">
            <v>945813</v>
          </cell>
          <cell r="H2921">
            <v>36.090000000000003</v>
          </cell>
          <cell r="I2921">
            <v>0.36090000000000005</v>
          </cell>
          <cell r="J2921">
            <v>39968</v>
          </cell>
          <cell r="K2921">
            <v>40486</v>
          </cell>
          <cell r="L2921">
            <v>344500</v>
          </cell>
        </row>
        <row r="2922">
          <cell r="B2922">
            <v>5000000</v>
          </cell>
          <cell r="C2922">
            <v>39939</v>
          </cell>
          <cell r="F2922">
            <v>2584358</v>
          </cell>
          <cell r="G2922">
            <v>277843</v>
          </cell>
          <cell r="H2922">
            <v>29.33</v>
          </cell>
          <cell r="I2922">
            <v>0.29330000000000001</v>
          </cell>
          <cell r="J2922">
            <v>39968</v>
          </cell>
          <cell r="K2922">
            <v>40667</v>
          </cell>
          <cell r="L2922">
            <v>82250</v>
          </cell>
        </row>
        <row r="2923">
          <cell r="B2923">
            <v>5000000</v>
          </cell>
          <cell r="C2923">
            <v>39940</v>
          </cell>
          <cell r="E2923" t="str">
            <v>Q</v>
          </cell>
          <cell r="F2923">
            <v>373216.21</v>
          </cell>
          <cell r="G2923">
            <v>509157</v>
          </cell>
          <cell r="H2923">
            <v>38.729999999999997</v>
          </cell>
          <cell r="I2923">
            <v>0.38729999999999998</v>
          </cell>
          <cell r="J2923">
            <v>39968</v>
          </cell>
          <cell r="K2923">
            <v>40302</v>
          </cell>
          <cell r="L2923">
            <v>132500</v>
          </cell>
        </row>
        <row r="2924">
          <cell r="B2924">
            <v>40000000</v>
          </cell>
          <cell r="C2924">
            <v>39940</v>
          </cell>
          <cell r="F2924">
            <v>29200202.800000001</v>
          </cell>
          <cell r="G2924">
            <v>1831013</v>
          </cell>
          <cell r="H2924">
            <v>35.950000000000003</v>
          </cell>
          <cell r="I2924">
            <v>0.35950000000000004</v>
          </cell>
          <cell r="J2924">
            <v>39968</v>
          </cell>
          <cell r="K2924">
            <v>41033</v>
          </cell>
          <cell r="L2924">
            <v>780000</v>
          </cell>
        </row>
        <row r="2925">
          <cell r="B2925">
            <v>15000000</v>
          </cell>
          <cell r="C2925">
            <v>39940</v>
          </cell>
          <cell r="F2925">
            <v>10439056.42</v>
          </cell>
          <cell r="G2925">
            <v>765537</v>
          </cell>
          <cell r="H2925">
            <v>36.03</v>
          </cell>
          <cell r="I2925">
            <v>0.36030000000000001</v>
          </cell>
          <cell r="J2925">
            <v>39968</v>
          </cell>
          <cell r="K2925">
            <v>40851</v>
          </cell>
          <cell r="L2925">
            <v>367500</v>
          </cell>
        </row>
        <row r="2926">
          <cell r="B2926">
            <v>11000000</v>
          </cell>
          <cell r="C2926">
            <v>39940</v>
          </cell>
          <cell r="F2926">
            <v>7364379.2699999996</v>
          </cell>
          <cell r="G2926">
            <v>561394</v>
          </cell>
          <cell r="H2926">
            <v>36.03</v>
          </cell>
          <cell r="I2926">
            <v>0.36030000000000001</v>
          </cell>
          <cell r="J2926">
            <v>39968</v>
          </cell>
          <cell r="K2926">
            <v>40851</v>
          </cell>
          <cell r="L2926">
            <v>269500</v>
          </cell>
        </row>
        <row r="2927">
          <cell r="B2927">
            <v>3000000</v>
          </cell>
          <cell r="C2927">
            <v>39940</v>
          </cell>
          <cell r="F2927">
            <v>1567064.19</v>
          </cell>
          <cell r="G2927">
            <v>190996</v>
          </cell>
          <cell r="H2927">
            <v>44.54</v>
          </cell>
          <cell r="I2927">
            <v>0.44540000000000002</v>
          </cell>
          <cell r="J2927">
            <v>39968</v>
          </cell>
          <cell r="K2927">
            <v>40667</v>
          </cell>
          <cell r="L2927">
            <v>79650</v>
          </cell>
        </row>
        <row r="2928">
          <cell r="B2928">
            <v>5000000</v>
          </cell>
          <cell r="C2928">
            <v>39940</v>
          </cell>
          <cell r="D2928" t="str">
            <v>A</v>
          </cell>
          <cell r="E2928" t="str">
            <v>T</v>
          </cell>
          <cell r="F2928">
            <v>1715757.09</v>
          </cell>
          <cell r="G2928">
            <v>509157</v>
          </cell>
          <cell r="H2928">
            <v>38.729999999999997</v>
          </cell>
          <cell r="I2928">
            <v>0.38729999999999998</v>
          </cell>
          <cell r="J2928">
            <v>39968</v>
          </cell>
          <cell r="K2928">
            <v>40302</v>
          </cell>
          <cell r="L2928">
            <v>132500</v>
          </cell>
        </row>
        <row r="2929">
          <cell r="B2929">
            <v>3000000</v>
          </cell>
          <cell r="C2929">
            <v>39940</v>
          </cell>
          <cell r="E2929" t="str">
            <v>P</v>
          </cell>
          <cell r="F2929">
            <v>1310514.97</v>
          </cell>
          <cell r="G2929">
            <v>226666</v>
          </cell>
          <cell r="H2929">
            <v>41.5</v>
          </cell>
          <cell r="I2929">
            <v>0.41499999999999998</v>
          </cell>
          <cell r="J2929">
            <v>39968</v>
          </cell>
          <cell r="K2929">
            <v>40486</v>
          </cell>
          <cell r="L2929">
            <v>79500</v>
          </cell>
        </row>
        <row r="2930">
          <cell r="B2930">
            <v>4500000</v>
          </cell>
          <cell r="C2930">
            <v>39940</v>
          </cell>
          <cell r="D2930" t="str">
            <v>A</v>
          </cell>
          <cell r="E2930" t="str">
            <v>T</v>
          </cell>
          <cell r="F2930">
            <v>1712703.68</v>
          </cell>
          <cell r="G2930">
            <v>458241</v>
          </cell>
          <cell r="H2930">
            <v>38.729999999999997</v>
          </cell>
          <cell r="I2930">
            <v>0.38729999999999998</v>
          </cell>
          <cell r="J2930">
            <v>39968</v>
          </cell>
          <cell r="K2930">
            <v>40302</v>
          </cell>
          <cell r="L2930">
            <v>119250</v>
          </cell>
        </row>
        <row r="2931">
          <cell r="B2931">
            <v>12000000</v>
          </cell>
          <cell r="C2931">
            <v>39940</v>
          </cell>
          <cell r="D2931" t="str">
            <v>A</v>
          </cell>
          <cell r="E2931" t="str">
            <v>S</v>
          </cell>
          <cell r="F2931">
            <v>9714752.5899999999</v>
          </cell>
          <cell r="G2931">
            <v>708824</v>
          </cell>
          <cell r="H2931">
            <v>36.04</v>
          </cell>
          <cell r="I2931">
            <v>0.3604</v>
          </cell>
          <cell r="J2931">
            <v>39968</v>
          </cell>
          <cell r="K2931">
            <v>40667</v>
          </cell>
          <cell r="L2931">
            <v>318600</v>
          </cell>
        </row>
        <row r="2932">
          <cell r="B2932">
            <v>3500000</v>
          </cell>
          <cell r="C2932">
            <v>39940</v>
          </cell>
          <cell r="F2932">
            <v>970452.14</v>
          </cell>
          <cell r="G2932">
            <v>264444</v>
          </cell>
          <cell r="H2932">
            <v>41.5</v>
          </cell>
          <cell r="I2932">
            <v>0.41499999999999998</v>
          </cell>
          <cell r="J2932">
            <v>39968</v>
          </cell>
          <cell r="K2932">
            <v>40486</v>
          </cell>
          <cell r="L2932">
            <v>92750</v>
          </cell>
        </row>
        <row r="2933">
          <cell r="B2933">
            <v>5000000</v>
          </cell>
          <cell r="C2933">
            <v>39940</v>
          </cell>
          <cell r="E2933" t="str">
            <v>P</v>
          </cell>
          <cell r="F2933">
            <v>4170444.1</v>
          </cell>
          <cell r="G2933">
            <v>276395</v>
          </cell>
          <cell r="H2933">
            <v>51.88</v>
          </cell>
          <cell r="I2933">
            <v>0.51880000000000004</v>
          </cell>
          <cell r="J2933">
            <v>39968</v>
          </cell>
          <cell r="K2933">
            <v>41033</v>
          </cell>
          <cell r="L2933">
            <v>97500</v>
          </cell>
        </row>
        <row r="2934">
          <cell r="B2934">
            <v>8000000</v>
          </cell>
          <cell r="C2934">
            <v>39940</v>
          </cell>
          <cell r="F2934">
            <v>3658757.84</v>
          </cell>
          <cell r="G2934">
            <v>509321</v>
          </cell>
          <cell r="H2934">
            <v>44.54</v>
          </cell>
          <cell r="I2934">
            <v>0.44540000000000002</v>
          </cell>
          <cell r="J2934">
            <v>39968</v>
          </cell>
          <cell r="K2934">
            <v>40667</v>
          </cell>
          <cell r="L2934">
            <v>212400</v>
          </cell>
        </row>
        <row r="2935">
          <cell r="B2935">
            <v>4000000</v>
          </cell>
          <cell r="C2935">
            <v>39940</v>
          </cell>
          <cell r="F2935">
            <v>547522.28</v>
          </cell>
          <cell r="G2935">
            <v>302221</v>
          </cell>
          <cell r="H2935">
            <v>41.5</v>
          </cell>
          <cell r="I2935">
            <v>0.41499999999999998</v>
          </cell>
          <cell r="J2935">
            <v>39968</v>
          </cell>
          <cell r="K2935">
            <v>40486</v>
          </cell>
          <cell r="L2935">
            <v>106000</v>
          </cell>
        </row>
        <row r="2936">
          <cell r="B2936">
            <v>4500000</v>
          </cell>
          <cell r="C2936">
            <v>39940</v>
          </cell>
          <cell r="F2936">
            <v>1523097.22</v>
          </cell>
          <cell r="G2936">
            <v>339999</v>
          </cell>
          <cell r="H2936">
            <v>41.5</v>
          </cell>
          <cell r="I2936">
            <v>0.41499999999999998</v>
          </cell>
          <cell r="J2936">
            <v>39968</v>
          </cell>
          <cell r="K2936">
            <v>40486</v>
          </cell>
          <cell r="L2936">
            <v>119250</v>
          </cell>
        </row>
        <row r="2937">
          <cell r="B2937">
            <v>2000000</v>
          </cell>
          <cell r="C2937">
            <v>39940</v>
          </cell>
          <cell r="F2937">
            <v>652903.54</v>
          </cell>
          <cell r="G2937">
            <v>151111</v>
          </cell>
          <cell r="H2937">
            <v>41.5</v>
          </cell>
          <cell r="I2937">
            <v>0.41499999999999998</v>
          </cell>
          <cell r="J2937">
            <v>39968</v>
          </cell>
          <cell r="K2937">
            <v>40486</v>
          </cell>
          <cell r="L2937">
            <v>53000</v>
          </cell>
        </row>
        <row r="2938">
          <cell r="B2938">
            <v>2500000</v>
          </cell>
          <cell r="C2938">
            <v>39940</v>
          </cell>
          <cell r="F2938">
            <v>1289206.1200000001</v>
          </cell>
          <cell r="G2938">
            <v>159163</v>
          </cell>
          <cell r="H2938">
            <v>44.54</v>
          </cell>
          <cell r="I2938">
            <v>0.44540000000000002</v>
          </cell>
          <cell r="J2938">
            <v>39968</v>
          </cell>
          <cell r="K2938">
            <v>40667</v>
          </cell>
          <cell r="L2938">
            <v>66375</v>
          </cell>
        </row>
        <row r="2939">
          <cell r="B2939">
            <v>3000000</v>
          </cell>
          <cell r="C2939">
            <v>39940</v>
          </cell>
          <cell r="E2939" t="str">
            <v>P</v>
          </cell>
          <cell r="F2939">
            <v>1527878.44</v>
          </cell>
          <cell r="G2939">
            <v>226666</v>
          </cell>
          <cell r="H2939">
            <v>41.5</v>
          </cell>
          <cell r="I2939">
            <v>0.41499999999999998</v>
          </cell>
          <cell r="J2939">
            <v>39968</v>
          </cell>
          <cell r="K2939">
            <v>40486</v>
          </cell>
          <cell r="L2939">
            <v>79500</v>
          </cell>
        </row>
        <row r="2940">
          <cell r="B2940">
            <v>3000000</v>
          </cell>
          <cell r="C2940">
            <v>39940</v>
          </cell>
          <cell r="F2940">
            <v>2541781.39</v>
          </cell>
          <cell r="G2940">
            <v>165837</v>
          </cell>
          <cell r="H2940">
            <v>51.88</v>
          </cell>
          <cell r="I2940">
            <v>0.51880000000000004</v>
          </cell>
          <cell r="J2940">
            <v>39968</v>
          </cell>
          <cell r="K2940">
            <v>41033</v>
          </cell>
          <cell r="L2940">
            <v>58500</v>
          </cell>
        </row>
        <row r="2941">
          <cell r="B2941">
            <v>4000000</v>
          </cell>
          <cell r="C2941">
            <v>39940</v>
          </cell>
          <cell r="D2941" t="str">
            <v>A</v>
          </cell>
          <cell r="E2941" t="str">
            <v>T</v>
          </cell>
          <cell r="F2941">
            <v>3959097.01</v>
          </cell>
          <cell r="G2941">
            <v>254661</v>
          </cell>
          <cell r="H2941">
            <v>44.54</v>
          </cell>
          <cell r="I2941">
            <v>0.44540000000000002</v>
          </cell>
          <cell r="J2941">
            <v>39968</v>
          </cell>
          <cell r="K2941">
            <v>40667</v>
          </cell>
          <cell r="L2941">
            <v>106200</v>
          </cell>
        </row>
        <row r="2942">
          <cell r="B2942">
            <v>5500000</v>
          </cell>
          <cell r="C2942">
            <v>39940</v>
          </cell>
          <cell r="E2942" t="str">
            <v>R</v>
          </cell>
          <cell r="F2942">
            <v>5211668.6900000004</v>
          </cell>
          <cell r="G2942">
            <v>320840</v>
          </cell>
          <cell r="H2942">
            <v>48.86</v>
          </cell>
          <cell r="I2942">
            <v>0.48859999999999998</v>
          </cell>
          <cell r="J2942">
            <v>39968</v>
          </cell>
          <cell r="K2942">
            <v>40851</v>
          </cell>
          <cell r="L2942">
            <v>134750</v>
          </cell>
        </row>
        <row r="2943">
          <cell r="B2943">
            <v>10000000</v>
          </cell>
          <cell r="C2943">
            <v>39940</v>
          </cell>
          <cell r="E2943" t="str">
            <v>R</v>
          </cell>
          <cell r="F2943">
            <v>5088652.2699999996</v>
          </cell>
          <cell r="G2943">
            <v>755553</v>
          </cell>
          <cell r="H2943">
            <v>41.5</v>
          </cell>
          <cell r="I2943">
            <v>0.41499999999999998</v>
          </cell>
          <cell r="J2943">
            <v>39968</v>
          </cell>
          <cell r="K2943">
            <v>40486</v>
          </cell>
          <cell r="L2943">
            <v>265000</v>
          </cell>
        </row>
        <row r="2944">
          <cell r="B2944">
            <v>20000000</v>
          </cell>
          <cell r="C2944">
            <v>39940</v>
          </cell>
          <cell r="F2944">
            <v>10385479.390000001</v>
          </cell>
          <cell r="G2944">
            <v>1181373</v>
          </cell>
          <cell r="H2944">
            <v>36.04</v>
          </cell>
          <cell r="I2944">
            <v>0.3604</v>
          </cell>
          <cell r="J2944">
            <v>39968</v>
          </cell>
          <cell r="K2944">
            <v>40667</v>
          </cell>
          <cell r="L2944">
            <v>531000</v>
          </cell>
        </row>
        <row r="2945">
          <cell r="B2945">
            <v>5000000</v>
          </cell>
          <cell r="C2945">
            <v>39940</v>
          </cell>
          <cell r="F2945">
            <v>3702122.3</v>
          </cell>
          <cell r="G2945">
            <v>276395</v>
          </cell>
          <cell r="H2945">
            <v>51.88</v>
          </cell>
          <cell r="I2945">
            <v>0.51880000000000004</v>
          </cell>
          <cell r="J2945">
            <v>39968</v>
          </cell>
          <cell r="K2945">
            <v>41033</v>
          </cell>
          <cell r="L2945">
            <v>97500</v>
          </cell>
        </row>
        <row r="2946">
          <cell r="B2946">
            <v>25000000</v>
          </cell>
          <cell r="C2946">
            <v>39940</v>
          </cell>
          <cell r="E2946" t="str">
            <v>R</v>
          </cell>
          <cell r="F2946">
            <v>17633695.84</v>
          </cell>
          <cell r="G2946">
            <v>1476716</v>
          </cell>
          <cell r="H2946">
            <v>36.04</v>
          </cell>
          <cell r="I2946">
            <v>0.3604</v>
          </cell>
          <cell r="J2946">
            <v>39968</v>
          </cell>
          <cell r="K2946">
            <v>40667</v>
          </cell>
          <cell r="L2946">
            <v>663750</v>
          </cell>
        </row>
        <row r="2947">
          <cell r="B2947">
            <v>5000000</v>
          </cell>
          <cell r="C2947">
            <v>39940</v>
          </cell>
          <cell r="F2947">
            <v>1369738.52</v>
          </cell>
          <cell r="G2947">
            <v>377777</v>
          </cell>
          <cell r="H2947">
            <v>41.5</v>
          </cell>
          <cell r="I2947">
            <v>0.41499999999999998</v>
          </cell>
          <cell r="J2947">
            <v>39968</v>
          </cell>
          <cell r="K2947">
            <v>40486</v>
          </cell>
          <cell r="L2947">
            <v>132500</v>
          </cell>
        </row>
        <row r="2948">
          <cell r="B2948">
            <v>10000000</v>
          </cell>
          <cell r="C2948">
            <v>39940</v>
          </cell>
          <cell r="F2948">
            <v>7820848.1799999997</v>
          </cell>
          <cell r="G2948">
            <v>552789</v>
          </cell>
          <cell r="H2948">
            <v>51.88</v>
          </cell>
          <cell r="I2948">
            <v>0.51880000000000004</v>
          </cell>
          <cell r="J2948">
            <v>39968</v>
          </cell>
          <cell r="K2948">
            <v>41033</v>
          </cell>
          <cell r="L2948">
            <v>195000</v>
          </cell>
        </row>
        <row r="2949">
          <cell r="B2949">
            <v>4000000</v>
          </cell>
          <cell r="C2949">
            <v>39940</v>
          </cell>
          <cell r="F2949">
            <v>2059815.9</v>
          </cell>
          <cell r="G2949">
            <v>254661</v>
          </cell>
          <cell r="H2949">
            <v>44.54</v>
          </cell>
          <cell r="I2949">
            <v>0.44540000000000002</v>
          </cell>
          <cell r="J2949">
            <v>39968</v>
          </cell>
          <cell r="K2949">
            <v>40667</v>
          </cell>
          <cell r="L2949">
            <v>106200</v>
          </cell>
        </row>
        <row r="2950">
          <cell r="B2950">
            <v>6000000</v>
          </cell>
          <cell r="C2950">
            <v>39940</v>
          </cell>
          <cell r="F2950">
            <v>4952895.8899999997</v>
          </cell>
          <cell r="G2950">
            <v>331674</v>
          </cell>
          <cell r="H2950">
            <v>51.88</v>
          </cell>
          <cell r="I2950">
            <v>0.51880000000000004</v>
          </cell>
          <cell r="J2950">
            <v>39968</v>
          </cell>
          <cell r="K2950">
            <v>41033</v>
          </cell>
          <cell r="L2950">
            <v>117000</v>
          </cell>
        </row>
        <row r="2951">
          <cell r="B2951">
            <v>11000000</v>
          </cell>
          <cell r="C2951">
            <v>39940</v>
          </cell>
          <cell r="E2951" t="str">
            <v>Q</v>
          </cell>
          <cell r="F2951">
            <v>7139252.9100000001</v>
          </cell>
          <cell r="G2951">
            <v>649755</v>
          </cell>
          <cell r="H2951">
            <v>36.04</v>
          </cell>
          <cell r="I2951">
            <v>0.3604</v>
          </cell>
          <cell r="J2951">
            <v>39968</v>
          </cell>
          <cell r="K2951">
            <v>40667</v>
          </cell>
          <cell r="L2951">
            <v>292050</v>
          </cell>
        </row>
        <row r="2952">
          <cell r="B2952">
            <v>5000000</v>
          </cell>
          <cell r="C2952">
            <v>39940</v>
          </cell>
          <cell r="E2952" t="str">
            <v>P</v>
          </cell>
          <cell r="F2952">
            <v>2629834.5699999998</v>
          </cell>
          <cell r="G2952">
            <v>318326</v>
          </cell>
          <cell r="H2952">
            <v>44.54</v>
          </cell>
          <cell r="I2952">
            <v>0.44540000000000002</v>
          </cell>
          <cell r="J2952">
            <v>39968</v>
          </cell>
          <cell r="K2952">
            <v>40667</v>
          </cell>
          <cell r="L2952">
            <v>132750</v>
          </cell>
        </row>
        <row r="2953">
          <cell r="B2953">
            <v>12500000</v>
          </cell>
          <cell r="C2953">
            <v>39940</v>
          </cell>
          <cell r="F2953">
            <v>6114557.3300000001</v>
          </cell>
          <cell r="G2953">
            <v>694607</v>
          </cell>
          <cell r="H2953">
            <v>29.33</v>
          </cell>
          <cell r="I2953">
            <v>0.29330000000000001</v>
          </cell>
          <cell r="J2953">
            <v>39968</v>
          </cell>
          <cell r="K2953">
            <v>40667</v>
          </cell>
          <cell r="L2953">
            <v>205625</v>
          </cell>
        </row>
        <row r="2954">
          <cell r="B2954">
            <v>10500000</v>
          </cell>
          <cell r="C2954">
            <v>39940</v>
          </cell>
          <cell r="F2954">
            <v>7689874.3700000001</v>
          </cell>
          <cell r="G2954">
            <v>480641</v>
          </cell>
          <cell r="H2954">
            <v>35.950000000000003</v>
          </cell>
          <cell r="I2954">
            <v>0.35950000000000004</v>
          </cell>
          <cell r="J2954">
            <v>39968</v>
          </cell>
          <cell r="K2954">
            <v>41033</v>
          </cell>
          <cell r="L2954">
            <v>204750</v>
          </cell>
        </row>
        <row r="2955">
          <cell r="B2955">
            <v>5000000</v>
          </cell>
          <cell r="C2955">
            <v>39940</v>
          </cell>
          <cell r="F2955">
            <v>2778479.54</v>
          </cell>
          <cell r="G2955">
            <v>318326</v>
          </cell>
          <cell r="H2955">
            <v>44.54</v>
          </cell>
          <cell r="I2955">
            <v>0.44540000000000002</v>
          </cell>
          <cell r="J2955">
            <v>39968</v>
          </cell>
          <cell r="K2955">
            <v>40667</v>
          </cell>
          <cell r="L2955">
            <v>132750</v>
          </cell>
        </row>
        <row r="2956">
          <cell r="B2956">
            <v>12000000</v>
          </cell>
          <cell r="C2956">
            <v>39940</v>
          </cell>
          <cell r="D2956" t="str">
            <v>A</v>
          </cell>
          <cell r="E2956" t="str">
            <v>T</v>
          </cell>
          <cell r="F2956">
            <v>9805532.4199999999</v>
          </cell>
          <cell r="G2956">
            <v>708824</v>
          </cell>
          <cell r="H2956">
            <v>36.04</v>
          </cell>
          <cell r="I2956">
            <v>0.3604</v>
          </cell>
          <cell r="J2956">
            <v>39968</v>
          </cell>
          <cell r="K2956">
            <v>40667</v>
          </cell>
          <cell r="L2956">
            <v>318600</v>
          </cell>
        </row>
        <row r="2957">
          <cell r="B2957">
            <v>4500000</v>
          </cell>
          <cell r="C2957">
            <v>39941</v>
          </cell>
          <cell r="F2957">
            <v>1271006.82</v>
          </cell>
          <cell r="G2957">
            <v>339999</v>
          </cell>
          <cell r="H2957">
            <v>41.5</v>
          </cell>
          <cell r="I2957">
            <v>0.41499999999999998</v>
          </cell>
          <cell r="J2957">
            <v>39978</v>
          </cell>
          <cell r="K2957">
            <v>40496</v>
          </cell>
          <cell r="L2957">
            <v>119250</v>
          </cell>
        </row>
        <row r="2958">
          <cell r="B2958">
            <v>5000000</v>
          </cell>
          <cell r="C2958">
            <v>39941</v>
          </cell>
          <cell r="F2958">
            <v>3902645.29</v>
          </cell>
          <cell r="G2958">
            <v>276395</v>
          </cell>
          <cell r="H2958">
            <v>51.88</v>
          </cell>
          <cell r="I2958">
            <v>0.51880000000000004</v>
          </cell>
          <cell r="J2958">
            <v>39978</v>
          </cell>
          <cell r="K2958">
            <v>41043</v>
          </cell>
          <cell r="L2958">
            <v>97500</v>
          </cell>
        </row>
        <row r="2959">
          <cell r="B2959">
            <v>5000000</v>
          </cell>
          <cell r="C2959">
            <v>39941</v>
          </cell>
          <cell r="E2959" t="str">
            <v>P</v>
          </cell>
          <cell r="F2959">
            <v>2189662.21</v>
          </cell>
          <cell r="G2959">
            <v>377777</v>
          </cell>
          <cell r="H2959">
            <v>41.5</v>
          </cell>
          <cell r="I2959">
            <v>0.41499999999999998</v>
          </cell>
          <cell r="J2959">
            <v>39978</v>
          </cell>
          <cell r="K2959">
            <v>40496</v>
          </cell>
          <cell r="L2959">
            <v>132500</v>
          </cell>
        </row>
        <row r="2960">
          <cell r="B2960">
            <v>34000000</v>
          </cell>
          <cell r="C2960">
            <v>39941</v>
          </cell>
          <cell r="F2960">
            <v>6222981.4900000002</v>
          </cell>
          <cell r="G2960">
            <v>2313823</v>
          </cell>
          <cell r="H2960">
            <v>26.75</v>
          </cell>
          <cell r="I2960">
            <v>0.26750000000000002</v>
          </cell>
          <cell r="J2960">
            <v>39965</v>
          </cell>
          <cell r="K2960">
            <v>40483</v>
          </cell>
          <cell r="L2960">
            <v>217600</v>
          </cell>
        </row>
        <row r="2961">
          <cell r="B2961">
            <v>4500000</v>
          </cell>
          <cell r="C2961">
            <v>39941</v>
          </cell>
          <cell r="E2961" t="str">
            <v>P</v>
          </cell>
          <cell r="F2961">
            <v>1865825.38</v>
          </cell>
          <cell r="G2961">
            <v>339999</v>
          </cell>
          <cell r="H2961">
            <v>41.5</v>
          </cell>
          <cell r="I2961">
            <v>0.41499999999999998</v>
          </cell>
          <cell r="J2961">
            <v>39978</v>
          </cell>
          <cell r="K2961">
            <v>40496</v>
          </cell>
          <cell r="L2961">
            <v>119250</v>
          </cell>
        </row>
        <row r="2962">
          <cell r="B2962">
            <v>16000000</v>
          </cell>
          <cell r="C2962">
            <v>39941</v>
          </cell>
          <cell r="F2962">
            <v>11918999.4</v>
          </cell>
          <cell r="G2962">
            <v>732406</v>
          </cell>
          <cell r="H2962">
            <v>35.950000000000003</v>
          </cell>
          <cell r="I2962">
            <v>0.35950000000000004</v>
          </cell>
          <cell r="J2962">
            <v>39978</v>
          </cell>
          <cell r="K2962">
            <v>41043</v>
          </cell>
          <cell r="L2962">
            <v>312000</v>
          </cell>
        </row>
        <row r="2963">
          <cell r="B2963">
            <v>14000000</v>
          </cell>
          <cell r="C2963">
            <v>39941</v>
          </cell>
          <cell r="E2963" t="str">
            <v>P</v>
          </cell>
          <cell r="F2963">
            <v>8719264.3800000008</v>
          </cell>
          <cell r="G2963">
            <v>826961</v>
          </cell>
          <cell r="H2963">
            <v>36.04</v>
          </cell>
          <cell r="I2963">
            <v>0.3604</v>
          </cell>
          <cell r="J2963">
            <v>39978</v>
          </cell>
          <cell r="K2963">
            <v>40677</v>
          </cell>
          <cell r="L2963">
            <v>371700</v>
          </cell>
        </row>
        <row r="2964">
          <cell r="B2964">
            <v>28000000</v>
          </cell>
          <cell r="C2964">
            <v>39941</v>
          </cell>
          <cell r="F2964">
            <v>20891507.670000002</v>
          </cell>
          <cell r="G2964">
            <v>1281709</v>
          </cell>
          <cell r="H2964">
            <v>35.950000000000003</v>
          </cell>
          <cell r="I2964">
            <v>0.35950000000000004</v>
          </cell>
          <cell r="J2964">
            <v>39978</v>
          </cell>
          <cell r="K2964">
            <v>41043</v>
          </cell>
          <cell r="L2964">
            <v>546000</v>
          </cell>
        </row>
        <row r="2965">
          <cell r="B2965">
            <v>12000000</v>
          </cell>
          <cell r="C2965">
            <v>39941</v>
          </cell>
          <cell r="F2965">
            <v>3731352.12</v>
          </cell>
          <cell r="G2965">
            <v>873058</v>
          </cell>
          <cell r="H2965">
            <v>36.090000000000003</v>
          </cell>
          <cell r="I2965">
            <v>0.36090000000000005</v>
          </cell>
          <cell r="J2965">
            <v>39978</v>
          </cell>
          <cell r="K2965">
            <v>40496</v>
          </cell>
          <cell r="L2965">
            <v>318000</v>
          </cell>
        </row>
        <row r="2966">
          <cell r="B2966">
            <v>3500000</v>
          </cell>
          <cell r="C2966">
            <v>39941</v>
          </cell>
          <cell r="F2966">
            <v>1877808.18</v>
          </cell>
          <cell r="G2966">
            <v>222828</v>
          </cell>
          <cell r="H2966">
            <v>44.54</v>
          </cell>
          <cell r="I2966">
            <v>0.44540000000000002</v>
          </cell>
          <cell r="J2966">
            <v>39978</v>
          </cell>
          <cell r="K2966">
            <v>40677</v>
          </cell>
          <cell r="L2966">
            <v>92925</v>
          </cell>
        </row>
        <row r="2967">
          <cell r="B2967">
            <v>24000000</v>
          </cell>
          <cell r="C2967">
            <v>39941</v>
          </cell>
          <cell r="E2967" t="str">
            <v>Q</v>
          </cell>
          <cell r="F2967">
            <v>19311114.239999998</v>
          </cell>
          <cell r="G2967">
            <v>1224858</v>
          </cell>
          <cell r="H2967">
            <v>36.03</v>
          </cell>
          <cell r="I2967">
            <v>0.36030000000000001</v>
          </cell>
          <cell r="J2967">
            <v>39978</v>
          </cell>
          <cell r="K2967">
            <v>40861</v>
          </cell>
          <cell r="L2967">
            <v>588000</v>
          </cell>
        </row>
        <row r="2968">
          <cell r="B2968">
            <v>4000000</v>
          </cell>
          <cell r="C2968">
            <v>39941</v>
          </cell>
          <cell r="F2968">
            <v>2240624.33</v>
          </cell>
          <cell r="G2968">
            <v>254661</v>
          </cell>
          <cell r="H2968">
            <v>44.54</v>
          </cell>
          <cell r="I2968">
            <v>0.44540000000000002</v>
          </cell>
          <cell r="J2968">
            <v>39978</v>
          </cell>
          <cell r="K2968">
            <v>40677</v>
          </cell>
          <cell r="L2968">
            <v>106200</v>
          </cell>
        </row>
        <row r="2969">
          <cell r="B2969">
            <v>5000000</v>
          </cell>
          <cell r="C2969">
            <v>39941</v>
          </cell>
          <cell r="E2969" t="str">
            <v>P</v>
          </cell>
          <cell r="F2969">
            <v>3460545.2</v>
          </cell>
          <cell r="G2969">
            <v>318326</v>
          </cell>
          <cell r="H2969">
            <v>44.54</v>
          </cell>
          <cell r="I2969">
            <v>0.44540000000000002</v>
          </cell>
          <cell r="J2969">
            <v>39978</v>
          </cell>
          <cell r="K2969">
            <v>40677</v>
          </cell>
          <cell r="L2969">
            <v>132750</v>
          </cell>
        </row>
        <row r="2970">
          <cell r="B2970">
            <v>7000000</v>
          </cell>
          <cell r="C2970">
            <v>39941</v>
          </cell>
          <cell r="F2970">
            <v>3781337.89</v>
          </cell>
          <cell r="G2970">
            <v>445656</v>
          </cell>
          <cell r="H2970">
            <v>44.54</v>
          </cell>
          <cell r="I2970">
            <v>0.44540000000000002</v>
          </cell>
          <cell r="J2970">
            <v>39978</v>
          </cell>
          <cell r="K2970">
            <v>40677</v>
          </cell>
          <cell r="L2970">
            <v>185850</v>
          </cell>
        </row>
        <row r="2971">
          <cell r="B2971">
            <v>3000000</v>
          </cell>
          <cell r="C2971">
            <v>39941</v>
          </cell>
          <cell r="F2971">
            <v>1588393.44</v>
          </cell>
          <cell r="G2971">
            <v>190996</v>
          </cell>
          <cell r="H2971">
            <v>44.54</v>
          </cell>
          <cell r="I2971">
            <v>0.44540000000000002</v>
          </cell>
          <cell r="J2971">
            <v>39978</v>
          </cell>
          <cell r="K2971">
            <v>40677</v>
          </cell>
          <cell r="L2971">
            <v>79650</v>
          </cell>
        </row>
        <row r="2972">
          <cell r="B2972">
            <v>15000000</v>
          </cell>
          <cell r="C2972">
            <v>39941</v>
          </cell>
          <cell r="F2972">
            <v>10356830.880000001</v>
          </cell>
          <cell r="G2972">
            <v>686630</v>
          </cell>
          <cell r="H2972">
            <v>35.950000000000003</v>
          </cell>
          <cell r="I2972">
            <v>0.35950000000000004</v>
          </cell>
          <cell r="J2972">
            <v>39978</v>
          </cell>
          <cell r="K2972">
            <v>41043</v>
          </cell>
          <cell r="L2972">
            <v>292500</v>
          </cell>
        </row>
        <row r="2973">
          <cell r="B2973">
            <v>15000000</v>
          </cell>
          <cell r="C2973">
            <v>39941</v>
          </cell>
          <cell r="F2973">
            <v>11348912.02</v>
          </cell>
          <cell r="G2973">
            <v>686630</v>
          </cell>
          <cell r="H2973">
            <v>35.950000000000003</v>
          </cell>
          <cell r="I2973">
            <v>0.35950000000000004</v>
          </cell>
          <cell r="J2973">
            <v>39978</v>
          </cell>
          <cell r="K2973">
            <v>41043</v>
          </cell>
          <cell r="L2973">
            <v>292500</v>
          </cell>
        </row>
        <row r="2974">
          <cell r="B2974">
            <v>10500000</v>
          </cell>
          <cell r="C2974">
            <v>39941</v>
          </cell>
          <cell r="D2974" t="str">
            <v>A</v>
          </cell>
          <cell r="E2974" t="str">
            <v>T</v>
          </cell>
          <cell r="F2974">
            <v>11091968.9</v>
          </cell>
          <cell r="G2974">
            <v>480641</v>
          </cell>
          <cell r="H2974">
            <v>35.950000000000003</v>
          </cell>
          <cell r="I2974">
            <v>0.35950000000000004</v>
          </cell>
          <cell r="J2974">
            <v>39978</v>
          </cell>
          <cell r="K2974">
            <v>41043</v>
          </cell>
          <cell r="L2974">
            <v>204750</v>
          </cell>
        </row>
        <row r="2975">
          <cell r="B2975">
            <v>3000000</v>
          </cell>
          <cell r="C2975">
            <v>39941</v>
          </cell>
          <cell r="F2975">
            <v>805541.72</v>
          </cell>
          <cell r="G2975">
            <v>226666</v>
          </cell>
          <cell r="H2975">
            <v>41.5</v>
          </cell>
          <cell r="I2975">
            <v>0.41499999999999998</v>
          </cell>
          <cell r="J2975">
            <v>39978</v>
          </cell>
          <cell r="K2975">
            <v>40496</v>
          </cell>
          <cell r="L2975">
            <v>79500</v>
          </cell>
        </row>
        <row r="2976">
          <cell r="B2976">
            <v>5000000</v>
          </cell>
          <cell r="C2976">
            <v>39941</v>
          </cell>
          <cell r="F2976">
            <v>2820679.83</v>
          </cell>
          <cell r="G2976">
            <v>318326</v>
          </cell>
          <cell r="H2976">
            <v>44.54</v>
          </cell>
          <cell r="I2976">
            <v>0.44540000000000002</v>
          </cell>
          <cell r="J2976">
            <v>39978</v>
          </cell>
          <cell r="K2976">
            <v>40677</v>
          </cell>
          <cell r="L2976">
            <v>132750</v>
          </cell>
        </row>
        <row r="2977">
          <cell r="B2977">
            <v>10000000</v>
          </cell>
          <cell r="C2977">
            <v>39941</v>
          </cell>
          <cell r="D2977" t="str">
            <v>A</v>
          </cell>
          <cell r="E2977" t="str">
            <v>T</v>
          </cell>
          <cell r="F2977">
            <v>12147308.59</v>
          </cell>
          <cell r="G2977">
            <v>552789</v>
          </cell>
          <cell r="H2977">
            <v>51.88</v>
          </cell>
          <cell r="I2977">
            <v>0.51880000000000004</v>
          </cell>
          <cell r="J2977">
            <v>39978</v>
          </cell>
          <cell r="K2977">
            <v>41043</v>
          </cell>
          <cell r="L2977">
            <v>195000</v>
          </cell>
        </row>
        <row r="2978">
          <cell r="B2978">
            <v>5000000</v>
          </cell>
          <cell r="C2978">
            <v>39941</v>
          </cell>
          <cell r="F2978">
            <v>1225449.6200000001</v>
          </cell>
          <cell r="G2978">
            <v>377777</v>
          </cell>
          <cell r="H2978">
            <v>41.5</v>
          </cell>
          <cell r="I2978">
            <v>0.41499999999999998</v>
          </cell>
          <cell r="J2978">
            <v>39978</v>
          </cell>
          <cell r="K2978">
            <v>40496</v>
          </cell>
          <cell r="L2978">
            <v>132500</v>
          </cell>
        </row>
        <row r="2979">
          <cell r="B2979">
            <v>10500000</v>
          </cell>
          <cell r="C2979">
            <v>39941</v>
          </cell>
          <cell r="F2979">
            <v>5442994.9000000004</v>
          </cell>
          <cell r="G2979">
            <v>620221</v>
          </cell>
          <cell r="H2979">
            <v>36.04</v>
          </cell>
          <cell r="I2979">
            <v>0.3604</v>
          </cell>
          <cell r="J2979">
            <v>39978</v>
          </cell>
          <cell r="K2979">
            <v>40677</v>
          </cell>
          <cell r="L2979">
            <v>278775</v>
          </cell>
        </row>
        <row r="2980">
          <cell r="B2980">
            <v>10500000</v>
          </cell>
          <cell r="C2980">
            <v>39941</v>
          </cell>
          <cell r="F2980">
            <v>5664901.25</v>
          </cell>
          <cell r="G2980">
            <v>620221</v>
          </cell>
          <cell r="H2980">
            <v>36.04</v>
          </cell>
          <cell r="I2980">
            <v>0.3604</v>
          </cell>
          <cell r="J2980">
            <v>39978</v>
          </cell>
          <cell r="K2980">
            <v>40677</v>
          </cell>
          <cell r="L2980">
            <v>278775</v>
          </cell>
        </row>
        <row r="2981">
          <cell r="B2981">
            <v>10500000</v>
          </cell>
          <cell r="C2981">
            <v>39941</v>
          </cell>
          <cell r="F2981">
            <v>5513455.4199999999</v>
          </cell>
          <cell r="G2981">
            <v>620221</v>
          </cell>
          <cell r="H2981">
            <v>36.04</v>
          </cell>
          <cell r="I2981">
            <v>0.3604</v>
          </cell>
          <cell r="J2981">
            <v>39978</v>
          </cell>
          <cell r="K2981">
            <v>40677</v>
          </cell>
          <cell r="L2981">
            <v>278775</v>
          </cell>
        </row>
        <row r="2982">
          <cell r="B2982">
            <v>6000000</v>
          </cell>
          <cell r="C2982">
            <v>39941</v>
          </cell>
          <cell r="F2982">
            <v>3233246.78</v>
          </cell>
          <cell r="G2982">
            <v>381991</v>
          </cell>
          <cell r="H2982">
            <v>44.54</v>
          </cell>
          <cell r="I2982">
            <v>0.44540000000000002</v>
          </cell>
          <cell r="J2982">
            <v>39978</v>
          </cell>
          <cell r="K2982">
            <v>40677</v>
          </cell>
          <cell r="L2982">
            <v>159300</v>
          </cell>
        </row>
        <row r="2983">
          <cell r="B2983">
            <v>18000000</v>
          </cell>
          <cell r="C2983">
            <v>39941</v>
          </cell>
          <cell r="F2983">
            <v>13403500.720000001</v>
          </cell>
          <cell r="G2983">
            <v>823956</v>
          </cell>
          <cell r="H2983">
            <v>35.950000000000003</v>
          </cell>
          <cell r="I2983">
            <v>0.35950000000000004</v>
          </cell>
          <cell r="J2983">
            <v>39978</v>
          </cell>
          <cell r="K2983">
            <v>41043</v>
          </cell>
          <cell r="L2983">
            <v>351000</v>
          </cell>
        </row>
        <row r="2984">
          <cell r="B2984">
            <v>10000000</v>
          </cell>
          <cell r="C2984">
            <v>39941</v>
          </cell>
          <cell r="E2984" t="str">
            <v>P</v>
          </cell>
          <cell r="F2984">
            <v>6525976.7800000003</v>
          </cell>
          <cell r="G2984">
            <v>636651</v>
          </cell>
          <cell r="H2984">
            <v>44.54</v>
          </cell>
          <cell r="I2984">
            <v>0.44540000000000002</v>
          </cell>
          <cell r="J2984">
            <v>39978</v>
          </cell>
          <cell r="K2984">
            <v>40677</v>
          </cell>
          <cell r="L2984">
            <v>265500</v>
          </cell>
        </row>
        <row r="2985">
          <cell r="B2985">
            <v>5000000</v>
          </cell>
          <cell r="C2985">
            <v>39941</v>
          </cell>
          <cell r="F2985">
            <v>4132597.88</v>
          </cell>
          <cell r="G2985">
            <v>276395</v>
          </cell>
          <cell r="H2985">
            <v>51.88</v>
          </cell>
          <cell r="I2985">
            <v>0.51880000000000004</v>
          </cell>
          <cell r="J2985">
            <v>39978</v>
          </cell>
          <cell r="K2985">
            <v>41043</v>
          </cell>
          <cell r="L2985">
            <v>97500</v>
          </cell>
        </row>
        <row r="2986">
          <cell r="B2986">
            <v>4800000</v>
          </cell>
          <cell r="C2986">
            <v>39941</v>
          </cell>
          <cell r="F2986">
            <v>3823561.82</v>
          </cell>
          <cell r="G2986">
            <v>265339</v>
          </cell>
          <cell r="H2986">
            <v>51.88</v>
          </cell>
          <cell r="I2986">
            <v>0.51880000000000004</v>
          </cell>
          <cell r="J2986">
            <v>39978</v>
          </cell>
          <cell r="K2986">
            <v>41043</v>
          </cell>
          <cell r="L2986">
            <v>93600</v>
          </cell>
        </row>
        <row r="2987">
          <cell r="B2987">
            <v>4000000</v>
          </cell>
          <cell r="C2987">
            <v>39941</v>
          </cell>
          <cell r="F2987">
            <v>2163122.5699999998</v>
          </cell>
          <cell r="G2987">
            <v>254661</v>
          </cell>
          <cell r="H2987">
            <v>44.54</v>
          </cell>
          <cell r="I2987">
            <v>0.44540000000000002</v>
          </cell>
          <cell r="J2987">
            <v>39978</v>
          </cell>
          <cell r="K2987">
            <v>40677</v>
          </cell>
          <cell r="L2987">
            <v>106200</v>
          </cell>
        </row>
        <row r="2988">
          <cell r="B2988">
            <v>20000000</v>
          </cell>
          <cell r="C2988">
            <v>39941</v>
          </cell>
          <cell r="E2988" t="str">
            <v>P</v>
          </cell>
          <cell r="F2988">
            <v>16314902.92</v>
          </cell>
          <cell r="G2988">
            <v>915507</v>
          </cell>
          <cell r="H2988">
            <v>35.950000000000003</v>
          </cell>
          <cell r="I2988">
            <v>0.35950000000000004</v>
          </cell>
          <cell r="J2988">
            <v>39978</v>
          </cell>
          <cell r="K2988">
            <v>41043</v>
          </cell>
          <cell r="L2988">
            <v>390000</v>
          </cell>
        </row>
        <row r="2989">
          <cell r="B2989">
            <v>4000000</v>
          </cell>
          <cell r="C2989">
            <v>39941</v>
          </cell>
          <cell r="F2989">
            <v>2003610.31</v>
          </cell>
          <cell r="G2989">
            <v>254661</v>
          </cell>
          <cell r="H2989">
            <v>44.54</v>
          </cell>
          <cell r="I2989">
            <v>0.44540000000000002</v>
          </cell>
          <cell r="J2989">
            <v>39978</v>
          </cell>
          <cell r="K2989">
            <v>40677</v>
          </cell>
          <cell r="L2989">
            <v>106200</v>
          </cell>
        </row>
        <row r="2990">
          <cell r="B2990">
            <v>6000000</v>
          </cell>
          <cell r="C2990">
            <v>39941</v>
          </cell>
          <cell r="F2990">
            <v>4759150</v>
          </cell>
          <cell r="G2990">
            <v>331674</v>
          </cell>
          <cell r="H2990">
            <v>51.88</v>
          </cell>
          <cell r="I2990">
            <v>0.51880000000000004</v>
          </cell>
          <cell r="J2990">
            <v>39978</v>
          </cell>
          <cell r="K2990">
            <v>41043</v>
          </cell>
          <cell r="L2990">
            <v>117000</v>
          </cell>
        </row>
        <row r="2991">
          <cell r="B2991">
            <v>10000000</v>
          </cell>
          <cell r="C2991">
            <v>39941</v>
          </cell>
          <cell r="F2991">
            <v>5278282.3600000003</v>
          </cell>
          <cell r="G2991">
            <v>636651</v>
          </cell>
          <cell r="H2991">
            <v>44.54</v>
          </cell>
          <cell r="I2991">
            <v>0.44540000000000002</v>
          </cell>
          <cell r="J2991">
            <v>39978</v>
          </cell>
          <cell r="K2991">
            <v>40677</v>
          </cell>
          <cell r="L2991">
            <v>265500</v>
          </cell>
        </row>
        <row r="2992">
          <cell r="B2992">
            <v>5000000</v>
          </cell>
          <cell r="C2992">
            <v>39941</v>
          </cell>
          <cell r="D2992" t="str">
            <v>A</v>
          </cell>
          <cell r="E2992" t="str">
            <v>T</v>
          </cell>
          <cell r="F2992">
            <v>5142879.5599999996</v>
          </cell>
          <cell r="G2992">
            <v>318326</v>
          </cell>
          <cell r="H2992">
            <v>44.54</v>
          </cell>
          <cell r="I2992">
            <v>0.44540000000000002</v>
          </cell>
          <cell r="J2992">
            <v>39978</v>
          </cell>
          <cell r="K2992">
            <v>40677</v>
          </cell>
          <cell r="L2992">
            <v>132750</v>
          </cell>
        </row>
        <row r="2993">
          <cell r="B2993">
            <v>12000000</v>
          </cell>
          <cell r="C2993">
            <v>39941</v>
          </cell>
          <cell r="E2993" t="str">
            <v>P</v>
          </cell>
          <cell r="F2993">
            <v>9712618.3599999994</v>
          </cell>
          <cell r="G2993">
            <v>549304</v>
          </cell>
          <cell r="H2993">
            <v>35.950000000000003</v>
          </cell>
          <cell r="I2993">
            <v>0.35950000000000004</v>
          </cell>
          <cell r="J2993">
            <v>39978</v>
          </cell>
          <cell r="K2993">
            <v>41043</v>
          </cell>
          <cell r="L2993">
            <v>234000</v>
          </cell>
        </row>
        <row r="2994">
          <cell r="B2994">
            <v>20000000</v>
          </cell>
          <cell r="C2994">
            <v>39941</v>
          </cell>
          <cell r="E2994" t="str">
            <v>P</v>
          </cell>
          <cell r="F2994">
            <v>15647830.470000001</v>
          </cell>
          <cell r="G2994">
            <v>915507</v>
          </cell>
          <cell r="H2994">
            <v>35.950000000000003</v>
          </cell>
          <cell r="I2994">
            <v>0.35950000000000004</v>
          </cell>
          <cell r="J2994">
            <v>39978</v>
          </cell>
          <cell r="K2994">
            <v>41043</v>
          </cell>
          <cell r="L2994">
            <v>390000</v>
          </cell>
        </row>
        <row r="2995">
          <cell r="B2995">
            <v>4000000</v>
          </cell>
          <cell r="C2995">
            <v>39941</v>
          </cell>
          <cell r="F2995">
            <v>2577317.1800000002</v>
          </cell>
          <cell r="G2995">
            <v>254661</v>
          </cell>
          <cell r="H2995">
            <v>44.54</v>
          </cell>
          <cell r="I2995">
            <v>0.44540000000000002</v>
          </cell>
          <cell r="J2995">
            <v>39978</v>
          </cell>
          <cell r="K2995">
            <v>40677</v>
          </cell>
          <cell r="L2995">
            <v>106200</v>
          </cell>
        </row>
        <row r="2996">
          <cell r="B2996">
            <v>60000000</v>
          </cell>
          <cell r="C2996">
            <v>39944</v>
          </cell>
          <cell r="F2996">
            <v>44211126.399999999</v>
          </cell>
          <cell r="G2996">
            <v>2746520</v>
          </cell>
          <cell r="H2996">
            <v>35.950000000000003</v>
          </cell>
          <cell r="I2996">
            <v>0.35950000000000004</v>
          </cell>
          <cell r="J2996">
            <v>39978</v>
          </cell>
          <cell r="K2996">
            <v>41043</v>
          </cell>
          <cell r="L2996">
            <v>1170000</v>
          </cell>
        </row>
        <row r="2997">
          <cell r="B2997">
            <v>20000000</v>
          </cell>
          <cell r="C2997">
            <v>39944</v>
          </cell>
          <cell r="F2997">
            <v>10585680.220000001</v>
          </cell>
          <cell r="G2997">
            <v>1181373</v>
          </cell>
          <cell r="H2997">
            <v>36.04</v>
          </cell>
          <cell r="I2997">
            <v>0.3604</v>
          </cell>
          <cell r="J2997">
            <v>39978</v>
          </cell>
          <cell r="K2997">
            <v>40677</v>
          </cell>
          <cell r="L2997">
            <v>531000</v>
          </cell>
        </row>
        <row r="2998">
          <cell r="B2998">
            <v>11000000</v>
          </cell>
          <cell r="C2998">
            <v>39944</v>
          </cell>
          <cell r="F2998">
            <v>5925145.9299999997</v>
          </cell>
          <cell r="G2998">
            <v>649755</v>
          </cell>
          <cell r="H2998">
            <v>36.04</v>
          </cell>
          <cell r="I2998">
            <v>0.3604</v>
          </cell>
          <cell r="J2998">
            <v>39978</v>
          </cell>
          <cell r="K2998">
            <v>40677</v>
          </cell>
          <cell r="L2998">
            <v>292050</v>
          </cell>
        </row>
        <row r="2999">
          <cell r="B2999">
            <v>10000000</v>
          </cell>
          <cell r="C2999">
            <v>39944</v>
          </cell>
          <cell r="E2999" t="str">
            <v>P</v>
          </cell>
          <cell r="F2999">
            <v>4174499.34</v>
          </cell>
          <cell r="G2999">
            <v>755553</v>
          </cell>
          <cell r="H2999">
            <v>41.5</v>
          </cell>
          <cell r="I2999">
            <v>0.41499999999999998</v>
          </cell>
          <cell r="J2999">
            <v>39978</v>
          </cell>
          <cell r="K2999">
            <v>40496</v>
          </cell>
          <cell r="L2999">
            <v>265000</v>
          </cell>
        </row>
        <row r="3000">
          <cell r="B3000">
            <v>15000000</v>
          </cell>
          <cell r="C3000">
            <v>39944</v>
          </cell>
          <cell r="E3000" t="str">
            <v>R</v>
          </cell>
          <cell r="F3000">
            <v>13466287.119999999</v>
          </cell>
          <cell r="G3000">
            <v>686630</v>
          </cell>
          <cell r="H3000">
            <v>35.950000000000003</v>
          </cell>
          <cell r="I3000">
            <v>0.35950000000000004</v>
          </cell>
          <cell r="J3000">
            <v>39978</v>
          </cell>
          <cell r="K3000">
            <v>41043</v>
          </cell>
          <cell r="L3000">
            <v>292500</v>
          </cell>
        </row>
        <row r="3001">
          <cell r="B3001">
            <v>20000000</v>
          </cell>
          <cell r="C3001">
            <v>39944</v>
          </cell>
          <cell r="D3001" t="str">
            <v>A</v>
          </cell>
          <cell r="E3001" t="str">
            <v>T</v>
          </cell>
          <cell r="F3001">
            <v>7277557.1699999999</v>
          </cell>
          <cell r="G3001">
            <v>2008643</v>
          </cell>
          <cell r="H3001">
            <v>35.94</v>
          </cell>
          <cell r="I3001">
            <v>0.3594</v>
          </cell>
          <cell r="J3001">
            <v>39978</v>
          </cell>
          <cell r="K3001">
            <v>40312</v>
          </cell>
          <cell r="L3001">
            <v>530000</v>
          </cell>
        </row>
        <row r="3002">
          <cell r="B3002">
            <v>16000000</v>
          </cell>
          <cell r="C3002">
            <v>39944</v>
          </cell>
          <cell r="F3002">
            <v>11685313.289999999</v>
          </cell>
          <cell r="G3002">
            <v>698826</v>
          </cell>
          <cell r="H3002">
            <v>32.22</v>
          </cell>
          <cell r="I3002">
            <v>0.32219999999999999</v>
          </cell>
          <cell r="J3002">
            <v>39978</v>
          </cell>
          <cell r="K3002">
            <v>41043</v>
          </cell>
          <cell r="L3002">
            <v>390400</v>
          </cell>
        </row>
        <row r="3003">
          <cell r="B3003">
            <v>8000000</v>
          </cell>
          <cell r="C3003">
            <v>39944</v>
          </cell>
          <cell r="F3003">
            <v>3847475.83</v>
          </cell>
          <cell r="G3003">
            <v>444549</v>
          </cell>
          <cell r="H3003">
            <v>29.33</v>
          </cell>
          <cell r="I3003">
            <v>0.29330000000000001</v>
          </cell>
          <cell r="J3003">
            <v>39978</v>
          </cell>
          <cell r="K3003">
            <v>40677</v>
          </cell>
          <cell r="L3003">
            <v>131600</v>
          </cell>
        </row>
        <row r="3004">
          <cell r="B3004">
            <v>4000000</v>
          </cell>
          <cell r="C3004">
            <v>39944</v>
          </cell>
          <cell r="F3004">
            <v>2740019.7</v>
          </cell>
          <cell r="G3004">
            <v>233338</v>
          </cell>
          <cell r="H3004">
            <v>48.86</v>
          </cell>
          <cell r="I3004">
            <v>0.48859999999999998</v>
          </cell>
          <cell r="J3004">
            <v>39978</v>
          </cell>
          <cell r="K3004">
            <v>40861</v>
          </cell>
          <cell r="L3004">
            <v>98000</v>
          </cell>
        </row>
        <row r="3005">
          <cell r="B3005">
            <v>8000000</v>
          </cell>
          <cell r="C3005">
            <v>39944</v>
          </cell>
          <cell r="F3005">
            <v>4162403.93</v>
          </cell>
          <cell r="G3005">
            <v>509321</v>
          </cell>
          <cell r="H3005">
            <v>44.54</v>
          </cell>
          <cell r="I3005">
            <v>0.44540000000000002</v>
          </cell>
          <cell r="J3005">
            <v>39978</v>
          </cell>
          <cell r="K3005">
            <v>40677</v>
          </cell>
          <cell r="L3005">
            <v>212400</v>
          </cell>
        </row>
        <row r="3006">
          <cell r="B3006">
            <v>14000000</v>
          </cell>
          <cell r="C3006">
            <v>39944</v>
          </cell>
          <cell r="F3006">
            <v>9957811.7699999996</v>
          </cell>
          <cell r="G3006">
            <v>583486</v>
          </cell>
          <cell r="H3006">
            <v>28.58</v>
          </cell>
          <cell r="I3006">
            <v>0.2858</v>
          </cell>
          <cell r="J3006">
            <v>39978</v>
          </cell>
          <cell r="K3006">
            <v>41043</v>
          </cell>
          <cell r="L3006">
            <v>201600</v>
          </cell>
        </row>
        <row r="3007">
          <cell r="B3007">
            <v>4000000</v>
          </cell>
          <cell r="C3007">
            <v>39944</v>
          </cell>
          <cell r="F3007">
            <v>3290487.89</v>
          </cell>
          <cell r="G3007">
            <v>221116</v>
          </cell>
          <cell r="H3007">
            <v>51.88</v>
          </cell>
          <cell r="I3007">
            <v>0.51880000000000004</v>
          </cell>
          <cell r="J3007">
            <v>39978</v>
          </cell>
          <cell r="K3007">
            <v>41043</v>
          </cell>
          <cell r="L3007">
            <v>78000</v>
          </cell>
        </row>
        <row r="3008">
          <cell r="B3008">
            <v>5000000</v>
          </cell>
          <cell r="C3008">
            <v>39944</v>
          </cell>
          <cell r="D3008" t="str">
            <v>A</v>
          </cell>
          <cell r="E3008" t="str">
            <v>T</v>
          </cell>
          <cell r="F3008">
            <v>5712161.3300000001</v>
          </cell>
          <cell r="G3008">
            <v>318326</v>
          </cell>
          <cell r="H3008">
            <v>44.54</v>
          </cell>
          <cell r="I3008">
            <v>0.44540000000000002</v>
          </cell>
          <cell r="J3008">
            <v>39978</v>
          </cell>
          <cell r="K3008">
            <v>40677</v>
          </cell>
          <cell r="L3008">
            <v>132750</v>
          </cell>
        </row>
        <row r="3009">
          <cell r="B3009">
            <v>3500000</v>
          </cell>
          <cell r="C3009">
            <v>39944</v>
          </cell>
          <cell r="E3009" t="str">
            <v>P</v>
          </cell>
          <cell r="F3009">
            <v>3135936.35</v>
          </cell>
          <cell r="G3009">
            <v>193477</v>
          </cell>
          <cell r="H3009">
            <v>51.88</v>
          </cell>
          <cell r="I3009">
            <v>0.51880000000000004</v>
          </cell>
          <cell r="J3009">
            <v>39978</v>
          </cell>
          <cell r="K3009">
            <v>41043</v>
          </cell>
          <cell r="L3009">
            <v>68250</v>
          </cell>
        </row>
        <row r="3010">
          <cell r="B3010">
            <v>8000000</v>
          </cell>
          <cell r="C3010">
            <v>39944</v>
          </cell>
          <cell r="E3010" t="str">
            <v>P</v>
          </cell>
          <cell r="F3010">
            <v>4096836.86</v>
          </cell>
          <cell r="G3010">
            <v>444549</v>
          </cell>
          <cell r="H3010">
            <v>29.33</v>
          </cell>
          <cell r="I3010">
            <v>0.29330000000000001</v>
          </cell>
          <cell r="J3010">
            <v>39978</v>
          </cell>
          <cell r="K3010">
            <v>40677</v>
          </cell>
          <cell r="L3010">
            <v>131600</v>
          </cell>
        </row>
        <row r="3011">
          <cell r="B3011">
            <v>20000000</v>
          </cell>
          <cell r="C3011">
            <v>39944</v>
          </cell>
          <cell r="E3011" t="str">
            <v>P</v>
          </cell>
          <cell r="F3011">
            <v>11880799.16</v>
          </cell>
          <cell r="G3011">
            <v>1181373</v>
          </cell>
          <cell r="H3011">
            <v>36.04</v>
          </cell>
          <cell r="I3011">
            <v>0.3604</v>
          </cell>
          <cell r="J3011">
            <v>39978</v>
          </cell>
          <cell r="K3011">
            <v>40677</v>
          </cell>
          <cell r="L3011">
            <v>531000</v>
          </cell>
        </row>
        <row r="3012">
          <cell r="B3012">
            <v>3000000</v>
          </cell>
          <cell r="C3012">
            <v>39944</v>
          </cell>
          <cell r="D3012" t="str">
            <v>A</v>
          </cell>
          <cell r="E3012" t="str">
            <v>T</v>
          </cell>
          <cell r="F3012">
            <v>2703016.54</v>
          </cell>
          <cell r="G3012">
            <v>226666</v>
          </cell>
          <cell r="H3012">
            <v>41.5</v>
          </cell>
          <cell r="I3012">
            <v>0.41499999999999998</v>
          </cell>
          <cell r="J3012">
            <v>39978</v>
          </cell>
          <cell r="K3012">
            <v>40496</v>
          </cell>
          <cell r="L3012">
            <v>79500</v>
          </cell>
        </row>
        <row r="3013">
          <cell r="B3013">
            <v>12000000</v>
          </cell>
          <cell r="C3013">
            <v>39944</v>
          </cell>
          <cell r="F3013">
            <v>8894399.2599999998</v>
          </cell>
          <cell r="G3013">
            <v>549304</v>
          </cell>
          <cell r="H3013">
            <v>35.950000000000003</v>
          </cell>
          <cell r="I3013">
            <v>0.35950000000000004</v>
          </cell>
          <cell r="J3013">
            <v>39978</v>
          </cell>
          <cell r="K3013">
            <v>41043</v>
          </cell>
          <cell r="L3013">
            <v>234000</v>
          </cell>
        </row>
        <row r="3014">
          <cell r="B3014">
            <v>3500000</v>
          </cell>
          <cell r="C3014">
            <v>39944</v>
          </cell>
          <cell r="E3014" t="str">
            <v>Q</v>
          </cell>
          <cell r="F3014">
            <v>1940037.78</v>
          </cell>
          <cell r="G3014">
            <v>264444</v>
          </cell>
          <cell r="H3014">
            <v>41.5</v>
          </cell>
          <cell r="I3014">
            <v>0.41499999999999998</v>
          </cell>
          <cell r="J3014">
            <v>39978</v>
          </cell>
          <cell r="K3014">
            <v>40496</v>
          </cell>
          <cell r="L3014">
            <v>92750</v>
          </cell>
        </row>
        <row r="3015">
          <cell r="B3015">
            <v>16000000</v>
          </cell>
          <cell r="C3015">
            <v>39944</v>
          </cell>
          <cell r="F3015">
            <v>8228740.2000000002</v>
          </cell>
          <cell r="G3015">
            <v>945098</v>
          </cell>
          <cell r="H3015">
            <v>36.04</v>
          </cell>
          <cell r="I3015">
            <v>0.3604</v>
          </cell>
          <cell r="J3015">
            <v>39978</v>
          </cell>
          <cell r="K3015">
            <v>40677</v>
          </cell>
          <cell r="L3015">
            <v>424800</v>
          </cell>
        </row>
        <row r="3016">
          <cell r="B3016">
            <v>18000000</v>
          </cell>
          <cell r="C3016">
            <v>39944</v>
          </cell>
          <cell r="D3016" t="str">
            <v>A</v>
          </cell>
          <cell r="F3016">
            <v>9992952.9600000009</v>
          </cell>
          <cell r="G3016">
            <v>1063236</v>
          </cell>
          <cell r="H3016">
            <v>36.04</v>
          </cell>
          <cell r="I3016">
            <v>0.3604</v>
          </cell>
          <cell r="J3016">
            <v>39978</v>
          </cell>
          <cell r="K3016">
            <v>40677</v>
          </cell>
          <cell r="L3016">
            <v>477900</v>
          </cell>
        </row>
        <row r="3017">
          <cell r="B3017">
            <v>12000000</v>
          </cell>
          <cell r="C3017">
            <v>39944</v>
          </cell>
          <cell r="F3017">
            <v>6153393.7699999996</v>
          </cell>
          <cell r="G3017">
            <v>708824</v>
          </cell>
          <cell r="H3017">
            <v>36.04</v>
          </cell>
          <cell r="I3017">
            <v>0.3604</v>
          </cell>
          <cell r="J3017">
            <v>39978</v>
          </cell>
          <cell r="K3017">
            <v>40677</v>
          </cell>
          <cell r="L3017">
            <v>318600</v>
          </cell>
        </row>
        <row r="3018">
          <cell r="B3018">
            <v>7500000</v>
          </cell>
          <cell r="C3018">
            <v>39944</v>
          </cell>
          <cell r="F3018">
            <v>4141949.59</v>
          </cell>
          <cell r="G3018">
            <v>477489</v>
          </cell>
          <cell r="H3018">
            <v>44.54</v>
          </cell>
          <cell r="I3018">
            <v>0.44540000000000002</v>
          </cell>
          <cell r="J3018">
            <v>39978</v>
          </cell>
          <cell r="K3018">
            <v>40677</v>
          </cell>
          <cell r="L3018">
            <v>199125</v>
          </cell>
        </row>
        <row r="3019">
          <cell r="B3019">
            <v>7000000</v>
          </cell>
          <cell r="C3019">
            <v>39944</v>
          </cell>
          <cell r="E3019" t="str">
            <v>P</v>
          </cell>
          <cell r="F3019">
            <v>2652237.42</v>
          </cell>
          <cell r="G3019">
            <v>528887</v>
          </cell>
          <cell r="H3019">
            <v>41.5</v>
          </cell>
          <cell r="I3019">
            <v>0.41499999999999998</v>
          </cell>
          <cell r="J3019">
            <v>39978</v>
          </cell>
          <cell r="K3019">
            <v>40496</v>
          </cell>
          <cell r="L3019">
            <v>185500</v>
          </cell>
        </row>
        <row r="3020">
          <cell r="B3020">
            <v>3000000</v>
          </cell>
          <cell r="C3020">
            <v>39944</v>
          </cell>
          <cell r="F3020">
            <v>1791518.58</v>
          </cell>
          <cell r="G3020">
            <v>190996</v>
          </cell>
          <cell r="H3020">
            <v>44.54</v>
          </cell>
          <cell r="I3020">
            <v>0.44540000000000002</v>
          </cell>
          <cell r="J3020">
            <v>39978</v>
          </cell>
          <cell r="K3020">
            <v>40677</v>
          </cell>
          <cell r="L3020">
            <v>79650</v>
          </cell>
        </row>
        <row r="3021">
          <cell r="B3021">
            <v>5000000</v>
          </cell>
          <cell r="C3021">
            <v>39944</v>
          </cell>
          <cell r="F3021">
            <v>2629801.96</v>
          </cell>
          <cell r="G3021">
            <v>318326</v>
          </cell>
          <cell r="H3021">
            <v>44.54</v>
          </cell>
          <cell r="I3021">
            <v>0.44540000000000002</v>
          </cell>
          <cell r="J3021">
            <v>39978</v>
          </cell>
          <cell r="K3021">
            <v>40677</v>
          </cell>
          <cell r="L3021">
            <v>132750</v>
          </cell>
        </row>
        <row r="3022">
          <cell r="B3022">
            <v>3000000</v>
          </cell>
          <cell r="C3022">
            <v>39944</v>
          </cell>
          <cell r="E3022" t="str">
            <v>R</v>
          </cell>
          <cell r="F3022">
            <v>710575.79</v>
          </cell>
          <cell r="G3022">
            <v>305494</v>
          </cell>
          <cell r="H3022">
            <v>38.729999999999997</v>
          </cell>
          <cell r="I3022">
            <v>0.38729999999999998</v>
          </cell>
          <cell r="J3022">
            <v>39978</v>
          </cell>
          <cell r="K3022">
            <v>40312</v>
          </cell>
          <cell r="L3022">
            <v>79500</v>
          </cell>
        </row>
        <row r="3023">
          <cell r="B3023">
            <v>3000000</v>
          </cell>
          <cell r="C3023">
            <v>39944</v>
          </cell>
          <cell r="F3023">
            <v>1594879.17</v>
          </cell>
          <cell r="G3023">
            <v>190996</v>
          </cell>
          <cell r="H3023">
            <v>44.54</v>
          </cell>
          <cell r="I3023">
            <v>0.44540000000000002</v>
          </cell>
          <cell r="J3023">
            <v>39978</v>
          </cell>
          <cell r="K3023">
            <v>40677</v>
          </cell>
          <cell r="L3023">
            <v>79650</v>
          </cell>
        </row>
        <row r="3024">
          <cell r="B3024">
            <v>6000000</v>
          </cell>
          <cell r="C3024">
            <v>39944</v>
          </cell>
          <cell r="F3024">
            <v>3171482.55</v>
          </cell>
          <cell r="G3024">
            <v>381991</v>
          </cell>
          <cell r="H3024">
            <v>44.54</v>
          </cell>
          <cell r="I3024">
            <v>0.44540000000000002</v>
          </cell>
          <cell r="J3024">
            <v>39978</v>
          </cell>
          <cell r="K3024">
            <v>40677</v>
          </cell>
          <cell r="L3024">
            <v>159300</v>
          </cell>
        </row>
        <row r="3025">
          <cell r="B3025">
            <v>4000000</v>
          </cell>
          <cell r="C3025">
            <v>39944</v>
          </cell>
          <cell r="D3025" t="str">
            <v>A</v>
          </cell>
          <cell r="E3025" t="str">
            <v>T</v>
          </cell>
          <cell r="F3025">
            <v>3254042.97</v>
          </cell>
          <cell r="G3025">
            <v>302221</v>
          </cell>
          <cell r="H3025">
            <v>41.5</v>
          </cell>
          <cell r="I3025">
            <v>0.41499999999999998</v>
          </cell>
          <cell r="J3025">
            <v>39978</v>
          </cell>
          <cell r="K3025">
            <v>40496</v>
          </cell>
          <cell r="L3025">
            <v>106000</v>
          </cell>
        </row>
        <row r="3026">
          <cell r="B3026">
            <v>5000000</v>
          </cell>
          <cell r="C3026">
            <v>39944</v>
          </cell>
          <cell r="F3026">
            <v>1337967.21</v>
          </cell>
          <cell r="G3026">
            <v>347276</v>
          </cell>
          <cell r="H3026">
            <v>29.57</v>
          </cell>
          <cell r="I3026">
            <v>0.29570000000000002</v>
          </cell>
          <cell r="J3026">
            <v>39978</v>
          </cell>
          <cell r="K3026">
            <v>40496</v>
          </cell>
          <cell r="L3026">
            <v>82000</v>
          </cell>
        </row>
        <row r="3027">
          <cell r="B3027">
            <v>5000000</v>
          </cell>
          <cell r="C3027">
            <v>39944</v>
          </cell>
          <cell r="E3027" t="str">
            <v>P</v>
          </cell>
          <cell r="F3027">
            <v>3406131.02</v>
          </cell>
          <cell r="G3027">
            <v>318326</v>
          </cell>
          <cell r="H3027">
            <v>44.54</v>
          </cell>
          <cell r="I3027">
            <v>0.44540000000000002</v>
          </cell>
          <cell r="J3027">
            <v>39978</v>
          </cell>
          <cell r="K3027">
            <v>40677</v>
          </cell>
          <cell r="L3027">
            <v>132750</v>
          </cell>
        </row>
        <row r="3028">
          <cell r="B3028">
            <v>7000000</v>
          </cell>
          <cell r="C3028">
            <v>39944</v>
          </cell>
          <cell r="F3028">
            <v>3856403.37</v>
          </cell>
          <cell r="G3028">
            <v>445656</v>
          </cell>
          <cell r="H3028">
            <v>44.54</v>
          </cell>
          <cell r="I3028">
            <v>0.44540000000000002</v>
          </cell>
          <cell r="J3028">
            <v>39978</v>
          </cell>
          <cell r="K3028">
            <v>40677</v>
          </cell>
          <cell r="L3028">
            <v>185850</v>
          </cell>
        </row>
        <row r="3029">
          <cell r="B3029">
            <v>5000000</v>
          </cell>
          <cell r="C3029">
            <v>39944</v>
          </cell>
          <cell r="F3029">
            <v>1417035.49</v>
          </cell>
          <cell r="G3029">
            <v>377777</v>
          </cell>
          <cell r="H3029">
            <v>41.5</v>
          </cell>
          <cell r="I3029">
            <v>0.41499999999999998</v>
          </cell>
          <cell r="J3029">
            <v>39978</v>
          </cell>
          <cell r="K3029">
            <v>40496</v>
          </cell>
          <cell r="L3029">
            <v>132500</v>
          </cell>
        </row>
        <row r="3030">
          <cell r="B3030">
            <v>8000000</v>
          </cell>
          <cell r="C3030">
            <v>39944</v>
          </cell>
          <cell r="F3030">
            <v>4255888.5999999996</v>
          </cell>
          <cell r="G3030">
            <v>509321</v>
          </cell>
          <cell r="H3030">
            <v>44.54</v>
          </cell>
          <cell r="I3030">
            <v>0.44540000000000002</v>
          </cell>
          <cell r="J3030">
            <v>39978</v>
          </cell>
          <cell r="K3030">
            <v>40677</v>
          </cell>
          <cell r="L3030">
            <v>212400</v>
          </cell>
        </row>
        <row r="3031">
          <cell r="B3031">
            <v>6500000</v>
          </cell>
          <cell r="C3031">
            <v>39944</v>
          </cell>
          <cell r="F3031">
            <v>5113203.51</v>
          </cell>
          <cell r="G3031">
            <v>359313</v>
          </cell>
          <cell r="H3031">
            <v>51.88</v>
          </cell>
          <cell r="I3031">
            <v>0.51880000000000004</v>
          </cell>
          <cell r="J3031">
            <v>39978</v>
          </cell>
          <cell r="K3031">
            <v>41043</v>
          </cell>
          <cell r="L3031">
            <v>126750</v>
          </cell>
        </row>
        <row r="3032">
          <cell r="B3032">
            <v>6000000</v>
          </cell>
          <cell r="C3032">
            <v>39944</v>
          </cell>
          <cell r="F3032">
            <v>1691313.93</v>
          </cell>
          <cell r="G3032">
            <v>453332</v>
          </cell>
          <cell r="H3032">
            <v>41.5</v>
          </cell>
          <cell r="I3032">
            <v>0.41499999999999998</v>
          </cell>
          <cell r="J3032">
            <v>39978</v>
          </cell>
          <cell r="K3032">
            <v>40496</v>
          </cell>
          <cell r="L3032">
            <v>159000</v>
          </cell>
        </row>
        <row r="3033">
          <cell r="B3033">
            <v>6500000</v>
          </cell>
          <cell r="C3033">
            <v>39944</v>
          </cell>
          <cell r="E3033" t="str">
            <v>R</v>
          </cell>
          <cell r="F3033">
            <v>399890.58</v>
          </cell>
          <cell r="G3033">
            <v>661904</v>
          </cell>
          <cell r="H3033">
            <v>38.729999999999997</v>
          </cell>
          <cell r="I3033">
            <v>0.38729999999999998</v>
          </cell>
          <cell r="J3033">
            <v>39978</v>
          </cell>
          <cell r="K3033">
            <v>40312</v>
          </cell>
          <cell r="L3033">
            <v>172250</v>
          </cell>
        </row>
        <row r="3034">
          <cell r="B3034">
            <v>3000000</v>
          </cell>
          <cell r="C3034">
            <v>39944</v>
          </cell>
          <cell r="E3034" t="str">
            <v>P</v>
          </cell>
          <cell r="F3034">
            <v>206055.73</v>
          </cell>
          <cell r="G3034">
            <v>305494</v>
          </cell>
          <cell r="H3034">
            <v>38.729999999999997</v>
          </cell>
          <cell r="I3034">
            <v>0.38729999999999998</v>
          </cell>
          <cell r="J3034">
            <v>39978</v>
          </cell>
          <cell r="K3034">
            <v>40312</v>
          </cell>
          <cell r="L3034">
            <v>79500</v>
          </cell>
        </row>
        <row r="3035">
          <cell r="B3035">
            <v>5000000</v>
          </cell>
          <cell r="C3035">
            <v>39944</v>
          </cell>
          <cell r="F3035">
            <v>1870956.32</v>
          </cell>
          <cell r="G3035">
            <v>377777</v>
          </cell>
          <cell r="H3035">
            <v>41.5</v>
          </cell>
          <cell r="I3035">
            <v>0.41499999999999998</v>
          </cell>
          <cell r="J3035">
            <v>39978</v>
          </cell>
          <cell r="K3035">
            <v>40496</v>
          </cell>
          <cell r="L3035">
            <v>132500</v>
          </cell>
        </row>
        <row r="3036">
          <cell r="B3036">
            <v>14000000</v>
          </cell>
          <cell r="C3036">
            <v>39944</v>
          </cell>
          <cell r="D3036" t="str">
            <v>A</v>
          </cell>
          <cell r="E3036" t="str">
            <v>T</v>
          </cell>
          <cell r="F3036">
            <v>15224322.289999999</v>
          </cell>
          <cell r="G3036">
            <v>640855</v>
          </cell>
          <cell r="H3036">
            <v>35.950000000000003</v>
          </cell>
          <cell r="I3036">
            <v>0.35950000000000004</v>
          </cell>
          <cell r="J3036">
            <v>39978</v>
          </cell>
          <cell r="K3036">
            <v>41043</v>
          </cell>
          <cell r="L3036">
            <v>273000</v>
          </cell>
        </row>
        <row r="3037">
          <cell r="B3037">
            <v>20000000</v>
          </cell>
          <cell r="C3037">
            <v>39945</v>
          </cell>
          <cell r="F3037">
            <v>14758162.130000001</v>
          </cell>
          <cell r="G3037">
            <v>915507</v>
          </cell>
          <cell r="H3037">
            <v>35.950000000000003</v>
          </cell>
          <cell r="I3037">
            <v>0.35950000000000004</v>
          </cell>
          <cell r="J3037">
            <v>39978</v>
          </cell>
          <cell r="K3037">
            <v>41043</v>
          </cell>
          <cell r="L3037">
            <v>390000</v>
          </cell>
        </row>
        <row r="3038">
          <cell r="B3038">
            <v>11500000</v>
          </cell>
          <cell r="C3038">
            <v>39945</v>
          </cell>
          <cell r="F3038">
            <v>8641402.4600000009</v>
          </cell>
          <cell r="G3038">
            <v>526417</v>
          </cell>
          <cell r="H3038">
            <v>35.950000000000003</v>
          </cell>
          <cell r="I3038">
            <v>0.35950000000000004</v>
          </cell>
          <cell r="J3038">
            <v>39978</v>
          </cell>
          <cell r="K3038">
            <v>41043</v>
          </cell>
          <cell r="L3038">
            <v>224250</v>
          </cell>
        </row>
        <row r="3039">
          <cell r="B3039">
            <v>5000000</v>
          </cell>
          <cell r="C3039">
            <v>39945</v>
          </cell>
          <cell r="F3039">
            <v>2643442.4900000002</v>
          </cell>
          <cell r="G3039">
            <v>318326</v>
          </cell>
          <cell r="H3039">
            <v>44.54</v>
          </cell>
          <cell r="I3039">
            <v>0.44540000000000002</v>
          </cell>
          <cell r="J3039">
            <v>39978</v>
          </cell>
          <cell r="K3039">
            <v>40677</v>
          </cell>
          <cell r="L3039">
            <v>132750</v>
          </cell>
        </row>
        <row r="3040">
          <cell r="B3040">
            <v>11000000</v>
          </cell>
          <cell r="C3040">
            <v>39945</v>
          </cell>
          <cell r="F3040">
            <v>8135523.9000000004</v>
          </cell>
          <cell r="G3040">
            <v>503529</v>
          </cell>
          <cell r="H3040">
            <v>35.950000000000003</v>
          </cell>
          <cell r="I3040">
            <v>0.35950000000000004</v>
          </cell>
          <cell r="J3040">
            <v>39978</v>
          </cell>
          <cell r="K3040">
            <v>41043</v>
          </cell>
          <cell r="L3040">
            <v>214500</v>
          </cell>
        </row>
        <row r="3041">
          <cell r="B3041">
            <v>4500000</v>
          </cell>
          <cell r="C3041">
            <v>39945</v>
          </cell>
          <cell r="F3041">
            <v>2132096.48</v>
          </cell>
          <cell r="G3041">
            <v>339999</v>
          </cell>
          <cell r="H3041">
            <v>41.5</v>
          </cell>
          <cell r="I3041">
            <v>0.41499999999999998</v>
          </cell>
          <cell r="J3041">
            <v>39978</v>
          </cell>
          <cell r="K3041">
            <v>40496</v>
          </cell>
          <cell r="L3041">
            <v>119250</v>
          </cell>
        </row>
        <row r="3042">
          <cell r="B3042">
            <v>10500000</v>
          </cell>
          <cell r="C3042">
            <v>39945</v>
          </cell>
          <cell r="D3042" t="str">
            <v>A</v>
          </cell>
          <cell r="E3042" t="str">
            <v>S</v>
          </cell>
          <cell r="F3042">
            <v>10252060.439999999</v>
          </cell>
          <cell r="G3042">
            <v>480641</v>
          </cell>
          <cell r="H3042">
            <v>35.950000000000003</v>
          </cell>
          <cell r="I3042">
            <v>0.35950000000000004</v>
          </cell>
          <cell r="J3042">
            <v>39978</v>
          </cell>
          <cell r="K3042">
            <v>41043</v>
          </cell>
          <cell r="L3042">
            <v>204750</v>
          </cell>
        </row>
        <row r="3043">
          <cell r="B3043">
            <v>2000000</v>
          </cell>
          <cell r="C3043">
            <v>39945</v>
          </cell>
          <cell r="F3043">
            <v>1165768.3400000001</v>
          </cell>
          <cell r="G3043">
            <v>127331</v>
          </cell>
          <cell r="H3043">
            <v>44.54</v>
          </cell>
          <cell r="I3043">
            <v>0.44540000000000002</v>
          </cell>
          <cell r="J3043">
            <v>39978</v>
          </cell>
          <cell r="K3043">
            <v>40677</v>
          </cell>
          <cell r="L3043">
            <v>53100</v>
          </cell>
        </row>
        <row r="3044">
          <cell r="B3044">
            <v>3000000</v>
          </cell>
          <cell r="C3044">
            <v>39945</v>
          </cell>
          <cell r="F3044">
            <v>837626.56</v>
          </cell>
          <cell r="G3044">
            <v>226666</v>
          </cell>
          <cell r="H3044">
            <v>41.5</v>
          </cell>
          <cell r="I3044">
            <v>0.41499999999999998</v>
          </cell>
          <cell r="J3044">
            <v>39978</v>
          </cell>
          <cell r="K3044">
            <v>40496</v>
          </cell>
          <cell r="L3044">
            <v>79500</v>
          </cell>
        </row>
        <row r="3045">
          <cell r="B3045">
            <v>3000000</v>
          </cell>
          <cell r="C3045">
            <v>39945</v>
          </cell>
          <cell r="F3045">
            <v>1757063.99</v>
          </cell>
          <cell r="G3045">
            <v>190996</v>
          </cell>
          <cell r="H3045">
            <v>44.54</v>
          </cell>
          <cell r="I3045">
            <v>0.44540000000000002</v>
          </cell>
          <cell r="J3045">
            <v>39978</v>
          </cell>
          <cell r="K3045">
            <v>40677</v>
          </cell>
          <cell r="L3045">
            <v>79650</v>
          </cell>
        </row>
        <row r="3046">
          <cell r="B3046">
            <v>5500000</v>
          </cell>
          <cell r="C3046">
            <v>39945</v>
          </cell>
          <cell r="F3046">
            <v>2918222.61</v>
          </cell>
          <cell r="G3046">
            <v>350158</v>
          </cell>
          <cell r="H3046">
            <v>44.54</v>
          </cell>
          <cell r="I3046">
            <v>0.44540000000000002</v>
          </cell>
          <cell r="J3046">
            <v>39978</v>
          </cell>
          <cell r="K3046">
            <v>40677</v>
          </cell>
          <cell r="L3046">
            <v>146025</v>
          </cell>
        </row>
        <row r="3047">
          <cell r="B3047">
            <v>12000000</v>
          </cell>
          <cell r="C3047">
            <v>39945</v>
          </cell>
          <cell r="E3047" t="str">
            <v>Q</v>
          </cell>
          <cell r="F3047">
            <v>10320026.550000001</v>
          </cell>
          <cell r="G3047">
            <v>549304</v>
          </cell>
          <cell r="H3047">
            <v>35.950000000000003</v>
          </cell>
          <cell r="I3047">
            <v>0.35950000000000004</v>
          </cell>
          <cell r="J3047">
            <v>39978</v>
          </cell>
          <cell r="K3047">
            <v>41043</v>
          </cell>
          <cell r="L3047">
            <v>234000</v>
          </cell>
        </row>
        <row r="3048">
          <cell r="B3048">
            <v>35000000</v>
          </cell>
          <cell r="C3048">
            <v>39945</v>
          </cell>
          <cell r="D3048" t="str">
            <v>A</v>
          </cell>
          <cell r="E3048" t="str">
            <v>S</v>
          </cell>
          <cell r="F3048">
            <v>32985106.82</v>
          </cell>
          <cell r="G3048">
            <v>1602137</v>
          </cell>
          <cell r="H3048">
            <v>35.950000000000003</v>
          </cell>
          <cell r="I3048">
            <v>0.35950000000000004</v>
          </cell>
          <cell r="J3048">
            <v>39978</v>
          </cell>
          <cell r="K3048">
            <v>41043</v>
          </cell>
          <cell r="L3048">
            <v>682500</v>
          </cell>
        </row>
        <row r="3049">
          <cell r="B3049">
            <v>10500000</v>
          </cell>
          <cell r="C3049">
            <v>39945</v>
          </cell>
          <cell r="F3049">
            <v>7786033.0999999996</v>
          </cell>
          <cell r="G3049">
            <v>480641</v>
          </cell>
          <cell r="H3049">
            <v>35.950000000000003</v>
          </cell>
          <cell r="I3049">
            <v>0.35950000000000004</v>
          </cell>
          <cell r="J3049">
            <v>39978</v>
          </cell>
          <cell r="K3049">
            <v>41043</v>
          </cell>
          <cell r="L3049">
            <v>204750</v>
          </cell>
        </row>
        <row r="3050">
          <cell r="B3050">
            <v>3000000</v>
          </cell>
          <cell r="C3050">
            <v>39945</v>
          </cell>
          <cell r="F3050">
            <v>1312858.68</v>
          </cell>
          <cell r="G3050">
            <v>226666</v>
          </cell>
          <cell r="H3050">
            <v>41.5</v>
          </cell>
          <cell r="I3050">
            <v>0.41499999999999998</v>
          </cell>
          <cell r="J3050">
            <v>39978</v>
          </cell>
          <cell r="K3050">
            <v>40496</v>
          </cell>
          <cell r="L3050">
            <v>79500</v>
          </cell>
        </row>
        <row r="3051">
          <cell r="B3051">
            <v>3000000</v>
          </cell>
          <cell r="C3051">
            <v>39945</v>
          </cell>
          <cell r="F3051">
            <v>1129407.1399999999</v>
          </cell>
          <cell r="G3051">
            <v>226666</v>
          </cell>
          <cell r="H3051">
            <v>41.5</v>
          </cell>
          <cell r="I3051">
            <v>0.41499999999999998</v>
          </cell>
          <cell r="J3051">
            <v>39978</v>
          </cell>
          <cell r="K3051">
            <v>40496</v>
          </cell>
          <cell r="L3051">
            <v>79500</v>
          </cell>
        </row>
        <row r="3052">
          <cell r="B3052">
            <v>11500000</v>
          </cell>
          <cell r="C3052">
            <v>39945</v>
          </cell>
          <cell r="E3052" t="str">
            <v>P</v>
          </cell>
          <cell r="F3052">
            <v>9075898.2899999991</v>
          </cell>
          <cell r="G3052">
            <v>526417</v>
          </cell>
          <cell r="H3052">
            <v>35.950000000000003</v>
          </cell>
          <cell r="I3052">
            <v>0.35950000000000004</v>
          </cell>
          <cell r="J3052">
            <v>39978</v>
          </cell>
          <cell r="K3052">
            <v>41043</v>
          </cell>
          <cell r="L3052">
            <v>224250</v>
          </cell>
        </row>
        <row r="3053">
          <cell r="B3053">
            <v>4500000</v>
          </cell>
          <cell r="C3053">
            <v>39945</v>
          </cell>
          <cell r="F3053">
            <v>1264517.79</v>
          </cell>
          <cell r="G3053">
            <v>339999</v>
          </cell>
          <cell r="H3053">
            <v>41.5</v>
          </cell>
          <cell r="I3053">
            <v>0.41499999999999998</v>
          </cell>
          <cell r="J3053">
            <v>39978</v>
          </cell>
          <cell r="K3053">
            <v>40496</v>
          </cell>
          <cell r="L3053">
            <v>119250</v>
          </cell>
        </row>
        <row r="3054">
          <cell r="B3054">
            <v>4000000</v>
          </cell>
          <cell r="C3054">
            <v>39945</v>
          </cell>
          <cell r="D3054" t="str">
            <v>A</v>
          </cell>
          <cell r="E3054" t="str">
            <v>T</v>
          </cell>
          <cell r="F3054">
            <v>3964971.42</v>
          </cell>
          <cell r="G3054">
            <v>254661</v>
          </cell>
          <cell r="H3054">
            <v>44.54</v>
          </cell>
          <cell r="I3054">
            <v>0.44540000000000002</v>
          </cell>
          <cell r="J3054">
            <v>39978</v>
          </cell>
          <cell r="K3054">
            <v>40677</v>
          </cell>
          <cell r="L3054">
            <v>106200</v>
          </cell>
        </row>
        <row r="3055">
          <cell r="B3055">
            <v>11000000</v>
          </cell>
          <cell r="C3055">
            <v>39945</v>
          </cell>
          <cell r="E3055" t="str">
            <v>P</v>
          </cell>
          <cell r="F3055">
            <v>6480829.1200000001</v>
          </cell>
          <cell r="G3055">
            <v>649755</v>
          </cell>
          <cell r="H3055">
            <v>36.04</v>
          </cell>
          <cell r="I3055">
            <v>0.3604</v>
          </cell>
          <cell r="J3055">
            <v>39978</v>
          </cell>
          <cell r="K3055">
            <v>40677</v>
          </cell>
          <cell r="L3055">
            <v>292050</v>
          </cell>
        </row>
        <row r="3056">
          <cell r="B3056">
            <v>4000000</v>
          </cell>
          <cell r="C3056">
            <v>39945</v>
          </cell>
          <cell r="F3056">
            <v>760430.94</v>
          </cell>
          <cell r="G3056">
            <v>302221</v>
          </cell>
          <cell r="H3056">
            <v>41.5</v>
          </cell>
          <cell r="I3056">
            <v>0.41499999999999998</v>
          </cell>
          <cell r="J3056">
            <v>39978</v>
          </cell>
          <cell r="K3056">
            <v>40496</v>
          </cell>
          <cell r="L3056">
            <v>106000</v>
          </cell>
        </row>
        <row r="3057">
          <cell r="B3057">
            <v>6000000</v>
          </cell>
          <cell r="C3057">
            <v>39945</v>
          </cell>
          <cell r="F3057">
            <v>3198224.82</v>
          </cell>
          <cell r="G3057">
            <v>381991</v>
          </cell>
          <cell r="H3057">
            <v>44.54</v>
          </cell>
          <cell r="I3057">
            <v>0.44540000000000002</v>
          </cell>
          <cell r="J3057">
            <v>39978</v>
          </cell>
          <cell r="K3057">
            <v>40677</v>
          </cell>
          <cell r="L3057">
            <v>159300</v>
          </cell>
        </row>
        <row r="3058">
          <cell r="B3058">
            <v>3000000</v>
          </cell>
          <cell r="C3058">
            <v>39945</v>
          </cell>
          <cell r="F3058">
            <v>1582736.09</v>
          </cell>
          <cell r="G3058">
            <v>190996</v>
          </cell>
          <cell r="H3058">
            <v>44.54</v>
          </cell>
          <cell r="I3058">
            <v>0.44540000000000002</v>
          </cell>
          <cell r="J3058">
            <v>39978</v>
          </cell>
          <cell r="K3058">
            <v>40677</v>
          </cell>
          <cell r="L3058">
            <v>79650</v>
          </cell>
        </row>
        <row r="3059">
          <cell r="B3059">
            <v>4000000</v>
          </cell>
          <cell r="C3059">
            <v>39945</v>
          </cell>
          <cell r="D3059" t="str">
            <v>A</v>
          </cell>
          <cell r="E3059" t="str">
            <v>S</v>
          </cell>
          <cell r="F3059">
            <v>1718054.09</v>
          </cell>
          <cell r="G3059">
            <v>407325</v>
          </cell>
          <cell r="H3059">
            <v>38.729999999999997</v>
          </cell>
          <cell r="I3059">
            <v>0.38729999999999998</v>
          </cell>
          <cell r="J3059">
            <v>39978</v>
          </cell>
          <cell r="K3059">
            <v>40312</v>
          </cell>
          <cell r="L3059">
            <v>106000</v>
          </cell>
        </row>
        <row r="3060">
          <cell r="B3060">
            <v>7000000</v>
          </cell>
          <cell r="C3060">
            <v>39945</v>
          </cell>
          <cell r="F3060">
            <v>3721354.93</v>
          </cell>
          <cell r="G3060">
            <v>445656</v>
          </cell>
          <cell r="H3060">
            <v>44.54</v>
          </cell>
          <cell r="I3060">
            <v>0.44540000000000002</v>
          </cell>
          <cell r="J3060">
            <v>39978</v>
          </cell>
          <cell r="K3060">
            <v>40677</v>
          </cell>
          <cell r="L3060">
            <v>185850</v>
          </cell>
        </row>
        <row r="3061">
          <cell r="B3061">
            <v>5000000</v>
          </cell>
          <cell r="C3061">
            <v>39945</v>
          </cell>
          <cell r="F3061">
            <v>1410688.65</v>
          </cell>
          <cell r="G3061">
            <v>377777</v>
          </cell>
          <cell r="H3061">
            <v>41.5</v>
          </cell>
          <cell r="I3061">
            <v>0.41499999999999998</v>
          </cell>
          <cell r="J3061">
            <v>39978</v>
          </cell>
          <cell r="K3061">
            <v>40496</v>
          </cell>
          <cell r="L3061">
            <v>132500</v>
          </cell>
        </row>
        <row r="3062">
          <cell r="B3062">
            <v>3000000</v>
          </cell>
          <cell r="C3062">
            <v>39945</v>
          </cell>
          <cell r="F3062">
            <v>841940.4</v>
          </cell>
          <cell r="G3062">
            <v>226666</v>
          </cell>
          <cell r="H3062">
            <v>41.5</v>
          </cell>
          <cell r="I3062">
            <v>0.41499999999999998</v>
          </cell>
          <cell r="J3062">
            <v>39978</v>
          </cell>
          <cell r="K3062">
            <v>40496</v>
          </cell>
          <cell r="L3062">
            <v>79500</v>
          </cell>
        </row>
        <row r="3063">
          <cell r="B3063">
            <v>3000000</v>
          </cell>
          <cell r="C3063">
            <v>39945</v>
          </cell>
          <cell r="F3063">
            <v>1582256.07</v>
          </cell>
          <cell r="G3063">
            <v>190996</v>
          </cell>
          <cell r="H3063">
            <v>44.54</v>
          </cell>
          <cell r="I3063">
            <v>0.44540000000000002</v>
          </cell>
          <cell r="J3063">
            <v>39978</v>
          </cell>
          <cell r="K3063">
            <v>40677</v>
          </cell>
          <cell r="L3063">
            <v>79650</v>
          </cell>
        </row>
        <row r="3064">
          <cell r="B3064">
            <v>6000000</v>
          </cell>
          <cell r="C3064">
            <v>39945</v>
          </cell>
          <cell r="D3064" t="str">
            <v>A</v>
          </cell>
          <cell r="E3064" t="str">
            <v>S</v>
          </cell>
          <cell r="F3064">
            <v>6349278.1699999999</v>
          </cell>
          <cell r="G3064">
            <v>331674</v>
          </cell>
          <cell r="H3064">
            <v>51.88</v>
          </cell>
          <cell r="I3064">
            <v>0.51880000000000004</v>
          </cell>
          <cell r="J3064">
            <v>39978</v>
          </cell>
          <cell r="K3064">
            <v>41043</v>
          </cell>
          <cell r="L3064">
            <v>117000</v>
          </cell>
        </row>
        <row r="3065">
          <cell r="B3065">
            <v>10500000</v>
          </cell>
          <cell r="C3065">
            <v>39945</v>
          </cell>
          <cell r="F3065">
            <v>5400753.3499999996</v>
          </cell>
          <cell r="G3065">
            <v>620221</v>
          </cell>
          <cell r="H3065">
            <v>36.04</v>
          </cell>
          <cell r="I3065">
            <v>0.3604</v>
          </cell>
          <cell r="J3065">
            <v>39978</v>
          </cell>
          <cell r="K3065">
            <v>40677</v>
          </cell>
          <cell r="L3065">
            <v>278775</v>
          </cell>
        </row>
        <row r="3066">
          <cell r="B3066">
            <v>8000000</v>
          </cell>
          <cell r="C3066">
            <v>39945</v>
          </cell>
          <cell r="F3066">
            <v>2241765.6800000002</v>
          </cell>
          <cell r="G3066">
            <v>604442</v>
          </cell>
          <cell r="H3066">
            <v>41.5</v>
          </cell>
          <cell r="I3066">
            <v>0.41499999999999998</v>
          </cell>
          <cell r="J3066">
            <v>39978</v>
          </cell>
          <cell r="K3066">
            <v>40496</v>
          </cell>
          <cell r="L3066">
            <v>212000</v>
          </cell>
        </row>
        <row r="3067">
          <cell r="B3067">
            <v>5000000</v>
          </cell>
          <cell r="C3067">
            <v>39945</v>
          </cell>
          <cell r="F3067">
            <v>2597222.25</v>
          </cell>
          <cell r="G3067">
            <v>318326</v>
          </cell>
          <cell r="H3067">
            <v>44.54</v>
          </cell>
          <cell r="I3067">
            <v>0.44540000000000002</v>
          </cell>
          <cell r="J3067">
            <v>39978</v>
          </cell>
          <cell r="K3067">
            <v>40677</v>
          </cell>
          <cell r="L3067">
            <v>132750</v>
          </cell>
        </row>
        <row r="3068">
          <cell r="B3068">
            <v>3000000</v>
          </cell>
          <cell r="C3068">
            <v>39945</v>
          </cell>
          <cell r="D3068" t="str">
            <v>A</v>
          </cell>
          <cell r="E3068" t="str">
            <v>T</v>
          </cell>
          <cell r="F3068">
            <v>1601975.64</v>
          </cell>
          <cell r="G3068">
            <v>305494</v>
          </cell>
          <cell r="H3068">
            <v>38.729999999999997</v>
          </cell>
          <cell r="I3068">
            <v>0.38729999999999998</v>
          </cell>
          <cell r="J3068">
            <v>39978</v>
          </cell>
          <cell r="K3068">
            <v>40312</v>
          </cell>
          <cell r="L3068">
            <v>79500</v>
          </cell>
        </row>
        <row r="3069">
          <cell r="B3069">
            <v>3000000</v>
          </cell>
          <cell r="C3069">
            <v>39945</v>
          </cell>
          <cell r="F3069">
            <v>952063.73</v>
          </cell>
          <cell r="G3069">
            <v>226666</v>
          </cell>
          <cell r="H3069">
            <v>41.5</v>
          </cell>
          <cell r="I3069">
            <v>0.41499999999999998</v>
          </cell>
          <cell r="J3069">
            <v>39978</v>
          </cell>
          <cell r="K3069">
            <v>40496</v>
          </cell>
          <cell r="L3069">
            <v>79500</v>
          </cell>
        </row>
        <row r="3070">
          <cell r="B3070">
            <v>3000000</v>
          </cell>
          <cell r="C3070">
            <v>39945</v>
          </cell>
          <cell r="F3070">
            <v>2359343.0699999998</v>
          </cell>
          <cell r="G3070">
            <v>165837</v>
          </cell>
          <cell r="H3070">
            <v>51.88</v>
          </cell>
          <cell r="I3070">
            <v>0.51880000000000004</v>
          </cell>
          <cell r="J3070">
            <v>39978</v>
          </cell>
          <cell r="K3070">
            <v>41043</v>
          </cell>
          <cell r="L3070">
            <v>58500</v>
          </cell>
        </row>
        <row r="3071">
          <cell r="B3071">
            <v>4000000</v>
          </cell>
          <cell r="C3071">
            <v>39945</v>
          </cell>
          <cell r="F3071">
            <v>1104785.1200000001</v>
          </cell>
          <cell r="G3071">
            <v>302221</v>
          </cell>
          <cell r="H3071">
            <v>41.5</v>
          </cell>
          <cell r="I3071">
            <v>0.41499999999999998</v>
          </cell>
          <cell r="J3071">
            <v>39978</v>
          </cell>
          <cell r="K3071">
            <v>40496</v>
          </cell>
          <cell r="L3071">
            <v>106000</v>
          </cell>
        </row>
        <row r="3072">
          <cell r="B3072">
            <v>10000000</v>
          </cell>
          <cell r="C3072">
            <v>39945</v>
          </cell>
          <cell r="F3072">
            <v>2765854.17</v>
          </cell>
          <cell r="G3072">
            <v>755553</v>
          </cell>
          <cell r="H3072">
            <v>41.5</v>
          </cell>
          <cell r="I3072">
            <v>0.41499999999999998</v>
          </cell>
          <cell r="J3072">
            <v>39978</v>
          </cell>
          <cell r="K3072">
            <v>40496</v>
          </cell>
          <cell r="L3072">
            <v>265000</v>
          </cell>
        </row>
        <row r="3073">
          <cell r="B3073">
            <v>5000000</v>
          </cell>
          <cell r="C3073">
            <v>39945</v>
          </cell>
          <cell r="F3073">
            <v>3131804.58</v>
          </cell>
          <cell r="G3073">
            <v>318326</v>
          </cell>
          <cell r="H3073">
            <v>44.54</v>
          </cell>
          <cell r="I3073">
            <v>0.44540000000000002</v>
          </cell>
          <cell r="J3073">
            <v>39978</v>
          </cell>
          <cell r="K3073">
            <v>40677</v>
          </cell>
          <cell r="L3073">
            <v>132750</v>
          </cell>
        </row>
        <row r="3074">
          <cell r="B3074">
            <v>4000000</v>
          </cell>
          <cell r="C3074">
            <v>39945</v>
          </cell>
          <cell r="F3074">
            <v>2849702.21</v>
          </cell>
          <cell r="G3074">
            <v>174707</v>
          </cell>
          <cell r="H3074">
            <v>32.22</v>
          </cell>
          <cell r="I3074">
            <v>0.32219999999999999</v>
          </cell>
          <cell r="J3074">
            <v>39978</v>
          </cell>
          <cell r="K3074">
            <v>41043</v>
          </cell>
          <cell r="L3074">
            <v>97600</v>
          </cell>
        </row>
        <row r="3075">
          <cell r="B3075">
            <v>4000000</v>
          </cell>
          <cell r="C3075">
            <v>39945</v>
          </cell>
          <cell r="F3075">
            <v>2115032.4900000002</v>
          </cell>
          <cell r="G3075">
            <v>254661</v>
          </cell>
          <cell r="H3075">
            <v>44.54</v>
          </cell>
          <cell r="I3075">
            <v>0.44540000000000002</v>
          </cell>
          <cell r="J3075">
            <v>39978</v>
          </cell>
          <cell r="K3075">
            <v>40677</v>
          </cell>
          <cell r="L3075">
            <v>106200</v>
          </cell>
        </row>
        <row r="3076">
          <cell r="B3076">
            <v>3500000</v>
          </cell>
          <cell r="C3076">
            <v>39945</v>
          </cell>
          <cell r="D3076" t="str">
            <v>A</v>
          </cell>
          <cell r="E3076" t="str">
            <v>S</v>
          </cell>
          <cell r="F3076">
            <v>3522624.91</v>
          </cell>
          <cell r="G3076">
            <v>222828</v>
          </cell>
          <cell r="H3076">
            <v>44.54</v>
          </cell>
          <cell r="I3076">
            <v>0.44540000000000002</v>
          </cell>
          <cell r="J3076">
            <v>39978</v>
          </cell>
          <cell r="K3076">
            <v>40677</v>
          </cell>
          <cell r="L3076">
            <v>92925</v>
          </cell>
        </row>
        <row r="3077">
          <cell r="B3077">
            <v>3500000</v>
          </cell>
          <cell r="C3077">
            <v>39945</v>
          </cell>
          <cell r="F3077">
            <v>987330.97</v>
          </cell>
          <cell r="G3077">
            <v>264444</v>
          </cell>
          <cell r="H3077">
            <v>41.5</v>
          </cell>
          <cell r="I3077">
            <v>0.41499999999999998</v>
          </cell>
          <cell r="J3077">
            <v>39978</v>
          </cell>
          <cell r="K3077">
            <v>40496</v>
          </cell>
          <cell r="L3077">
            <v>92750</v>
          </cell>
        </row>
        <row r="3078">
          <cell r="B3078">
            <v>3000000</v>
          </cell>
          <cell r="C3078">
            <v>39945</v>
          </cell>
          <cell r="F3078">
            <v>1080424.19</v>
          </cell>
          <cell r="G3078">
            <v>190996</v>
          </cell>
          <cell r="H3078">
            <v>44.54</v>
          </cell>
          <cell r="I3078">
            <v>0.44540000000000002</v>
          </cell>
          <cell r="J3078">
            <v>39978</v>
          </cell>
          <cell r="K3078">
            <v>40677</v>
          </cell>
          <cell r="L3078">
            <v>79650</v>
          </cell>
        </row>
        <row r="3079">
          <cell r="B3079">
            <v>3500000</v>
          </cell>
          <cell r="C3079">
            <v>39945</v>
          </cell>
          <cell r="F3079">
            <v>981069.75</v>
          </cell>
          <cell r="G3079">
            <v>264444</v>
          </cell>
          <cell r="H3079">
            <v>41.5</v>
          </cell>
          <cell r="I3079">
            <v>0.41499999999999998</v>
          </cell>
          <cell r="J3079">
            <v>39978</v>
          </cell>
          <cell r="K3079">
            <v>40496</v>
          </cell>
          <cell r="L3079">
            <v>92750</v>
          </cell>
        </row>
        <row r="3080">
          <cell r="B3080">
            <v>6000000</v>
          </cell>
          <cell r="C3080">
            <v>39945</v>
          </cell>
          <cell r="F3080">
            <v>3011142.27</v>
          </cell>
          <cell r="G3080">
            <v>345408</v>
          </cell>
          <cell r="H3080">
            <v>33.19</v>
          </cell>
          <cell r="I3080">
            <v>0.33189999999999997</v>
          </cell>
          <cell r="J3080">
            <v>39978</v>
          </cell>
          <cell r="K3080">
            <v>40677</v>
          </cell>
          <cell r="L3080">
            <v>158700</v>
          </cell>
        </row>
        <row r="3081">
          <cell r="B3081">
            <v>8000000</v>
          </cell>
          <cell r="C3081">
            <v>39946</v>
          </cell>
          <cell r="E3081" t="str">
            <v>R</v>
          </cell>
          <cell r="F3081">
            <v>6303243.8799999999</v>
          </cell>
          <cell r="G3081">
            <v>509321</v>
          </cell>
          <cell r="H3081">
            <v>44.54</v>
          </cell>
          <cell r="I3081">
            <v>0.44540000000000002</v>
          </cell>
          <cell r="J3081">
            <v>39987</v>
          </cell>
          <cell r="K3081">
            <v>40686</v>
          </cell>
          <cell r="L3081">
            <v>212400</v>
          </cell>
        </row>
        <row r="3082">
          <cell r="B3082">
            <v>6000000</v>
          </cell>
          <cell r="C3082">
            <v>39946</v>
          </cell>
          <cell r="F3082">
            <v>1301351.74</v>
          </cell>
          <cell r="G3082">
            <v>453332</v>
          </cell>
          <cell r="H3082">
            <v>41.5</v>
          </cell>
          <cell r="I3082">
            <v>0.41499999999999998</v>
          </cell>
          <cell r="J3082">
            <v>39987</v>
          </cell>
          <cell r="K3082">
            <v>40505</v>
          </cell>
          <cell r="L3082">
            <v>159000</v>
          </cell>
        </row>
        <row r="3083">
          <cell r="B3083">
            <v>3500000</v>
          </cell>
          <cell r="C3083">
            <v>39946</v>
          </cell>
          <cell r="E3083" t="str">
            <v>P</v>
          </cell>
          <cell r="F3083">
            <v>306392.21000000002</v>
          </cell>
          <cell r="G3083">
            <v>356410</v>
          </cell>
          <cell r="H3083">
            <v>38.729999999999997</v>
          </cell>
          <cell r="I3083">
            <v>0.38729999999999998</v>
          </cell>
          <cell r="J3083">
            <v>39987</v>
          </cell>
          <cell r="K3083">
            <v>40321</v>
          </cell>
          <cell r="L3083">
            <v>92750</v>
          </cell>
        </row>
        <row r="3084">
          <cell r="B3084">
            <v>7000000</v>
          </cell>
          <cell r="C3084">
            <v>39946</v>
          </cell>
          <cell r="F3084">
            <v>3744273.68</v>
          </cell>
          <cell r="G3084">
            <v>445656</v>
          </cell>
          <cell r="H3084">
            <v>44.54</v>
          </cell>
          <cell r="I3084">
            <v>0.44540000000000002</v>
          </cell>
          <cell r="J3084">
            <v>39987</v>
          </cell>
          <cell r="K3084">
            <v>40686</v>
          </cell>
          <cell r="L3084">
            <v>185850</v>
          </cell>
        </row>
        <row r="3085">
          <cell r="B3085">
            <v>6000000</v>
          </cell>
          <cell r="C3085">
            <v>39946</v>
          </cell>
          <cell r="F3085">
            <v>2283551.9300000002</v>
          </cell>
          <cell r="G3085">
            <v>453332</v>
          </cell>
          <cell r="H3085">
            <v>41.5</v>
          </cell>
          <cell r="I3085">
            <v>0.41499999999999998</v>
          </cell>
          <cell r="J3085">
            <v>39987</v>
          </cell>
          <cell r="K3085">
            <v>40505</v>
          </cell>
          <cell r="L3085">
            <v>159000</v>
          </cell>
        </row>
        <row r="3086">
          <cell r="B3086">
            <v>10500000</v>
          </cell>
          <cell r="C3086">
            <v>39946</v>
          </cell>
          <cell r="F3086">
            <v>7651337.0700000003</v>
          </cell>
          <cell r="G3086">
            <v>480641</v>
          </cell>
          <cell r="H3086">
            <v>35.950000000000003</v>
          </cell>
          <cell r="I3086">
            <v>0.35950000000000004</v>
          </cell>
          <cell r="J3086">
            <v>39987</v>
          </cell>
          <cell r="K3086">
            <v>41052</v>
          </cell>
          <cell r="L3086">
            <v>204750</v>
          </cell>
        </row>
        <row r="3087">
          <cell r="B3087">
            <v>6000000</v>
          </cell>
          <cell r="C3087">
            <v>39946</v>
          </cell>
          <cell r="E3087" t="str">
            <v>R</v>
          </cell>
          <cell r="F3087">
            <v>5195385.41</v>
          </cell>
          <cell r="G3087">
            <v>381991</v>
          </cell>
          <cell r="H3087">
            <v>44.54</v>
          </cell>
          <cell r="I3087">
            <v>0.44540000000000002</v>
          </cell>
          <cell r="J3087">
            <v>39987</v>
          </cell>
          <cell r="K3087">
            <v>40686</v>
          </cell>
          <cell r="L3087">
            <v>159300</v>
          </cell>
        </row>
        <row r="3088">
          <cell r="B3088">
            <v>20000000</v>
          </cell>
          <cell r="C3088">
            <v>39946</v>
          </cell>
          <cell r="F3088">
            <v>10168655</v>
          </cell>
          <cell r="G3088">
            <v>1181373</v>
          </cell>
          <cell r="H3088">
            <v>36.04</v>
          </cell>
          <cell r="I3088">
            <v>0.3604</v>
          </cell>
          <cell r="J3088">
            <v>39987</v>
          </cell>
          <cell r="K3088">
            <v>40686</v>
          </cell>
          <cell r="L3088">
            <v>531000</v>
          </cell>
        </row>
        <row r="3089">
          <cell r="B3089">
            <v>3000000</v>
          </cell>
          <cell r="C3089">
            <v>39946</v>
          </cell>
          <cell r="F3089">
            <v>1432503.31</v>
          </cell>
          <cell r="G3089">
            <v>166706</v>
          </cell>
          <cell r="H3089">
            <v>29.33</v>
          </cell>
          <cell r="I3089">
            <v>0.29330000000000001</v>
          </cell>
          <cell r="J3089">
            <v>39987</v>
          </cell>
          <cell r="K3089">
            <v>40686</v>
          </cell>
          <cell r="L3089">
            <v>49350</v>
          </cell>
        </row>
        <row r="3090">
          <cell r="B3090">
            <v>16000000</v>
          </cell>
          <cell r="C3090">
            <v>39946</v>
          </cell>
          <cell r="F3090">
            <v>12490719.77</v>
          </cell>
          <cell r="G3090">
            <v>732406</v>
          </cell>
          <cell r="H3090">
            <v>35.950000000000003</v>
          </cell>
          <cell r="I3090">
            <v>0.35950000000000004</v>
          </cell>
          <cell r="J3090">
            <v>39987</v>
          </cell>
          <cell r="K3090">
            <v>41052</v>
          </cell>
          <cell r="L3090">
            <v>312000</v>
          </cell>
        </row>
        <row r="3091">
          <cell r="B3091">
            <v>15000000</v>
          </cell>
          <cell r="C3091">
            <v>39946</v>
          </cell>
          <cell r="F3091">
            <v>10954012.91</v>
          </cell>
          <cell r="G3091">
            <v>686630</v>
          </cell>
          <cell r="H3091">
            <v>35.950000000000003</v>
          </cell>
          <cell r="I3091">
            <v>0.35950000000000004</v>
          </cell>
          <cell r="J3091">
            <v>39987</v>
          </cell>
          <cell r="K3091">
            <v>41052</v>
          </cell>
          <cell r="L3091">
            <v>292500</v>
          </cell>
        </row>
        <row r="3092">
          <cell r="B3092">
            <v>20000000</v>
          </cell>
          <cell r="C3092">
            <v>39946</v>
          </cell>
          <cell r="F3092">
            <v>14461639.390000001</v>
          </cell>
          <cell r="G3092">
            <v>915507</v>
          </cell>
          <cell r="H3092">
            <v>35.950000000000003</v>
          </cell>
          <cell r="I3092">
            <v>0.35950000000000004</v>
          </cell>
          <cell r="J3092">
            <v>39987</v>
          </cell>
          <cell r="K3092">
            <v>41052</v>
          </cell>
          <cell r="L3092">
            <v>390000</v>
          </cell>
        </row>
        <row r="3093">
          <cell r="B3093">
            <v>5000000</v>
          </cell>
          <cell r="C3093">
            <v>39946</v>
          </cell>
          <cell r="F3093">
            <v>1392989.82</v>
          </cell>
          <cell r="G3093">
            <v>377777</v>
          </cell>
          <cell r="H3093">
            <v>41.5</v>
          </cell>
          <cell r="I3093">
            <v>0.41499999999999998</v>
          </cell>
          <cell r="J3093">
            <v>39987</v>
          </cell>
          <cell r="K3093">
            <v>40505</v>
          </cell>
          <cell r="L3093">
            <v>132500</v>
          </cell>
        </row>
        <row r="3094">
          <cell r="B3094">
            <v>16000000</v>
          </cell>
          <cell r="C3094">
            <v>39946</v>
          </cell>
          <cell r="F3094">
            <v>8836519.2100000009</v>
          </cell>
          <cell r="G3094">
            <v>945098</v>
          </cell>
          <cell r="H3094">
            <v>36.04</v>
          </cell>
          <cell r="I3094">
            <v>0.3604</v>
          </cell>
          <cell r="J3094">
            <v>39987</v>
          </cell>
          <cell r="K3094">
            <v>40686</v>
          </cell>
          <cell r="L3094">
            <v>424800</v>
          </cell>
        </row>
        <row r="3095">
          <cell r="B3095">
            <v>3500000</v>
          </cell>
          <cell r="C3095">
            <v>39946</v>
          </cell>
          <cell r="E3095" t="str">
            <v>Q</v>
          </cell>
          <cell r="F3095">
            <v>1973982.72</v>
          </cell>
          <cell r="G3095">
            <v>264444</v>
          </cell>
          <cell r="H3095">
            <v>41.5</v>
          </cell>
          <cell r="I3095">
            <v>0.41499999999999998</v>
          </cell>
          <cell r="J3095">
            <v>39987</v>
          </cell>
          <cell r="K3095">
            <v>40505</v>
          </cell>
          <cell r="L3095">
            <v>92750</v>
          </cell>
        </row>
        <row r="3096">
          <cell r="B3096">
            <v>20000000</v>
          </cell>
          <cell r="C3096">
            <v>39946</v>
          </cell>
          <cell r="F3096">
            <v>5524535.9000000004</v>
          </cell>
          <cell r="G3096">
            <v>1455097</v>
          </cell>
          <cell r="H3096">
            <v>36.090000000000003</v>
          </cell>
          <cell r="I3096">
            <v>0.36090000000000005</v>
          </cell>
          <cell r="J3096">
            <v>39987</v>
          </cell>
          <cell r="K3096">
            <v>40505</v>
          </cell>
          <cell r="L3096">
            <v>530000</v>
          </cell>
        </row>
        <row r="3097">
          <cell r="B3097">
            <v>25000000</v>
          </cell>
          <cell r="C3097">
            <v>39946</v>
          </cell>
          <cell r="F3097">
            <v>12610152.02</v>
          </cell>
          <cell r="G3097">
            <v>1476716</v>
          </cell>
          <cell r="H3097">
            <v>36.04</v>
          </cell>
          <cell r="I3097">
            <v>0.3604</v>
          </cell>
          <cell r="J3097">
            <v>39987</v>
          </cell>
          <cell r="K3097">
            <v>40686</v>
          </cell>
          <cell r="L3097">
            <v>663750</v>
          </cell>
        </row>
        <row r="3098">
          <cell r="B3098">
            <v>4000000</v>
          </cell>
          <cell r="C3098">
            <v>39946</v>
          </cell>
          <cell r="F3098">
            <v>2687069.47</v>
          </cell>
          <cell r="G3098">
            <v>233338</v>
          </cell>
          <cell r="H3098">
            <v>48.86</v>
          </cell>
          <cell r="I3098">
            <v>0.48859999999999998</v>
          </cell>
          <cell r="J3098">
            <v>39987</v>
          </cell>
          <cell r="K3098">
            <v>40870</v>
          </cell>
          <cell r="L3098">
            <v>98000</v>
          </cell>
        </row>
        <row r="3099">
          <cell r="B3099">
            <v>12000000</v>
          </cell>
          <cell r="C3099">
            <v>39946</v>
          </cell>
          <cell r="F3099">
            <v>5999581.1399999997</v>
          </cell>
          <cell r="G3099">
            <v>708824</v>
          </cell>
          <cell r="H3099">
            <v>36.04</v>
          </cell>
          <cell r="I3099">
            <v>0.3604</v>
          </cell>
          <cell r="J3099">
            <v>39987</v>
          </cell>
          <cell r="K3099">
            <v>40686</v>
          </cell>
          <cell r="L3099">
            <v>318600</v>
          </cell>
        </row>
        <row r="3100">
          <cell r="B3100">
            <v>3500000</v>
          </cell>
          <cell r="C3100">
            <v>39946</v>
          </cell>
          <cell r="F3100">
            <v>1110964.67</v>
          </cell>
          <cell r="G3100">
            <v>264444</v>
          </cell>
          <cell r="H3100">
            <v>41.5</v>
          </cell>
          <cell r="I3100">
            <v>0.41499999999999998</v>
          </cell>
          <cell r="J3100">
            <v>39987</v>
          </cell>
          <cell r="K3100">
            <v>40505</v>
          </cell>
          <cell r="L3100">
            <v>92750</v>
          </cell>
        </row>
        <row r="3101">
          <cell r="B3101">
            <v>12000000</v>
          </cell>
          <cell r="C3101">
            <v>39946</v>
          </cell>
          <cell r="E3101" t="str">
            <v>R</v>
          </cell>
          <cell r="F3101">
            <v>3731296.07</v>
          </cell>
          <cell r="G3101">
            <v>1205186</v>
          </cell>
          <cell r="H3101">
            <v>35.94</v>
          </cell>
          <cell r="I3101">
            <v>0.3594</v>
          </cell>
          <cell r="J3101">
            <v>39987</v>
          </cell>
          <cell r="K3101">
            <v>40321</v>
          </cell>
          <cell r="L3101">
            <v>318000</v>
          </cell>
        </row>
        <row r="3102">
          <cell r="B3102">
            <v>44800000</v>
          </cell>
          <cell r="C3102">
            <v>39946</v>
          </cell>
          <cell r="F3102">
            <v>27859191.989999998</v>
          </cell>
          <cell r="G3102">
            <v>2053418</v>
          </cell>
          <cell r="H3102">
            <v>26.3</v>
          </cell>
          <cell r="I3102">
            <v>0.26300000000000001</v>
          </cell>
          <cell r="J3102">
            <v>39996</v>
          </cell>
          <cell r="K3102">
            <v>40879</v>
          </cell>
          <cell r="L3102">
            <v>197120</v>
          </cell>
        </row>
        <row r="3103">
          <cell r="B3103">
            <v>12000000</v>
          </cell>
          <cell r="C3103">
            <v>39946</v>
          </cell>
          <cell r="F3103">
            <v>5980949.2199999997</v>
          </cell>
          <cell r="G3103">
            <v>708824</v>
          </cell>
          <cell r="H3103">
            <v>36.04</v>
          </cell>
          <cell r="I3103">
            <v>0.3604</v>
          </cell>
          <cell r="J3103">
            <v>39987</v>
          </cell>
          <cell r="K3103">
            <v>40686</v>
          </cell>
          <cell r="L3103">
            <v>318600</v>
          </cell>
        </row>
        <row r="3104">
          <cell r="B3104">
            <v>5000000</v>
          </cell>
          <cell r="C3104">
            <v>39946</v>
          </cell>
          <cell r="E3104" t="str">
            <v>P</v>
          </cell>
          <cell r="F3104">
            <v>304592.19</v>
          </cell>
          <cell r="G3104">
            <v>509157</v>
          </cell>
          <cell r="H3104">
            <v>38.729999999999997</v>
          </cell>
          <cell r="I3104">
            <v>0.38729999999999998</v>
          </cell>
          <cell r="J3104">
            <v>39987</v>
          </cell>
          <cell r="K3104">
            <v>40321</v>
          </cell>
          <cell r="L3104">
            <v>132500</v>
          </cell>
        </row>
        <row r="3105">
          <cell r="B3105">
            <v>4000000</v>
          </cell>
          <cell r="C3105">
            <v>39946</v>
          </cell>
          <cell r="E3105" t="str">
            <v>R</v>
          </cell>
          <cell r="F3105">
            <v>3064467.26</v>
          </cell>
          <cell r="G3105">
            <v>302221</v>
          </cell>
          <cell r="H3105">
            <v>41.5</v>
          </cell>
          <cell r="I3105">
            <v>0.41499999999999998</v>
          </cell>
          <cell r="J3105">
            <v>39987</v>
          </cell>
          <cell r="K3105">
            <v>40505</v>
          </cell>
          <cell r="L3105">
            <v>106000</v>
          </cell>
        </row>
        <row r="3106">
          <cell r="B3106">
            <v>10500000</v>
          </cell>
          <cell r="C3106">
            <v>39946</v>
          </cell>
          <cell r="F3106">
            <v>7621114.7000000002</v>
          </cell>
          <cell r="G3106">
            <v>480641</v>
          </cell>
          <cell r="H3106">
            <v>35.950000000000003</v>
          </cell>
          <cell r="I3106">
            <v>0.35950000000000004</v>
          </cell>
          <cell r="J3106">
            <v>39987</v>
          </cell>
          <cell r="K3106">
            <v>41052</v>
          </cell>
          <cell r="L3106">
            <v>204750</v>
          </cell>
        </row>
        <row r="3107">
          <cell r="B3107">
            <v>2500000</v>
          </cell>
          <cell r="C3107">
            <v>39946</v>
          </cell>
          <cell r="E3107" t="str">
            <v>Q</v>
          </cell>
          <cell r="F3107">
            <v>788271.13</v>
          </cell>
          <cell r="G3107">
            <v>254579</v>
          </cell>
          <cell r="H3107">
            <v>38.729999999999997</v>
          </cell>
          <cell r="I3107">
            <v>0.38729999999999998</v>
          </cell>
          <cell r="J3107">
            <v>39987</v>
          </cell>
          <cell r="K3107">
            <v>40321</v>
          </cell>
          <cell r="L3107">
            <v>66250</v>
          </cell>
        </row>
        <row r="3108">
          <cell r="B3108">
            <v>5000000</v>
          </cell>
          <cell r="C3108">
            <v>39946</v>
          </cell>
          <cell r="F3108">
            <v>3072445.93</v>
          </cell>
          <cell r="G3108">
            <v>318326</v>
          </cell>
          <cell r="H3108">
            <v>44.54</v>
          </cell>
          <cell r="I3108">
            <v>0.44540000000000002</v>
          </cell>
          <cell r="J3108">
            <v>39987</v>
          </cell>
          <cell r="K3108">
            <v>40686</v>
          </cell>
          <cell r="L3108">
            <v>132750</v>
          </cell>
        </row>
        <row r="3109">
          <cell r="B3109">
            <v>15000000</v>
          </cell>
          <cell r="C3109">
            <v>39946</v>
          </cell>
          <cell r="D3109" t="str">
            <v>A</v>
          </cell>
          <cell r="E3109" t="str">
            <v>S</v>
          </cell>
          <cell r="F3109">
            <v>14968724.560000001</v>
          </cell>
          <cell r="G3109">
            <v>686630</v>
          </cell>
          <cell r="H3109">
            <v>35.950000000000003</v>
          </cell>
          <cell r="I3109">
            <v>0.35950000000000004</v>
          </cell>
          <cell r="J3109">
            <v>39987</v>
          </cell>
          <cell r="K3109">
            <v>41052</v>
          </cell>
          <cell r="L3109">
            <v>292500</v>
          </cell>
        </row>
        <row r="3110">
          <cell r="B3110">
            <v>7000000</v>
          </cell>
          <cell r="C3110">
            <v>39946</v>
          </cell>
          <cell r="F3110">
            <v>3681835.12</v>
          </cell>
          <cell r="G3110">
            <v>445656</v>
          </cell>
          <cell r="H3110">
            <v>44.54</v>
          </cell>
          <cell r="I3110">
            <v>0.44540000000000002</v>
          </cell>
          <cell r="J3110">
            <v>39987</v>
          </cell>
          <cell r="K3110">
            <v>40686</v>
          </cell>
          <cell r="L3110">
            <v>185850</v>
          </cell>
        </row>
        <row r="3111">
          <cell r="B3111">
            <v>10500000</v>
          </cell>
          <cell r="C3111">
            <v>39946</v>
          </cell>
          <cell r="E3111" t="str">
            <v>R</v>
          </cell>
          <cell r="F3111">
            <v>10414124.529999999</v>
          </cell>
          <cell r="G3111">
            <v>480641</v>
          </cell>
          <cell r="H3111">
            <v>35.950000000000003</v>
          </cell>
          <cell r="I3111">
            <v>0.35950000000000004</v>
          </cell>
          <cell r="J3111">
            <v>39987</v>
          </cell>
          <cell r="K3111">
            <v>41052</v>
          </cell>
          <cell r="L3111">
            <v>204750</v>
          </cell>
        </row>
        <row r="3112">
          <cell r="B3112">
            <v>10500000</v>
          </cell>
          <cell r="C3112">
            <v>39946</v>
          </cell>
          <cell r="F3112">
            <v>3781632.48</v>
          </cell>
          <cell r="G3112">
            <v>763926</v>
          </cell>
          <cell r="H3112">
            <v>36.090000000000003</v>
          </cell>
          <cell r="I3112">
            <v>0.36090000000000005</v>
          </cell>
          <cell r="J3112">
            <v>39987</v>
          </cell>
          <cell r="K3112">
            <v>40505</v>
          </cell>
          <cell r="L3112">
            <v>278250</v>
          </cell>
        </row>
        <row r="3113">
          <cell r="B3113">
            <v>4000000</v>
          </cell>
          <cell r="C3113">
            <v>39946</v>
          </cell>
          <cell r="F3113">
            <v>2020546.84</v>
          </cell>
          <cell r="G3113">
            <v>254661</v>
          </cell>
          <cell r="H3113">
            <v>44.54</v>
          </cell>
          <cell r="I3113">
            <v>0.44540000000000002</v>
          </cell>
          <cell r="J3113">
            <v>39987</v>
          </cell>
          <cell r="K3113">
            <v>40686</v>
          </cell>
          <cell r="L3113">
            <v>106200</v>
          </cell>
        </row>
        <row r="3114">
          <cell r="B3114">
            <v>4500000</v>
          </cell>
          <cell r="C3114">
            <v>39946</v>
          </cell>
          <cell r="F3114">
            <v>3636133.26</v>
          </cell>
          <cell r="G3114">
            <v>262505</v>
          </cell>
          <cell r="H3114">
            <v>48.86</v>
          </cell>
          <cell r="I3114">
            <v>0.48859999999999998</v>
          </cell>
          <cell r="J3114">
            <v>39987</v>
          </cell>
          <cell r="K3114">
            <v>40870</v>
          </cell>
          <cell r="L3114">
            <v>110250</v>
          </cell>
        </row>
        <row r="3115">
          <cell r="B3115">
            <v>4000000</v>
          </cell>
          <cell r="C3115">
            <v>39946</v>
          </cell>
          <cell r="F3115">
            <v>2099741.86</v>
          </cell>
          <cell r="G3115">
            <v>254661</v>
          </cell>
          <cell r="H3115">
            <v>44.54</v>
          </cell>
          <cell r="I3115">
            <v>0.44540000000000002</v>
          </cell>
          <cell r="J3115">
            <v>39987</v>
          </cell>
          <cell r="K3115">
            <v>40686</v>
          </cell>
          <cell r="L3115">
            <v>106200</v>
          </cell>
        </row>
        <row r="3116">
          <cell r="B3116">
            <v>4000000</v>
          </cell>
          <cell r="C3116">
            <v>39946</v>
          </cell>
          <cell r="F3116">
            <v>2104072.7999999998</v>
          </cell>
          <cell r="G3116">
            <v>254661</v>
          </cell>
          <cell r="H3116">
            <v>44.54</v>
          </cell>
          <cell r="I3116">
            <v>0.44540000000000002</v>
          </cell>
          <cell r="J3116">
            <v>39987</v>
          </cell>
          <cell r="K3116">
            <v>40686</v>
          </cell>
          <cell r="L3116">
            <v>106200</v>
          </cell>
        </row>
        <row r="3117">
          <cell r="B3117">
            <v>3500000</v>
          </cell>
          <cell r="C3117">
            <v>39946</v>
          </cell>
          <cell r="F3117">
            <v>2023340.06</v>
          </cell>
          <cell r="G3117">
            <v>222828</v>
          </cell>
          <cell r="H3117">
            <v>44.54</v>
          </cell>
          <cell r="I3117">
            <v>0.44540000000000002</v>
          </cell>
          <cell r="J3117">
            <v>39987</v>
          </cell>
          <cell r="K3117">
            <v>40686</v>
          </cell>
          <cell r="L3117">
            <v>92925</v>
          </cell>
        </row>
        <row r="3118">
          <cell r="B3118">
            <v>4000000</v>
          </cell>
          <cell r="C3118">
            <v>39946</v>
          </cell>
          <cell r="F3118">
            <v>2044298.72</v>
          </cell>
          <cell r="G3118">
            <v>254661</v>
          </cell>
          <cell r="H3118">
            <v>44.54</v>
          </cell>
          <cell r="I3118">
            <v>0.44540000000000002</v>
          </cell>
          <cell r="J3118">
            <v>39987</v>
          </cell>
          <cell r="K3118">
            <v>40686</v>
          </cell>
          <cell r="L3118">
            <v>106200</v>
          </cell>
        </row>
        <row r="3119">
          <cell r="B3119">
            <v>4000000</v>
          </cell>
          <cell r="C3119">
            <v>39946</v>
          </cell>
          <cell r="F3119">
            <v>2023439.94</v>
          </cell>
          <cell r="G3119">
            <v>254661</v>
          </cell>
          <cell r="H3119">
            <v>44.54</v>
          </cell>
          <cell r="I3119">
            <v>0.44540000000000002</v>
          </cell>
          <cell r="J3119">
            <v>39987</v>
          </cell>
          <cell r="K3119">
            <v>40686</v>
          </cell>
          <cell r="L3119">
            <v>106200</v>
          </cell>
        </row>
        <row r="3120">
          <cell r="B3120">
            <v>12000000</v>
          </cell>
          <cell r="C3120">
            <v>39946</v>
          </cell>
          <cell r="F3120">
            <v>5869376.75</v>
          </cell>
          <cell r="G3120">
            <v>708824</v>
          </cell>
          <cell r="H3120">
            <v>36.04</v>
          </cell>
          <cell r="I3120">
            <v>0.3604</v>
          </cell>
          <cell r="J3120">
            <v>39987</v>
          </cell>
          <cell r="K3120">
            <v>40686</v>
          </cell>
          <cell r="L3120">
            <v>318600</v>
          </cell>
        </row>
        <row r="3121">
          <cell r="B3121">
            <v>3000000</v>
          </cell>
          <cell r="C3121">
            <v>39946</v>
          </cell>
          <cell r="E3121" t="str">
            <v>P</v>
          </cell>
          <cell r="F3121">
            <v>2059901.91</v>
          </cell>
          <cell r="G3121">
            <v>226666</v>
          </cell>
          <cell r="H3121">
            <v>41.5</v>
          </cell>
          <cell r="I3121">
            <v>0.41499999999999998</v>
          </cell>
          <cell r="J3121">
            <v>39987</v>
          </cell>
          <cell r="K3121">
            <v>40505</v>
          </cell>
          <cell r="L3121">
            <v>79500</v>
          </cell>
        </row>
        <row r="3122">
          <cell r="B3122">
            <v>4000000</v>
          </cell>
          <cell r="C3122">
            <v>39946</v>
          </cell>
          <cell r="F3122">
            <v>2088874.07</v>
          </cell>
          <cell r="G3122">
            <v>254661</v>
          </cell>
          <cell r="H3122">
            <v>44.54</v>
          </cell>
          <cell r="I3122">
            <v>0.44540000000000002</v>
          </cell>
          <cell r="J3122">
            <v>39987</v>
          </cell>
          <cell r="K3122">
            <v>40686</v>
          </cell>
          <cell r="L3122">
            <v>106200</v>
          </cell>
        </row>
        <row r="3123">
          <cell r="B3123">
            <v>4000000</v>
          </cell>
          <cell r="C3123">
            <v>39946</v>
          </cell>
          <cell r="D3123" t="str">
            <v>A</v>
          </cell>
          <cell r="E3123" t="str">
            <v>R</v>
          </cell>
          <cell r="F3123">
            <v>1585941.85</v>
          </cell>
          <cell r="G3123">
            <v>407325</v>
          </cell>
          <cell r="H3123">
            <v>38.729999999999997</v>
          </cell>
          <cell r="I3123">
            <v>0.38729999999999998</v>
          </cell>
          <cell r="J3123">
            <v>39987</v>
          </cell>
          <cell r="K3123">
            <v>40321</v>
          </cell>
          <cell r="L3123">
            <v>106000</v>
          </cell>
        </row>
        <row r="3124">
          <cell r="B3124">
            <v>4000000</v>
          </cell>
          <cell r="C3124">
            <v>39946</v>
          </cell>
          <cell r="F3124">
            <v>3194955.93</v>
          </cell>
          <cell r="G3124">
            <v>221116</v>
          </cell>
          <cell r="H3124">
            <v>51.88</v>
          </cell>
          <cell r="I3124">
            <v>0.51880000000000004</v>
          </cell>
          <cell r="J3124">
            <v>39987</v>
          </cell>
          <cell r="K3124">
            <v>41052</v>
          </cell>
          <cell r="L3124">
            <v>78000</v>
          </cell>
        </row>
        <row r="3125">
          <cell r="B3125">
            <v>4000000</v>
          </cell>
          <cell r="C3125">
            <v>39947</v>
          </cell>
          <cell r="F3125">
            <v>2276875.77</v>
          </cell>
          <cell r="G3125">
            <v>254661</v>
          </cell>
          <cell r="H3125">
            <v>44.54</v>
          </cell>
          <cell r="I3125">
            <v>0.44540000000000002</v>
          </cell>
          <cell r="J3125">
            <v>39987</v>
          </cell>
          <cell r="K3125">
            <v>40686</v>
          </cell>
          <cell r="L3125">
            <v>106200</v>
          </cell>
        </row>
        <row r="3126">
          <cell r="B3126">
            <v>5000000</v>
          </cell>
          <cell r="C3126">
            <v>39947</v>
          </cell>
          <cell r="F3126">
            <v>3945606.41</v>
          </cell>
          <cell r="G3126">
            <v>208388</v>
          </cell>
          <cell r="H3126">
            <v>28.58</v>
          </cell>
          <cell r="I3126">
            <v>0.2858</v>
          </cell>
          <cell r="J3126">
            <v>39987</v>
          </cell>
          <cell r="K3126">
            <v>41052</v>
          </cell>
          <cell r="L3126">
            <v>72000</v>
          </cell>
        </row>
        <row r="3127">
          <cell r="B3127">
            <v>2000000</v>
          </cell>
          <cell r="C3127">
            <v>39947</v>
          </cell>
          <cell r="E3127" t="str">
            <v>Q</v>
          </cell>
          <cell r="F3127">
            <v>868119.88</v>
          </cell>
          <cell r="G3127">
            <v>203663</v>
          </cell>
          <cell r="H3127">
            <v>38.729999999999997</v>
          </cell>
          <cell r="I3127">
            <v>0.38729999999999998</v>
          </cell>
          <cell r="J3127">
            <v>39987</v>
          </cell>
          <cell r="K3127">
            <v>40321</v>
          </cell>
          <cell r="L3127">
            <v>53000</v>
          </cell>
        </row>
        <row r="3128">
          <cell r="B3128">
            <v>5000000</v>
          </cell>
          <cell r="C3128">
            <v>39947</v>
          </cell>
          <cell r="F3128">
            <v>2497825.48</v>
          </cell>
          <cell r="G3128">
            <v>318326</v>
          </cell>
          <cell r="H3128">
            <v>44.54</v>
          </cell>
          <cell r="I3128">
            <v>0.44540000000000002</v>
          </cell>
          <cell r="J3128">
            <v>39987</v>
          </cell>
          <cell r="K3128">
            <v>40686</v>
          </cell>
          <cell r="L3128">
            <v>132750</v>
          </cell>
        </row>
        <row r="3129">
          <cell r="B3129">
            <v>4000000</v>
          </cell>
          <cell r="C3129">
            <v>39947</v>
          </cell>
          <cell r="F3129">
            <v>996186.77</v>
          </cell>
          <cell r="G3129">
            <v>302221</v>
          </cell>
          <cell r="H3129">
            <v>41.5</v>
          </cell>
          <cell r="I3129">
            <v>0.41499999999999998</v>
          </cell>
          <cell r="J3129">
            <v>39987</v>
          </cell>
          <cell r="K3129">
            <v>40505</v>
          </cell>
          <cell r="L3129">
            <v>106000</v>
          </cell>
        </row>
        <row r="3130">
          <cell r="B3130">
            <v>4000000</v>
          </cell>
          <cell r="C3130">
            <v>39947</v>
          </cell>
          <cell r="F3130">
            <v>2238692.63</v>
          </cell>
          <cell r="G3130">
            <v>254661</v>
          </cell>
          <cell r="H3130">
            <v>44.54</v>
          </cell>
          <cell r="I3130">
            <v>0.44540000000000002</v>
          </cell>
          <cell r="J3130">
            <v>39987</v>
          </cell>
          <cell r="K3130">
            <v>40686</v>
          </cell>
          <cell r="L3130">
            <v>106200</v>
          </cell>
        </row>
        <row r="3131">
          <cell r="B3131">
            <v>5000000</v>
          </cell>
          <cell r="C3131">
            <v>39947</v>
          </cell>
          <cell r="F3131">
            <v>1286904.58</v>
          </cell>
          <cell r="G3131">
            <v>377777</v>
          </cell>
          <cell r="H3131">
            <v>41.5</v>
          </cell>
          <cell r="I3131">
            <v>0.41499999999999998</v>
          </cell>
          <cell r="J3131">
            <v>39987</v>
          </cell>
          <cell r="K3131">
            <v>40505</v>
          </cell>
          <cell r="L3131">
            <v>132500</v>
          </cell>
        </row>
        <row r="3132">
          <cell r="B3132">
            <v>3500000</v>
          </cell>
          <cell r="C3132">
            <v>39947</v>
          </cell>
          <cell r="F3132">
            <v>3091712.01</v>
          </cell>
          <cell r="G3132">
            <v>193477</v>
          </cell>
          <cell r="H3132">
            <v>51.88</v>
          </cell>
          <cell r="I3132">
            <v>0.51880000000000004</v>
          </cell>
          <cell r="J3132">
            <v>39987</v>
          </cell>
          <cell r="K3132">
            <v>41052</v>
          </cell>
          <cell r="L3132">
            <v>68250</v>
          </cell>
        </row>
        <row r="3133">
          <cell r="B3133">
            <v>5000000</v>
          </cell>
          <cell r="C3133">
            <v>39947</v>
          </cell>
          <cell r="F3133">
            <v>1392713.1</v>
          </cell>
          <cell r="G3133">
            <v>377777</v>
          </cell>
          <cell r="H3133">
            <v>41.5</v>
          </cell>
          <cell r="I3133">
            <v>0.41499999999999998</v>
          </cell>
          <cell r="J3133">
            <v>39987</v>
          </cell>
          <cell r="K3133">
            <v>40505</v>
          </cell>
          <cell r="L3133">
            <v>132500</v>
          </cell>
        </row>
        <row r="3134">
          <cell r="B3134">
            <v>5000000</v>
          </cell>
          <cell r="C3134">
            <v>39947</v>
          </cell>
          <cell r="F3134">
            <v>2614029.09</v>
          </cell>
          <cell r="G3134">
            <v>318326</v>
          </cell>
          <cell r="H3134">
            <v>44.54</v>
          </cell>
          <cell r="I3134">
            <v>0.44540000000000002</v>
          </cell>
          <cell r="J3134">
            <v>39987</v>
          </cell>
          <cell r="K3134">
            <v>40686</v>
          </cell>
          <cell r="L3134">
            <v>132750</v>
          </cell>
        </row>
        <row r="3135">
          <cell r="B3135">
            <v>7000000</v>
          </cell>
          <cell r="C3135">
            <v>39947</v>
          </cell>
          <cell r="F3135">
            <v>4051316.66</v>
          </cell>
          <cell r="G3135">
            <v>445656</v>
          </cell>
          <cell r="H3135">
            <v>44.54</v>
          </cell>
          <cell r="I3135">
            <v>0.44540000000000002</v>
          </cell>
          <cell r="J3135">
            <v>39987</v>
          </cell>
          <cell r="K3135">
            <v>40686</v>
          </cell>
          <cell r="L3135">
            <v>185850</v>
          </cell>
        </row>
        <row r="3136">
          <cell r="B3136">
            <v>4500000</v>
          </cell>
          <cell r="C3136">
            <v>39947</v>
          </cell>
          <cell r="E3136" t="str">
            <v>R</v>
          </cell>
          <cell r="F3136">
            <v>4365814.4000000004</v>
          </cell>
          <cell r="G3136">
            <v>286493</v>
          </cell>
          <cell r="H3136">
            <v>44.54</v>
          </cell>
          <cell r="I3136">
            <v>0.44540000000000002</v>
          </cell>
          <cell r="J3136">
            <v>39987</v>
          </cell>
          <cell r="K3136">
            <v>40686</v>
          </cell>
          <cell r="L3136">
            <v>119475</v>
          </cell>
        </row>
        <row r="3137">
          <cell r="B3137">
            <v>2000000</v>
          </cell>
          <cell r="C3137">
            <v>39947</v>
          </cell>
          <cell r="E3137" t="str">
            <v>Q</v>
          </cell>
          <cell r="F3137">
            <v>467886.83</v>
          </cell>
          <cell r="G3137">
            <v>203663</v>
          </cell>
          <cell r="H3137">
            <v>38.729999999999997</v>
          </cell>
          <cell r="I3137">
            <v>0.38729999999999998</v>
          </cell>
          <cell r="J3137">
            <v>39987</v>
          </cell>
          <cell r="K3137">
            <v>40321</v>
          </cell>
          <cell r="L3137">
            <v>53000</v>
          </cell>
        </row>
        <row r="3138">
          <cell r="B3138">
            <v>5000000</v>
          </cell>
          <cell r="C3138">
            <v>39947</v>
          </cell>
          <cell r="F3138">
            <v>1409883.89</v>
          </cell>
          <cell r="G3138">
            <v>377777</v>
          </cell>
          <cell r="H3138">
            <v>41.5</v>
          </cell>
          <cell r="I3138">
            <v>0.41499999999999998</v>
          </cell>
          <cell r="J3138">
            <v>39987</v>
          </cell>
          <cell r="K3138">
            <v>40505</v>
          </cell>
          <cell r="L3138">
            <v>132500</v>
          </cell>
        </row>
        <row r="3139">
          <cell r="B3139">
            <v>5000000</v>
          </cell>
          <cell r="C3139">
            <v>39947</v>
          </cell>
          <cell r="E3139" t="str">
            <v>P</v>
          </cell>
          <cell r="F3139">
            <v>3758639.59</v>
          </cell>
          <cell r="G3139">
            <v>318326</v>
          </cell>
          <cell r="H3139">
            <v>44.54</v>
          </cell>
          <cell r="I3139">
            <v>0.44540000000000002</v>
          </cell>
          <cell r="J3139">
            <v>39987</v>
          </cell>
          <cell r="K3139">
            <v>40686</v>
          </cell>
          <cell r="L3139">
            <v>132750</v>
          </cell>
        </row>
        <row r="3140">
          <cell r="B3140">
            <v>9000000</v>
          </cell>
          <cell r="C3140">
            <v>39947</v>
          </cell>
          <cell r="E3140" t="str">
            <v>R</v>
          </cell>
          <cell r="F3140">
            <v>2790621.51</v>
          </cell>
          <cell r="G3140">
            <v>916482</v>
          </cell>
          <cell r="H3140">
            <v>38.729999999999997</v>
          </cell>
          <cell r="I3140">
            <v>0.38729999999999998</v>
          </cell>
          <cell r="J3140">
            <v>39987</v>
          </cell>
          <cell r="K3140">
            <v>40321</v>
          </cell>
          <cell r="L3140">
            <v>238500</v>
          </cell>
        </row>
        <row r="3141">
          <cell r="B3141">
            <v>3500000</v>
          </cell>
          <cell r="C3141">
            <v>39947</v>
          </cell>
          <cell r="F3141">
            <v>2926269.65</v>
          </cell>
          <cell r="G3141">
            <v>193477</v>
          </cell>
          <cell r="H3141">
            <v>51.88</v>
          </cell>
          <cell r="I3141">
            <v>0.51880000000000004</v>
          </cell>
          <cell r="J3141">
            <v>39987</v>
          </cell>
          <cell r="K3141">
            <v>41052</v>
          </cell>
          <cell r="L3141">
            <v>68250</v>
          </cell>
        </row>
        <row r="3142">
          <cell r="B3142">
            <v>3000000</v>
          </cell>
          <cell r="C3142">
            <v>39947</v>
          </cell>
          <cell r="D3142" t="str">
            <v>A</v>
          </cell>
          <cell r="E3142" t="str">
            <v>T</v>
          </cell>
          <cell r="F3142">
            <v>3708773.65</v>
          </cell>
          <cell r="G3142">
            <v>175004</v>
          </cell>
          <cell r="H3142">
            <v>48.86</v>
          </cell>
          <cell r="I3142">
            <v>0.48859999999999998</v>
          </cell>
          <cell r="J3142">
            <v>39987</v>
          </cell>
          <cell r="K3142">
            <v>40870</v>
          </cell>
          <cell r="L3142">
            <v>73500</v>
          </cell>
        </row>
        <row r="3143">
          <cell r="B3143">
            <v>14000000</v>
          </cell>
          <cell r="C3143">
            <v>39947</v>
          </cell>
          <cell r="F3143">
            <v>10369453.779999999</v>
          </cell>
          <cell r="G3143">
            <v>640855</v>
          </cell>
          <cell r="H3143">
            <v>35.950000000000003</v>
          </cell>
          <cell r="I3143">
            <v>0.35950000000000004</v>
          </cell>
          <cell r="J3143">
            <v>39987</v>
          </cell>
          <cell r="K3143">
            <v>41052</v>
          </cell>
          <cell r="L3143">
            <v>273000</v>
          </cell>
        </row>
        <row r="3144">
          <cell r="B3144">
            <v>12000000</v>
          </cell>
          <cell r="C3144">
            <v>39947</v>
          </cell>
          <cell r="F3144">
            <v>8693445.7200000007</v>
          </cell>
          <cell r="G3144">
            <v>549304</v>
          </cell>
          <cell r="H3144">
            <v>35.950000000000003</v>
          </cell>
          <cell r="I3144">
            <v>0.35950000000000004</v>
          </cell>
          <cell r="J3144">
            <v>39987</v>
          </cell>
          <cell r="K3144">
            <v>41052</v>
          </cell>
          <cell r="L3144">
            <v>234000</v>
          </cell>
        </row>
        <row r="3145">
          <cell r="B3145">
            <v>4000000</v>
          </cell>
          <cell r="C3145">
            <v>39947</v>
          </cell>
          <cell r="F3145">
            <v>1778941.25</v>
          </cell>
          <cell r="G3145">
            <v>302221</v>
          </cell>
          <cell r="H3145">
            <v>41.5</v>
          </cell>
          <cell r="I3145">
            <v>0.41499999999999998</v>
          </cell>
          <cell r="J3145">
            <v>39987</v>
          </cell>
          <cell r="K3145">
            <v>40505</v>
          </cell>
          <cell r="L3145">
            <v>106000</v>
          </cell>
        </row>
        <row r="3146">
          <cell r="B3146">
            <v>2500000</v>
          </cell>
          <cell r="C3146">
            <v>39947</v>
          </cell>
          <cell r="E3146" t="str">
            <v>Q</v>
          </cell>
          <cell r="F3146">
            <v>1643328.98</v>
          </cell>
          <cell r="G3146">
            <v>188888</v>
          </cell>
          <cell r="H3146">
            <v>41.5</v>
          </cell>
          <cell r="I3146">
            <v>0.41499999999999998</v>
          </cell>
          <cell r="J3146">
            <v>39987</v>
          </cell>
          <cell r="K3146">
            <v>40505</v>
          </cell>
          <cell r="L3146">
            <v>66250</v>
          </cell>
        </row>
        <row r="3147">
          <cell r="B3147">
            <v>5000000</v>
          </cell>
          <cell r="C3147">
            <v>39947</v>
          </cell>
          <cell r="E3147" t="str">
            <v>P</v>
          </cell>
          <cell r="F3147">
            <v>4462592.4800000004</v>
          </cell>
          <cell r="G3147">
            <v>276395</v>
          </cell>
          <cell r="H3147">
            <v>51.88</v>
          </cell>
          <cell r="I3147">
            <v>0.51880000000000004</v>
          </cell>
          <cell r="J3147">
            <v>39987</v>
          </cell>
          <cell r="K3147">
            <v>41052</v>
          </cell>
          <cell r="L3147">
            <v>97500</v>
          </cell>
        </row>
        <row r="3148">
          <cell r="B3148">
            <v>5000000</v>
          </cell>
          <cell r="C3148">
            <v>39947</v>
          </cell>
          <cell r="F3148">
            <v>1582687.15</v>
          </cell>
          <cell r="G3148">
            <v>377777</v>
          </cell>
          <cell r="H3148">
            <v>41.5</v>
          </cell>
          <cell r="I3148">
            <v>0.41499999999999998</v>
          </cell>
          <cell r="J3148">
            <v>39987</v>
          </cell>
          <cell r="K3148">
            <v>40505</v>
          </cell>
          <cell r="L3148">
            <v>132500</v>
          </cell>
        </row>
        <row r="3149">
          <cell r="B3149">
            <v>3000000</v>
          </cell>
          <cell r="C3149">
            <v>39947</v>
          </cell>
          <cell r="D3149" t="str">
            <v>A</v>
          </cell>
          <cell r="E3149" t="str">
            <v>S</v>
          </cell>
          <cell r="F3149">
            <v>2038660.05</v>
          </cell>
          <cell r="G3149">
            <v>305494</v>
          </cell>
          <cell r="H3149">
            <v>38.729999999999997</v>
          </cell>
          <cell r="I3149">
            <v>0.38729999999999998</v>
          </cell>
          <cell r="J3149">
            <v>39987</v>
          </cell>
          <cell r="K3149">
            <v>40321</v>
          </cell>
          <cell r="L3149">
            <v>79500</v>
          </cell>
        </row>
        <row r="3150">
          <cell r="B3150">
            <v>2500000</v>
          </cell>
          <cell r="C3150">
            <v>39947</v>
          </cell>
          <cell r="F3150">
            <v>1299730.49</v>
          </cell>
          <cell r="G3150">
            <v>159163</v>
          </cell>
          <cell r="H3150">
            <v>44.54</v>
          </cell>
          <cell r="I3150">
            <v>0.44540000000000002</v>
          </cell>
          <cell r="J3150">
            <v>39987</v>
          </cell>
          <cell r="K3150">
            <v>40686</v>
          </cell>
          <cell r="L3150">
            <v>66375</v>
          </cell>
        </row>
        <row r="3151">
          <cell r="B3151">
            <v>7000000</v>
          </cell>
          <cell r="C3151">
            <v>39947</v>
          </cell>
          <cell r="D3151" t="str">
            <v>A</v>
          </cell>
          <cell r="E3151" t="str">
            <v>T</v>
          </cell>
          <cell r="F3151">
            <v>8345480.4900000002</v>
          </cell>
          <cell r="G3151">
            <v>386953</v>
          </cell>
          <cell r="H3151">
            <v>51.88</v>
          </cell>
          <cell r="I3151">
            <v>0.51880000000000004</v>
          </cell>
          <cell r="J3151">
            <v>39987</v>
          </cell>
          <cell r="K3151">
            <v>41052</v>
          </cell>
          <cell r="L3151">
            <v>136500</v>
          </cell>
        </row>
        <row r="3152">
          <cell r="B3152">
            <v>10000000</v>
          </cell>
          <cell r="C3152">
            <v>39947</v>
          </cell>
          <cell r="F3152">
            <v>7698029.54</v>
          </cell>
          <cell r="G3152">
            <v>552789</v>
          </cell>
          <cell r="H3152">
            <v>51.88</v>
          </cell>
          <cell r="I3152">
            <v>0.51880000000000004</v>
          </cell>
          <cell r="J3152">
            <v>39987</v>
          </cell>
          <cell r="K3152">
            <v>41052</v>
          </cell>
          <cell r="L3152">
            <v>195000</v>
          </cell>
        </row>
        <row r="3153">
          <cell r="B3153">
            <v>4000000</v>
          </cell>
          <cell r="C3153">
            <v>39947</v>
          </cell>
          <cell r="E3153" t="str">
            <v>P</v>
          </cell>
          <cell r="F3153">
            <v>2078903.09</v>
          </cell>
          <cell r="G3153">
            <v>302221</v>
          </cell>
          <cell r="H3153">
            <v>41.5</v>
          </cell>
          <cell r="I3153">
            <v>0.41499999999999998</v>
          </cell>
          <cell r="J3153">
            <v>39987</v>
          </cell>
          <cell r="K3153">
            <v>40505</v>
          </cell>
          <cell r="L3153">
            <v>106000</v>
          </cell>
        </row>
        <row r="3154">
          <cell r="B3154">
            <v>4000000</v>
          </cell>
          <cell r="C3154">
            <v>39947</v>
          </cell>
          <cell r="F3154">
            <v>2749670.81</v>
          </cell>
          <cell r="G3154">
            <v>254661</v>
          </cell>
          <cell r="H3154">
            <v>44.54</v>
          </cell>
          <cell r="I3154">
            <v>0.44540000000000002</v>
          </cell>
          <cell r="J3154">
            <v>39987</v>
          </cell>
          <cell r="K3154">
            <v>40686</v>
          </cell>
          <cell r="L3154">
            <v>106200</v>
          </cell>
        </row>
        <row r="3155">
          <cell r="B3155">
            <v>5000000</v>
          </cell>
          <cell r="C3155">
            <v>39947</v>
          </cell>
          <cell r="F3155">
            <v>2746942.95</v>
          </cell>
          <cell r="G3155">
            <v>272840</v>
          </cell>
          <cell r="H3155">
            <v>27.37</v>
          </cell>
          <cell r="I3155">
            <v>0.2737</v>
          </cell>
          <cell r="J3155">
            <v>39996</v>
          </cell>
          <cell r="K3155">
            <v>40696</v>
          </cell>
          <cell r="L3155">
            <v>32250</v>
          </cell>
        </row>
        <row r="3156">
          <cell r="B3156">
            <v>48000000</v>
          </cell>
          <cell r="C3156">
            <v>39947</v>
          </cell>
          <cell r="F3156">
            <v>24398992.309999999</v>
          </cell>
          <cell r="G3156">
            <v>2835294</v>
          </cell>
          <cell r="H3156">
            <v>36.04</v>
          </cell>
          <cell r="I3156">
            <v>0.3604</v>
          </cell>
          <cell r="J3156">
            <v>39987</v>
          </cell>
          <cell r="K3156">
            <v>40686</v>
          </cell>
          <cell r="L3156">
            <v>1274400</v>
          </cell>
        </row>
        <row r="3157">
          <cell r="B3157">
            <v>4000000</v>
          </cell>
          <cell r="C3157">
            <v>39947</v>
          </cell>
          <cell r="F3157">
            <v>1639457.9</v>
          </cell>
          <cell r="G3157">
            <v>302221</v>
          </cell>
          <cell r="H3157">
            <v>41.5</v>
          </cell>
          <cell r="I3157">
            <v>0.41499999999999998</v>
          </cell>
          <cell r="J3157">
            <v>39987</v>
          </cell>
          <cell r="K3157">
            <v>40505</v>
          </cell>
          <cell r="L3157">
            <v>106000</v>
          </cell>
        </row>
        <row r="3158">
          <cell r="B3158">
            <v>4500000</v>
          </cell>
          <cell r="C3158">
            <v>39947</v>
          </cell>
          <cell r="F3158">
            <v>1088131.18</v>
          </cell>
          <cell r="G3158">
            <v>339999</v>
          </cell>
          <cell r="H3158">
            <v>41.5</v>
          </cell>
          <cell r="I3158">
            <v>0.41499999999999998</v>
          </cell>
          <cell r="J3158">
            <v>39987</v>
          </cell>
          <cell r="K3158">
            <v>40505</v>
          </cell>
          <cell r="L3158">
            <v>119250</v>
          </cell>
        </row>
        <row r="3159">
          <cell r="B3159">
            <v>5000000</v>
          </cell>
          <cell r="C3159">
            <v>39947</v>
          </cell>
          <cell r="D3159" t="str">
            <v>A</v>
          </cell>
          <cell r="E3159" t="str">
            <v>T</v>
          </cell>
          <cell r="F3159">
            <v>4539427.51</v>
          </cell>
          <cell r="G3159">
            <v>377777</v>
          </cell>
          <cell r="H3159">
            <v>41.5</v>
          </cell>
          <cell r="I3159">
            <v>0.41499999999999998</v>
          </cell>
          <cell r="J3159">
            <v>39987</v>
          </cell>
          <cell r="K3159">
            <v>40505</v>
          </cell>
          <cell r="L3159">
            <v>132500</v>
          </cell>
        </row>
        <row r="3160">
          <cell r="B3160">
            <v>3000000</v>
          </cell>
          <cell r="C3160">
            <v>39947</v>
          </cell>
          <cell r="D3160" t="str">
            <v>A</v>
          </cell>
          <cell r="E3160" t="str">
            <v>T</v>
          </cell>
          <cell r="F3160">
            <v>3595854.57</v>
          </cell>
          <cell r="G3160">
            <v>190996</v>
          </cell>
          <cell r="H3160">
            <v>44.54</v>
          </cell>
          <cell r="I3160">
            <v>0.44540000000000002</v>
          </cell>
          <cell r="J3160">
            <v>39987</v>
          </cell>
          <cell r="K3160">
            <v>40686</v>
          </cell>
          <cell r="L3160">
            <v>79650</v>
          </cell>
        </row>
        <row r="3161">
          <cell r="B3161">
            <v>7000000</v>
          </cell>
          <cell r="C3161">
            <v>39947</v>
          </cell>
          <cell r="F3161">
            <v>6717305.6299999999</v>
          </cell>
          <cell r="G3161">
            <v>386953</v>
          </cell>
          <cell r="H3161">
            <v>51.88</v>
          </cell>
          <cell r="I3161">
            <v>0.51880000000000004</v>
          </cell>
          <cell r="J3161">
            <v>39987</v>
          </cell>
          <cell r="K3161">
            <v>41052</v>
          </cell>
          <cell r="L3161">
            <v>136500</v>
          </cell>
        </row>
        <row r="3162">
          <cell r="B3162">
            <v>8000000</v>
          </cell>
          <cell r="C3162">
            <v>39947</v>
          </cell>
          <cell r="D3162" t="str">
            <v>A</v>
          </cell>
          <cell r="E3162" t="str">
            <v>T</v>
          </cell>
          <cell r="F3162">
            <v>9215703.4499999993</v>
          </cell>
          <cell r="G3162">
            <v>442232</v>
          </cell>
          <cell r="H3162">
            <v>51.88</v>
          </cell>
          <cell r="I3162">
            <v>0.51880000000000004</v>
          </cell>
          <cell r="J3162">
            <v>39987</v>
          </cell>
          <cell r="K3162">
            <v>41052</v>
          </cell>
          <cell r="L3162">
            <v>156000</v>
          </cell>
        </row>
        <row r="3163">
          <cell r="B3163">
            <v>6000000</v>
          </cell>
          <cell r="C3163">
            <v>39947</v>
          </cell>
          <cell r="E3163" t="str">
            <v>P</v>
          </cell>
          <cell r="F3163">
            <v>312222.74</v>
          </cell>
          <cell r="G3163">
            <v>610988</v>
          </cell>
          <cell r="H3163">
            <v>38.729999999999997</v>
          </cell>
          <cell r="I3163">
            <v>0.38729999999999998</v>
          </cell>
          <cell r="J3163">
            <v>39987</v>
          </cell>
          <cell r="K3163">
            <v>40321</v>
          </cell>
          <cell r="L3163">
            <v>159000</v>
          </cell>
        </row>
        <row r="3164">
          <cell r="B3164">
            <v>3500000</v>
          </cell>
          <cell r="C3164">
            <v>39947</v>
          </cell>
          <cell r="E3164" t="str">
            <v>P</v>
          </cell>
          <cell r="F3164">
            <v>1636719.23</v>
          </cell>
          <cell r="G3164">
            <v>264444</v>
          </cell>
          <cell r="H3164">
            <v>41.5</v>
          </cell>
          <cell r="I3164">
            <v>0.41499999999999998</v>
          </cell>
          <cell r="J3164">
            <v>39987</v>
          </cell>
          <cell r="K3164">
            <v>40505</v>
          </cell>
          <cell r="L3164">
            <v>92750</v>
          </cell>
        </row>
        <row r="3165">
          <cell r="B3165">
            <v>4000000</v>
          </cell>
          <cell r="C3165">
            <v>39947</v>
          </cell>
          <cell r="D3165" t="str">
            <v>A</v>
          </cell>
          <cell r="E3165" t="str">
            <v>R</v>
          </cell>
          <cell r="F3165">
            <v>4316047.57</v>
          </cell>
          <cell r="G3165">
            <v>221116</v>
          </cell>
          <cell r="H3165">
            <v>51.88</v>
          </cell>
          <cell r="I3165">
            <v>0.51880000000000004</v>
          </cell>
          <cell r="J3165">
            <v>39987</v>
          </cell>
          <cell r="K3165">
            <v>41052</v>
          </cell>
          <cell r="L3165">
            <v>78000</v>
          </cell>
        </row>
        <row r="3166">
          <cell r="B3166">
            <v>20000000</v>
          </cell>
          <cell r="C3166">
            <v>39947</v>
          </cell>
          <cell r="F3166">
            <v>14224387.02</v>
          </cell>
          <cell r="G3166">
            <v>915507</v>
          </cell>
          <cell r="H3166">
            <v>35.950000000000003</v>
          </cell>
          <cell r="I3166">
            <v>0.35950000000000004</v>
          </cell>
          <cell r="J3166">
            <v>39987</v>
          </cell>
          <cell r="K3166">
            <v>41052</v>
          </cell>
          <cell r="L3166">
            <v>390000</v>
          </cell>
        </row>
        <row r="3167">
          <cell r="B3167">
            <v>10500000</v>
          </cell>
          <cell r="C3167">
            <v>39947</v>
          </cell>
          <cell r="D3167" t="str">
            <v>A</v>
          </cell>
          <cell r="E3167" t="str">
            <v>S</v>
          </cell>
          <cell r="F3167">
            <v>10921474.050000001</v>
          </cell>
          <cell r="G3167">
            <v>480641</v>
          </cell>
          <cell r="H3167">
            <v>35.950000000000003</v>
          </cell>
          <cell r="I3167">
            <v>0.35950000000000004</v>
          </cell>
          <cell r="J3167">
            <v>39987</v>
          </cell>
          <cell r="K3167">
            <v>41052</v>
          </cell>
          <cell r="L3167">
            <v>204750</v>
          </cell>
        </row>
        <row r="3168">
          <cell r="B3168">
            <v>5000000</v>
          </cell>
          <cell r="C3168">
            <v>39947</v>
          </cell>
          <cell r="F3168">
            <v>4123764.78</v>
          </cell>
          <cell r="G3168">
            <v>276395</v>
          </cell>
          <cell r="H3168">
            <v>51.88</v>
          </cell>
          <cell r="I3168">
            <v>0.51880000000000004</v>
          </cell>
          <cell r="J3168">
            <v>39987</v>
          </cell>
          <cell r="K3168">
            <v>41052</v>
          </cell>
          <cell r="L3168">
            <v>97500</v>
          </cell>
        </row>
        <row r="3169">
          <cell r="B3169">
            <v>5000000</v>
          </cell>
          <cell r="C3169">
            <v>39947</v>
          </cell>
          <cell r="E3169" t="str">
            <v>Q</v>
          </cell>
          <cell r="F3169">
            <v>3936680.43</v>
          </cell>
          <cell r="G3169">
            <v>318326</v>
          </cell>
          <cell r="H3169">
            <v>44.54</v>
          </cell>
          <cell r="I3169">
            <v>0.44540000000000002</v>
          </cell>
          <cell r="J3169">
            <v>39987</v>
          </cell>
          <cell r="K3169">
            <v>40686</v>
          </cell>
          <cell r="L3169">
            <v>132750</v>
          </cell>
        </row>
        <row r="3170">
          <cell r="B3170">
            <v>3000000</v>
          </cell>
          <cell r="C3170">
            <v>39947</v>
          </cell>
          <cell r="D3170" t="str">
            <v>A</v>
          </cell>
          <cell r="E3170" t="str">
            <v>T</v>
          </cell>
          <cell r="F3170">
            <v>2714569.7</v>
          </cell>
          <cell r="G3170">
            <v>226666</v>
          </cell>
          <cell r="H3170">
            <v>41.5</v>
          </cell>
          <cell r="I3170">
            <v>0.41499999999999998</v>
          </cell>
          <cell r="J3170">
            <v>39987</v>
          </cell>
          <cell r="K3170">
            <v>40505</v>
          </cell>
          <cell r="L3170">
            <v>79500</v>
          </cell>
        </row>
        <row r="3171">
          <cell r="B3171">
            <v>4000000</v>
          </cell>
          <cell r="C3171">
            <v>39947</v>
          </cell>
          <cell r="F3171">
            <v>2278705.1800000002</v>
          </cell>
          <cell r="G3171">
            <v>254661</v>
          </cell>
          <cell r="H3171">
            <v>44.54</v>
          </cell>
          <cell r="I3171">
            <v>0.44540000000000002</v>
          </cell>
          <cell r="J3171">
            <v>39987</v>
          </cell>
          <cell r="K3171">
            <v>40686</v>
          </cell>
          <cell r="L3171">
            <v>106200</v>
          </cell>
        </row>
        <row r="3172">
          <cell r="B3172">
            <v>4500000</v>
          </cell>
          <cell r="C3172">
            <v>39947</v>
          </cell>
          <cell r="F3172">
            <v>2314519.65</v>
          </cell>
          <cell r="G3172">
            <v>286493</v>
          </cell>
          <cell r="H3172">
            <v>44.54</v>
          </cell>
          <cell r="I3172">
            <v>0.44540000000000002</v>
          </cell>
          <cell r="J3172">
            <v>39987</v>
          </cell>
          <cell r="K3172">
            <v>40686</v>
          </cell>
          <cell r="L3172">
            <v>119475</v>
          </cell>
        </row>
        <row r="3173">
          <cell r="B3173">
            <v>5000000</v>
          </cell>
          <cell r="C3173">
            <v>39947</v>
          </cell>
          <cell r="F3173">
            <v>2627164.64</v>
          </cell>
          <cell r="G3173">
            <v>318326</v>
          </cell>
          <cell r="H3173">
            <v>44.54</v>
          </cell>
          <cell r="I3173">
            <v>0.44540000000000002</v>
          </cell>
          <cell r="J3173">
            <v>39987</v>
          </cell>
          <cell r="K3173">
            <v>40686</v>
          </cell>
          <cell r="L3173">
            <v>132750</v>
          </cell>
        </row>
        <row r="3174">
          <cell r="B3174">
            <v>6000000</v>
          </cell>
          <cell r="C3174">
            <v>39947</v>
          </cell>
          <cell r="F3174">
            <v>4568960.04</v>
          </cell>
          <cell r="G3174">
            <v>331674</v>
          </cell>
          <cell r="H3174">
            <v>51.88</v>
          </cell>
          <cell r="I3174">
            <v>0.51880000000000004</v>
          </cell>
          <cell r="J3174">
            <v>39987</v>
          </cell>
          <cell r="K3174">
            <v>41052</v>
          </cell>
          <cell r="L3174">
            <v>117000</v>
          </cell>
        </row>
        <row r="3175">
          <cell r="B3175">
            <v>6000000</v>
          </cell>
          <cell r="C3175">
            <v>39947</v>
          </cell>
          <cell r="D3175" t="str">
            <v>A</v>
          </cell>
          <cell r="E3175" t="str">
            <v>T</v>
          </cell>
          <cell r="F3175">
            <v>7716613.21</v>
          </cell>
          <cell r="G3175">
            <v>331674</v>
          </cell>
          <cell r="H3175">
            <v>51.88</v>
          </cell>
          <cell r="I3175">
            <v>0.51880000000000004</v>
          </cell>
          <cell r="J3175">
            <v>39987</v>
          </cell>
          <cell r="K3175">
            <v>41052</v>
          </cell>
          <cell r="L3175">
            <v>117000</v>
          </cell>
        </row>
        <row r="3176">
          <cell r="B3176">
            <v>4000000</v>
          </cell>
          <cell r="C3176">
            <v>39948</v>
          </cell>
          <cell r="D3176" t="str">
            <v>A</v>
          </cell>
          <cell r="E3176" t="str">
            <v>T</v>
          </cell>
          <cell r="F3176">
            <v>4176785.64</v>
          </cell>
          <cell r="G3176">
            <v>302221</v>
          </cell>
          <cell r="H3176">
            <v>41.5</v>
          </cell>
          <cell r="I3176">
            <v>0.41499999999999998</v>
          </cell>
          <cell r="J3176">
            <v>39987</v>
          </cell>
          <cell r="K3176">
            <v>40505</v>
          </cell>
          <cell r="L3176">
            <v>106000</v>
          </cell>
        </row>
        <row r="3177">
          <cell r="B3177">
            <v>3000000</v>
          </cell>
          <cell r="C3177">
            <v>39948</v>
          </cell>
          <cell r="F3177">
            <v>842665.13</v>
          </cell>
          <cell r="G3177">
            <v>226666</v>
          </cell>
          <cell r="H3177">
            <v>41.5</v>
          </cell>
          <cell r="I3177">
            <v>0.41499999999999998</v>
          </cell>
          <cell r="J3177">
            <v>39987</v>
          </cell>
          <cell r="K3177">
            <v>40505</v>
          </cell>
          <cell r="L3177">
            <v>79500</v>
          </cell>
        </row>
        <row r="3178">
          <cell r="B3178">
            <v>4000000</v>
          </cell>
          <cell r="C3178">
            <v>39948</v>
          </cell>
          <cell r="F3178">
            <v>1131783.33</v>
          </cell>
          <cell r="G3178">
            <v>302221</v>
          </cell>
          <cell r="H3178">
            <v>41.5</v>
          </cell>
          <cell r="I3178">
            <v>0.41499999999999998</v>
          </cell>
          <cell r="J3178">
            <v>39987</v>
          </cell>
          <cell r="K3178">
            <v>40505</v>
          </cell>
          <cell r="L3178">
            <v>106000</v>
          </cell>
        </row>
        <row r="3179">
          <cell r="B3179">
            <v>20000000</v>
          </cell>
          <cell r="C3179">
            <v>39948</v>
          </cell>
          <cell r="F3179">
            <v>11889064.59</v>
          </cell>
          <cell r="G3179">
            <v>1181373</v>
          </cell>
          <cell r="H3179">
            <v>36.04</v>
          </cell>
          <cell r="I3179">
            <v>0.3604</v>
          </cell>
          <cell r="J3179">
            <v>39987</v>
          </cell>
          <cell r="K3179">
            <v>40686</v>
          </cell>
          <cell r="L3179">
            <v>531000</v>
          </cell>
        </row>
        <row r="3180">
          <cell r="B3180">
            <v>8000000</v>
          </cell>
          <cell r="C3180">
            <v>39948</v>
          </cell>
          <cell r="F3180">
            <v>6058684.7300000004</v>
          </cell>
          <cell r="G3180">
            <v>442232</v>
          </cell>
          <cell r="H3180">
            <v>51.88</v>
          </cell>
          <cell r="I3180">
            <v>0.51880000000000004</v>
          </cell>
          <cell r="J3180">
            <v>39987</v>
          </cell>
          <cell r="K3180">
            <v>41052</v>
          </cell>
          <cell r="L3180">
            <v>156000</v>
          </cell>
        </row>
        <row r="3181">
          <cell r="B3181">
            <v>3500000</v>
          </cell>
          <cell r="C3181">
            <v>39948</v>
          </cell>
          <cell r="D3181" t="str">
            <v>A</v>
          </cell>
          <cell r="E3181" t="str">
            <v>R</v>
          </cell>
          <cell r="F3181">
            <v>1608751.6</v>
          </cell>
          <cell r="G3181">
            <v>356410</v>
          </cell>
          <cell r="H3181">
            <v>38.729999999999997</v>
          </cell>
          <cell r="I3181">
            <v>0.38729999999999998</v>
          </cell>
          <cell r="J3181">
            <v>39987</v>
          </cell>
          <cell r="K3181">
            <v>40321</v>
          </cell>
          <cell r="L3181">
            <v>92750</v>
          </cell>
        </row>
        <row r="3182">
          <cell r="B3182">
            <v>6000000</v>
          </cell>
          <cell r="C3182">
            <v>39948</v>
          </cell>
          <cell r="D3182" t="str">
            <v>A</v>
          </cell>
          <cell r="E3182" t="str">
            <v>T</v>
          </cell>
          <cell r="F3182">
            <v>5528224.54</v>
          </cell>
          <cell r="G3182">
            <v>453332</v>
          </cell>
          <cell r="H3182">
            <v>41.5</v>
          </cell>
          <cell r="I3182">
            <v>0.41499999999999998</v>
          </cell>
          <cell r="J3182">
            <v>39987</v>
          </cell>
          <cell r="K3182">
            <v>40505</v>
          </cell>
          <cell r="L3182">
            <v>159000</v>
          </cell>
        </row>
        <row r="3183">
          <cell r="B3183">
            <v>14000000</v>
          </cell>
          <cell r="C3183">
            <v>39948</v>
          </cell>
          <cell r="F3183">
            <v>11420123.779999999</v>
          </cell>
          <cell r="G3183">
            <v>640855</v>
          </cell>
          <cell r="H3183">
            <v>35.950000000000003</v>
          </cell>
          <cell r="I3183">
            <v>0.35950000000000004</v>
          </cell>
          <cell r="J3183">
            <v>39987</v>
          </cell>
          <cell r="K3183">
            <v>41052</v>
          </cell>
          <cell r="L3183">
            <v>273000</v>
          </cell>
        </row>
        <row r="3184">
          <cell r="B3184">
            <v>7000000</v>
          </cell>
          <cell r="C3184">
            <v>39948</v>
          </cell>
          <cell r="E3184" t="str">
            <v>P</v>
          </cell>
          <cell r="F3184">
            <v>3374980.34</v>
          </cell>
          <cell r="G3184">
            <v>528887</v>
          </cell>
          <cell r="H3184">
            <v>41.5</v>
          </cell>
          <cell r="I3184">
            <v>0.41499999999999998</v>
          </cell>
          <cell r="J3184">
            <v>39987</v>
          </cell>
          <cell r="K3184">
            <v>40505</v>
          </cell>
          <cell r="L3184">
            <v>185500</v>
          </cell>
        </row>
        <row r="3185">
          <cell r="B3185">
            <v>5000000</v>
          </cell>
          <cell r="C3185">
            <v>39948</v>
          </cell>
          <cell r="F3185">
            <v>1548003.34</v>
          </cell>
          <cell r="G3185">
            <v>377777</v>
          </cell>
          <cell r="H3185">
            <v>41.5</v>
          </cell>
          <cell r="I3185">
            <v>0.41499999999999998</v>
          </cell>
          <cell r="J3185">
            <v>39987</v>
          </cell>
          <cell r="K3185">
            <v>40505</v>
          </cell>
          <cell r="L3185">
            <v>132500</v>
          </cell>
        </row>
        <row r="3186">
          <cell r="B3186">
            <v>4500000</v>
          </cell>
          <cell r="C3186">
            <v>39948</v>
          </cell>
          <cell r="F3186">
            <v>1408389.49</v>
          </cell>
          <cell r="G3186">
            <v>339999</v>
          </cell>
          <cell r="H3186">
            <v>41.5</v>
          </cell>
          <cell r="I3186">
            <v>0.41499999999999998</v>
          </cell>
          <cell r="J3186">
            <v>39987</v>
          </cell>
          <cell r="K3186">
            <v>40505</v>
          </cell>
          <cell r="L3186">
            <v>119250</v>
          </cell>
        </row>
        <row r="3187">
          <cell r="B3187">
            <v>8000000</v>
          </cell>
          <cell r="C3187">
            <v>39948</v>
          </cell>
          <cell r="F3187">
            <v>5024085.63</v>
          </cell>
          <cell r="G3187">
            <v>509321</v>
          </cell>
          <cell r="H3187">
            <v>44.54</v>
          </cell>
          <cell r="I3187">
            <v>0.44540000000000002</v>
          </cell>
          <cell r="J3187">
            <v>39987</v>
          </cell>
          <cell r="K3187">
            <v>40686</v>
          </cell>
          <cell r="L3187">
            <v>212400</v>
          </cell>
        </row>
        <row r="3188">
          <cell r="B3188">
            <v>45000000</v>
          </cell>
          <cell r="C3188">
            <v>39948</v>
          </cell>
          <cell r="F3188">
            <v>32691119.050000001</v>
          </cell>
          <cell r="G3188">
            <v>2059890</v>
          </cell>
          <cell r="H3188">
            <v>35.950000000000003</v>
          </cell>
          <cell r="I3188">
            <v>0.35950000000000004</v>
          </cell>
          <cell r="J3188">
            <v>39987</v>
          </cell>
          <cell r="K3188">
            <v>41052</v>
          </cell>
          <cell r="L3188">
            <v>877500</v>
          </cell>
        </row>
        <row r="3189">
          <cell r="B3189">
            <v>10500000</v>
          </cell>
          <cell r="C3189">
            <v>39948</v>
          </cell>
          <cell r="E3189" t="str">
            <v>P</v>
          </cell>
          <cell r="F3189">
            <v>237279.62</v>
          </cell>
          <cell r="G3189">
            <v>1054538</v>
          </cell>
          <cell r="H3189">
            <v>35.94</v>
          </cell>
          <cell r="I3189">
            <v>0.3594</v>
          </cell>
          <cell r="J3189">
            <v>39987</v>
          </cell>
          <cell r="K3189">
            <v>40321</v>
          </cell>
          <cell r="L3189">
            <v>278250</v>
          </cell>
        </row>
        <row r="3190">
          <cell r="B3190">
            <v>6000000</v>
          </cell>
          <cell r="C3190">
            <v>39948</v>
          </cell>
          <cell r="F3190">
            <v>4769100.09</v>
          </cell>
          <cell r="G3190">
            <v>331674</v>
          </cell>
          <cell r="H3190">
            <v>51.88</v>
          </cell>
          <cell r="I3190">
            <v>0.51880000000000004</v>
          </cell>
          <cell r="J3190">
            <v>39987</v>
          </cell>
          <cell r="K3190">
            <v>41052</v>
          </cell>
          <cell r="L3190">
            <v>117000</v>
          </cell>
        </row>
        <row r="3191">
          <cell r="B3191">
            <v>4500000</v>
          </cell>
          <cell r="C3191">
            <v>39948</v>
          </cell>
          <cell r="F3191">
            <v>1263622.8799999999</v>
          </cell>
          <cell r="G3191">
            <v>339999</v>
          </cell>
          <cell r="H3191">
            <v>41.5</v>
          </cell>
          <cell r="I3191">
            <v>0.41499999999999998</v>
          </cell>
          <cell r="J3191">
            <v>39987</v>
          </cell>
          <cell r="K3191">
            <v>40505</v>
          </cell>
          <cell r="L3191">
            <v>119250</v>
          </cell>
        </row>
        <row r="3192">
          <cell r="B3192">
            <v>4000000</v>
          </cell>
          <cell r="C3192">
            <v>39948</v>
          </cell>
          <cell r="F3192">
            <v>2101663.9300000002</v>
          </cell>
          <cell r="G3192">
            <v>254661</v>
          </cell>
          <cell r="H3192">
            <v>44.54</v>
          </cell>
          <cell r="I3192">
            <v>0.44540000000000002</v>
          </cell>
          <cell r="J3192">
            <v>39987</v>
          </cell>
          <cell r="K3192">
            <v>40686</v>
          </cell>
          <cell r="L3192">
            <v>106200</v>
          </cell>
        </row>
        <row r="3193">
          <cell r="B3193">
            <v>12000000</v>
          </cell>
          <cell r="C3193">
            <v>39948</v>
          </cell>
          <cell r="F3193">
            <v>6073891.2999999998</v>
          </cell>
          <cell r="G3193">
            <v>708824</v>
          </cell>
          <cell r="H3193">
            <v>36.04</v>
          </cell>
          <cell r="I3193">
            <v>0.3604</v>
          </cell>
          <cell r="J3193">
            <v>39987</v>
          </cell>
          <cell r="K3193">
            <v>40686</v>
          </cell>
          <cell r="L3193">
            <v>318600</v>
          </cell>
        </row>
        <row r="3194">
          <cell r="B3194">
            <v>8000000</v>
          </cell>
          <cell r="C3194">
            <v>39948</v>
          </cell>
          <cell r="E3194" t="str">
            <v>P</v>
          </cell>
          <cell r="F3194">
            <v>5680960.4900000002</v>
          </cell>
          <cell r="G3194">
            <v>509321</v>
          </cell>
          <cell r="H3194">
            <v>44.54</v>
          </cell>
          <cell r="I3194">
            <v>0.44540000000000002</v>
          </cell>
          <cell r="J3194">
            <v>39987</v>
          </cell>
          <cell r="K3194">
            <v>40686</v>
          </cell>
          <cell r="L3194">
            <v>212400</v>
          </cell>
        </row>
        <row r="3195">
          <cell r="B3195">
            <v>12000000</v>
          </cell>
          <cell r="C3195">
            <v>39948</v>
          </cell>
          <cell r="F3195">
            <v>3161194.94</v>
          </cell>
          <cell r="G3195">
            <v>873058</v>
          </cell>
          <cell r="H3195">
            <v>36.090000000000003</v>
          </cell>
          <cell r="I3195">
            <v>0.36090000000000005</v>
          </cell>
          <cell r="J3195">
            <v>39987</v>
          </cell>
          <cell r="K3195">
            <v>40505</v>
          </cell>
          <cell r="L3195">
            <v>318000</v>
          </cell>
        </row>
        <row r="3196">
          <cell r="B3196">
            <v>4000000</v>
          </cell>
          <cell r="C3196">
            <v>39948</v>
          </cell>
          <cell r="F3196">
            <v>2225502.65</v>
          </cell>
          <cell r="G3196">
            <v>254661</v>
          </cell>
          <cell r="H3196">
            <v>44.54</v>
          </cell>
          <cell r="I3196">
            <v>0.44540000000000002</v>
          </cell>
          <cell r="J3196">
            <v>39987</v>
          </cell>
          <cell r="K3196">
            <v>40686</v>
          </cell>
          <cell r="L3196">
            <v>106200</v>
          </cell>
        </row>
        <row r="3197">
          <cell r="B3197">
            <v>18000000</v>
          </cell>
          <cell r="C3197">
            <v>39948</v>
          </cell>
          <cell r="F3197">
            <v>13007959.02</v>
          </cell>
          <cell r="G3197">
            <v>823956</v>
          </cell>
          <cell r="H3197">
            <v>35.950000000000003</v>
          </cell>
          <cell r="I3197">
            <v>0.35950000000000004</v>
          </cell>
          <cell r="J3197">
            <v>39987</v>
          </cell>
          <cell r="K3197">
            <v>41052</v>
          </cell>
          <cell r="L3197">
            <v>351000</v>
          </cell>
        </row>
        <row r="3198">
          <cell r="B3198">
            <v>8000000</v>
          </cell>
          <cell r="C3198">
            <v>39948</v>
          </cell>
          <cell r="E3198" t="str">
            <v>R</v>
          </cell>
          <cell r="F3198">
            <v>5281433.38</v>
          </cell>
          <cell r="G3198">
            <v>571636</v>
          </cell>
          <cell r="H3198">
            <v>33.54</v>
          </cell>
          <cell r="I3198">
            <v>0.33539999999999998</v>
          </cell>
          <cell r="J3198">
            <v>39987</v>
          </cell>
          <cell r="K3198">
            <v>40505</v>
          </cell>
          <cell r="L3198">
            <v>211200</v>
          </cell>
        </row>
        <row r="3199">
          <cell r="B3199">
            <v>5000000</v>
          </cell>
          <cell r="C3199">
            <v>39948</v>
          </cell>
          <cell r="F3199">
            <v>1375566.85</v>
          </cell>
          <cell r="G3199">
            <v>377777</v>
          </cell>
          <cell r="H3199">
            <v>41.5</v>
          </cell>
          <cell r="I3199">
            <v>0.41499999999999998</v>
          </cell>
          <cell r="J3199">
            <v>39987</v>
          </cell>
          <cell r="K3199">
            <v>40505</v>
          </cell>
          <cell r="L3199">
            <v>132500</v>
          </cell>
        </row>
        <row r="3200">
          <cell r="B3200">
            <v>4000000</v>
          </cell>
          <cell r="C3200">
            <v>39948</v>
          </cell>
          <cell r="D3200" t="str">
            <v>A</v>
          </cell>
          <cell r="E3200" t="str">
            <v>S</v>
          </cell>
          <cell r="F3200">
            <v>1703889.19</v>
          </cell>
          <cell r="G3200">
            <v>388927</v>
          </cell>
          <cell r="H3200">
            <v>29.48</v>
          </cell>
          <cell r="I3200">
            <v>0.29480000000000001</v>
          </cell>
          <cell r="J3200">
            <v>39987</v>
          </cell>
          <cell r="K3200">
            <v>40321</v>
          </cell>
          <cell r="L3200">
            <v>65600</v>
          </cell>
        </row>
        <row r="3201">
          <cell r="B3201">
            <v>15000000</v>
          </cell>
          <cell r="C3201">
            <v>39948</v>
          </cell>
          <cell r="E3201" t="str">
            <v>Q</v>
          </cell>
          <cell r="F3201">
            <v>13051282.24</v>
          </cell>
          <cell r="G3201">
            <v>686630</v>
          </cell>
          <cell r="H3201">
            <v>35.950000000000003</v>
          </cell>
          <cell r="I3201">
            <v>0.35950000000000004</v>
          </cell>
          <cell r="J3201">
            <v>39987</v>
          </cell>
          <cell r="K3201">
            <v>41052</v>
          </cell>
          <cell r="L3201">
            <v>292500</v>
          </cell>
        </row>
        <row r="3202">
          <cell r="B3202">
            <v>10500000</v>
          </cell>
          <cell r="C3202">
            <v>39948</v>
          </cell>
          <cell r="E3202" t="str">
            <v>Q</v>
          </cell>
          <cell r="F3202">
            <v>5946824.9699999997</v>
          </cell>
          <cell r="G3202">
            <v>763926</v>
          </cell>
          <cell r="H3202">
            <v>36.090000000000003</v>
          </cell>
          <cell r="I3202">
            <v>0.36090000000000005</v>
          </cell>
          <cell r="J3202">
            <v>39987</v>
          </cell>
          <cell r="K3202">
            <v>40505</v>
          </cell>
          <cell r="L3202">
            <v>278250</v>
          </cell>
        </row>
        <row r="3203">
          <cell r="B3203">
            <v>6000000</v>
          </cell>
          <cell r="C3203">
            <v>39948</v>
          </cell>
          <cell r="F3203">
            <v>3341814.45</v>
          </cell>
          <cell r="G3203">
            <v>381991</v>
          </cell>
          <cell r="H3203">
            <v>44.54</v>
          </cell>
          <cell r="I3203">
            <v>0.44540000000000002</v>
          </cell>
          <cell r="J3203">
            <v>39987</v>
          </cell>
          <cell r="K3203">
            <v>40686</v>
          </cell>
          <cell r="L3203">
            <v>159300</v>
          </cell>
        </row>
        <row r="3204">
          <cell r="B3204">
            <v>6000000</v>
          </cell>
          <cell r="C3204">
            <v>39948</v>
          </cell>
          <cell r="D3204" t="str">
            <v>A</v>
          </cell>
          <cell r="E3204" t="str">
            <v>S</v>
          </cell>
          <cell r="F3204">
            <v>6747366.5899999999</v>
          </cell>
          <cell r="G3204">
            <v>350007</v>
          </cell>
          <cell r="H3204">
            <v>48.86</v>
          </cell>
          <cell r="I3204">
            <v>0.48859999999999998</v>
          </cell>
          <cell r="J3204">
            <v>39987</v>
          </cell>
          <cell r="K3204">
            <v>40870</v>
          </cell>
          <cell r="L3204">
            <v>147000</v>
          </cell>
        </row>
        <row r="3205">
          <cell r="B3205">
            <v>18000000</v>
          </cell>
          <cell r="C3205">
            <v>39948</v>
          </cell>
          <cell r="E3205" t="str">
            <v>R</v>
          </cell>
          <cell r="F3205">
            <v>17063758.870000001</v>
          </cell>
          <cell r="G3205">
            <v>823956</v>
          </cell>
          <cell r="H3205">
            <v>35.950000000000003</v>
          </cell>
          <cell r="I3205">
            <v>0.35950000000000004</v>
          </cell>
          <cell r="J3205">
            <v>39987</v>
          </cell>
          <cell r="K3205">
            <v>41052</v>
          </cell>
          <cell r="L3205">
            <v>351000</v>
          </cell>
        </row>
        <row r="3206">
          <cell r="B3206">
            <v>3000000</v>
          </cell>
          <cell r="C3206">
            <v>39948</v>
          </cell>
          <cell r="F3206">
            <v>2065145.16</v>
          </cell>
          <cell r="G3206">
            <v>190996</v>
          </cell>
          <cell r="H3206">
            <v>44.54</v>
          </cell>
          <cell r="I3206">
            <v>0.44540000000000002</v>
          </cell>
          <cell r="J3206">
            <v>39987</v>
          </cell>
          <cell r="K3206">
            <v>40686</v>
          </cell>
          <cell r="L3206">
            <v>79650</v>
          </cell>
        </row>
        <row r="3207">
          <cell r="B3207">
            <v>20000000</v>
          </cell>
          <cell r="C3207">
            <v>39948</v>
          </cell>
          <cell r="F3207">
            <v>9948645.2799999993</v>
          </cell>
          <cell r="G3207">
            <v>1181373</v>
          </cell>
          <cell r="H3207">
            <v>36.04</v>
          </cell>
          <cell r="I3207">
            <v>0.3604</v>
          </cell>
          <cell r="J3207">
            <v>39987</v>
          </cell>
          <cell r="K3207">
            <v>40686</v>
          </cell>
          <cell r="L3207">
            <v>531000</v>
          </cell>
        </row>
        <row r="3208">
          <cell r="B3208">
            <v>2000000</v>
          </cell>
          <cell r="C3208">
            <v>39948</v>
          </cell>
          <cell r="F3208">
            <v>199940.35</v>
          </cell>
          <cell r="G3208">
            <v>203663</v>
          </cell>
          <cell r="H3208">
            <v>38.729999999999997</v>
          </cell>
          <cell r="I3208">
            <v>0.38729999999999998</v>
          </cell>
          <cell r="J3208">
            <v>39987</v>
          </cell>
          <cell r="K3208">
            <v>40321</v>
          </cell>
          <cell r="L3208">
            <v>53000</v>
          </cell>
        </row>
        <row r="3209">
          <cell r="B3209">
            <v>15000000</v>
          </cell>
          <cell r="C3209">
            <v>39948</v>
          </cell>
          <cell r="F3209">
            <v>7637840.4299999997</v>
          </cell>
          <cell r="G3209">
            <v>886030</v>
          </cell>
          <cell r="H3209">
            <v>36.04</v>
          </cell>
          <cell r="I3209">
            <v>0.3604</v>
          </cell>
          <cell r="J3209">
            <v>39987</v>
          </cell>
          <cell r="K3209">
            <v>40686</v>
          </cell>
          <cell r="L3209">
            <v>398250</v>
          </cell>
        </row>
        <row r="3210">
          <cell r="B3210">
            <v>2000000</v>
          </cell>
          <cell r="C3210">
            <v>39948</v>
          </cell>
          <cell r="F3210">
            <v>567102.80000000005</v>
          </cell>
          <cell r="G3210">
            <v>151111</v>
          </cell>
          <cell r="H3210">
            <v>41.5</v>
          </cell>
          <cell r="I3210">
            <v>0.41499999999999998</v>
          </cell>
          <cell r="J3210">
            <v>39987</v>
          </cell>
          <cell r="K3210">
            <v>40505</v>
          </cell>
          <cell r="L3210">
            <v>53000</v>
          </cell>
        </row>
        <row r="3211">
          <cell r="B3211">
            <v>4000000</v>
          </cell>
          <cell r="C3211">
            <v>39948</v>
          </cell>
          <cell r="F3211">
            <v>3003540.61</v>
          </cell>
          <cell r="G3211">
            <v>221116</v>
          </cell>
          <cell r="H3211">
            <v>51.88</v>
          </cell>
          <cell r="I3211">
            <v>0.51880000000000004</v>
          </cell>
          <cell r="J3211">
            <v>39987</v>
          </cell>
          <cell r="K3211">
            <v>41052</v>
          </cell>
          <cell r="L3211">
            <v>78000</v>
          </cell>
        </row>
        <row r="3212">
          <cell r="B3212">
            <v>2000000</v>
          </cell>
          <cell r="C3212">
            <v>39948</v>
          </cell>
          <cell r="E3212" t="str">
            <v>Q</v>
          </cell>
          <cell r="F3212">
            <v>688021.98</v>
          </cell>
          <cell r="G3212">
            <v>203663</v>
          </cell>
          <cell r="H3212">
            <v>38.729999999999997</v>
          </cell>
          <cell r="I3212">
            <v>0.38729999999999998</v>
          </cell>
          <cell r="J3212">
            <v>39987</v>
          </cell>
          <cell r="K3212">
            <v>40321</v>
          </cell>
          <cell r="L3212">
            <v>53000</v>
          </cell>
        </row>
        <row r="3213">
          <cell r="B3213">
            <v>8000000</v>
          </cell>
          <cell r="C3213">
            <v>39948</v>
          </cell>
          <cell r="F3213">
            <v>4109502.31</v>
          </cell>
          <cell r="G3213">
            <v>509321</v>
          </cell>
          <cell r="H3213">
            <v>44.54</v>
          </cell>
          <cell r="I3213">
            <v>0.44540000000000002</v>
          </cell>
          <cell r="J3213">
            <v>39987</v>
          </cell>
          <cell r="K3213">
            <v>40686</v>
          </cell>
          <cell r="L3213">
            <v>212400</v>
          </cell>
        </row>
        <row r="3214">
          <cell r="B3214">
            <v>3000000</v>
          </cell>
          <cell r="C3214">
            <v>39948</v>
          </cell>
          <cell r="E3214" t="str">
            <v>Q</v>
          </cell>
          <cell r="F3214">
            <v>1020809.52</v>
          </cell>
          <cell r="G3214">
            <v>305494</v>
          </cell>
          <cell r="H3214">
            <v>38.729999999999997</v>
          </cell>
          <cell r="I3214">
            <v>0.38729999999999998</v>
          </cell>
          <cell r="J3214">
            <v>39987</v>
          </cell>
          <cell r="K3214">
            <v>40321</v>
          </cell>
          <cell r="L3214">
            <v>79500</v>
          </cell>
        </row>
        <row r="3215">
          <cell r="B3215">
            <v>20000000</v>
          </cell>
          <cell r="C3215">
            <v>39948</v>
          </cell>
          <cell r="F3215">
            <v>16136326.26</v>
          </cell>
          <cell r="G3215">
            <v>915507</v>
          </cell>
          <cell r="H3215">
            <v>35.950000000000003</v>
          </cell>
          <cell r="I3215">
            <v>0.35950000000000004</v>
          </cell>
          <cell r="J3215">
            <v>39987</v>
          </cell>
          <cell r="K3215">
            <v>41052</v>
          </cell>
          <cell r="L3215">
            <v>390000</v>
          </cell>
        </row>
        <row r="3216">
          <cell r="B3216">
            <v>3500000</v>
          </cell>
          <cell r="C3216">
            <v>39948</v>
          </cell>
          <cell r="F3216">
            <v>1944656.74</v>
          </cell>
          <cell r="G3216">
            <v>222828</v>
          </cell>
          <cell r="H3216">
            <v>44.54</v>
          </cell>
          <cell r="I3216">
            <v>0.44540000000000002</v>
          </cell>
          <cell r="J3216">
            <v>39987</v>
          </cell>
          <cell r="K3216">
            <v>40686</v>
          </cell>
          <cell r="L3216">
            <v>92925</v>
          </cell>
        </row>
        <row r="3217">
          <cell r="B3217">
            <v>2500000</v>
          </cell>
          <cell r="C3217">
            <v>39948</v>
          </cell>
          <cell r="E3217" t="str">
            <v>P</v>
          </cell>
          <cell r="F3217">
            <v>1580138.62</v>
          </cell>
          <cell r="G3217">
            <v>188888</v>
          </cell>
          <cell r="H3217">
            <v>41.5</v>
          </cell>
          <cell r="I3217">
            <v>0.41499999999999998</v>
          </cell>
          <cell r="J3217">
            <v>39987</v>
          </cell>
          <cell r="K3217">
            <v>40505</v>
          </cell>
          <cell r="L3217">
            <v>66250</v>
          </cell>
        </row>
        <row r="3218">
          <cell r="B3218">
            <v>10500000</v>
          </cell>
          <cell r="C3218">
            <v>39948</v>
          </cell>
          <cell r="E3218" t="str">
            <v>R</v>
          </cell>
          <cell r="F3218">
            <v>10315907.01</v>
          </cell>
          <cell r="G3218">
            <v>480641</v>
          </cell>
          <cell r="H3218">
            <v>35.950000000000003</v>
          </cell>
          <cell r="I3218">
            <v>0.35950000000000004</v>
          </cell>
          <cell r="J3218">
            <v>39987</v>
          </cell>
          <cell r="K3218">
            <v>41052</v>
          </cell>
          <cell r="L3218">
            <v>204750</v>
          </cell>
        </row>
        <row r="3219">
          <cell r="B3219">
            <v>9000000</v>
          </cell>
          <cell r="C3219">
            <v>39948</v>
          </cell>
          <cell r="D3219" t="str">
            <v>A</v>
          </cell>
          <cell r="E3219" t="str">
            <v>T</v>
          </cell>
          <cell r="F3219">
            <v>11139384.210000001</v>
          </cell>
          <cell r="G3219">
            <v>497511</v>
          </cell>
          <cell r="H3219">
            <v>51.88</v>
          </cell>
          <cell r="I3219">
            <v>0.51880000000000004</v>
          </cell>
          <cell r="J3219">
            <v>39987</v>
          </cell>
          <cell r="K3219">
            <v>41052</v>
          </cell>
          <cell r="L3219">
            <v>175500</v>
          </cell>
        </row>
        <row r="3220">
          <cell r="B3220">
            <v>4000000</v>
          </cell>
          <cell r="C3220">
            <v>39948</v>
          </cell>
          <cell r="F3220">
            <v>1111133.1599999999</v>
          </cell>
          <cell r="G3220">
            <v>302221</v>
          </cell>
          <cell r="H3220">
            <v>41.5</v>
          </cell>
          <cell r="I3220">
            <v>0.41499999999999998</v>
          </cell>
          <cell r="J3220">
            <v>39987</v>
          </cell>
          <cell r="K3220">
            <v>40505</v>
          </cell>
          <cell r="L3220">
            <v>106000</v>
          </cell>
        </row>
        <row r="3221">
          <cell r="B3221">
            <v>10400000</v>
          </cell>
          <cell r="C3221">
            <v>39948</v>
          </cell>
          <cell r="F3221">
            <v>5100771.0199999996</v>
          </cell>
          <cell r="G3221">
            <v>614314</v>
          </cell>
          <cell r="H3221">
            <v>36.04</v>
          </cell>
          <cell r="I3221">
            <v>0.3604</v>
          </cell>
          <cell r="J3221">
            <v>39987</v>
          </cell>
          <cell r="K3221">
            <v>40686</v>
          </cell>
          <cell r="L3221">
            <v>276120</v>
          </cell>
        </row>
        <row r="3222">
          <cell r="B3222">
            <v>3000000</v>
          </cell>
          <cell r="C3222">
            <v>39948</v>
          </cell>
          <cell r="E3222" t="str">
            <v>Q</v>
          </cell>
          <cell r="F3222">
            <v>1739453.01</v>
          </cell>
          <cell r="G3222">
            <v>226666</v>
          </cell>
          <cell r="H3222">
            <v>41.5</v>
          </cell>
          <cell r="I3222">
            <v>0.41499999999999998</v>
          </cell>
          <cell r="J3222">
            <v>39987</v>
          </cell>
          <cell r="K3222">
            <v>40505</v>
          </cell>
          <cell r="L3222">
            <v>79500</v>
          </cell>
        </row>
        <row r="3223">
          <cell r="B3223">
            <v>4000000</v>
          </cell>
          <cell r="C3223">
            <v>39948</v>
          </cell>
          <cell r="E3223" t="str">
            <v>R</v>
          </cell>
          <cell r="F3223">
            <v>2905683.52</v>
          </cell>
          <cell r="G3223">
            <v>302221</v>
          </cell>
          <cell r="H3223">
            <v>41.5</v>
          </cell>
          <cell r="I3223">
            <v>0.41499999999999998</v>
          </cell>
          <cell r="J3223">
            <v>39987</v>
          </cell>
          <cell r="K3223">
            <v>40505</v>
          </cell>
          <cell r="L3223">
            <v>106000</v>
          </cell>
        </row>
        <row r="3224">
          <cell r="B3224">
            <v>5000000</v>
          </cell>
          <cell r="C3224">
            <v>39948</v>
          </cell>
          <cell r="F3224">
            <v>2814630.94</v>
          </cell>
          <cell r="G3224">
            <v>318326</v>
          </cell>
          <cell r="H3224">
            <v>44.54</v>
          </cell>
          <cell r="I3224">
            <v>0.44540000000000002</v>
          </cell>
          <cell r="J3224">
            <v>39987</v>
          </cell>
          <cell r="K3224">
            <v>40686</v>
          </cell>
          <cell r="L3224">
            <v>132750</v>
          </cell>
        </row>
        <row r="3225">
          <cell r="B3225">
            <v>4000000</v>
          </cell>
          <cell r="C3225">
            <v>39948</v>
          </cell>
          <cell r="E3225" t="str">
            <v>Q</v>
          </cell>
          <cell r="F3225">
            <v>761819.45</v>
          </cell>
          <cell r="G3225">
            <v>407325</v>
          </cell>
          <cell r="H3225">
            <v>38.729999999999997</v>
          </cell>
          <cell r="I3225">
            <v>0.38729999999999998</v>
          </cell>
          <cell r="J3225">
            <v>39987</v>
          </cell>
          <cell r="K3225">
            <v>40321</v>
          </cell>
          <cell r="L3225">
            <v>106000</v>
          </cell>
        </row>
        <row r="3226">
          <cell r="B3226">
            <v>5500000</v>
          </cell>
          <cell r="C3226">
            <v>39948</v>
          </cell>
          <cell r="F3226">
            <v>99367.91</v>
          </cell>
          <cell r="G3226">
            <v>560072</v>
          </cell>
          <cell r="H3226">
            <v>38.729999999999997</v>
          </cell>
          <cell r="I3226">
            <v>0.38729999999999998</v>
          </cell>
          <cell r="J3226">
            <v>39987</v>
          </cell>
          <cell r="K3226">
            <v>40321</v>
          </cell>
          <cell r="L3226">
            <v>145750</v>
          </cell>
        </row>
        <row r="3227">
          <cell r="B3227">
            <v>3000000</v>
          </cell>
          <cell r="C3227">
            <v>39948</v>
          </cell>
          <cell r="F3227">
            <v>698627.55</v>
          </cell>
          <cell r="G3227">
            <v>226666</v>
          </cell>
          <cell r="H3227">
            <v>41.5</v>
          </cell>
          <cell r="I3227">
            <v>0.41499999999999998</v>
          </cell>
          <cell r="J3227">
            <v>39987</v>
          </cell>
          <cell r="K3227">
            <v>40505</v>
          </cell>
          <cell r="L3227">
            <v>79500</v>
          </cell>
        </row>
        <row r="3228">
          <cell r="B3228">
            <v>5000000</v>
          </cell>
          <cell r="C3228">
            <v>39951</v>
          </cell>
          <cell r="E3228" t="str">
            <v>P</v>
          </cell>
          <cell r="F3228">
            <v>3494793.1</v>
          </cell>
          <cell r="G3228">
            <v>318326</v>
          </cell>
          <cell r="H3228">
            <v>44.54</v>
          </cell>
          <cell r="I3228">
            <v>0.44540000000000002</v>
          </cell>
          <cell r="J3228">
            <v>39990</v>
          </cell>
          <cell r="K3228">
            <v>40689</v>
          </cell>
          <cell r="L3228">
            <v>132750</v>
          </cell>
        </row>
        <row r="3229">
          <cell r="B3229">
            <v>2500000</v>
          </cell>
          <cell r="C3229">
            <v>39951</v>
          </cell>
          <cell r="E3229" t="str">
            <v>R</v>
          </cell>
          <cell r="F3229">
            <v>2093281.75</v>
          </cell>
          <cell r="G3229">
            <v>188888</v>
          </cell>
          <cell r="H3229">
            <v>41.5</v>
          </cell>
          <cell r="I3229">
            <v>0.41499999999999998</v>
          </cell>
          <cell r="J3229">
            <v>39990</v>
          </cell>
          <cell r="K3229">
            <v>40508</v>
          </cell>
          <cell r="L3229">
            <v>66250</v>
          </cell>
        </row>
        <row r="3230">
          <cell r="B3230">
            <v>2000000</v>
          </cell>
          <cell r="C3230">
            <v>39951</v>
          </cell>
          <cell r="F3230">
            <v>245255.64</v>
          </cell>
          <cell r="G3230">
            <v>151111</v>
          </cell>
          <cell r="H3230">
            <v>41.5</v>
          </cell>
          <cell r="I3230">
            <v>0.41499999999999998</v>
          </cell>
          <cell r="J3230">
            <v>39990</v>
          </cell>
          <cell r="K3230">
            <v>40508</v>
          </cell>
          <cell r="L3230">
            <v>53000</v>
          </cell>
        </row>
        <row r="3231">
          <cell r="B3231">
            <v>7000000</v>
          </cell>
          <cell r="C3231">
            <v>39951</v>
          </cell>
          <cell r="F3231">
            <v>1699090.52</v>
          </cell>
          <cell r="G3231">
            <v>486186</v>
          </cell>
          <cell r="H3231">
            <v>29.57</v>
          </cell>
          <cell r="I3231">
            <v>0.29570000000000002</v>
          </cell>
          <cell r="J3231">
            <v>39990</v>
          </cell>
          <cell r="K3231">
            <v>40508</v>
          </cell>
          <cell r="L3231">
            <v>114800</v>
          </cell>
        </row>
        <row r="3232">
          <cell r="B3232">
            <v>4000000</v>
          </cell>
          <cell r="C3232">
            <v>39951</v>
          </cell>
          <cell r="F3232">
            <v>1996129.46</v>
          </cell>
          <cell r="G3232">
            <v>254661</v>
          </cell>
          <cell r="H3232">
            <v>44.54</v>
          </cell>
          <cell r="I3232">
            <v>0.44540000000000002</v>
          </cell>
          <cell r="J3232">
            <v>39990</v>
          </cell>
          <cell r="K3232">
            <v>40689</v>
          </cell>
          <cell r="L3232">
            <v>106200</v>
          </cell>
        </row>
        <row r="3233">
          <cell r="B3233">
            <v>16000000</v>
          </cell>
          <cell r="C3233">
            <v>39951</v>
          </cell>
          <cell r="F3233">
            <v>11237697.84</v>
          </cell>
          <cell r="G3233">
            <v>644480</v>
          </cell>
          <cell r="H3233">
            <v>25.98</v>
          </cell>
          <cell r="I3233">
            <v>0.25980000000000003</v>
          </cell>
          <cell r="J3233">
            <v>39996</v>
          </cell>
          <cell r="K3233">
            <v>41062</v>
          </cell>
          <cell r="L3233">
            <v>70400</v>
          </cell>
        </row>
        <row r="3234">
          <cell r="B3234">
            <v>11000000</v>
          </cell>
          <cell r="C3234">
            <v>39951</v>
          </cell>
          <cell r="F3234">
            <v>3019840.02</v>
          </cell>
          <cell r="G3234">
            <v>800303</v>
          </cell>
          <cell r="H3234">
            <v>36.090000000000003</v>
          </cell>
          <cell r="I3234">
            <v>0.36090000000000005</v>
          </cell>
          <cell r="J3234">
            <v>39990</v>
          </cell>
          <cell r="K3234">
            <v>40508</v>
          </cell>
          <cell r="L3234">
            <v>291500</v>
          </cell>
        </row>
        <row r="3235">
          <cell r="B3235">
            <v>14000000</v>
          </cell>
          <cell r="C3235">
            <v>39951</v>
          </cell>
          <cell r="F3235">
            <v>10685927.74</v>
          </cell>
          <cell r="G3235">
            <v>640855</v>
          </cell>
          <cell r="H3235">
            <v>35.950000000000003</v>
          </cell>
          <cell r="I3235">
            <v>0.35950000000000004</v>
          </cell>
          <cell r="J3235">
            <v>39990</v>
          </cell>
          <cell r="K3235">
            <v>41055</v>
          </cell>
          <cell r="L3235">
            <v>273000</v>
          </cell>
        </row>
        <row r="3236">
          <cell r="B3236">
            <v>4000000</v>
          </cell>
          <cell r="C3236">
            <v>39951</v>
          </cell>
          <cell r="F3236">
            <v>2067697.17</v>
          </cell>
          <cell r="G3236">
            <v>254661</v>
          </cell>
          <cell r="H3236">
            <v>44.54</v>
          </cell>
          <cell r="I3236">
            <v>0.44540000000000002</v>
          </cell>
          <cell r="J3236">
            <v>39990</v>
          </cell>
          <cell r="K3236">
            <v>40689</v>
          </cell>
          <cell r="L3236">
            <v>106200</v>
          </cell>
        </row>
        <row r="3237">
          <cell r="B3237">
            <v>4000000</v>
          </cell>
          <cell r="C3237">
            <v>39951</v>
          </cell>
          <cell r="F3237">
            <v>1481445.59</v>
          </cell>
          <cell r="G3237">
            <v>302221</v>
          </cell>
          <cell r="H3237">
            <v>41.5</v>
          </cell>
          <cell r="I3237">
            <v>0.41499999999999998</v>
          </cell>
          <cell r="J3237">
            <v>39990</v>
          </cell>
          <cell r="K3237">
            <v>40508</v>
          </cell>
          <cell r="L3237">
            <v>106000</v>
          </cell>
        </row>
        <row r="3238">
          <cell r="B3238">
            <v>4000000</v>
          </cell>
          <cell r="C3238">
            <v>39951</v>
          </cell>
          <cell r="E3238" t="str">
            <v>Q</v>
          </cell>
          <cell r="F3238">
            <v>3163659.52</v>
          </cell>
          <cell r="G3238">
            <v>254661</v>
          </cell>
          <cell r="H3238">
            <v>44.54</v>
          </cell>
          <cell r="I3238">
            <v>0.44540000000000002</v>
          </cell>
          <cell r="J3238">
            <v>39990</v>
          </cell>
          <cell r="K3238">
            <v>40689</v>
          </cell>
          <cell r="L3238">
            <v>106200</v>
          </cell>
        </row>
        <row r="3239">
          <cell r="B3239">
            <v>35000000</v>
          </cell>
          <cell r="C3239">
            <v>39951</v>
          </cell>
          <cell r="D3239" t="str">
            <v>A</v>
          </cell>
          <cell r="E3239" t="str">
            <v>S</v>
          </cell>
          <cell r="F3239">
            <v>34118432.619999997</v>
          </cell>
          <cell r="G3239">
            <v>1602137</v>
          </cell>
          <cell r="H3239">
            <v>35.950000000000003</v>
          </cell>
          <cell r="I3239">
            <v>0.35950000000000004</v>
          </cell>
          <cell r="J3239">
            <v>39990</v>
          </cell>
          <cell r="K3239">
            <v>41055</v>
          </cell>
          <cell r="L3239">
            <v>682500</v>
          </cell>
        </row>
        <row r="3240">
          <cell r="B3240">
            <v>8000000</v>
          </cell>
          <cell r="C3240">
            <v>39951</v>
          </cell>
          <cell r="F3240">
            <v>4127304.89</v>
          </cell>
          <cell r="G3240">
            <v>509321</v>
          </cell>
          <cell r="H3240">
            <v>44.54</v>
          </cell>
          <cell r="I3240">
            <v>0.44540000000000002</v>
          </cell>
          <cell r="J3240">
            <v>39990</v>
          </cell>
          <cell r="K3240">
            <v>40689</v>
          </cell>
          <cell r="L3240">
            <v>212400</v>
          </cell>
        </row>
        <row r="3241">
          <cell r="B3241">
            <v>2000000</v>
          </cell>
          <cell r="C3241">
            <v>39951</v>
          </cell>
          <cell r="E3241" t="str">
            <v>Q</v>
          </cell>
          <cell r="F3241">
            <v>400969.82</v>
          </cell>
          <cell r="G3241">
            <v>203663</v>
          </cell>
          <cell r="H3241">
            <v>38.729999999999997</v>
          </cell>
          <cell r="I3241">
            <v>0.38729999999999998</v>
          </cell>
          <cell r="J3241">
            <v>39990</v>
          </cell>
          <cell r="K3241">
            <v>40324</v>
          </cell>
          <cell r="L3241">
            <v>53000</v>
          </cell>
        </row>
        <row r="3242">
          <cell r="B3242">
            <v>5000000</v>
          </cell>
          <cell r="C3242">
            <v>39951</v>
          </cell>
          <cell r="E3242" t="str">
            <v>Q</v>
          </cell>
          <cell r="F3242">
            <v>4615911.1100000003</v>
          </cell>
          <cell r="G3242">
            <v>291672</v>
          </cell>
          <cell r="H3242">
            <v>48.86</v>
          </cell>
          <cell r="I3242">
            <v>0.48859999999999998</v>
          </cell>
          <cell r="J3242">
            <v>39990</v>
          </cell>
          <cell r="K3242">
            <v>40873</v>
          </cell>
          <cell r="L3242">
            <v>122500</v>
          </cell>
        </row>
        <row r="3243">
          <cell r="B3243">
            <v>25000000</v>
          </cell>
          <cell r="C3243">
            <v>39951</v>
          </cell>
          <cell r="D3243" t="str">
            <v>A</v>
          </cell>
          <cell r="E3243" t="str">
            <v>S</v>
          </cell>
          <cell r="F3243">
            <v>21065018.440000001</v>
          </cell>
          <cell r="G3243">
            <v>1476716</v>
          </cell>
          <cell r="H3243">
            <v>36.04</v>
          </cell>
          <cell r="I3243">
            <v>0.3604</v>
          </cell>
          <cell r="J3243">
            <v>39990</v>
          </cell>
          <cell r="K3243">
            <v>40689</v>
          </cell>
          <cell r="L3243">
            <v>663750</v>
          </cell>
        </row>
        <row r="3244">
          <cell r="B3244">
            <v>8000000</v>
          </cell>
          <cell r="C3244">
            <v>39951</v>
          </cell>
          <cell r="F3244">
            <v>6125440.0800000001</v>
          </cell>
          <cell r="G3244">
            <v>442232</v>
          </cell>
          <cell r="H3244">
            <v>51.88</v>
          </cell>
          <cell r="I3244">
            <v>0.51880000000000004</v>
          </cell>
          <cell r="J3244">
            <v>39990</v>
          </cell>
          <cell r="K3244">
            <v>41055</v>
          </cell>
          <cell r="L3244">
            <v>156000</v>
          </cell>
        </row>
        <row r="3245">
          <cell r="B3245">
            <v>5000000</v>
          </cell>
          <cell r="C3245">
            <v>39951</v>
          </cell>
          <cell r="F3245">
            <v>1404051.14</v>
          </cell>
          <cell r="G3245">
            <v>377777</v>
          </cell>
          <cell r="H3245">
            <v>41.5</v>
          </cell>
          <cell r="I3245">
            <v>0.41499999999999998</v>
          </cell>
          <cell r="J3245">
            <v>39990</v>
          </cell>
          <cell r="K3245">
            <v>40508</v>
          </cell>
          <cell r="L3245">
            <v>132500</v>
          </cell>
        </row>
        <row r="3246">
          <cell r="B3246">
            <v>6500000</v>
          </cell>
          <cell r="C3246">
            <v>39951</v>
          </cell>
          <cell r="F3246">
            <v>1824781.32</v>
          </cell>
          <cell r="G3246">
            <v>491109</v>
          </cell>
          <cell r="H3246">
            <v>41.5</v>
          </cell>
          <cell r="I3246">
            <v>0.41499999999999998</v>
          </cell>
          <cell r="J3246">
            <v>39990</v>
          </cell>
          <cell r="K3246">
            <v>40508</v>
          </cell>
          <cell r="L3246">
            <v>172250</v>
          </cell>
        </row>
        <row r="3247">
          <cell r="B3247">
            <v>5000000</v>
          </cell>
          <cell r="C3247">
            <v>39951</v>
          </cell>
          <cell r="F3247">
            <v>2601121.4500000002</v>
          </cell>
          <cell r="G3247">
            <v>318326</v>
          </cell>
          <cell r="H3247">
            <v>44.54</v>
          </cell>
          <cell r="I3247">
            <v>0.44540000000000002</v>
          </cell>
          <cell r="J3247">
            <v>39990</v>
          </cell>
          <cell r="K3247">
            <v>40689</v>
          </cell>
          <cell r="L3247">
            <v>132750</v>
          </cell>
        </row>
        <row r="3248">
          <cell r="B3248">
            <v>8000000</v>
          </cell>
          <cell r="C3248">
            <v>39951</v>
          </cell>
          <cell r="F3248">
            <v>7369524.1500000004</v>
          </cell>
          <cell r="G3248">
            <v>442232</v>
          </cell>
          <cell r="H3248">
            <v>51.88</v>
          </cell>
          <cell r="I3248">
            <v>0.51880000000000004</v>
          </cell>
          <cell r="J3248">
            <v>39990</v>
          </cell>
          <cell r="K3248">
            <v>41055</v>
          </cell>
          <cell r="L3248">
            <v>156000</v>
          </cell>
        </row>
        <row r="3249">
          <cell r="B3249">
            <v>3000000</v>
          </cell>
          <cell r="C3249">
            <v>39951</v>
          </cell>
          <cell r="E3249" t="str">
            <v>P</v>
          </cell>
          <cell r="F3249">
            <v>2251703.7999999998</v>
          </cell>
          <cell r="G3249">
            <v>190996</v>
          </cell>
          <cell r="H3249">
            <v>44.54</v>
          </cell>
          <cell r="I3249">
            <v>0.44540000000000002</v>
          </cell>
          <cell r="J3249">
            <v>39990</v>
          </cell>
          <cell r="K3249">
            <v>40689</v>
          </cell>
          <cell r="L3249">
            <v>79650</v>
          </cell>
        </row>
        <row r="3250">
          <cell r="B3250">
            <v>3500000</v>
          </cell>
          <cell r="C3250">
            <v>39951</v>
          </cell>
          <cell r="F3250">
            <v>2557189.7000000002</v>
          </cell>
          <cell r="G3250">
            <v>193477</v>
          </cell>
          <cell r="H3250">
            <v>51.88</v>
          </cell>
          <cell r="I3250">
            <v>0.51880000000000004</v>
          </cell>
          <cell r="J3250">
            <v>39990</v>
          </cell>
          <cell r="K3250">
            <v>41055</v>
          </cell>
          <cell r="L3250">
            <v>68250</v>
          </cell>
        </row>
        <row r="3251">
          <cell r="B3251">
            <v>8000000</v>
          </cell>
          <cell r="C3251">
            <v>39951</v>
          </cell>
          <cell r="F3251">
            <v>5213808.95</v>
          </cell>
          <cell r="G3251">
            <v>509321</v>
          </cell>
          <cell r="H3251">
            <v>44.54</v>
          </cell>
          <cell r="I3251">
            <v>0.44540000000000002</v>
          </cell>
          <cell r="J3251">
            <v>39990</v>
          </cell>
          <cell r="K3251">
            <v>40689</v>
          </cell>
          <cell r="L3251">
            <v>212400</v>
          </cell>
        </row>
        <row r="3252">
          <cell r="B3252">
            <v>10000000</v>
          </cell>
          <cell r="C3252">
            <v>39951</v>
          </cell>
          <cell r="E3252" t="str">
            <v>P</v>
          </cell>
          <cell r="F3252">
            <v>9078127.0999999996</v>
          </cell>
          <cell r="G3252">
            <v>416776</v>
          </cell>
          <cell r="H3252">
            <v>28.58</v>
          </cell>
          <cell r="I3252">
            <v>0.2858</v>
          </cell>
          <cell r="J3252">
            <v>39990</v>
          </cell>
          <cell r="K3252">
            <v>41055</v>
          </cell>
          <cell r="L3252">
            <v>144000</v>
          </cell>
        </row>
        <row r="3253">
          <cell r="B3253">
            <v>4000000</v>
          </cell>
          <cell r="C3253">
            <v>39951</v>
          </cell>
          <cell r="E3253" t="str">
            <v>P</v>
          </cell>
          <cell r="F3253">
            <v>305909.59999999998</v>
          </cell>
          <cell r="G3253">
            <v>407325</v>
          </cell>
          <cell r="H3253">
            <v>38.729999999999997</v>
          </cell>
          <cell r="I3253">
            <v>0.38729999999999998</v>
          </cell>
          <cell r="J3253">
            <v>39990</v>
          </cell>
          <cell r="K3253">
            <v>40324</v>
          </cell>
          <cell r="L3253">
            <v>106000</v>
          </cell>
        </row>
        <row r="3254">
          <cell r="B3254">
            <v>15000000</v>
          </cell>
          <cell r="C3254">
            <v>39951</v>
          </cell>
          <cell r="F3254">
            <v>7278954.0599999996</v>
          </cell>
          <cell r="G3254">
            <v>833528</v>
          </cell>
          <cell r="H3254">
            <v>29.33</v>
          </cell>
          <cell r="I3254">
            <v>0.29330000000000001</v>
          </cell>
          <cell r="J3254">
            <v>39990</v>
          </cell>
          <cell r="K3254">
            <v>40689</v>
          </cell>
          <cell r="L3254">
            <v>246750</v>
          </cell>
        </row>
        <row r="3255">
          <cell r="B3255">
            <v>18000000</v>
          </cell>
          <cell r="C3255">
            <v>39951</v>
          </cell>
          <cell r="D3255" t="str">
            <v>A</v>
          </cell>
          <cell r="E3255" t="str">
            <v>T</v>
          </cell>
          <cell r="F3255">
            <v>18737502.98</v>
          </cell>
          <cell r="G3255">
            <v>823956</v>
          </cell>
          <cell r="H3255">
            <v>35.950000000000003</v>
          </cell>
          <cell r="I3255">
            <v>0.35950000000000004</v>
          </cell>
          <cell r="J3255">
            <v>39990</v>
          </cell>
          <cell r="K3255">
            <v>41055</v>
          </cell>
          <cell r="L3255">
            <v>351000</v>
          </cell>
        </row>
        <row r="3256">
          <cell r="B3256">
            <v>5000000</v>
          </cell>
          <cell r="C3256">
            <v>39951</v>
          </cell>
          <cell r="E3256" t="str">
            <v>R</v>
          </cell>
          <cell r="F3256">
            <v>1585792.62</v>
          </cell>
          <cell r="G3256">
            <v>509157</v>
          </cell>
          <cell r="H3256">
            <v>38.729999999999997</v>
          </cell>
          <cell r="I3256">
            <v>0.38729999999999998</v>
          </cell>
          <cell r="J3256">
            <v>39990</v>
          </cell>
          <cell r="K3256">
            <v>40324</v>
          </cell>
          <cell r="L3256">
            <v>132500</v>
          </cell>
        </row>
        <row r="3257">
          <cell r="B3257">
            <v>4000000</v>
          </cell>
          <cell r="C3257">
            <v>39951</v>
          </cell>
          <cell r="E3257" t="str">
            <v>Q</v>
          </cell>
          <cell r="F3257">
            <v>968457.66</v>
          </cell>
          <cell r="G3257">
            <v>407325</v>
          </cell>
          <cell r="H3257">
            <v>38.729999999999997</v>
          </cell>
          <cell r="I3257">
            <v>0.38729999999999998</v>
          </cell>
          <cell r="J3257">
            <v>39990</v>
          </cell>
          <cell r="K3257">
            <v>40324</v>
          </cell>
          <cell r="L3257">
            <v>106000</v>
          </cell>
        </row>
        <row r="3258">
          <cell r="B3258">
            <v>5000000</v>
          </cell>
          <cell r="C3258">
            <v>39951</v>
          </cell>
          <cell r="F3258">
            <v>3732417.47</v>
          </cell>
          <cell r="G3258">
            <v>276395</v>
          </cell>
          <cell r="H3258">
            <v>51.88</v>
          </cell>
          <cell r="I3258">
            <v>0.51880000000000004</v>
          </cell>
          <cell r="J3258">
            <v>39990</v>
          </cell>
          <cell r="K3258">
            <v>41055</v>
          </cell>
          <cell r="L3258">
            <v>97500</v>
          </cell>
        </row>
        <row r="3259">
          <cell r="B3259">
            <v>10500000</v>
          </cell>
          <cell r="C3259">
            <v>39951</v>
          </cell>
          <cell r="F3259">
            <v>6141223.3399999999</v>
          </cell>
          <cell r="G3259">
            <v>620221</v>
          </cell>
          <cell r="H3259">
            <v>36.04</v>
          </cell>
          <cell r="I3259">
            <v>0.3604</v>
          </cell>
          <cell r="J3259">
            <v>39990</v>
          </cell>
          <cell r="K3259">
            <v>40689</v>
          </cell>
          <cell r="L3259">
            <v>278775</v>
          </cell>
        </row>
        <row r="3260">
          <cell r="B3260">
            <v>5000000</v>
          </cell>
          <cell r="C3260">
            <v>39951</v>
          </cell>
          <cell r="F3260">
            <v>3973185.89</v>
          </cell>
          <cell r="G3260">
            <v>276395</v>
          </cell>
          <cell r="H3260">
            <v>51.88</v>
          </cell>
          <cell r="I3260">
            <v>0.51880000000000004</v>
          </cell>
          <cell r="J3260">
            <v>39990</v>
          </cell>
          <cell r="K3260">
            <v>41055</v>
          </cell>
          <cell r="L3260">
            <v>97500</v>
          </cell>
        </row>
        <row r="3261">
          <cell r="B3261">
            <v>6000000</v>
          </cell>
          <cell r="C3261">
            <v>39951</v>
          </cell>
          <cell r="E3261" t="str">
            <v>Q</v>
          </cell>
          <cell r="F3261">
            <v>5035480.58</v>
          </cell>
          <cell r="G3261">
            <v>381991</v>
          </cell>
          <cell r="H3261">
            <v>44.54</v>
          </cell>
          <cell r="I3261">
            <v>0.44540000000000002</v>
          </cell>
          <cell r="J3261">
            <v>39990</v>
          </cell>
          <cell r="K3261">
            <v>40689</v>
          </cell>
          <cell r="L3261">
            <v>159300</v>
          </cell>
        </row>
        <row r="3262">
          <cell r="B3262">
            <v>10000000</v>
          </cell>
          <cell r="C3262">
            <v>39951</v>
          </cell>
          <cell r="F3262">
            <v>5105080.37</v>
          </cell>
          <cell r="G3262">
            <v>636651</v>
          </cell>
          <cell r="H3262">
            <v>44.54</v>
          </cell>
          <cell r="I3262">
            <v>0.44540000000000002</v>
          </cell>
          <cell r="J3262">
            <v>39990</v>
          </cell>
          <cell r="K3262">
            <v>40689</v>
          </cell>
          <cell r="L3262">
            <v>265500</v>
          </cell>
        </row>
        <row r="3263">
          <cell r="B3263">
            <v>5000000</v>
          </cell>
          <cell r="C3263">
            <v>39952</v>
          </cell>
          <cell r="F3263">
            <v>3050942.58</v>
          </cell>
          <cell r="G3263">
            <v>318326</v>
          </cell>
          <cell r="H3263">
            <v>44.54</v>
          </cell>
          <cell r="I3263">
            <v>0.44540000000000002</v>
          </cell>
          <cell r="J3263">
            <v>39990</v>
          </cell>
          <cell r="K3263">
            <v>40689</v>
          </cell>
          <cell r="L3263">
            <v>132750</v>
          </cell>
        </row>
        <row r="3264">
          <cell r="B3264">
            <v>6500000</v>
          </cell>
          <cell r="C3264">
            <v>39952</v>
          </cell>
          <cell r="F3264">
            <v>4946609.54</v>
          </cell>
          <cell r="G3264">
            <v>359313</v>
          </cell>
          <cell r="H3264">
            <v>51.88</v>
          </cell>
          <cell r="I3264">
            <v>0.51880000000000004</v>
          </cell>
          <cell r="J3264">
            <v>39990</v>
          </cell>
          <cell r="K3264">
            <v>41055</v>
          </cell>
          <cell r="L3264">
            <v>126750</v>
          </cell>
        </row>
        <row r="3265">
          <cell r="B3265">
            <v>5000000</v>
          </cell>
          <cell r="C3265">
            <v>39952</v>
          </cell>
          <cell r="F3265">
            <v>2975883.58</v>
          </cell>
          <cell r="G3265">
            <v>318326</v>
          </cell>
          <cell r="H3265">
            <v>44.54</v>
          </cell>
          <cell r="I3265">
            <v>0.44540000000000002</v>
          </cell>
          <cell r="J3265">
            <v>39990</v>
          </cell>
          <cell r="K3265">
            <v>40689</v>
          </cell>
          <cell r="L3265">
            <v>132750</v>
          </cell>
        </row>
        <row r="3266">
          <cell r="B3266">
            <v>4000000</v>
          </cell>
          <cell r="C3266">
            <v>39952</v>
          </cell>
          <cell r="D3266" t="str">
            <v>A</v>
          </cell>
          <cell r="E3266" t="str">
            <v>S</v>
          </cell>
          <cell r="F3266">
            <v>3343113.46</v>
          </cell>
          <cell r="G3266">
            <v>302221</v>
          </cell>
          <cell r="H3266">
            <v>41.5</v>
          </cell>
          <cell r="I3266">
            <v>0.41499999999999998</v>
          </cell>
          <cell r="J3266">
            <v>39990</v>
          </cell>
          <cell r="K3266">
            <v>40508</v>
          </cell>
          <cell r="L3266">
            <v>106000</v>
          </cell>
        </row>
        <row r="3267">
          <cell r="B3267">
            <v>15000000</v>
          </cell>
          <cell r="C3267">
            <v>39952</v>
          </cell>
          <cell r="F3267">
            <v>8902087.25</v>
          </cell>
          <cell r="G3267">
            <v>886030</v>
          </cell>
          <cell r="H3267">
            <v>36.04</v>
          </cell>
          <cell r="I3267">
            <v>0.3604</v>
          </cell>
          <cell r="J3267">
            <v>39990</v>
          </cell>
          <cell r="K3267">
            <v>40689</v>
          </cell>
          <cell r="L3267">
            <v>398250</v>
          </cell>
        </row>
        <row r="3268">
          <cell r="B3268">
            <v>2000000</v>
          </cell>
          <cell r="C3268">
            <v>39952</v>
          </cell>
          <cell r="F3268">
            <v>1039453.73</v>
          </cell>
          <cell r="G3268">
            <v>127331</v>
          </cell>
          <cell r="H3268">
            <v>44.54</v>
          </cell>
          <cell r="I3268">
            <v>0.44540000000000002</v>
          </cell>
          <cell r="J3268">
            <v>39990</v>
          </cell>
          <cell r="K3268">
            <v>40689</v>
          </cell>
          <cell r="L3268">
            <v>53100</v>
          </cell>
        </row>
        <row r="3269">
          <cell r="B3269">
            <v>3000000</v>
          </cell>
          <cell r="C3269">
            <v>39952</v>
          </cell>
          <cell r="E3269" t="str">
            <v>Q</v>
          </cell>
          <cell r="F3269">
            <v>2641287.4</v>
          </cell>
          <cell r="G3269">
            <v>190996</v>
          </cell>
          <cell r="H3269">
            <v>44.54</v>
          </cell>
          <cell r="I3269">
            <v>0.44540000000000002</v>
          </cell>
          <cell r="J3269">
            <v>39990</v>
          </cell>
          <cell r="K3269">
            <v>40689</v>
          </cell>
          <cell r="L3269">
            <v>79650</v>
          </cell>
        </row>
        <row r="3270">
          <cell r="B3270">
            <v>20000000</v>
          </cell>
          <cell r="C3270">
            <v>39952</v>
          </cell>
          <cell r="F3270">
            <v>15491015.619999999</v>
          </cell>
          <cell r="G3270">
            <v>833552</v>
          </cell>
          <cell r="H3270">
            <v>28.58</v>
          </cell>
          <cell r="I3270">
            <v>0.2858</v>
          </cell>
          <cell r="J3270">
            <v>39990</v>
          </cell>
          <cell r="K3270">
            <v>41055</v>
          </cell>
          <cell r="L3270">
            <v>288000</v>
          </cell>
        </row>
        <row r="3271">
          <cell r="B3271">
            <v>11000000</v>
          </cell>
          <cell r="C3271">
            <v>39952</v>
          </cell>
          <cell r="F3271">
            <v>7865689.3600000003</v>
          </cell>
          <cell r="G3271">
            <v>503529</v>
          </cell>
          <cell r="H3271">
            <v>35.950000000000003</v>
          </cell>
          <cell r="I3271">
            <v>0.35950000000000004</v>
          </cell>
          <cell r="J3271">
            <v>39990</v>
          </cell>
          <cell r="K3271">
            <v>41055</v>
          </cell>
          <cell r="L3271">
            <v>214500</v>
          </cell>
        </row>
        <row r="3272">
          <cell r="B3272">
            <v>4000000</v>
          </cell>
          <cell r="C3272">
            <v>39952</v>
          </cell>
          <cell r="E3272" t="str">
            <v>P</v>
          </cell>
          <cell r="F3272">
            <v>1978672.3</v>
          </cell>
          <cell r="G3272">
            <v>302221</v>
          </cell>
          <cell r="H3272">
            <v>41.5</v>
          </cell>
          <cell r="I3272">
            <v>0.41499999999999998</v>
          </cell>
          <cell r="J3272">
            <v>39990</v>
          </cell>
          <cell r="K3272">
            <v>40508</v>
          </cell>
          <cell r="L3272">
            <v>106000</v>
          </cell>
        </row>
        <row r="3273">
          <cell r="B3273">
            <v>3000000</v>
          </cell>
          <cell r="C3273">
            <v>39952</v>
          </cell>
          <cell r="F3273">
            <v>1053925.9099999999</v>
          </cell>
          <cell r="G3273">
            <v>226666</v>
          </cell>
          <cell r="H3273">
            <v>41.5</v>
          </cell>
          <cell r="I3273">
            <v>0.41499999999999998</v>
          </cell>
          <cell r="J3273">
            <v>39990</v>
          </cell>
          <cell r="K3273">
            <v>40508</v>
          </cell>
          <cell r="L3273">
            <v>79500</v>
          </cell>
        </row>
        <row r="3274">
          <cell r="B3274">
            <v>5000000</v>
          </cell>
          <cell r="C3274">
            <v>39952</v>
          </cell>
          <cell r="E3274" t="str">
            <v>Q</v>
          </cell>
          <cell r="F3274">
            <v>4186835.5</v>
          </cell>
          <cell r="G3274">
            <v>318326</v>
          </cell>
          <cell r="H3274">
            <v>44.54</v>
          </cell>
          <cell r="I3274">
            <v>0.44540000000000002</v>
          </cell>
          <cell r="J3274">
            <v>39990</v>
          </cell>
          <cell r="K3274">
            <v>40689</v>
          </cell>
          <cell r="L3274">
            <v>132750</v>
          </cell>
        </row>
        <row r="3275">
          <cell r="B3275">
            <v>5000000</v>
          </cell>
          <cell r="C3275">
            <v>39952</v>
          </cell>
          <cell r="F3275">
            <v>1366268.09</v>
          </cell>
          <cell r="G3275">
            <v>377777</v>
          </cell>
          <cell r="H3275">
            <v>41.5</v>
          </cell>
          <cell r="I3275">
            <v>0.41499999999999998</v>
          </cell>
          <cell r="J3275">
            <v>39990</v>
          </cell>
          <cell r="K3275">
            <v>40508</v>
          </cell>
          <cell r="L3275">
            <v>132500</v>
          </cell>
        </row>
        <row r="3276">
          <cell r="B3276">
            <v>20000000</v>
          </cell>
          <cell r="C3276">
            <v>39952</v>
          </cell>
          <cell r="F3276">
            <v>15603243.83</v>
          </cell>
          <cell r="G3276">
            <v>915507</v>
          </cell>
          <cell r="H3276">
            <v>35.950000000000003</v>
          </cell>
          <cell r="I3276">
            <v>0.35950000000000004</v>
          </cell>
          <cell r="J3276">
            <v>39990</v>
          </cell>
          <cell r="K3276">
            <v>41055</v>
          </cell>
          <cell r="L3276">
            <v>390000</v>
          </cell>
        </row>
        <row r="3277">
          <cell r="B3277">
            <v>6000000</v>
          </cell>
          <cell r="C3277">
            <v>39952</v>
          </cell>
          <cell r="F3277">
            <v>4579740.88</v>
          </cell>
          <cell r="G3277">
            <v>331674</v>
          </cell>
          <cell r="H3277">
            <v>51.88</v>
          </cell>
          <cell r="I3277">
            <v>0.51880000000000004</v>
          </cell>
          <cell r="J3277">
            <v>39990</v>
          </cell>
          <cell r="K3277">
            <v>41055</v>
          </cell>
          <cell r="L3277">
            <v>117000</v>
          </cell>
        </row>
        <row r="3278">
          <cell r="B3278">
            <v>8000000</v>
          </cell>
          <cell r="C3278">
            <v>39952</v>
          </cell>
          <cell r="F3278">
            <v>2223112.63</v>
          </cell>
          <cell r="G3278">
            <v>604442</v>
          </cell>
          <cell r="H3278">
            <v>41.5</v>
          </cell>
          <cell r="I3278">
            <v>0.41499999999999998</v>
          </cell>
          <cell r="J3278">
            <v>39990</v>
          </cell>
          <cell r="K3278">
            <v>40508</v>
          </cell>
          <cell r="L3278">
            <v>212000</v>
          </cell>
        </row>
        <row r="3279">
          <cell r="B3279">
            <v>8000000</v>
          </cell>
          <cell r="C3279">
            <v>39952</v>
          </cell>
          <cell r="F3279">
            <v>2517235.35</v>
          </cell>
          <cell r="G3279">
            <v>604442</v>
          </cell>
          <cell r="H3279">
            <v>41.5</v>
          </cell>
          <cell r="I3279">
            <v>0.41499999999999998</v>
          </cell>
          <cell r="J3279">
            <v>39990</v>
          </cell>
          <cell r="K3279">
            <v>40508</v>
          </cell>
          <cell r="L3279">
            <v>212000</v>
          </cell>
        </row>
        <row r="3280">
          <cell r="B3280">
            <v>5000000</v>
          </cell>
          <cell r="C3280">
            <v>39952</v>
          </cell>
          <cell r="F3280">
            <v>2581625.16</v>
          </cell>
          <cell r="G3280">
            <v>318326</v>
          </cell>
          <cell r="H3280">
            <v>44.54</v>
          </cell>
          <cell r="I3280">
            <v>0.44540000000000002</v>
          </cell>
          <cell r="J3280">
            <v>39990</v>
          </cell>
          <cell r="K3280">
            <v>40689</v>
          </cell>
          <cell r="L3280">
            <v>132750</v>
          </cell>
        </row>
        <row r="3281">
          <cell r="B3281">
            <v>4500000</v>
          </cell>
          <cell r="C3281">
            <v>39952</v>
          </cell>
          <cell r="F3281">
            <v>2285451.09</v>
          </cell>
          <cell r="G3281">
            <v>286493</v>
          </cell>
          <cell r="H3281">
            <v>44.54</v>
          </cell>
          <cell r="I3281">
            <v>0.44540000000000002</v>
          </cell>
          <cell r="J3281">
            <v>39990</v>
          </cell>
          <cell r="K3281">
            <v>40689</v>
          </cell>
          <cell r="L3281">
            <v>119475</v>
          </cell>
        </row>
        <row r="3282">
          <cell r="B3282">
            <v>30000000</v>
          </cell>
          <cell r="C3282">
            <v>39952</v>
          </cell>
          <cell r="F3282">
            <v>14770405.15</v>
          </cell>
          <cell r="G3282">
            <v>1772059</v>
          </cell>
          <cell r="H3282">
            <v>36.04</v>
          </cell>
          <cell r="I3282">
            <v>0.3604</v>
          </cell>
          <cell r="J3282">
            <v>39990</v>
          </cell>
          <cell r="K3282">
            <v>40689</v>
          </cell>
          <cell r="L3282">
            <v>796500</v>
          </cell>
        </row>
        <row r="3283">
          <cell r="B3283">
            <v>6000000</v>
          </cell>
          <cell r="C3283">
            <v>39952</v>
          </cell>
          <cell r="F3283">
            <v>3022835.49</v>
          </cell>
          <cell r="G3283">
            <v>381991</v>
          </cell>
          <cell r="H3283">
            <v>44.54</v>
          </cell>
          <cell r="I3283">
            <v>0.44540000000000002</v>
          </cell>
          <cell r="J3283">
            <v>39990</v>
          </cell>
          <cell r="K3283">
            <v>40689</v>
          </cell>
          <cell r="L3283">
            <v>159300</v>
          </cell>
        </row>
        <row r="3284">
          <cell r="B3284">
            <v>5000000</v>
          </cell>
          <cell r="C3284">
            <v>39952</v>
          </cell>
          <cell r="E3284" t="str">
            <v>P</v>
          </cell>
          <cell r="F3284">
            <v>4516225.41</v>
          </cell>
          <cell r="G3284">
            <v>276395</v>
          </cell>
          <cell r="H3284">
            <v>51.88</v>
          </cell>
          <cell r="I3284">
            <v>0.51880000000000004</v>
          </cell>
          <cell r="J3284">
            <v>39990</v>
          </cell>
          <cell r="K3284">
            <v>41055</v>
          </cell>
          <cell r="L3284">
            <v>97500</v>
          </cell>
        </row>
        <row r="3285">
          <cell r="B3285">
            <v>4000000</v>
          </cell>
          <cell r="C3285">
            <v>39952</v>
          </cell>
          <cell r="F3285">
            <v>3228923.02</v>
          </cell>
          <cell r="G3285">
            <v>221116</v>
          </cell>
          <cell r="H3285">
            <v>51.88</v>
          </cell>
          <cell r="I3285">
            <v>0.51880000000000004</v>
          </cell>
          <cell r="J3285">
            <v>39990</v>
          </cell>
          <cell r="K3285">
            <v>41055</v>
          </cell>
          <cell r="L3285">
            <v>78000</v>
          </cell>
        </row>
        <row r="3286">
          <cell r="B3286">
            <v>15000000</v>
          </cell>
          <cell r="C3286">
            <v>39952</v>
          </cell>
          <cell r="F3286">
            <v>7462204.6200000001</v>
          </cell>
          <cell r="G3286">
            <v>886030</v>
          </cell>
          <cell r="H3286">
            <v>36.04</v>
          </cell>
          <cell r="I3286">
            <v>0.3604</v>
          </cell>
          <cell r="J3286">
            <v>39990</v>
          </cell>
          <cell r="K3286">
            <v>40689</v>
          </cell>
          <cell r="L3286">
            <v>398250</v>
          </cell>
        </row>
        <row r="3287">
          <cell r="B3287">
            <v>20000000</v>
          </cell>
          <cell r="C3287">
            <v>39952</v>
          </cell>
          <cell r="F3287">
            <v>9958880.8300000001</v>
          </cell>
          <cell r="G3287">
            <v>1181373</v>
          </cell>
          <cell r="H3287">
            <v>36.04</v>
          </cell>
          <cell r="I3287">
            <v>0.3604</v>
          </cell>
          <cell r="J3287">
            <v>39990</v>
          </cell>
          <cell r="K3287">
            <v>40689</v>
          </cell>
          <cell r="L3287">
            <v>531000</v>
          </cell>
        </row>
        <row r="3288">
          <cell r="B3288">
            <v>6000000</v>
          </cell>
          <cell r="C3288">
            <v>39952</v>
          </cell>
          <cell r="E3288" t="str">
            <v>R</v>
          </cell>
          <cell r="F3288">
            <v>5569304.5899999999</v>
          </cell>
          <cell r="G3288">
            <v>250066</v>
          </cell>
          <cell r="H3288">
            <v>28.58</v>
          </cell>
          <cell r="I3288">
            <v>0.2858</v>
          </cell>
          <cell r="J3288">
            <v>39990</v>
          </cell>
          <cell r="K3288">
            <v>41055</v>
          </cell>
          <cell r="L3288">
            <v>86400</v>
          </cell>
        </row>
        <row r="3289">
          <cell r="B3289">
            <v>4000000</v>
          </cell>
          <cell r="C3289">
            <v>39952</v>
          </cell>
          <cell r="F3289">
            <v>1344152.11</v>
          </cell>
          <cell r="G3289">
            <v>302221</v>
          </cell>
          <cell r="H3289">
            <v>41.5</v>
          </cell>
          <cell r="I3289">
            <v>0.41499999999999998</v>
          </cell>
          <cell r="J3289">
            <v>39990</v>
          </cell>
          <cell r="K3289">
            <v>40508</v>
          </cell>
          <cell r="L3289">
            <v>106000</v>
          </cell>
        </row>
        <row r="3290">
          <cell r="B3290">
            <v>24000000</v>
          </cell>
          <cell r="C3290">
            <v>39952</v>
          </cell>
          <cell r="F3290">
            <v>18719373.43</v>
          </cell>
          <cell r="G3290">
            <v>1098608</v>
          </cell>
          <cell r="H3290">
            <v>35.950000000000003</v>
          </cell>
          <cell r="I3290">
            <v>0.35950000000000004</v>
          </cell>
          <cell r="J3290">
            <v>39990</v>
          </cell>
          <cell r="K3290">
            <v>41055</v>
          </cell>
          <cell r="L3290">
            <v>468000</v>
          </cell>
        </row>
        <row r="3291">
          <cell r="B3291">
            <v>4000000</v>
          </cell>
          <cell r="C3291">
            <v>39952</v>
          </cell>
          <cell r="F3291">
            <v>3136082.09</v>
          </cell>
          <cell r="G3291">
            <v>221116</v>
          </cell>
          <cell r="H3291">
            <v>51.88</v>
          </cell>
          <cell r="I3291">
            <v>0.51880000000000004</v>
          </cell>
          <cell r="J3291">
            <v>39990</v>
          </cell>
          <cell r="K3291">
            <v>41055</v>
          </cell>
          <cell r="L3291">
            <v>78000</v>
          </cell>
        </row>
        <row r="3292">
          <cell r="B3292">
            <v>4000000</v>
          </cell>
          <cell r="C3292">
            <v>39952</v>
          </cell>
          <cell r="F3292">
            <v>1095194.07</v>
          </cell>
          <cell r="G3292">
            <v>302221</v>
          </cell>
          <cell r="H3292">
            <v>41.5</v>
          </cell>
          <cell r="I3292">
            <v>0.41499999999999998</v>
          </cell>
          <cell r="J3292">
            <v>39990</v>
          </cell>
          <cell r="K3292">
            <v>40508</v>
          </cell>
          <cell r="L3292">
            <v>106000</v>
          </cell>
        </row>
        <row r="3293">
          <cell r="B3293">
            <v>3000000</v>
          </cell>
          <cell r="C3293">
            <v>39952</v>
          </cell>
          <cell r="F3293">
            <v>840929.39</v>
          </cell>
          <cell r="G3293">
            <v>226666</v>
          </cell>
          <cell r="H3293">
            <v>41.5</v>
          </cell>
          <cell r="I3293">
            <v>0.41499999999999998</v>
          </cell>
          <cell r="J3293">
            <v>39990</v>
          </cell>
          <cell r="K3293">
            <v>40508</v>
          </cell>
          <cell r="L3293">
            <v>79500</v>
          </cell>
        </row>
        <row r="3294">
          <cell r="B3294">
            <v>3000000</v>
          </cell>
          <cell r="C3294">
            <v>39952</v>
          </cell>
          <cell r="F3294">
            <v>1593519.14</v>
          </cell>
          <cell r="G3294">
            <v>190996</v>
          </cell>
          <cell r="H3294">
            <v>44.54</v>
          </cell>
          <cell r="I3294">
            <v>0.44540000000000002</v>
          </cell>
          <cell r="J3294">
            <v>39990</v>
          </cell>
          <cell r="K3294">
            <v>40689</v>
          </cell>
          <cell r="L3294">
            <v>79650</v>
          </cell>
        </row>
        <row r="3295">
          <cell r="B3295">
            <v>5000000</v>
          </cell>
          <cell r="C3295">
            <v>39952</v>
          </cell>
          <cell r="E3295" t="str">
            <v>R</v>
          </cell>
          <cell r="F3295">
            <v>3510622.51</v>
          </cell>
          <cell r="G3295">
            <v>377777</v>
          </cell>
          <cell r="H3295">
            <v>41.5</v>
          </cell>
          <cell r="I3295">
            <v>0.41499999999999998</v>
          </cell>
          <cell r="J3295">
            <v>39990</v>
          </cell>
          <cell r="K3295">
            <v>40508</v>
          </cell>
          <cell r="L3295">
            <v>132500</v>
          </cell>
        </row>
        <row r="3296">
          <cell r="B3296">
            <v>7000000</v>
          </cell>
          <cell r="C3296">
            <v>39952</v>
          </cell>
          <cell r="E3296" t="str">
            <v>Q</v>
          </cell>
          <cell r="F3296">
            <v>836773.98</v>
          </cell>
          <cell r="G3296">
            <v>712819</v>
          </cell>
          <cell r="H3296">
            <v>38.729999999999997</v>
          </cell>
          <cell r="I3296">
            <v>0.38729999999999998</v>
          </cell>
          <cell r="J3296">
            <v>39990</v>
          </cell>
          <cell r="K3296">
            <v>40324</v>
          </cell>
          <cell r="L3296">
            <v>185500</v>
          </cell>
        </row>
        <row r="3297">
          <cell r="B3297">
            <v>12000000</v>
          </cell>
          <cell r="C3297">
            <v>39952</v>
          </cell>
          <cell r="F3297">
            <v>5849065.5199999996</v>
          </cell>
          <cell r="G3297">
            <v>708824</v>
          </cell>
          <cell r="H3297">
            <v>36.04</v>
          </cell>
          <cell r="I3297">
            <v>0.3604</v>
          </cell>
          <cell r="J3297">
            <v>39990</v>
          </cell>
          <cell r="K3297">
            <v>40689</v>
          </cell>
          <cell r="L3297">
            <v>318600</v>
          </cell>
        </row>
        <row r="3298">
          <cell r="B3298">
            <v>10000000</v>
          </cell>
          <cell r="C3298">
            <v>39952</v>
          </cell>
          <cell r="F3298">
            <v>4849302.2699999996</v>
          </cell>
          <cell r="G3298">
            <v>555686</v>
          </cell>
          <cell r="H3298">
            <v>29.33</v>
          </cell>
          <cell r="I3298">
            <v>0.29330000000000001</v>
          </cell>
          <cell r="J3298">
            <v>39990</v>
          </cell>
          <cell r="K3298">
            <v>40689</v>
          </cell>
          <cell r="L3298">
            <v>164500</v>
          </cell>
        </row>
        <row r="3299">
          <cell r="B3299">
            <v>7000000</v>
          </cell>
          <cell r="C3299">
            <v>39952</v>
          </cell>
          <cell r="E3299" t="str">
            <v>P</v>
          </cell>
          <cell r="F3299">
            <v>6389595.2800000003</v>
          </cell>
          <cell r="G3299">
            <v>408341</v>
          </cell>
          <cell r="H3299">
            <v>48.86</v>
          </cell>
          <cell r="I3299">
            <v>0.48859999999999998</v>
          </cell>
          <cell r="J3299">
            <v>39990</v>
          </cell>
          <cell r="K3299">
            <v>40873</v>
          </cell>
          <cell r="L3299">
            <v>171500</v>
          </cell>
        </row>
        <row r="3300">
          <cell r="B3300">
            <v>4000000</v>
          </cell>
          <cell r="C3300">
            <v>39952</v>
          </cell>
          <cell r="F3300">
            <v>1943490.71</v>
          </cell>
          <cell r="G3300">
            <v>254661</v>
          </cell>
          <cell r="H3300">
            <v>44.54</v>
          </cell>
          <cell r="I3300">
            <v>0.44540000000000002</v>
          </cell>
          <cell r="J3300">
            <v>39990</v>
          </cell>
          <cell r="K3300">
            <v>40689</v>
          </cell>
          <cell r="L3300">
            <v>106200</v>
          </cell>
        </row>
        <row r="3301">
          <cell r="B3301">
            <v>25600000</v>
          </cell>
          <cell r="C3301">
            <v>39952</v>
          </cell>
          <cell r="F3301">
            <v>17956172.949999999</v>
          </cell>
          <cell r="G3301">
            <v>1031168</v>
          </cell>
          <cell r="H3301">
            <v>25.98</v>
          </cell>
          <cell r="I3301">
            <v>0.25980000000000003</v>
          </cell>
          <cell r="J3301">
            <v>39996</v>
          </cell>
          <cell r="K3301">
            <v>41062</v>
          </cell>
          <cell r="L3301">
            <v>112640</v>
          </cell>
        </row>
        <row r="3302">
          <cell r="B3302">
            <v>3000000</v>
          </cell>
          <cell r="C3302">
            <v>39952</v>
          </cell>
          <cell r="F3302">
            <v>1445973.29</v>
          </cell>
          <cell r="G3302">
            <v>190996</v>
          </cell>
          <cell r="H3302">
            <v>44.54</v>
          </cell>
          <cell r="I3302">
            <v>0.44540000000000002</v>
          </cell>
          <cell r="J3302">
            <v>39990</v>
          </cell>
          <cell r="K3302">
            <v>40689</v>
          </cell>
          <cell r="L3302">
            <v>79650</v>
          </cell>
        </row>
        <row r="3303">
          <cell r="B3303">
            <v>5000000</v>
          </cell>
          <cell r="C3303">
            <v>39952</v>
          </cell>
          <cell r="F3303">
            <v>2415839.73</v>
          </cell>
          <cell r="G3303">
            <v>277843</v>
          </cell>
          <cell r="H3303">
            <v>29.33</v>
          </cell>
          <cell r="I3303">
            <v>0.29330000000000001</v>
          </cell>
          <cell r="J3303">
            <v>39990</v>
          </cell>
          <cell r="K3303">
            <v>40689</v>
          </cell>
          <cell r="L3303">
            <v>82250</v>
          </cell>
        </row>
        <row r="3304">
          <cell r="B3304">
            <v>3500000</v>
          </cell>
          <cell r="C3304">
            <v>39952</v>
          </cell>
          <cell r="F3304">
            <v>1795685.86</v>
          </cell>
          <cell r="G3304">
            <v>264444</v>
          </cell>
          <cell r="H3304">
            <v>41.5</v>
          </cell>
          <cell r="I3304">
            <v>0.41499999999999998</v>
          </cell>
          <cell r="J3304">
            <v>39990</v>
          </cell>
          <cell r="K3304">
            <v>40508</v>
          </cell>
          <cell r="L3304">
            <v>92750</v>
          </cell>
        </row>
        <row r="3305">
          <cell r="B3305">
            <v>25000000</v>
          </cell>
          <cell r="C3305">
            <v>39952</v>
          </cell>
          <cell r="F3305">
            <v>18045167.890000001</v>
          </cell>
          <cell r="G3305">
            <v>1144384</v>
          </cell>
          <cell r="H3305">
            <v>35.950000000000003</v>
          </cell>
          <cell r="I3305">
            <v>0.35950000000000004</v>
          </cell>
          <cell r="J3305">
            <v>39990</v>
          </cell>
          <cell r="K3305">
            <v>41055</v>
          </cell>
          <cell r="L3305">
            <v>487500</v>
          </cell>
        </row>
        <row r="3306">
          <cell r="B3306">
            <v>4500000</v>
          </cell>
          <cell r="C3306">
            <v>39952</v>
          </cell>
          <cell r="E3306" t="str">
            <v>R</v>
          </cell>
          <cell r="F3306">
            <v>4435580.13</v>
          </cell>
          <cell r="G3306">
            <v>286493</v>
          </cell>
          <cell r="H3306">
            <v>44.54</v>
          </cell>
          <cell r="I3306">
            <v>0.44540000000000002</v>
          </cell>
          <cell r="J3306">
            <v>39990</v>
          </cell>
          <cell r="K3306">
            <v>40689</v>
          </cell>
          <cell r="L3306">
            <v>119475</v>
          </cell>
        </row>
        <row r="3307">
          <cell r="B3307">
            <v>40000000</v>
          </cell>
          <cell r="C3307">
            <v>39952</v>
          </cell>
          <cell r="F3307">
            <v>21114580.379999999</v>
          </cell>
          <cell r="G3307">
            <v>2362745</v>
          </cell>
          <cell r="H3307">
            <v>36.04</v>
          </cell>
          <cell r="I3307">
            <v>0.3604</v>
          </cell>
          <cell r="J3307">
            <v>39990</v>
          </cell>
          <cell r="K3307">
            <v>40689</v>
          </cell>
          <cell r="L3307">
            <v>1062000</v>
          </cell>
        </row>
        <row r="3308">
          <cell r="B3308">
            <v>6500000</v>
          </cell>
          <cell r="C3308">
            <v>39952</v>
          </cell>
          <cell r="F3308">
            <v>4949998.3600000003</v>
          </cell>
          <cell r="G3308">
            <v>359313</v>
          </cell>
          <cell r="H3308">
            <v>51.88</v>
          </cell>
          <cell r="I3308">
            <v>0.51880000000000004</v>
          </cell>
          <cell r="J3308">
            <v>39990</v>
          </cell>
          <cell r="K3308">
            <v>41055</v>
          </cell>
          <cell r="L3308">
            <v>126750</v>
          </cell>
        </row>
        <row r="3309">
          <cell r="B3309">
            <v>6000000</v>
          </cell>
          <cell r="C3309">
            <v>39952</v>
          </cell>
          <cell r="F3309">
            <v>5729170.0899999999</v>
          </cell>
          <cell r="G3309">
            <v>331674</v>
          </cell>
          <cell r="H3309">
            <v>51.88</v>
          </cell>
          <cell r="I3309">
            <v>0.51880000000000004</v>
          </cell>
          <cell r="J3309">
            <v>39990</v>
          </cell>
          <cell r="K3309">
            <v>41055</v>
          </cell>
          <cell r="L3309">
            <v>117000</v>
          </cell>
        </row>
        <row r="3310">
          <cell r="B3310">
            <v>4500000</v>
          </cell>
          <cell r="C3310">
            <v>39952</v>
          </cell>
          <cell r="F3310">
            <v>2496552.56</v>
          </cell>
          <cell r="G3310">
            <v>286493</v>
          </cell>
          <cell r="H3310">
            <v>44.54</v>
          </cell>
          <cell r="I3310">
            <v>0.44540000000000002</v>
          </cell>
          <cell r="J3310">
            <v>39990</v>
          </cell>
          <cell r="K3310">
            <v>40689</v>
          </cell>
          <cell r="L3310">
            <v>119475</v>
          </cell>
        </row>
        <row r="3311">
          <cell r="B3311">
            <v>3500000</v>
          </cell>
          <cell r="C3311">
            <v>39952</v>
          </cell>
          <cell r="E3311" t="str">
            <v>R</v>
          </cell>
          <cell r="F3311">
            <v>3629743.97</v>
          </cell>
          <cell r="G3311">
            <v>222828</v>
          </cell>
          <cell r="H3311">
            <v>44.54</v>
          </cell>
          <cell r="I3311">
            <v>0.44540000000000002</v>
          </cell>
          <cell r="J3311">
            <v>39990</v>
          </cell>
          <cell r="K3311">
            <v>40689</v>
          </cell>
          <cell r="L3311">
            <v>92925</v>
          </cell>
        </row>
        <row r="3312">
          <cell r="B3312">
            <v>6000000</v>
          </cell>
          <cell r="C3312">
            <v>39952</v>
          </cell>
          <cell r="F3312">
            <v>1674450.64</v>
          </cell>
          <cell r="G3312">
            <v>453332</v>
          </cell>
          <cell r="H3312">
            <v>41.5</v>
          </cell>
          <cell r="I3312">
            <v>0.41499999999999998</v>
          </cell>
          <cell r="J3312">
            <v>39990</v>
          </cell>
          <cell r="K3312">
            <v>40508</v>
          </cell>
          <cell r="L3312">
            <v>159000</v>
          </cell>
        </row>
        <row r="3313">
          <cell r="B3313">
            <v>7500000</v>
          </cell>
          <cell r="C3313">
            <v>39952</v>
          </cell>
          <cell r="F3313">
            <v>3935444.88</v>
          </cell>
          <cell r="G3313">
            <v>477489</v>
          </cell>
          <cell r="H3313">
            <v>44.54</v>
          </cell>
          <cell r="I3313">
            <v>0.44540000000000002</v>
          </cell>
          <cell r="J3313">
            <v>39990</v>
          </cell>
          <cell r="K3313">
            <v>40689</v>
          </cell>
          <cell r="L3313">
            <v>199125</v>
          </cell>
        </row>
        <row r="3314">
          <cell r="B3314">
            <v>5000000</v>
          </cell>
          <cell r="C3314">
            <v>39952</v>
          </cell>
          <cell r="D3314" t="str">
            <v>A</v>
          </cell>
          <cell r="E3314" t="str">
            <v>S</v>
          </cell>
          <cell r="F3314">
            <v>5911418.46</v>
          </cell>
          <cell r="G3314">
            <v>276395</v>
          </cell>
          <cell r="H3314">
            <v>51.88</v>
          </cell>
          <cell r="I3314">
            <v>0.51880000000000004</v>
          </cell>
          <cell r="J3314">
            <v>39990</v>
          </cell>
          <cell r="K3314">
            <v>41055</v>
          </cell>
          <cell r="L3314">
            <v>97500</v>
          </cell>
        </row>
        <row r="3315">
          <cell r="B3315">
            <v>11000000</v>
          </cell>
          <cell r="C3315">
            <v>39953</v>
          </cell>
          <cell r="F3315">
            <v>5519150.0099999998</v>
          </cell>
          <cell r="G3315">
            <v>649755</v>
          </cell>
          <cell r="H3315">
            <v>36.04</v>
          </cell>
          <cell r="I3315">
            <v>0.3604</v>
          </cell>
          <cell r="J3315">
            <v>39990</v>
          </cell>
          <cell r="K3315">
            <v>40689</v>
          </cell>
          <cell r="L3315">
            <v>292050</v>
          </cell>
        </row>
        <row r="3316">
          <cell r="B3316">
            <v>16000000</v>
          </cell>
          <cell r="C3316">
            <v>39953</v>
          </cell>
          <cell r="F3316">
            <v>9757239.2699999996</v>
          </cell>
          <cell r="G3316">
            <v>945098</v>
          </cell>
          <cell r="H3316">
            <v>36.04</v>
          </cell>
          <cell r="I3316">
            <v>0.3604</v>
          </cell>
          <cell r="J3316">
            <v>39990</v>
          </cell>
          <cell r="K3316">
            <v>40689</v>
          </cell>
          <cell r="L3316">
            <v>424800</v>
          </cell>
        </row>
        <row r="3317">
          <cell r="B3317">
            <v>4000000</v>
          </cell>
          <cell r="C3317">
            <v>39953</v>
          </cell>
          <cell r="E3317" t="str">
            <v>P</v>
          </cell>
          <cell r="F3317">
            <v>2126564.5299999998</v>
          </cell>
          <cell r="G3317">
            <v>302221</v>
          </cell>
          <cell r="H3317">
            <v>41.5</v>
          </cell>
          <cell r="I3317">
            <v>0.41499999999999998</v>
          </cell>
          <cell r="J3317">
            <v>39990</v>
          </cell>
          <cell r="K3317">
            <v>40508</v>
          </cell>
          <cell r="L3317">
            <v>106000</v>
          </cell>
        </row>
        <row r="3318">
          <cell r="B3318">
            <v>11000000</v>
          </cell>
          <cell r="C3318">
            <v>39953</v>
          </cell>
          <cell r="F3318">
            <v>9133893.8699999992</v>
          </cell>
          <cell r="G3318">
            <v>503529</v>
          </cell>
          <cell r="H3318">
            <v>35.950000000000003</v>
          </cell>
          <cell r="I3318">
            <v>0.35950000000000004</v>
          </cell>
          <cell r="J3318">
            <v>39990</v>
          </cell>
          <cell r="K3318">
            <v>41055</v>
          </cell>
          <cell r="L3318">
            <v>214500</v>
          </cell>
        </row>
        <row r="3319">
          <cell r="B3319">
            <v>16000000</v>
          </cell>
          <cell r="C3319">
            <v>39953</v>
          </cell>
          <cell r="F3319">
            <v>11331099.23</v>
          </cell>
          <cell r="G3319">
            <v>732406</v>
          </cell>
          <cell r="H3319">
            <v>35.950000000000003</v>
          </cell>
          <cell r="I3319">
            <v>0.35950000000000004</v>
          </cell>
          <cell r="J3319">
            <v>39990</v>
          </cell>
          <cell r="K3319">
            <v>41055</v>
          </cell>
          <cell r="L3319">
            <v>312000</v>
          </cell>
        </row>
        <row r="3320">
          <cell r="B3320">
            <v>7000000</v>
          </cell>
          <cell r="C3320">
            <v>39953</v>
          </cell>
          <cell r="F3320">
            <v>5021484.03</v>
          </cell>
          <cell r="G3320">
            <v>291743</v>
          </cell>
          <cell r="H3320">
            <v>28.58</v>
          </cell>
          <cell r="I3320">
            <v>0.2858</v>
          </cell>
          <cell r="J3320">
            <v>39990</v>
          </cell>
          <cell r="K3320">
            <v>41055</v>
          </cell>
          <cell r="L3320">
            <v>100800</v>
          </cell>
        </row>
        <row r="3321">
          <cell r="B3321">
            <v>11000000</v>
          </cell>
          <cell r="C3321">
            <v>39953</v>
          </cell>
          <cell r="F3321">
            <v>7921747.5700000003</v>
          </cell>
          <cell r="G3321">
            <v>503529</v>
          </cell>
          <cell r="H3321">
            <v>35.950000000000003</v>
          </cell>
          <cell r="I3321">
            <v>0.35950000000000004</v>
          </cell>
          <cell r="J3321">
            <v>39990</v>
          </cell>
          <cell r="K3321">
            <v>41055</v>
          </cell>
          <cell r="L3321">
            <v>214500</v>
          </cell>
        </row>
        <row r="3322">
          <cell r="B3322">
            <v>13000000</v>
          </cell>
          <cell r="C3322">
            <v>39953</v>
          </cell>
          <cell r="E3322" t="str">
            <v>Q</v>
          </cell>
          <cell r="F3322">
            <v>9353006.4399999995</v>
          </cell>
          <cell r="G3322">
            <v>767893</v>
          </cell>
          <cell r="H3322">
            <v>36.04</v>
          </cell>
          <cell r="I3322">
            <v>0.3604</v>
          </cell>
          <cell r="J3322">
            <v>39990</v>
          </cell>
          <cell r="K3322">
            <v>40689</v>
          </cell>
          <cell r="L3322">
            <v>345150</v>
          </cell>
        </row>
        <row r="3323">
          <cell r="B3323">
            <v>34000000</v>
          </cell>
          <cell r="C3323">
            <v>39953</v>
          </cell>
          <cell r="F3323">
            <v>16997879.989999998</v>
          </cell>
          <cell r="G3323">
            <v>2008334</v>
          </cell>
          <cell r="H3323">
            <v>36.04</v>
          </cell>
          <cell r="I3323">
            <v>0.3604</v>
          </cell>
          <cell r="J3323">
            <v>39990</v>
          </cell>
          <cell r="K3323">
            <v>40689</v>
          </cell>
          <cell r="L3323">
            <v>902700</v>
          </cell>
        </row>
        <row r="3324">
          <cell r="B3324">
            <v>4000000</v>
          </cell>
          <cell r="C3324">
            <v>39953</v>
          </cell>
          <cell r="F3324">
            <v>1217818.6100000001</v>
          </cell>
          <cell r="G3324">
            <v>302221</v>
          </cell>
          <cell r="H3324">
            <v>41.5</v>
          </cell>
          <cell r="I3324">
            <v>0.41499999999999998</v>
          </cell>
          <cell r="J3324">
            <v>39990</v>
          </cell>
          <cell r="K3324">
            <v>40508</v>
          </cell>
          <cell r="L3324">
            <v>106000</v>
          </cell>
        </row>
        <row r="3325">
          <cell r="B3325">
            <v>5000000</v>
          </cell>
          <cell r="C3325">
            <v>39953</v>
          </cell>
          <cell r="F3325">
            <v>1511228.17</v>
          </cell>
          <cell r="G3325">
            <v>344807</v>
          </cell>
          <cell r="H3325">
            <v>28.58</v>
          </cell>
          <cell r="I3325">
            <v>0.2858</v>
          </cell>
          <cell r="J3325">
            <v>39990</v>
          </cell>
          <cell r="K3325">
            <v>40508</v>
          </cell>
          <cell r="L3325">
            <v>72000</v>
          </cell>
        </row>
        <row r="3326">
          <cell r="B3326">
            <v>4000000</v>
          </cell>
          <cell r="C3326">
            <v>39953</v>
          </cell>
          <cell r="E3326" t="str">
            <v>Q</v>
          </cell>
          <cell r="F3326">
            <v>391892.69</v>
          </cell>
          <cell r="G3326">
            <v>407325</v>
          </cell>
          <cell r="H3326">
            <v>38.729999999999997</v>
          </cell>
          <cell r="I3326">
            <v>0.38729999999999998</v>
          </cell>
          <cell r="J3326">
            <v>39990</v>
          </cell>
          <cell r="K3326">
            <v>40324</v>
          </cell>
          <cell r="L3326">
            <v>106000</v>
          </cell>
        </row>
        <row r="3327">
          <cell r="B3327">
            <v>4500000</v>
          </cell>
          <cell r="C3327">
            <v>39953</v>
          </cell>
          <cell r="E3327" t="str">
            <v>Q</v>
          </cell>
          <cell r="F3327">
            <v>902719.97</v>
          </cell>
          <cell r="G3327">
            <v>437542</v>
          </cell>
          <cell r="H3327">
            <v>29.48</v>
          </cell>
          <cell r="I3327">
            <v>0.29480000000000001</v>
          </cell>
          <cell r="J3327">
            <v>39990</v>
          </cell>
          <cell r="K3327">
            <v>40324</v>
          </cell>
          <cell r="L3327">
            <v>73800</v>
          </cell>
        </row>
        <row r="3328">
          <cell r="B3328">
            <v>5000000</v>
          </cell>
          <cell r="C3328">
            <v>39953</v>
          </cell>
          <cell r="F3328">
            <v>1294910.58</v>
          </cell>
          <cell r="G3328">
            <v>347276</v>
          </cell>
          <cell r="H3328">
            <v>29.57</v>
          </cell>
          <cell r="I3328">
            <v>0.29570000000000002</v>
          </cell>
          <cell r="J3328">
            <v>39990</v>
          </cell>
          <cell r="K3328">
            <v>40508</v>
          </cell>
          <cell r="L3328">
            <v>82000</v>
          </cell>
        </row>
        <row r="3329">
          <cell r="B3329">
            <v>3000000</v>
          </cell>
          <cell r="C3329">
            <v>39953</v>
          </cell>
          <cell r="E3329" t="str">
            <v>Q</v>
          </cell>
          <cell r="F3329">
            <v>1958357.78</v>
          </cell>
          <cell r="G3329">
            <v>226666</v>
          </cell>
          <cell r="H3329">
            <v>41.5</v>
          </cell>
          <cell r="I3329">
            <v>0.41499999999999998</v>
          </cell>
          <cell r="J3329">
            <v>39990</v>
          </cell>
          <cell r="K3329">
            <v>40508</v>
          </cell>
          <cell r="L3329">
            <v>79500</v>
          </cell>
        </row>
        <row r="3330">
          <cell r="B3330">
            <v>3000000</v>
          </cell>
          <cell r="C3330">
            <v>39953</v>
          </cell>
          <cell r="E3330" t="str">
            <v>P</v>
          </cell>
          <cell r="F3330">
            <v>232484.27</v>
          </cell>
          <cell r="G3330">
            <v>305494</v>
          </cell>
          <cell r="H3330">
            <v>38.729999999999997</v>
          </cell>
          <cell r="I3330">
            <v>0.38729999999999998</v>
          </cell>
          <cell r="J3330">
            <v>39990</v>
          </cell>
          <cell r="K3330">
            <v>40324</v>
          </cell>
          <cell r="L3330">
            <v>79500</v>
          </cell>
        </row>
        <row r="3331">
          <cell r="B3331">
            <v>6000000</v>
          </cell>
          <cell r="C3331">
            <v>39953</v>
          </cell>
          <cell r="D3331" t="str">
            <v>A</v>
          </cell>
          <cell r="E3331" t="str">
            <v>T</v>
          </cell>
          <cell r="F3331">
            <v>7028780.0099999998</v>
          </cell>
          <cell r="G3331">
            <v>381991</v>
          </cell>
          <cell r="H3331">
            <v>44.54</v>
          </cell>
          <cell r="I3331">
            <v>0.44540000000000002</v>
          </cell>
          <cell r="J3331">
            <v>39990</v>
          </cell>
          <cell r="K3331">
            <v>40689</v>
          </cell>
          <cell r="L3331">
            <v>159300</v>
          </cell>
        </row>
        <row r="3332">
          <cell r="B3332">
            <v>12000000</v>
          </cell>
          <cell r="C3332">
            <v>39953</v>
          </cell>
          <cell r="D3332" t="str">
            <v>A</v>
          </cell>
          <cell r="E3332" t="str">
            <v>T</v>
          </cell>
          <cell r="F3332">
            <v>13388341.73</v>
          </cell>
          <cell r="G3332">
            <v>549304</v>
          </cell>
          <cell r="H3332">
            <v>35.950000000000003</v>
          </cell>
          <cell r="I3332">
            <v>0.35950000000000004</v>
          </cell>
          <cell r="J3332">
            <v>39990</v>
          </cell>
          <cell r="K3332">
            <v>41055</v>
          </cell>
          <cell r="L3332">
            <v>234000</v>
          </cell>
        </row>
        <row r="3333">
          <cell r="B3333">
            <v>12000000</v>
          </cell>
          <cell r="C3333">
            <v>39953</v>
          </cell>
          <cell r="E3333" t="str">
            <v>R</v>
          </cell>
          <cell r="F3333">
            <v>9678961.3800000008</v>
          </cell>
          <cell r="G3333">
            <v>708824</v>
          </cell>
          <cell r="H3333">
            <v>36.04</v>
          </cell>
          <cell r="I3333">
            <v>0.3604</v>
          </cell>
          <cell r="J3333">
            <v>39990</v>
          </cell>
          <cell r="K3333">
            <v>40689</v>
          </cell>
          <cell r="L3333">
            <v>318600</v>
          </cell>
        </row>
        <row r="3334">
          <cell r="B3334">
            <v>11000000</v>
          </cell>
          <cell r="C3334">
            <v>39953</v>
          </cell>
          <cell r="F3334">
            <v>7832767.0199999996</v>
          </cell>
          <cell r="G3334">
            <v>503529</v>
          </cell>
          <cell r="H3334">
            <v>35.950000000000003</v>
          </cell>
          <cell r="I3334">
            <v>0.35950000000000004</v>
          </cell>
          <cell r="J3334">
            <v>39990</v>
          </cell>
          <cell r="K3334">
            <v>41055</v>
          </cell>
          <cell r="L3334">
            <v>214500</v>
          </cell>
        </row>
        <row r="3335">
          <cell r="B3335">
            <v>3000000</v>
          </cell>
          <cell r="C3335">
            <v>39953</v>
          </cell>
          <cell r="F3335">
            <v>975243.47</v>
          </cell>
          <cell r="G3335">
            <v>226666</v>
          </cell>
          <cell r="H3335">
            <v>41.5</v>
          </cell>
          <cell r="I3335">
            <v>0.41499999999999998</v>
          </cell>
          <cell r="J3335">
            <v>39990</v>
          </cell>
          <cell r="K3335">
            <v>40508</v>
          </cell>
          <cell r="L3335">
            <v>79500</v>
          </cell>
        </row>
        <row r="3336">
          <cell r="B3336">
            <v>3000000</v>
          </cell>
          <cell r="C3336">
            <v>39953</v>
          </cell>
          <cell r="F3336">
            <v>1632052.27</v>
          </cell>
          <cell r="G3336">
            <v>163704</v>
          </cell>
          <cell r="H3336">
            <v>27.37</v>
          </cell>
          <cell r="I3336">
            <v>0.2737</v>
          </cell>
          <cell r="J3336">
            <v>39996</v>
          </cell>
          <cell r="K3336">
            <v>40696</v>
          </cell>
          <cell r="L3336">
            <v>19350</v>
          </cell>
        </row>
        <row r="3337">
          <cell r="B3337">
            <v>10000000</v>
          </cell>
          <cell r="C3337">
            <v>39953</v>
          </cell>
          <cell r="F3337">
            <v>5150433.38</v>
          </cell>
          <cell r="G3337">
            <v>636651</v>
          </cell>
          <cell r="H3337">
            <v>44.54</v>
          </cell>
          <cell r="I3337">
            <v>0.44540000000000002</v>
          </cell>
          <cell r="J3337">
            <v>39990</v>
          </cell>
          <cell r="K3337">
            <v>40689</v>
          </cell>
          <cell r="L3337">
            <v>265500</v>
          </cell>
        </row>
        <row r="3338">
          <cell r="B3338">
            <v>12800000</v>
          </cell>
          <cell r="C3338">
            <v>39953</v>
          </cell>
          <cell r="E3338" t="str">
            <v>P</v>
          </cell>
          <cell r="F3338">
            <v>10491729.68</v>
          </cell>
          <cell r="G3338">
            <v>585925</v>
          </cell>
          <cell r="H3338">
            <v>35.950000000000003</v>
          </cell>
          <cell r="I3338">
            <v>0.35950000000000004</v>
          </cell>
          <cell r="J3338">
            <v>39990</v>
          </cell>
          <cell r="K3338">
            <v>41055</v>
          </cell>
          <cell r="L3338">
            <v>249600</v>
          </cell>
        </row>
        <row r="3339">
          <cell r="B3339">
            <v>4000000</v>
          </cell>
          <cell r="C3339">
            <v>39953</v>
          </cell>
          <cell r="F3339">
            <v>2008597.75</v>
          </cell>
          <cell r="G3339">
            <v>254661</v>
          </cell>
          <cell r="H3339">
            <v>44.54</v>
          </cell>
          <cell r="I3339">
            <v>0.44540000000000002</v>
          </cell>
          <cell r="J3339">
            <v>39990</v>
          </cell>
          <cell r="K3339">
            <v>40689</v>
          </cell>
          <cell r="L3339">
            <v>106200</v>
          </cell>
        </row>
        <row r="3340">
          <cell r="B3340">
            <v>6000000</v>
          </cell>
          <cell r="C3340">
            <v>39953</v>
          </cell>
          <cell r="F3340">
            <v>4455093.59</v>
          </cell>
          <cell r="G3340">
            <v>331674</v>
          </cell>
          <cell r="H3340">
            <v>51.88</v>
          </cell>
          <cell r="I3340">
            <v>0.51880000000000004</v>
          </cell>
          <cell r="J3340">
            <v>39990</v>
          </cell>
          <cell r="K3340">
            <v>41055</v>
          </cell>
          <cell r="L3340">
            <v>117000</v>
          </cell>
        </row>
        <row r="3341">
          <cell r="B3341">
            <v>6000000</v>
          </cell>
          <cell r="C3341">
            <v>39953</v>
          </cell>
          <cell r="F3341">
            <v>3610171.14</v>
          </cell>
          <cell r="G3341">
            <v>381991</v>
          </cell>
          <cell r="H3341">
            <v>44.54</v>
          </cell>
          <cell r="I3341">
            <v>0.44540000000000002</v>
          </cell>
          <cell r="J3341">
            <v>39990</v>
          </cell>
          <cell r="K3341">
            <v>40689</v>
          </cell>
          <cell r="L3341">
            <v>159300</v>
          </cell>
        </row>
        <row r="3342">
          <cell r="B3342">
            <v>3000000</v>
          </cell>
          <cell r="C3342">
            <v>39953</v>
          </cell>
          <cell r="F3342">
            <v>2410788.2000000002</v>
          </cell>
          <cell r="G3342">
            <v>165837</v>
          </cell>
          <cell r="H3342">
            <v>51.88</v>
          </cell>
          <cell r="I3342">
            <v>0.51880000000000004</v>
          </cell>
          <cell r="J3342">
            <v>39990</v>
          </cell>
          <cell r="K3342">
            <v>41055</v>
          </cell>
          <cell r="L3342">
            <v>58500</v>
          </cell>
        </row>
        <row r="3343">
          <cell r="B3343">
            <v>14000000</v>
          </cell>
          <cell r="C3343">
            <v>39953</v>
          </cell>
          <cell r="D3343" t="str">
            <v>A</v>
          </cell>
          <cell r="E3343" t="str">
            <v>T</v>
          </cell>
          <cell r="F3343">
            <v>13066543.83</v>
          </cell>
          <cell r="G3343">
            <v>826961</v>
          </cell>
          <cell r="H3343">
            <v>36.04</v>
          </cell>
          <cell r="I3343">
            <v>0.3604</v>
          </cell>
          <cell r="J3343">
            <v>39990</v>
          </cell>
          <cell r="K3343">
            <v>40689</v>
          </cell>
          <cell r="L3343">
            <v>371700</v>
          </cell>
        </row>
        <row r="3344">
          <cell r="B3344">
            <v>12000000</v>
          </cell>
          <cell r="C3344">
            <v>39953</v>
          </cell>
          <cell r="E3344" t="str">
            <v>R</v>
          </cell>
          <cell r="F3344">
            <v>11787074.57</v>
          </cell>
          <cell r="G3344">
            <v>549304</v>
          </cell>
          <cell r="H3344">
            <v>35.950000000000003</v>
          </cell>
          <cell r="I3344">
            <v>0.35950000000000004</v>
          </cell>
          <cell r="J3344">
            <v>39990</v>
          </cell>
          <cell r="K3344">
            <v>41055</v>
          </cell>
          <cell r="L3344">
            <v>234000</v>
          </cell>
        </row>
        <row r="3345">
          <cell r="B3345">
            <v>4500000</v>
          </cell>
          <cell r="C3345">
            <v>39953</v>
          </cell>
          <cell r="F3345">
            <v>1078933.03</v>
          </cell>
          <cell r="G3345">
            <v>339999</v>
          </cell>
          <cell r="H3345">
            <v>41.5</v>
          </cell>
          <cell r="I3345">
            <v>0.41499999999999998</v>
          </cell>
          <cell r="J3345">
            <v>39990</v>
          </cell>
          <cell r="K3345">
            <v>40508</v>
          </cell>
          <cell r="L3345">
            <v>119250</v>
          </cell>
        </row>
        <row r="3346">
          <cell r="B3346">
            <v>11000000</v>
          </cell>
          <cell r="C3346">
            <v>39953</v>
          </cell>
          <cell r="F3346">
            <v>8280723.0300000003</v>
          </cell>
          <cell r="G3346">
            <v>503529</v>
          </cell>
          <cell r="H3346">
            <v>35.950000000000003</v>
          </cell>
          <cell r="I3346">
            <v>0.35950000000000004</v>
          </cell>
          <cell r="J3346">
            <v>39990</v>
          </cell>
          <cell r="K3346">
            <v>41055</v>
          </cell>
          <cell r="L3346">
            <v>214500</v>
          </cell>
        </row>
        <row r="3347">
          <cell r="B3347">
            <v>10000000</v>
          </cell>
          <cell r="C3347">
            <v>39953</v>
          </cell>
          <cell r="F3347">
            <v>7497771.3600000003</v>
          </cell>
          <cell r="G3347">
            <v>552789</v>
          </cell>
          <cell r="H3347">
            <v>51.88</v>
          </cell>
          <cell r="I3347">
            <v>0.51880000000000004</v>
          </cell>
          <cell r="J3347">
            <v>39990</v>
          </cell>
          <cell r="K3347">
            <v>41055</v>
          </cell>
          <cell r="L3347">
            <v>195000</v>
          </cell>
        </row>
        <row r="3348">
          <cell r="B3348">
            <v>5000000</v>
          </cell>
          <cell r="C3348">
            <v>39953</v>
          </cell>
          <cell r="F3348">
            <v>2258794.79</v>
          </cell>
          <cell r="G3348">
            <v>377777</v>
          </cell>
          <cell r="H3348">
            <v>41.5</v>
          </cell>
          <cell r="I3348">
            <v>0.41499999999999998</v>
          </cell>
          <cell r="J3348">
            <v>39990</v>
          </cell>
          <cell r="K3348">
            <v>40508</v>
          </cell>
          <cell r="L3348">
            <v>132500</v>
          </cell>
        </row>
        <row r="3349">
          <cell r="B3349">
            <v>3000000</v>
          </cell>
          <cell r="C3349">
            <v>39953</v>
          </cell>
          <cell r="F3349">
            <v>962988.83</v>
          </cell>
          <cell r="G3349">
            <v>226666</v>
          </cell>
          <cell r="H3349">
            <v>41.5</v>
          </cell>
          <cell r="I3349">
            <v>0.41499999999999998</v>
          </cell>
          <cell r="J3349">
            <v>39990</v>
          </cell>
          <cell r="K3349">
            <v>40508</v>
          </cell>
          <cell r="L3349">
            <v>79500</v>
          </cell>
        </row>
        <row r="3350">
          <cell r="B3350">
            <v>5000000</v>
          </cell>
          <cell r="C3350">
            <v>39953</v>
          </cell>
          <cell r="F3350">
            <v>3242042.98</v>
          </cell>
          <cell r="G3350">
            <v>291672</v>
          </cell>
          <cell r="H3350">
            <v>48.86</v>
          </cell>
          <cell r="I3350">
            <v>0.48859999999999998</v>
          </cell>
          <cell r="J3350">
            <v>39990</v>
          </cell>
          <cell r="K3350">
            <v>40873</v>
          </cell>
          <cell r="L3350">
            <v>122500</v>
          </cell>
        </row>
        <row r="3351">
          <cell r="B3351">
            <v>3500000</v>
          </cell>
          <cell r="C3351">
            <v>39953</v>
          </cell>
          <cell r="F3351">
            <v>1803683.8</v>
          </cell>
          <cell r="G3351">
            <v>222828</v>
          </cell>
          <cell r="H3351">
            <v>44.54</v>
          </cell>
          <cell r="I3351">
            <v>0.44540000000000002</v>
          </cell>
          <cell r="J3351">
            <v>39990</v>
          </cell>
          <cell r="K3351">
            <v>40689</v>
          </cell>
          <cell r="L3351">
            <v>92925</v>
          </cell>
        </row>
        <row r="3352">
          <cell r="B3352">
            <v>11000000</v>
          </cell>
          <cell r="C3352">
            <v>39953</v>
          </cell>
          <cell r="F3352">
            <v>7725792.7800000003</v>
          </cell>
          <cell r="G3352">
            <v>458454</v>
          </cell>
          <cell r="H3352">
            <v>28.58</v>
          </cell>
          <cell r="I3352">
            <v>0.2858</v>
          </cell>
          <cell r="J3352">
            <v>39990</v>
          </cell>
          <cell r="K3352">
            <v>41055</v>
          </cell>
          <cell r="L3352">
            <v>158400</v>
          </cell>
        </row>
        <row r="3353">
          <cell r="B3353">
            <v>4000000</v>
          </cell>
          <cell r="C3353">
            <v>39953</v>
          </cell>
          <cell r="F3353">
            <v>2065694.91</v>
          </cell>
          <cell r="G3353">
            <v>254661</v>
          </cell>
          <cell r="H3353">
            <v>44.54</v>
          </cell>
          <cell r="I3353">
            <v>0.44540000000000002</v>
          </cell>
          <cell r="J3353">
            <v>39990</v>
          </cell>
          <cell r="K3353">
            <v>40689</v>
          </cell>
          <cell r="L3353">
            <v>106200</v>
          </cell>
        </row>
        <row r="3354">
          <cell r="B3354">
            <v>8000000</v>
          </cell>
          <cell r="C3354">
            <v>39953</v>
          </cell>
          <cell r="F3354">
            <v>4069314.68</v>
          </cell>
          <cell r="G3354">
            <v>509321</v>
          </cell>
          <cell r="H3354">
            <v>44.54</v>
          </cell>
          <cell r="I3354">
            <v>0.44540000000000002</v>
          </cell>
          <cell r="J3354">
            <v>39990</v>
          </cell>
          <cell r="K3354">
            <v>40689</v>
          </cell>
          <cell r="L3354">
            <v>212400</v>
          </cell>
        </row>
        <row r="3355">
          <cell r="B3355">
            <v>3500000</v>
          </cell>
          <cell r="C3355">
            <v>39953</v>
          </cell>
          <cell r="F3355">
            <v>954784.59</v>
          </cell>
          <cell r="G3355">
            <v>264444</v>
          </cell>
          <cell r="H3355">
            <v>41.5</v>
          </cell>
          <cell r="I3355">
            <v>0.41499999999999998</v>
          </cell>
          <cell r="J3355">
            <v>39990</v>
          </cell>
          <cell r="K3355">
            <v>40508</v>
          </cell>
          <cell r="L3355">
            <v>92750</v>
          </cell>
        </row>
        <row r="3356">
          <cell r="B3356">
            <v>10000000</v>
          </cell>
          <cell r="C3356">
            <v>39953</v>
          </cell>
          <cell r="F3356">
            <v>5592102.0999999996</v>
          </cell>
          <cell r="G3356">
            <v>590687</v>
          </cell>
          <cell r="H3356">
            <v>36.04</v>
          </cell>
          <cell r="I3356">
            <v>0.3604</v>
          </cell>
          <cell r="J3356">
            <v>39990</v>
          </cell>
          <cell r="K3356">
            <v>40689</v>
          </cell>
          <cell r="L3356">
            <v>265500</v>
          </cell>
        </row>
        <row r="3357">
          <cell r="B3357">
            <v>5500000</v>
          </cell>
          <cell r="C3357">
            <v>39953</v>
          </cell>
          <cell r="F3357">
            <v>4507804.08</v>
          </cell>
          <cell r="G3357">
            <v>304034</v>
          </cell>
          <cell r="H3357">
            <v>51.88</v>
          </cell>
          <cell r="I3357">
            <v>0.51880000000000004</v>
          </cell>
          <cell r="J3357">
            <v>39990</v>
          </cell>
          <cell r="K3357">
            <v>41055</v>
          </cell>
          <cell r="L3357">
            <v>107250</v>
          </cell>
        </row>
        <row r="3358">
          <cell r="B3358">
            <v>5500000</v>
          </cell>
          <cell r="C3358">
            <v>39953</v>
          </cell>
          <cell r="F3358">
            <v>4430610.55</v>
          </cell>
          <cell r="G3358">
            <v>304034</v>
          </cell>
          <cell r="H3358">
            <v>51.88</v>
          </cell>
          <cell r="I3358">
            <v>0.51880000000000004</v>
          </cell>
          <cell r="J3358">
            <v>39990</v>
          </cell>
          <cell r="K3358">
            <v>41055</v>
          </cell>
          <cell r="L3358">
            <v>107250</v>
          </cell>
        </row>
        <row r="3359">
          <cell r="B3359">
            <v>5000000</v>
          </cell>
          <cell r="C3359">
            <v>39953</v>
          </cell>
          <cell r="D3359" t="str">
            <v>A</v>
          </cell>
          <cell r="E3359" t="str">
            <v>Q</v>
          </cell>
          <cell r="F3359">
            <v>3089966.26</v>
          </cell>
          <cell r="G3359">
            <v>377777</v>
          </cell>
          <cell r="H3359">
            <v>41.5</v>
          </cell>
          <cell r="I3359">
            <v>0.41499999999999998</v>
          </cell>
          <cell r="J3359">
            <v>39990</v>
          </cell>
          <cell r="K3359">
            <v>40508</v>
          </cell>
          <cell r="L3359">
            <v>132500</v>
          </cell>
        </row>
        <row r="3360">
          <cell r="B3360">
            <v>5500000</v>
          </cell>
          <cell r="C3360">
            <v>39953</v>
          </cell>
          <cell r="F3360">
            <v>3966488.34</v>
          </cell>
          <cell r="G3360">
            <v>350158</v>
          </cell>
          <cell r="H3360">
            <v>44.54</v>
          </cell>
          <cell r="I3360">
            <v>0.44540000000000002</v>
          </cell>
          <cell r="J3360">
            <v>39990</v>
          </cell>
          <cell r="K3360">
            <v>40689</v>
          </cell>
          <cell r="L3360">
            <v>146025</v>
          </cell>
        </row>
        <row r="3361">
          <cell r="B3361">
            <v>8000000</v>
          </cell>
          <cell r="C3361">
            <v>39953</v>
          </cell>
          <cell r="F3361">
            <v>6379239.7800000003</v>
          </cell>
          <cell r="G3361">
            <v>442232</v>
          </cell>
          <cell r="H3361">
            <v>51.88</v>
          </cell>
          <cell r="I3361">
            <v>0.51880000000000004</v>
          </cell>
          <cell r="J3361">
            <v>39990</v>
          </cell>
          <cell r="K3361">
            <v>41055</v>
          </cell>
          <cell r="L3361">
            <v>156000</v>
          </cell>
        </row>
        <row r="3362">
          <cell r="B3362">
            <v>4000000</v>
          </cell>
          <cell r="C3362">
            <v>39953</v>
          </cell>
          <cell r="F3362">
            <v>2023397.97</v>
          </cell>
          <cell r="G3362">
            <v>254661</v>
          </cell>
          <cell r="H3362">
            <v>44.54</v>
          </cell>
          <cell r="I3362">
            <v>0.44540000000000002</v>
          </cell>
          <cell r="J3362">
            <v>39990</v>
          </cell>
          <cell r="K3362">
            <v>40689</v>
          </cell>
          <cell r="L3362">
            <v>106200</v>
          </cell>
        </row>
        <row r="3363">
          <cell r="B3363">
            <v>5000000</v>
          </cell>
          <cell r="C3363">
            <v>39953</v>
          </cell>
          <cell r="F3363">
            <v>3704275.21</v>
          </cell>
          <cell r="G3363">
            <v>276395</v>
          </cell>
          <cell r="H3363">
            <v>51.88</v>
          </cell>
          <cell r="I3363">
            <v>0.51880000000000004</v>
          </cell>
          <cell r="J3363">
            <v>39990</v>
          </cell>
          <cell r="K3363">
            <v>41055</v>
          </cell>
          <cell r="L3363">
            <v>97500</v>
          </cell>
        </row>
        <row r="3364">
          <cell r="B3364">
            <v>3000000</v>
          </cell>
          <cell r="C3364">
            <v>39953</v>
          </cell>
          <cell r="F3364">
            <v>726365.39</v>
          </cell>
          <cell r="G3364">
            <v>226666</v>
          </cell>
          <cell r="H3364">
            <v>41.5</v>
          </cell>
          <cell r="I3364">
            <v>0.41499999999999998</v>
          </cell>
          <cell r="J3364">
            <v>39990</v>
          </cell>
          <cell r="K3364">
            <v>40508</v>
          </cell>
          <cell r="L3364">
            <v>79500</v>
          </cell>
        </row>
        <row r="3365">
          <cell r="B3365">
            <v>3000000</v>
          </cell>
          <cell r="C3365">
            <v>39953</v>
          </cell>
          <cell r="E3365" t="str">
            <v>Q</v>
          </cell>
          <cell r="F3365">
            <v>880152.6</v>
          </cell>
          <cell r="G3365">
            <v>305494</v>
          </cell>
          <cell r="H3365">
            <v>38.729999999999997</v>
          </cell>
          <cell r="I3365">
            <v>0.38729999999999998</v>
          </cell>
          <cell r="J3365">
            <v>39990</v>
          </cell>
          <cell r="K3365">
            <v>40324</v>
          </cell>
          <cell r="L3365">
            <v>79500</v>
          </cell>
        </row>
        <row r="3366">
          <cell r="B3366">
            <v>8000000</v>
          </cell>
          <cell r="C3366">
            <v>39953</v>
          </cell>
          <cell r="F3366">
            <v>3985188.81</v>
          </cell>
          <cell r="G3366">
            <v>509321</v>
          </cell>
          <cell r="H3366">
            <v>44.54</v>
          </cell>
          <cell r="I3366">
            <v>0.44540000000000002</v>
          </cell>
          <cell r="J3366">
            <v>39990</v>
          </cell>
          <cell r="K3366">
            <v>40689</v>
          </cell>
          <cell r="L3366">
            <v>212400</v>
          </cell>
        </row>
        <row r="3367">
          <cell r="B3367">
            <v>4000000</v>
          </cell>
          <cell r="C3367">
            <v>39953</v>
          </cell>
          <cell r="E3367" t="str">
            <v>Q</v>
          </cell>
          <cell r="F3367">
            <v>2151528.61</v>
          </cell>
          <cell r="G3367">
            <v>302221</v>
          </cell>
          <cell r="H3367">
            <v>41.5</v>
          </cell>
          <cell r="I3367">
            <v>0.41499999999999998</v>
          </cell>
          <cell r="J3367">
            <v>39990</v>
          </cell>
          <cell r="K3367">
            <v>40508</v>
          </cell>
          <cell r="L3367">
            <v>106000</v>
          </cell>
        </row>
        <row r="3368">
          <cell r="B3368">
            <v>3000000</v>
          </cell>
          <cell r="C3368">
            <v>39955</v>
          </cell>
          <cell r="E3368" t="str">
            <v>Q</v>
          </cell>
          <cell r="F3368">
            <v>1015059.97</v>
          </cell>
          <cell r="G3368">
            <v>305494</v>
          </cell>
          <cell r="H3368">
            <v>38.729999999999997</v>
          </cell>
          <cell r="I3368">
            <v>0.38729999999999998</v>
          </cell>
          <cell r="J3368">
            <v>39990</v>
          </cell>
          <cell r="K3368">
            <v>40324</v>
          </cell>
          <cell r="L3368">
            <v>79500</v>
          </cell>
        </row>
        <row r="3369">
          <cell r="B3369">
            <v>2500000</v>
          </cell>
          <cell r="C3369">
            <v>39955</v>
          </cell>
          <cell r="D3369" t="str">
            <v>A</v>
          </cell>
          <cell r="E3369" t="str">
            <v>T</v>
          </cell>
          <cell r="F3369">
            <v>3132571.46</v>
          </cell>
          <cell r="G3369">
            <v>159163</v>
          </cell>
          <cell r="H3369">
            <v>44.54</v>
          </cell>
          <cell r="I3369">
            <v>0.44540000000000002</v>
          </cell>
          <cell r="J3369">
            <v>39990</v>
          </cell>
          <cell r="K3369">
            <v>40689</v>
          </cell>
          <cell r="L3369">
            <v>66375</v>
          </cell>
        </row>
        <row r="3370">
          <cell r="B3370">
            <v>2500000</v>
          </cell>
          <cell r="C3370">
            <v>39955</v>
          </cell>
          <cell r="F3370">
            <v>660042.74</v>
          </cell>
          <cell r="G3370">
            <v>188888</v>
          </cell>
          <cell r="H3370">
            <v>41.5</v>
          </cell>
          <cell r="I3370">
            <v>0.41499999999999998</v>
          </cell>
          <cell r="J3370">
            <v>39990</v>
          </cell>
          <cell r="K3370">
            <v>40508</v>
          </cell>
          <cell r="L3370">
            <v>66250</v>
          </cell>
        </row>
        <row r="3371">
          <cell r="B3371">
            <v>4500000</v>
          </cell>
          <cell r="C3371">
            <v>39955</v>
          </cell>
          <cell r="F3371">
            <v>2317994.4900000002</v>
          </cell>
          <cell r="G3371">
            <v>286493</v>
          </cell>
          <cell r="H3371">
            <v>44.54</v>
          </cell>
          <cell r="I3371">
            <v>0.44540000000000002</v>
          </cell>
          <cell r="J3371">
            <v>39990</v>
          </cell>
          <cell r="K3371">
            <v>40689</v>
          </cell>
          <cell r="L3371">
            <v>119475</v>
          </cell>
        </row>
        <row r="3372">
          <cell r="B3372">
            <v>2000000</v>
          </cell>
          <cell r="C3372">
            <v>39955</v>
          </cell>
          <cell r="E3372" t="str">
            <v>Q</v>
          </cell>
          <cell r="F3372">
            <v>1707613.98</v>
          </cell>
          <cell r="G3372">
            <v>111138</v>
          </cell>
          <cell r="H3372">
            <v>29.33</v>
          </cell>
          <cell r="I3372">
            <v>0.29330000000000001</v>
          </cell>
          <cell r="J3372">
            <v>39990</v>
          </cell>
          <cell r="K3372">
            <v>40689</v>
          </cell>
          <cell r="L3372">
            <v>32900</v>
          </cell>
        </row>
        <row r="3373">
          <cell r="B3373">
            <v>6000000</v>
          </cell>
          <cell r="C3373">
            <v>39955</v>
          </cell>
          <cell r="D3373" t="str">
            <v>A</v>
          </cell>
          <cell r="E3373" t="str">
            <v>S</v>
          </cell>
          <cell r="F3373">
            <v>4693892.4400000004</v>
          </cell>
          <cell r="G3373">
            <v>453332</v>
          </cell>
          <cell r="H3373">
            <v>41.5</v>
          </cell>
          <cell r="I3373">
            <v>0.41499999999999998</v>
          </cell>
          <cell r="J3373">
            <v>39990</v>
          </cell>
          <cell r="K3373">
            <v>40508</v>
          </cell>
          <cell r="L3373">
            <v>159000</v>
          </cell>
        </row>
        <row r="3374">
          <cell r="B3374">
            <v>10000000</v>
          </cell>
          <cell r="C3374">
            <v>39955</v>
          </cell>
          <cell r="F3374">
            <v>2649628.29</v>
          </cell>
          <cell r="G3374">
            <v>755553</v>
          </cell>
          <cell r="H3374">
            <v>41.5</v>
          </cell>
          <cell r="I3374">
            <v>0.41499999999999998</v>
          </cell>
          <cell r="J3374">
            <v>39990</v>
          </cell>
          <cell r="K3374">
            <v>40508</v>
          </cell>
          <cell r="L3374">
            <v>265000</v>
          </cell>
        </row>
        <row r="3375">
          <cell r="B3375">
            <v>3000000</v>
          </cell>
          <cell r="C3375">
            <v>39955</v>
          </cell>
          <cell r="F3375">
            <v>823518.22</v>
          </cell>
          <cell r="G3375">
            <v>226666</v>
          </cell>
          <cell r="H3375">
            <v>41.5</v>
          </cell>
          <cell r="I3375">
            <v>0.41499999999999998</v>
          </cell>
          <cell r="J3375">
            <v>39990</v>
          </cell>
          <cell r="K3375">
            <v>40508</v>
          </cell>
          <cell r="L3375">
            <v>79500</v>
          </cell>
        </row>
        <row r="3376">
          <cell r="B3376">
            <v>12000000</v>
          </cell>
          <cell r="C3376">
            <v>39955</v>
          </cell>
          <cell r="F3376">
            <v>9421308.2100000009</v>
          </cell>
          <cell r="G3376">
            <v>549304</v>
          </cell>
          <cell r="H3376">
            <v>35.950000000000003</v>
          </cell>
          <cell r="I3376">
            <v>0.35950000000000004</v>
          </cell>
          <cell r="J3376">
            <v>39990</v>
          </cell>
          <cell r="K3376">
            <v>41055</v>
          </cell>
          <cell r="L3376">
            <v>234000</v>
          </cell>
        </row>
        <row r="3377">
          <cell r="B3377">
            <v>10000000</v>
          </cell>
          <cell r="C3377">
            <v>39955</v>
          </cell>
          <cell r="D3377" t="str">
            <v>A</v>
          </cell>
          <cell r="E3377" t="str">
            <v>T</v>
          </cell>
          <cell r="F3377">
            <v>12182248.060000001</v>
          </cell>
          <cell r="G3377">
            <v>552789</v>
          </cell>
          <cell r="H3377">
            <v>51.88</v>
          </cell>
          <cell r="I3377">
            <v>0.51880000000000004</v>
          </cell>
          <cell r="J3377">
            <v>39990</v>
          </cell>
          <cell r="K3377">
            <v>41055</v>
          </cell>
          <cell r="L3377">
            <v>195000</v>
          </cell>
        </row>
        <row r="3378">
          <cell r="B3378">
            <v>5000000</v>
          </cell>
          <cell r="C3378">
            <v>39955</v>
          </cell>
          <cell r="F3378">
            <v>1671616.55</v>
          </cell>
          <cell r="G3378">
            <v>342273</v>
          </cell>
          <cell r="H3378">
            <v>27.56</v>
          </cell>
          <cell r="I3378">
            <v>0.27560000000000001</v>
          </cell>
          <cell r="J3378">
            <v>39996</v>
          </cell>
          <cell r="K3378">
            <v>40514</v>
          </cell>
          <cell r="L3378">
            <v>32000</v>
          </cell>
        </row>
        <row r="3379">
          <cell r="B3379">
            <v>3000000</v>
          </cell>
          <cell r="C3379">
            <v>39955</v>
          </cell>
          <cell r="D3379" t="str">
            <v>A</v>
          </cell>
          <cell r="E3379" t="str">
            <v>T</v>
          </cell>
          <cell r="F3379">
            <v>1899418.99</v>
          </cell>
          <cell r="G3379">
            <v>305494</v>
          </cell>
          <cell r="H3379">
            <v>38.729999999999997</v>
          </cell>
          <cell r="I3379">
            <v>0.38729999999999998</v>
          </cell>
          <cell r="J3379">
            <v>39990</v>
          </cell>
          <cell r="K3379">
            <v>40324</v>
          </cell>
          <cell r="L3379">
            <v>79500</v>
          </cell>
        </row>
        <row r="3380">
          <cell r="B3380">
            <v>2500000</v>
          </cell>
          <cell r="C3380">
            <v>39955</v>
          </cell>
          <cell r="F3380">
            <v>1421591.35</v>
          </cell>
          <cell r="G3380">
            <v>159163</v>
          </cell>
          <cell r="H3380">
            <v>44.54</v>
          </cell>
          <cell r="I3380">
            <v>0.44540000000000002</v>
          </cell>
          <cell r="J3380">
            <v>39990</v>
          </cell>
          <cell r="K3380">
            <v>40689</v>
          </cell>
          <cell r="L3380">
            <v>66375</v>
          </cell>
        </row>
        <row r="3381">
          <cell r="B3381">
            <v>4000000</v>
          </cell>
          <cell r="C3381">
            <v>39955</v>
          </cell>
          <cell r="F3381">
            <v>2038518.93</v>
          </cell>
          <cell r="G3381">
            <v>254661</v>
          </cell>
          <cell r="H3381">
            <v>44.54</v>
          </cell>
          <cell r="I3381">
            <v>0.44540000000000002</v>
          </cell>
          <cell r="J3381">
            <v>39990</v>
          </cell>
          <cell r="K3381">
            <v>40689</v>
          </cell>
          <cell r="L3381">
            <v>106200</v>
          </cell>
        </row>
        <row r="3382">
          <cell r="B3382">
            <v>16000000</v>
          </cell>
          <cell r="C3382">
            <v>39955</v>
          </cell>
          <cell r="D3382" t="str">
            <v>A</v>
          </cell>
          <cell r="E3382" t="str">
            <v>S</v>
          </cell>
          <cell r="F3382">
            <v>13929808.93</v>
          </cell>
          <cell r="G3382">
            <v>945098</v>
          </cell>
          <cell r="H3382">
            <v>36.04</v>
          </cell>
          <cell r="I3382">
            <v>0.3604</v>
          </cell>
          <cell r="J3382">
            <v>39990</v>
          </cell>
          <cell r="K3382">
            <v>40689</v>
          </cell>
          <cell r="L3382">
            <v>424800</v>
          </cell>
        </row>
        <row r="3383">
          <cell r="B3383">
            <v>14500000</v>
          </cell>
          <cell r="C3383">
            <v>39955</v>
          </cell>
          <cell r="F3383">
            <v>10376687.310000001</v>
          </cell>
          <cell r="G3383">
            <v>663743</v>
          </cell>
          <cell r="H3383">
            <v>35.950000000000003</v>
          </cell>
          <cell r="I3383">
            <v>0.35950000000000004</v>
          </cell>
          <cell r="J3383">
            <v>39990</v>
          </cell>
          <cell r="K3383">
            <v>41055</v>
          </cell>
          <cell r="L3383">
            <v>282750</v>
          </cell>
        </row>
        <row r="3384">
          <cell r="B3384">
            <v>5000000</v>
          </cell>
          <cell r="C3384">
            <v>39955</v>
          </cell>
          <cell r="D3384" t="str">
            <v>A</v>
          </cell>
          <cell r="E3384" t="str">
            <v>T</v>
          </cell>
          <cell r="F3384">
            <v>5212832.6100000003</v>
          </cell>
          <cell r="G3384">
            <v>377777</v>
          </cell>
          <cell r="H3384">
            <v>41.5</v>
          </cell>
          <cell r="I3384">
            <v>0.41499999999999998</v>
          </cell>
          <cell r="J3384">
            <v>39990</v>
          </cell>
          <cell r="K3384">
            <v>40508</v>
          </cell>
          <cell r="L3384">
            <v>132500</v>
          </cell>
        </row>
        <row r="3385">
          <cell r="B3385">
            <v>4000000</v>
          </cell>
          <cell r="C3385">
            <v>39955</v>
          </cell>
          <cell r="F3385">
            <v>1083761</v>
          </cell>
          <cell r="G3385">
            <v>302221</v>
          </cell>
          <cell r="H3385">
            <v>41.5</v>
          </cell>
          <cell r="I3385">
            <v>0.41499999999999998</v>
          </cell>
          <cell r="J3385">
            <v>39990</v>
          </cell>
          <cell r="K3385">
            <v>40508</v>
          </cell>
          <cell r="L3385">
            <v>106000</v>
          </cell>
        </row>
        <row r="3386">
          <cell r="B3386">
            <v>5000000</v>
          </cell>
          <cell r="C3386">
            <v>39955</v>
          </cell>
          <cell r="F3386">
            <v>3202617.24</v>
          </cell>
          <cell r="G3386">
            <v>318326</v>
          </cell>
          <cell r="H3386">
            <v>44.54</v>
          </cell>
          <cell r="I3386">
            <v>0.44540000000000002</v>
          </cell>
          <cell r="J3386">
            <v>39990</v>
          </cell>
          <cell r="K3386">
            <v>40689</v>
          </cell>
          <cell r="L3386">
            <v>132750</v>
          </cell>
        </row>
        <row r="3387">
          <cell r="B3387">
            <v>5000000</v>
          </cell>
          <cell r="C3387">
            <v>39955</v>
          </cell>
          <cell r="E3387" t="str">
            <v>R</v>
          </cell>
          <cell r="F3387">
            <v>4974872.7</v>
          </cell>
          <cell r="G3387">
            <v>318326</v>
          </cell>
          <cell r="H3387">
            <v>44.54</v>
          </cell>
          <cell r="I3387">
            <v>0.44540000000000002</v>
          </cell>
          <cell r="J3387">
            <v>39990</v>
          </cell>
          <cell r="K3387">
            <v>40689</v>
          </cell>
          <cell r="L3387">
            <v>132750</v>
          </cell>
        </row>
        <row r="3388">
          <cell r="B3388">
            <v>3500000</v>
          </cell>
          <cell r="C3388">
            <v>39955</v>
          </cell>
          <cell r="F3388">
            <v>2693159.04</v>
          </cell>
          <cell r="G3388">
            <v>204171</v>
          </cell>
          <cell r="H3388">
            <v>48.86</v>
          </cell>
          <cell r="I3388">
            <v>0.48859999999999998</v>
          </cell>
          <cell r="J3388">
            <v>39990</v>
          </cell>
          <cell r="K3388">
            <v>40873</v>
          </cell>
          <cell r="L3388">
            <v>85750</v>
          </cell>
        </row>
        <row r="3389">
          <cell r="B3389">
            <v>3000000</v>
          </cell>
          <cell r="C3389">
            <v>39955</v>
          </cell>
          <cell r="F3389">
            <v>1760920.88</v>
          </cell>
          <cell r="G3389">
            <v>190996</v>
          </cell>
          <cell r="H3389">
            <v>44.54</v>
          </cell>
          <cell r="I3389">
            <v>0.44540000000000002</v>
          </cell>
          <cell r="J3389">
            <v>39990</v>
          </cell>
          <cell r="K3389">
            <v>40689</v>
          </cell>
          <cell r="L3389">
            <v>79650</v>
          </cell>
        </row>
        <row r="3390">
          <cell r="B3390">
            <v>8000000</v>
          </cell>
          <cell r="C3390">
            <v>39955</v>
          </cell>
          <cell r="F3390">
            <v>3843738.66</v>
          </cell>
          <cell r="G3390">
            <v>444549</v>
          </cell>
          <cell r="H3390">
            <v>29.33</v>
          </cell>
          <cell r="I3390">
            <v>0.29330000000000001</v>
          </cell>
          <cell r="J3390">
            <v>39990</v>
          </cell>
          <cell r="K3390">
            <v>40689</v>
          </cell>
          <cell r="L3390">
            <v>131600</v>
          </cell>
        </row>
        <row r="3391">
          <cell r="B3391">
            <v>4000000</v>
          </cell>
          <cell r="C3391">
            <v>39955</v>
          </cell>
          <cell r="F3391">
            <v>2404303.2999999998</v>
          </cell>
          <cell r="G3391">
            <v>302221</v>
          </cell>
          <cell r="H3391">
            <v>41.5</v>
          </cell>
          <cell r="I3391">
            <v>0.41499999999999998</v>
          </cell>
          <cell r="J3391">
            <v>39990</v>
          </cell>
          <cell r="K3391">
            <v>40508</v>
          </cell>
          <cell r="L3391">
            <v>106000</v>
          </cell>
        </row>
        <row r="3392">
          <cell r="B3392">
            <v>5000000</v>
          </cell>
          <cell r="C3392">
            <v>39955</v>
          </cell>
          <cell r="F3392">
            <v>1342643.78</v>
          </cell>
          <cell r="G3392">
            <v>377777</v>
          </cell>
          <cell r="H3392">
            <v>41.5</v>
          </cell>
          <cell r="I3392">
            <v>0.41499999999999998</v>
          </cell>
          <cell r="J3392">
            <v>39990</v>
          </cell>
          <cell r="K3392">
            <v>40508</v>
          </cell>
          <cell r="L3392">
            <v>132500</v>
          </cell>
        </row>
        <row r="3393">
          <cell r="B3393">
            <v>6000000</v>
          </cell>
          <cell r="C3393">
            <v>39955</v>
          </cell>
          <cell r="F3393">
            <v>4200951.68</v>
          </cell>
          <cell r="G3393">
            <v>250066</v>
          </cell>
          <cell r="H3393">
            <v>28.58</v>
          </cell>
          <cell r="I3393">
            <v>0.2858</v>
          </cell>
          <cell r="J3393">
            <v>39990</v>
          </cell>
          <cell r="K3393">
            <v>41055</v>
          </cell>
          <cell r="L3393">
            <v>86400</v>
          </cell>
        </row>
        <row r="3394">
          <cell r="B3394">
            <v>4000000</v>
          </cell>
          <cell r="C3394">
            <v>39955</v>
          </cell>
          <cell r="E3394" t="str">
            <v>R</v>
          </cell>
          <cell r="F3394">
            <v>2973851.15</v>
          </cell>
          <cell r="G3394">
            <v>277821</v>
          </cell>
          <cell r="H3394">
            <v>29.57</v>
          </cell>
          <cell r="I3394">
            <v>0.29570000000000002</v>
          </cell>
          <cell r="J3394">
            <v>39990</v>
          </cell>
          <cell r="K3394">
            <v>40508</v>
          </cell>
          <cell r="L3394">
            <v>65600</v>
          </cell>
        </row>
        <row r="3395">
          <cell r="B3395">
            <v>8000000</v>
          </cell>
          <cell r="C3395">
            <v>39955</v>
          </cell>
          <cell r="F3395">
            <v>5568269.4900000002</v>
          </cell>
          <cell r="G3395">
            <v>333421</v>
          </cell>
          <cell r="H3395">
            <v>28.58</v>
          </cell>
          <cell r="I3395">
            <v>0.2858</v>
          </cell>
          <cell r="J3395">
            <v>39990</v>
          </cell>
          <cell r="K3395">
            <v>41055</v>
          </cell>
          <cell r="L3395">
            <v>115200</v>
          </cell>
        </row>
        <row r="3396">
          <cell r="B3396">
            <v>13000000</v>
          </cell>
          <cell r="C3396">
            <v>39955</v>
          </cell>
          <cell r="F3396">
            <v>9365900.3699999992</v>
          </cell>
          <cell r="G3396">
            <v>595080</v>
          </cell>
          <cell r="H3396">
            <v>35.950000000000003</v>
          </cell>
          <cell r="I3396">
            <v>0.35950000000000004</v>
          </cell>
          <cell r="J3396">
            <v>39990</v>
          </cell>
          <cell r="K3396">
            <v>41055</v>
          </cell>
          <cell r="L3396">
            <v>253500</v>
          </cell>
        </row>
        <row r="3397">
          <cell r="B3397">
            <v>6000000</v>
          </cell>
          <cell r="C3397">
            <v>39955</v>
          </cell>
          <cell r="F3397">
            <v>1476875.13</v>
          </cell>
          <cell r="G3397">
            <v>453332</v>
          </cell>
          <cell r="H3397">
            <v>41.5</v>
          </cell>
          <cell r="I3397">
            <v>0.41499999999999998</v>
          </cell>
          <cell r="J3397">
            <v>39990</v>
          </cell>
          <cell r="K3397">
            <v>40508</v>
          </cell>
          <cell r="L3397">
            <v>159000</v>
          </cell>
        </row>
        <row r="3398">
          <cell r="B3398">
            <v>4000000</v>
          </cell>
          <cell r="C3398">
            <v>39955</v>
          </cell>
          <cell r="F3398">
            <v>2904640.84</v>
          </cell>
          <cell r="G3398">
            <v>221116</v>
          </cell>
          <cell r="H3398">
            <v>51.88</v>
          </cell>
          <cell r="I3398">
            <v>0.51880000000000004</v>
          </cell>
          <cell r="J3398">
            <v>39990</v>
          </cell>
          <cell r="K3398">
            <v>41055</v>
          </cell>
          <cell r="L3398">
            <v>78000</v>
          </cell>
        </row>
        <row r="3399">
          <cell r="B3399">
            <v>4000000</v>
          </cell>
          <cell r="C3399">
            <v>39955</v>
          </cell>
          <cell r="F3399">
            <v>-10620.93</v>
          </cell>
          <cell r="G3399">
            <v>407325</v>
          </cell>
          <cell r="H3399">
            <v>38.729999999999997</v>
          </cell>
          <cell r="I3399">
            <v>0.38729999999999998</v>
          </cell>
          <cell r="J3399">
            <v>39990</v>
          </cell>
          <cell r="K3399">
            <v>40324</v>
          </cell>
          <cell r="L3399">
            <v>106000</v>
          </cell>
        </row>
        <row r="3400">
          <cell r="B3400">
            <v>4000000</v>
          </cell>
          <cell r="C3400">
            <v>39955</v>
          </cell>
          <cell r="F3400">
            <v>1723680.27</v>
          </cell>
          <cell r="G3400">
            <v>302221</v>
          </cell>
          <cell r="H3400">
            <v>41.5</v>
          </cell>
          <cell r="I3400">
            <v>0.41499999999999998</v>
          </cell>
          <cell r="J3400">
            <v>39990</v>
          </cell>
          <cell r="K3400">
            <v>40508</v>
          </cell>
          <cell r="L3400">
            <v>106000</v>
          </cell>
        </row>
        <row r="3401">
          <cell r="B3401">
            <v>6000000</v>
          </cell>
          <cell r="C3401">
            <v>39955</v>
          </cell>
          <cell r="F3401">
            <v>4419810.22</v>
          </cell>
          <cell r="G3401">
            <v>250066</v>
          </cell>
          <cell r="H3401">
            <v>28.58</v>
          </cell>
          <cell r="I3401">
            <v>0.2858</v>
          </cell>
          <cell r="J3401">
            <v>39990</v>
          </cell>
          <cell r="K3401">
            <v>41055</v>
          </cell>
          <cell r="L3401">
            <v>86400</v>
          </cell>
        </row>
        <row r="3402">
          <cell r="B3402">
            <v>5000000</v>
          </cell>
          <cell r="C3402">
            <v>39955</v>
          </cell>
          <cell r="F3402">
            <v>2459240.91</v>
          </cell>
          <cell r="G3402">
            <v>318326</v>
          </cell>
          <cell r="H3402">
            <v>44.54</v>
          </cell>
          <cell r="I3402">
            <v>0.44540000000000002</v>
          </cell>
          <cell r="J3402">
            <v>39990</v>
          </cell>
          <cell r="K3402">
            <v>40689</v>
          </cell>
          <cell r="L3402">
            <v>132750</v>
          </cell>
        </row>
        <row r="3403">
          <cell r="B3403">
            <v>8000000</v>
          </cell>
          <cell r="C3403">
            <v>39955</v>
          </cell>
          <cell r="F3403">
            <v>7173732.71</v>
          </cell>
          <cell r="G3403">
            <v>442232</v>
          </cell>
          <cell r="H3403">
            <v>51.88</v>
          </cell>
          <cell r="I3403">
            <v>0.51880000000000004</v>
          </cell>
          <cell r="J3403">
            <v>39990</v>
          </cell>
          <cell r="K3403">
            <v>41055</v>
          </cell>
          <cell r="L3403">
            <v>156000</v>
          </cell>
        </row>
        <row r="3404">
          <cell r="B3404">
            <v>5000000</v>
          </cell>
          <cell r="C3404">
            <v>39955</v>
          </cell>
          <cell r="F3404">
            <v>1352895.18</v>
          </cell>
          <cell r="G3404">
            <v>377777</v>
          </cell>
          <cell r="H3404">
            <v>41.5</v>
          </cell>
          <cell r="I3404">
            <v>0.41499999999999998</v>
          </cell>
          <cell r="J3404">
            <v>39990</v>
          </cell>
          <cell r="K3404">
            <v>40508</v>
          </cell>
          <cell r="L3404">
            <v>132500</v>
          </cell>
        </row>
        <row r="3405">
          <cell r="B3405">
            <v>8000000</v>
          </cell>
          <cell r="C3405">
            <v>39955</v>
          </cell>
          <cell r="F3405">
            <v>6051878.29</v>
          </cell>
          <cell r="G3405">
            <v>442232</v>
          </cell>
          <cell r="H3405">
            <v>51.88</v>
          </cell>
          <cell r="I3405">
            <v>0.51880000000000004</v>
          </cell>
          <cell r="J3405">
            <v>39990</v>
          </cell>
          <cell r="K3405">
            <v>41055</v>
          </cell>
          <cell r="L3405">
            <v>156000</v>
          </cell>
        </row>
        <row r="3406">
          <cell r="B3406">
            <v>5000000</v>
          </cell>
          <cell r="C3406">
            <v>39955</v>
          </cell>
          <cell r="G3406">
            <v>509157</v>
          </cell>
          <cell r="H3406">
            <v>38.729999999999997</v>
          </cell>
          <cell r="I3406">
            <v>0.38729999999999998</v>
          </cell>
          <cell r="J3406">
            <v>39990</v>
          </cell>
          <cell r="K3406">
            <v>40324</v>
          </cell>
          <cell r="L3406">
            <v>132500</v>
          </cell>
        </row>
        <row r="3407">
          <cell r="B3407">
            <v>24000000</v>
          </cell>
          <cell r="C3407">
            <v>39958</v>
          </cell>
          <cell r="F3407">
            <v>13333365.26</v>
          </cell>
          <cell r="G3407">
            <v>1417647</v>
          </cell>
          <cell r="H3407">
            <v>36.04</v>
          </cell>
          <cell r="I3407">
            <v>0.3604</v>
          </cell>
          <cell r="J3407">
            <v>39993</v>
          </cell>
          <cell r="K3407">
            <v>40692</v>
          </cell>
          <cell r="L3407">
            <v>637200</v>
          </cell>
        </row>
        <row r="3408">
          <cell r="B3408">
            <v>20000000</v>
          </cell>
          <cell r="C3408">
            <v>39958</v>
          </cell>
          <cell r="F3408">
            <v>14435114.960000001</v>
          </cell>
          <cell r="G3408">
            <v>915507</v>
          </cell>
          <cell r="H3408">
            <v>35.950000000000003</v>
          </cell>
          <cell r="I3408">
            <v>0.35950000000000004</v>
          </cell>
          <cell r="J3408">
            <v>39993</v>
          </cell>
          <cell r="K3408">
            <v>41058</v>
          </cell>
          <cell r="L3408">
            <v>390000</v>
          </cell>
        </row>
        <row r="3409">
          <cell r="B3409">
            <v>3000000</v>
          </cell>
          <cell r="C3409">
            <v>39958</v>
          </cell>
          <cell r="F3409">
            <v>1949438.25</v>
          </cell>
          <cell r="G3409">
            <v>190996</v>
          </cell>
          <cell r="H3409">
            <v>44.54</v>
          </cell>
          <cell r="I3409">
            <v>0.44540000000000002</v>
          </cell>
          <cell r="J3409">
            <v>39993</v>
          </cell>
          <cell r="K3409">
            <v>40692</v>
          </cell>
          <cell r="L3409">
            <v>79650</v>
          </cell>
        </row>
        <row r="3410">
          <cell r="B3410">
            <v>21000000</v>
          </cell>
          <cell r="C3410">
            <v>39958</v>
          </cell>
          <cell r="F3410">
            <v>10434400.92</v>
          </cell>
          <cell r="G3410">
            <v>1240442</v>
          </cell>
          <cell r="H3410">
            <v>36.04</v>
          </cell>
          <cell r="I3410">
            <v>0.3604</v>
          </cell>
          <cell r="J3410">
            <v>39993</v>
          </cell>
          <cell r="K3410">
            <v>40692</v>
          </cell>
          <cell r="L3410">
            <v>557550</v>
          </cell>
        </row>
        <row r="3411">
          <cell r="B3411">
            <v>22500000</v>
          </cell>
          <cell r="C3411">
            <v>39958</v>
          </cell>
          <cell r="F3411">
            <v>7675330.1799999997</v>
          </cell>
          <cell r="G3411">
            <v>1636984</v>
          </cell>
          <cell r="H3411">
            <v>36.090000000000003</v>
          </cell>
          <cell r="I3411">
            <v>0.36090000000000005</v>
          </cell>
          <cell r="J3411">
            <v>39993</v>
          </cell>
          <cell r="K3411">
            <v>40511</v>
          </cell>
          <cell r="L3411">
            <v>596250</v>
          </cell>
        </row>
        <row r="3412">
          <cell r="B3412">
            <v>7000000</v>
          </cell>
          <cell r="C3412">
            <v>39958</v>
          </cell>
          <cell r="F3412">
            <v>5654132.7699999996</v>
          </cell>
          <cell r="G3412">
            <v>386953</v>
          </cell>
          <cell r="H3412">
            <v>51.88</v>
          </cell>
          <cell r="I3412">
            <v>0.51880000000000004</v>
          </cell>
          <cell r="J3412">
            <v>39993</v>
          </cell>
          <cell r="K3412">
            <v>41058</v>
          </cell>
          <cell r="L3412">
            <v>136500</v>
          </cell>
        </row>
        <row r="3413">
          <cell r="B3413">
            <v>24000000</v>
          </cell>
          <cell r="C3413">
            <v>39958</v>
          </cell>
          <cell r="F3413">
            <v>17054789.379999999</v>
          </cell>
          <cell r="G3413">
            <v>1098608</v>
          </cell>
          <cell r="H3413">
            <v>35.950000000000003</v>
          </cell>
          <cell r="I3413">
            <v>0.35950000000000004</v>
          </cell>
          <cell r="J3413">
            <v>39993</v>
          </cell>
          <cell r="K3413">
            <v>41058</v>
          </cell>
          <cell r="L3413">
            <v>468000</v>
          </cell>
        </row>
        <row r="3414">
          <cell r="B3414">
            <v>5000000</v>
          </cell>
          <cell r="C3414">
            <v>39958</v>
          </cell>
          <cell r="F3414">
            <v>3410301.01</v>
          </cell>
          <cell r="G3414">
            <v>318326</v>
          </cell>
          <cell r="H3414">
            <v>44.54</v>
          </cell>
          <cell r="I3414">
            <v>0.44540000000000002</v>
          </cell>
          <cell r="J3414">
            <v>39993</v>
          </cell>
          <cell r="K3414">
            <v>40692</v>
          </cell>
          <cell r="L3414">
            <v>132750</v>
          </cell>
        </row>
        <row r="3415">
          <cell r="B3415">
            <v>5000000</v>
          </cell>
          <cell r="C3415">
            <v>39958</v>
          </cell>
          <cell r="F3415">
            <v>3793870.43</v>
          </cell>
          <cell r="G3415">
            <v>276395</v>
          </cell>
          <cell r="H3415">
            <v>51.88</v>
          </cell>
          <cell r="I3415">
            <v>0.51880000000000004</v>
          </cell>
          <cell r="J3415">
            <v>39993</v>
          </cell>
          <cell r="K3415">
            <v>41058</v>
          </cell>
          <cell r="L3415">
            <v>97500</v>
          </cell>
        </row>
        <row r="3416">
          <cell r="B3416">
            <v>14500000</v>
          </cell>
          <cell r="C3416">
            <v>39958</v>
          </cell>
          <cell r="F3416">
            <v>11397987.98</v>
          </cell>
          <cell r="G3416">
            <v>663743</v>
          </cell>
          <cell r="H3416">
            <v>35.950000000000003</v>
          </cell>
          <cell r="I3416">
            <v>0.35950000000000004</v>
          </cell>
          <cell r="J3416">
            <v>39993</v>
          </cell>
          <cell r="K3416">
            <v>41058</v>
          </cell>
          <cell r="L3416">
            <v>282750</v>
          </cell>
        </row>
        <row r="3417">
          <cell r="B3417">
            <v>7000000</v>
          </cell>
          <cell r="C3417">
            <v>39958</v>
          </cell>
          <cell r="D3417" t="str">
            <v>A</v>
          </cell>
          <cell r="E3417" t="str">
            <v>S</v>
          </cell>
          <cell r="F3417">
            <v>8007080.3499999996</v>
          </cell>
          <cell r="G3417">
            <v>386953</v>
          </cell>
          <cell r="H3417">
            <v>51.88</v>
          </cell>
          <cell r="I3417">
            <v>0.51880000000000004</v>
          </cell>
          <cell r="J3417">
            <v>39993</v>
          </cell>
          <cell r="K3417">
            <v>41058</v>
          </cell>
          <cell r="L3417">
            <v>136500</v>
          </cell>
        </row>
        <row r="3418">
          <cell r="B3418">
            <v>8000000</v>
          </cell>
          <cell r="C3418">
            <v>39958</v>
          </cell>
          <cell r="F3418">
            <v>3899440.85</v>
          </cell>
          <cell r="G3418">
            <v>460544</v>
          </cell>
          <cell r="H3418">
            <v>33.19</v>
          </cell>
          <cell r="I3418">
            <v>0.33189999999999997</v>
          </cell>
          <cell r="J3418">
            <v>39993</v>
          </cell>
          <cell r="K3418">
            <v>40692</v>
          </cell>
          <cell r="L3418">
            <v>211600</v>
          </cell>
        </row>
        <row r="3419">
          <cell r="B3419">
            <v>2000000</v>
          </cell>
          <cell r="C3419">
            <v>39958</v>
          </cell>
          <cell r="F3419">
            <v>460925.65</v>
          </cell>
          <cell r="G3419">
            <v>151111</v>
          </cell>
          <cell r="H3419">
            <v>41.5</v>
          </cell>
          <cell r="I3419">
            <v>0.41499999999999998</v>
          </cell>
          <cell r="J3419">
            <v>39993</v>
          </cell>
          <cell r="K3419">
            <v>40511</v>
          </cell>
          <cell r="L3419">
            <v>53000</v>
          </cell>
        </row>
        <row r="3420">
          <cell r="B3420">
            <v>4500000</v>
          </cell>
          <cell r="C3420">
            <v>39958</v>
          </cell>
          <cell r="F3420">
            <v>2207671.14</v>
          </cell>
          <cell r="G3420">
            <v>286493</v>
          </cell>
          <cell r="H3420">
            <v>44.54</v>
          </cell>
          <cell r="I3420">
            <v>0.44540000000000002</v>
          </cell>
          <cell r="J3420">
            <v>39993</v>
          </cell>
          <cell r="K3420">
            <v>40692</v>
          </cell>
          <cell r="L3420">
            <v>119475</v>
          </cell>
        </row>
        <row r="3421">
          <cell r="B3421">
            <v>12000000</v>
          </cell>
          <cell r="C3421">
            <v>39958</v>
          </cell>
          <cell r="F3421">
            <v>6685874.8399999999</v>
          </cell>
          <cell r="G3421">
            <v>708824</v>
          </cell>
          <cell r="H3421">
            <v>36.04</v>
          </cell>
          <cell r="I3421">
            <v>0.3604</v>
          </cell>
          <cell r="J3421">
            <v>39993</v>
          </cell>
          <cell r="K3421">
            <v>40692</v>
          </cell>
          <cell r="L3421">
            <v>318600</v>
          </cell>
        </row>
        <row r="3422">
          <cell r="B3422">
            <v>30000000</v>
          </cell>
          <cell r="C3422">
            <v>39958</v>
          </cell>
          <cell r="F3422">
            <v>21821986.219999999</v>
          </cell>
          <cell r="G3422">
            <v>1373260</v>
          </cell>
          <cell r="H3422">
            <v>35.950000000000003</v>
          </cell>
          <cell r="I3422">
            <v>0.35950000000000004</v>
          </cell>
          <cell r="J3422">
            <v>39993</v>
          </cell>
          <cell r="K3422">
            <v>41058</v>
          </cell>
          <cell r="L3422">
            <v>585000</v>
          </cell>
        </row>
        <row r="3423">
          <cell r="B3423">
            <v>12000000</v>
          </cell>
          <cell r="C3423">
            <v>39958</v>
          </cell>
          <cell r="F3423">
            <v>6702349.9100000001</v>
          </cell>
          <cell r="G3423">
            <v>708824</v>
          </cell>
          <cell r="H3423">
            <v>36.04</v>
          </cell>
          <cell r="I3423">
            <v>0.3604</v>
          </cell>
          <cell r="J3423">
            <v>39993</v>
          </cell>
          <cell r="K3423">
            <v>40692</v>
          </cell>
          <cell r="L3423">
            <v>318600</v>
          </cell>
        </row>
        <row r="3424">
          <cell r="B3424">
            <v>10500000</v>
          </cell>
          <cell r="C3424">
            <v>39958</v>
          </cell>
          <cell r="F3424">
            <v>7830252.75</v>
          </cell>
          <cell r="G3424">
            <v>480641</v>
          </cell>
          <cell r="H3424">
            <v>35.950000000000003</v>
          </cell>
          <cell r="I3424">
            <v>0.35950000000000004</v>
          </cell>
          <cell r="J3424">
            <v>39993</v>
          </cell>
          <cell r="K3424">
            <v>41058</v>
          </cell>
          <cell r="L3424">
            <v>204750</v>
          </cell>
        </row>
        <row r="3425">
          <cell r="B3425">
            <v>10500000</v>
          </cell>
          <cell r="C3425">
            <v>39958</v>
          </cell>
          <cell r="F3425">
            <v>7578147</v>
          </cell>
          <cell r="G3425">
            <v>480641</v>
          </cell>
          <cell r="H3425">
            <v>35.950000000000003</v>
          </cell>
          <cell r="I3425">
            <v>0.35950000000000004</v>
          </cell>
          <cell r="J3425">
            <v>39993</v>
          </cell>
          <cell r="K3425">
            <v>41058</v>
          </cell>
          <cell r="L3425">
            <v>204750</v>
          </cell>
        </row>
        <row r="3426">
          <cell r="B3426">
            <v>6000000</v>
          </cell>
          <cell r="C3426">
            <v>39958</v>
          </cell>
          <cell r="F3426">
            <v>2002124.92</v>
          </cell>
          <cell r="G3426">
            <v>416731</v>
          </cell>
          <cell r="H3426">
            <v>29.57</v>
          </cell>
          <cell r="I3426">
            <v>0.29570000000000002</v>
          </cell>
          <cell r="J3426">
            <v>39993</v>
          </cell>
          <cell r="K3426">
            <v>40511</v>
          </cell>
          <cell r="L3426">
            <v>98400</v>
          </cell>
        </row>
        <row r="3427">
          <cell r="B3427">
            <v>3000000</v>
          </cell>
          <cell r="C3427">
            <v>39958</v>
          </cell>
          <cell r="E3427" t="str">
            <v>Q</v>
          </cell>
          <cell r="F3427">
            <v>2738068.45</v>
          </cell>
          <cell r="G3427">
            <v>125033</v>
          </cell>
          <cell r="H3427">
            <v>28.58</v>
          </cell>
          <cell r="I3427">
            <v>0.2858</v>
          </cell>
          <cell r="J3427">
            <v>39993</v>
          </cell>
          <cell r="K3427">
            <v>41058</v>
          </cell>
          <cell r="L3427">
            <v>43200</v>
          </cell>
        </row>
        <row r="3428">
          <cell r="B3428">
            <v>5000000</v>
          </cell>
          <cell r="C3428">
            <v>39958</v>
          </cell>
          <cell r="D3428" t="str">
            <v>A</v>
          </cell>
          <cell r="E3428" t="str">
            <v>T</v>
          </cell>
          <cell r="F3428">
            <v>5520405.21</v>
          </cell>
          <cell r="G3428">
            <v>318326</v>
          </cell>
          <cell r="H3428">
            <v>44.54</v>
          </cell>
          <cell r="I3428">
            <v>0.44540000000000002</v>
          </cell>
          <cell r="J3428">
            <v>39993</v>
          </cell>
          <cell r="K3428">
            <v>40692</v>
          </cell>
          <cell r="L3428">
            <v>132750</v>
          </cell>
        </row>
        <row r="3429">
          <cell r="B3429">
            <v>4500000</v>
          </cell>
          <cell r="C3429">
            <v>39958</v>
          </cell>
          <cell r="F3429">
            <v>3399634.13</v>
          </cell>
          <cell r="G3429">
            <v>248756</v>
          </cell>
          <cell r="H3429">
            <v>51.88</v>
          </cell>
          <cell r="I3429">
            <v>0.51880000000000004</v>
          </cell>
          <cell r="J3429">
            <v>39993</v>
          </cell>
          <cell r="K3429">
            <v>41058</v>
          </cell>
          <cell r="L3429">
            <v>87750</v>
          </cell>
        </row>
        <row r="3430">
          <cell r="B3430">
            <v>4000000</v>
          </cell>
          <cell r="C3430">
            <v>39958</v>
          </cell>
          <cell r="F3430">
            <v>2146031.77</v>
          </cell>
          <cell r="G3430">
            <v>254661</v>
          </cell>
          <cell r="H3430">
            <v>44.54</v>
          </cell>
          <cell r="I3430">
            <v>0.44540000000000002</v>
          </cell>
          <cell r="J3430">
            <v>39993</v>
          </cell>
          <cell r="K3430">
            <v>40692</v>
          </cell>
          <cell r="L3430">
            <v>106200</v>
          </cell>
        </row>
        <row r="3431">
          <cell r="B3431">
            <v>3500000</v>
          </cell>
          <cell r="C3431">
            <v>39958</v>
          </cell>
          <cell r="F3431">
            <v>1695062.95</v>
          </cell>
          <cell r="G3431">
            <v>194490</v>
          </cell>
          <cell r="H3431">
            <v>29.33</v>
          </cell>
          <cell r="I3431">
            <v>0.29330000000000001</v>
          </cell>
          <cell r="J3431">
            <v>39993</v>
          </cell>
          <cell r="K3431">
            <v>40692</v>
          </cell>
          <cell r="L3431">
            <v>57575</v>
          </cell>
        </row>
        <row r="3432">
          <cell r="B3432">
            <v>5000000</v>
          </cell>
          <cell r="C3432">
            <v>39958</v>
          </cell>
          <cell r="F3432">
            <v>1386943.34</v>
          </cell>
          <cell r="G3432">
            <v>377777</v>
          </cell>
          <cell r="H3432">
            <v>41.5</v>
          </cell>
          <cell r="I3432">
            <v>0.41499999999999998</v>
          </cell>
          <cell r="J3432">
            <v>39993</v>
          </cell>
          <cell r="K3432">
            <v>40511</v>
          </cell>
          <cell r="L3432">
            <v>132500</v>
          </cell>
        </row>
        <row r="3433">
          <cell r="B3433">
            <v>4000000</v>
          </cell>
          <cell r="C3433">
            <v>39958</v>
          </cell>
          <cell r="F3433">
            <v>1546845.53</v>
          </cell>
          <cell r="G3433">
            <v>302221</v>
          </cell>
          <cell r="H3433">
            <v>41.5</v>
          </cell>
          <cell r="I3433">
            <v>0.41499999999999998</v>
          </cell>
          <cell r="J3433">
            <v>39993</v>
          </cell>
          <cell r="K3433">
            <v>40511</v>
          </cell>
          <cell r="L3433">
            <v>106000</v>
          </cell>
        </row>
        <row r="3434">
          <cell r="B3434">
            <v>4000000</v>
          </cell>
          <cell r="C3434">
            <v>39958</v>
          </cell>
          <cell r="F3434">
            <v>1081432.1599999999</v>
          </cell>
          <cell r="G3434">
            <v>302221</v>
          </cell>
          <cell r="H3434">
            <v>41.5</v>
          </cell>
          <cell r="I3434">
            <v>0.41499999999999998</v>
          </cell>
          <cell r="J3434">
            <v>39993</v>
          </cell>
          <cell r="K3434">
            <v>40511</v>
          </cell>
          <cell r="L3434">
            <v>106000</v>
          </cell>
        </row>
        <row r="3435">
          <cell r="B3435">
            <v>5000000</v>
          </cell>
          <cell r="C3435">
            <v>39958</v>
          </cell>
          <cell r="F3435">
            <v>3789259.83</v>
          </cell>
          <cell r="G3435">
            <v>276395</v>
          </cell>
          <cell r="H3435">
            <v>51.88</v>
          </cell>
          <cell r="I3435">
            <v>0.51880000000000004</v>
          </cell>
          <cell r="J3435">
            <v>39993</v>
          </cell>
          <cell r="K3435">
            <v>41058</v>
          </cell>
          <cell r="L3435">
            <v>97500</v>
          </cell>
        </row>
        <row r="3436">
          <cell r="B3436">
            <v>3000000</v>
          </cell>
          <cell r="C3436">
            <v>39958</v>
          </cell>
          <cell r="F3436">
            <v>1443427.76</v>
          </cell>
          <cell r="G3436">
            <v>166706</v>
          </cell>
          <cell r="H3436">
            <v>29.33</v>
          </cell>
          <cell r="I3436">
            <v>0.29330000000000001</v>
          </cell>
          <cell r="J3436">
            <v>39993</v>
          </cell>
          <cell r="K3436">
            <v>40692</v>
          </cell>
          <cell r="L3436">
            <v>49350</v>
          </cell>
        </row>
        <row r="3437">
          <cell r="B3437">
            <v>6000000</v>
          </cell>
          <cell r="C3437">
            <v>39958</v>
          </cell>
          <cell r="D3437" t="str">
            <v>A</v>
          </cell>
          <cell r="E3437" t="str">
            <v>S</v>
          </cell>
          <cell r="F3437">
            <v>7044703.1100000003</v>
          </cell>
          <cell r="G3437">
            <v>331674</v>
          </cell>
          <cell r="H3437">
            <v>51.88</v>
          </cell>
          <cell r="I3437">
            <v>0.51880000000000004</v>
          </cell>
          <cell r="J3437">
            <v>39993</v>
          </cell>
          <cell r="K3437">
            <v>41058</v>
          </cell>
          <cell r="L3437">
            <v>117000</v>
          </cell>
        </row>
        <row r="3438">
          <cell r="B3438">
            <v>23500000</v>
          </cell>
          <cell r="C3438">
            <v>39958</v>
          </cell>
          <cell r="F3438">
            <v>11760631.18</v>
          </cell>
          <cell r="G3438">
            <v>1388113</v>
          </cell>
          <cell r="H3438">
            <v>36.04</v>
          </cell>
          <cell r="I3438">
            <v>0.3604</v>
          </cell>
          <cell r="J3438">
            <v>39993</v>
          </cell>
          <cell r="K3438">
            <v>40692</v>
          </cell>
          <cell r="L3438">
            <v>623925</v>
          </cell>
        </row>
        <row r="3439">
          <cell r="B3439">
            <v>4000000</v>
          </cell>
          <cell r="C3439">
            <v>39958</v>
          </cell>
          <cell r="D3439" t="str">
            <v>A</v>
          </cell>
          <cell r="E3439" t="str">
            <v>S</v>
          </cell>
          <cell r="F3439">
            <v>1855240.75</v>
          </cell>
          <cell r="G3439">
            <v>407325</v>
          </cell>
          <cell r="H3439">
            <v>38.729999999999997</v>
          </cell>
          <cell r="I3439">
            <v>0.38729999999999998</v>
          </cell>
          <cell r="J3439">
            <v>39993</v>
          </cell>
          <cell r="K3439">
            <v>40327</v>
          </cell>
          <cell r="L3439">
            <v>106000</v>
          </cell>
        </row>
        <row r="3440">
          <cell r="B3440">
            <v>8000000</v>
          </cell>
          <cell r="C3440">
            <v>39958</v>
          </cell>
          <cell r="E3440" t="str">
            <v>P</v>
          </cell>
          <cell r="F3440">
            <v>4311054.26</v>
          </cell>
          <cell r="G3440">
            <v>604442</v>
          </cell>
          <cell r="H3440">
            <v>41.5</v>
          </cell>
          <cell r="I3440">
            <v>0.41499999999999998</v>
          </cell>
          <cell r="J3440">
            <v>39993</v>
          </cell>
          <cell r="K3440">
            <v>40511</v>
          </cell>
          <cell r="L3440">
            <v>212000</v>
          </cell>
        </row>
        <row r="3441">
          <cell r="B3441">
            <v>3000000</v>
          </cell>
          <cell r="C3441">
            <v>39958</v>
          </cell>
          <cell r="F3441">
            <v>2341324.2200000002</v>
          </cell>
          <cell r="G3441">
            <v>165837</v>
          </cell>
          <cell r="H3441">
            <v>51.88</v>
          </cell>
          <cell r="I3441">
            <v>0.51880000000000004</v>
          </cell>
          <cell r="J3441">
            <v>39993</v>
          </cell>
          <cell r="K3441">
            <v>41058</v>
          </cell>
          <cell r="L3441">
            <v>58500</v>
          </cell>
        </row>
        <row r="3442">
          <cell r="B3442">
            <v>10500000</v>
          </cell>
          <cell r="C3442">
            <v>39958</v>
          </cell>
          <cell r="F3442">
            <v>7718353.1299999999</v>
          </cell>
          <cell r="G3442">
            <v>480641</v>
          </cell>
          <cell r="H3442">
            <v>35.950000000000003</v>
          </cell>
          <cell r="I3442">
            <v>0.35950000000000004</v>
          </cell>
          <cell r="J3442">
            <v>39993</v>
          </cell>
          <cell r="K3442">
            <v>41058</v>
          </cell>
          <cell r="L3442">
            <v>204750</v>
          </cell>
        </row>
        <row r="3443">
          <cell r="B3443">
            <v>10000000</v>
          </cell>
          <cell r="C3443">
            <v>39958</v>
          </cell>
          <cell r="F3443">
            <v>2749009.96</v>
          </cell>
          <cell r="G3443">
            <v>755553</v>
          </cell>
          <cell r="H3443">
            <v>41.5</v>
          </cell>
          <cell r="I3443">
            <v>0.41499999999999998</v>
          </cell>
          <cell r="J3443">
            <v>39993</v>
          </cell>
          <cell r="K3443">
            <v>40511</v>
          </cell>
          <cell r="L3443">
            <v>265000</v>
          </cell>
        </row>
        <row r="3444">
          <cell r="B3444">
            <v>4500000</v>
          </cell>
          <cell r="C3444">
            <v>39958</v>
          </cell>
          <cell r="F3444">
            <v>1584169.7</v>
          </cell>
          <cell r="G3444">
            <v>339999</v>
          </cell>
          <cell r="H3444">
            <v>41.5</v>
          </cell>
          <cell r="I3444">
            <v>0.41499999999999998</v>
          </cell>
          <cell r="J3444">
            <v>39993</v>
          </cell>
          <cell r="K3444">
            <v>40511</v>
          </cell>
          <cell r="L3444">
            <v>119250</v>
          </cell>
        </row>
        <row r="3445">
          <cell r="B3445">
            <v>32000000</v>
          </cell>
          <cell r="C3445">
            <v>39958</v>
          </cell>
          <cell r="F3445">
            <v>23007018.870000001</v>
          </cell>
          <cell r="G3445">
            <v>1464811</v>
          </cell>
          <cell r="H3445">
            <v>35.950000000000003</v>
          </cell>
          <cell r="I3445">
            <v>0.35950000000000004</v>
          </cell>
          <cell r="J3445">
            <v>39993</v>
          </cell>
          <cell r="K3445">
            <v>41058</v>
          </cell>
          <cell r="L3445">
            <v>624000</v>
          </cell>
        </row>
        <row r="3446">
          <cell r="B3446">
            <v>12000000</v>
          </cell>
          <cell r="C3446">
            <v>39958</v>
          </cell>
          <cell r="F3446">
            <v>6447623.6699999999</v>
          </cell>
          <cell r="G3446">
            <v>708824</v>
          </cell>
          <cell r="H3446">
            <v>36.04</v>
          </cell>
          <cell r="I3446">
            <v>0.3604</v>
          </cell>
          <cell r="J3446">
            <v>39993</v>
          </cell>
          <cell r="K3446">
            <v>40692</v>
          </cell>
          <cell r="L3446">
            <v>318600</v>
          </cell>
        </row>
        <row r="3447">
          <cell r="B3447">
            <v>10000000</v>
          </cell>
          <cell r="C3447">
            <v>39958</v>
          </cell>
          <cell r="F3447">
            <v>4912267.2300000004</v>
          </cell>
          <cell r="G3447">
            <v>636651</v>
          </cell>
          <cell r="H3447">
            <v>44.54</v>
          </cell>
          <cell r="I3447">
            <v>0.44540000000000002</v>
          </cell>
          <cell r="J3447">
            <v>39993</v>
          </cell>
          <cell r="K3447">
            <v>40692</v>
          </cell>
          <cell r="L3447">
            <v>265500</v>
          </cell>
        </row>
        <row r="3448">
          <cell r="B3448">
            <v>6000000</v>
          </cell>
          <cell r="C3448">
            <v>39958</v>
          </cell>
          <cell r="F3448">
            <v>2991374.02</v>
          </cell>
          <cell r="G3448">
            <v>381991</v>
          </cell>
          <cell r="H3448">
            <v>44.54</v>
          </cell>
          <cell r="I3448">
            <v>0.44540000000000002</v>
          </cell>
          <cell r="J3448">
            <v>39993</v>
          </cell>
          <cell r="K3448">
            <v>40692</v>
          </cell>
          <cell r="L3448">
            <v>159300</v>
          </cell>
        </row>
        <row r="3449">
          <cell r="B3449">
            <v>7000000</v>
          </cell>
          <cell r="C3449">
            <v>39958</v>
          </cell>
          <cell r="E3449" t="str">
            <v>P</v>
          </cell>
          <cell r="F3449">
            <v>4525828.5</v>
          </cell>
          <cell r="G3449">
            <v>445656</v>
          </cell>
          <cell r="H3449">
            <v>44.54</v>
          </cell>
          <cell r="I3449">
            <v>0.44540000000000002</v>
          </cell>
          <cell r="J3449">
            <v>39993</v>
          </cell>
          <cell r="K3449">
            <v>40692</v>
          </cell>
          <cell r="L3449">
            <v>185850</v>
          </cell>
        </row>
        <row r="3450">
          <cell r="B3450">
            <v>4000000</v>
          </cell>
          <cell r="C3450">
            <v>39958</v>
          </cell>
          <cell r="D3450" t="str">
            <v>A</v>
          </cell>
          <cell r="E3450" t="str">
            <v>T</v>
          </cell>
          <cell r="F3450">
            <v>3905063.57</v>
          </cell>
          <cell r="G3450">
            <v>302221</v>
          </cell>
          <cell r="H3450">
            <v>41.5</v>
          </cell>
          <cell r="I3450">
            <v>0.41499999999999998</v>
          </cell>
          <cell r="J3450">
            <v>39993</v>
          </cell>
          <cell r="K3450">
            <v>40511</v>
          </cell>
          <cell r="L3450">
            <v>106000</v>
          </cell>
        </row>
        <row r="3451">
          <cell r="B3451">
            <v>12000000</v>
          </cell>
          <cell r="C3451">
            <v>39958</v>
          </cell>
          <cell r="E3451" t="str">
            <v>Q</v>
          </cell>
          <cell r="F3451">
            <v>6428578.5099999998</v>
          </cell>
          <cell r="G3451">
            <v>873058</v>
          </cell>
          <cell r="H3451">
            <v>36.090000000000003</v>
          </cell>
          <cell r="I3451">
            <v>0.36090000000000005</v>
          </cell>
          <cell r="J3451">
            <v>39993</v>
          </cell>
          <cell r="K3451">
            <v>40511</v>
          </cell>
          <cell r="L3451">
            <v>318000</v>
          </cell>
        </row>
        <row r="3452">
          <cell r="B3452">
            <v>5000000</v>
          </cell>
          <cell r="C3452">
            <v>39958</v>
          </cell>
          <cell r="F3452">
            <v>3796410.46</v>
          </cell>
          <cell r="G3452">
            <v>276395</v>
          </cell>
          <cell r="H3452">
            <v>51.88</v>
          </cell>
          <cell r="I3452">
            <v>0.51880000000000004</v>
          </cell>
          <cell r="J3452">
            <v>39993</v>
          </cell>
          <cell r="K3452">
            <v>41058</v>
          </cell>
          <cell r="L3452">
            <v>97500</v>
          </cell>
        </row>
        <row r="3453">
          <cell r="B3453">
            <v>11000000</v>
          </cell>
          <cell r="C3453">
            <v>39958</v>
          </cell>
          <cell r="F3453">
            <v>8964811.5</v>
          </cell>
          <cell r="G3453">
            <v>503529</v>
          </cell>
          <cell r="H3453">
            <v>35.950000000000003</v>
          </cell>
          <cell r="I3453">
            <v>0.35950000000000004</v>
          </cell>
          <cell r="J3453">
            <v>39993</v>
          </cell>
          <cell r="K3453">
            <v>41058</v>
          </cell>
          <cell r="L3453">
            <v>214500</v>
          </cell>
        </row>
        <row r="3454">
          <cell r="B3454">
            <v>3500000</v>
          </cell>
          <cell r="C3454">
            <v>39958</v>
          </cell>
          <cell r="F3454">
            <v>964787.01</v>
          </cell>
          <cell r="G3454">
            <v>264444</v>
          </cell>
          <cell r="H3454">
            <v>41.5</v>
          </cell>
          <cell r="I3454">
            <v>0.41499999999999998</v>
          </cell>
          <cell r="J3454">
            <v>39993</v>
          </cell>
          <cell r="K3454">
            <v>40511</v>
          </cell>
          <cell r="L3454">
            <v>92750</v>
          </cell>
        </row>
        <row r="3455">
          <cell r="B3455">
            <v>2000000</v>
          </cell>
          <cell r="C3455">
            <v>39958</v>
          </cell>
          <cell r="F3455">
            <v>1033208.88</v>
          </cell>
          <cell r="G3455">
            <v>127331</v>
          </cell>
          <cell r="H3455">
            <v>44.54</v>
          </cell>
          <cell r="I3455">
            <v>0.44540000000000002</v>
          </cell>
          <cell r="J3455">
            <v>39993</v>
          </cell>
          <cell r="K3455">
            <v>40692</v>
          </cell>
          <cell r="L3455">
            <v>53100</v>
          </cell>
        </row>
        <row r="3456">
          <cell r="B3456">
            <v>6000000</v>
          </cell>
          <cell r="C3456">
            <v>39958</v>
          </cell>
          <cell r="F3456">
            <v>1614549.58</v>
          </cell>
          <cell r="G3456">
            <v>453332</v>
          </cell>
          <cell r="H3456">
            <v>41.5</v>
          </cell>
          <cell r="I3456">
            <v>0.41499999999999998</v>
          </cell>
          <cell r="J3456">
            <v>39993</v>
          </cell>
          <cell r="K3456">
            <v>40511</v>
          </cell>
          <cell r="L3456">
            <v>159000</v>
          </cell>
        </row>
        <row r="3457">
          <cell r="B3457">
            <v>3500000</v>
          </cell>
          <cell r="C3457">
            <v>39958</v>
          </cell>
          <cell r="D3457" t="str">
            <v>A</v>
          </cell>
          <cell r="E3457" t="str">
            <v>T</v>
          </cell>
          <cell r="F3457">
            <v>4188670.43</v>
          </cell>
          <cell r="G3457">
            <v>145872</v>
          </cell>
          <cell r="H3457">
            <v>28.58</v>
          </cell>
          <cell r="I3457">
            <v>0.2858</v>
          </cell>
          <cell r="J3457">
            <v>39993</v>
          </cell>
          <cell r="K3457">
            <v>41058</v>
          </cell>
          <cell r="L3457">
            <v>50400</v>
          </cell>
        </row>
        <row r="3458">
          <cell r="B3458">
            <v>5000000</v>
          </cell>
          <cell r="C3458">
            <v>39958</v>
          </cell>
          <cell r="F3458">
            <v>2699397.56</v>
          </cell>
          <cell r="G3458">
            <v>318326</v>
          </cell>
          <cell r="H3458">
            <v>44.54</v>
          </cell>
          <cell r="I3458">
            <v>0.44540000000000002</v>
          </cell>
          <cell r="J3458">
            <v>39993</v>
          </cell>
          <cell r="K3458">
            <v>40692</v>
          </cell>
          <cell r="L3458">
            <v>132750</v>
          </cell>
        </row>
        <row r="3459">
          <cell r="B3459">
            <v>6000000</v>
          </cell>
          <cell r="C3459">
            <v>39958</v>
          </cell>
          <cell r="F3459">
            <v>4537292.16</v>
          </cell>
          <cell r="G3459">
            <v>331674</v>
          </cell>
          <cell r="H3459">
            <v>51.88</v>
          </cell>
          <cell r="I3459">
            <v>0.51880000000000004</v>
          </cell>
          <cell r="J3459">
            <v>39993</v>
          </cell>
          <cell r="K3459">
            <v>41058</v>
          </cell>
          <cell r="L3459">
            <v>117000</v>
          </cell>
        </row>
        <row r="3460">
          <cell r="B3460">
            <v>5500000</v>
          </cell>
          <cell r="C3460">
            <v>39958</v>
          </cell>
          <cell r="F3460">
            <v>2779136.02</v>
          </cell>
          <cell r="G3460">
            <v>350158</v>
          </cell>
          <cell r="H3460">
            <v>44.54</v>
          </cell>
          <cell r="I3460">
            <v>0.44540000000000002</v>
          </cell>
          <cell r="J3460">
            <v>39993</v>
          </cell>
          <cell r="K3460">
            <v>40692</v>
          </cell>
          <cell r="L3460">
            <v>146025</v>
          </cell>
        </row>
        <row r="3461">
          <cell r="B3461">
            <v>3000000</v>
          </cell>
          <cell r="C3461">
            <v>39958</v>
          </cell>
          <cell r="F3461">
            <v>1485400.4</v>
          </cell>
          <cell r="G3461">
            <v>190996</v>
          </cell>
          <cell r="H3461">
            <v>44.54</v>
          </cell>
          <cell r="I3461">
            <v>0.44540000000000002</v>
          </cell>
          <cell r="J3461">
            <v>39993</v>
          </cell>
          <cell r="K3461">
            <v>40692</v>
          </cell>
          <cell r="L3461">
            <v>79650</v>
          </cell>
        </row>
        <row r="3462">
          <cell r="B3462">
            <v>11000000</v>
          </cell>
          <cell r="C3462">
            <v>39958</v>
          </cell>
          <cell r="F3462">
            <v>8798895.4199999999</v>
          </cell>
          <cell r="G3462">
            <v>503529</v>
          </cell>
          <cell r="H3462">
            <v>35.950000000000003</v>
          </cell>
          <cell r="I3462">
            <v>0.35950000000000004</v>
          </cell>
          <cell r="J3462">
            <v>39993</v>
          </cell>
          <cell r="K3462">
            <v>41058</v>
          </cell>
          <cell r="L3462">
            <v>214500</v>
          </cell>
        </row>
        <row r="3463">
          <cell r="B3463">
            <v>3000000</v>
          </cell>
          <cell r="C3463">
            <v>39958</v>
          </cell>
          <cell r="E3463" t="str">
            <v>P</v>
          </cell>
          <cell r="F3463">
            <v>1951088.65</v>
          </cell>
          <cell r="G3463">
            <v>190996</v>
          </cell>
          <cell r="H3463">
            <v>44.54</v>
          </cell>
          <cell r="I3463">
            <v>0.44540000000000002</v>
          </cell>
          <cell r="J3463">
            <v>39993</v>
          </cell>
          <cell r="K3463">
            <v>40692</v>
          </cell>
          <cell r="L3463">
            <v>79650</v>
          </cell>
        </row>
        <row r="3464">
          <cell r="B3464">
            <v>3500000</v>
          </cell>
          <cell r="C3464">
            <v>39958</v>
          </cell>
          <cell r="D3464" t="str">
            <v>A</v>
          </cell>
          <cell r="E3464" t="str">
            <v>S</v>
          </cell>
          <cell r="F3464">
            <v>3597736.06</v>
          </cell>
          <cell r="G3464">
            <v>222828</v>
          </cell>
          <cell r="H3464">
            <v>44.54</v>
          </cell>
          <cell r="I3464">
            <v>0.44540000000000002</v>
          </cell>
          <cell r="J3464">
            <v>39993</v>
          </cell>
          <cell r="K3464">
            <v>40692</v>
          </cell>
          <cell r="L3464">
            <v>92925</v>
          </cell>
        </row>
        <row r="3465">
          <cell r="B3465">
            <v>2500000</v>
          </cell>
          <cell r="C3465">
            <v>39958</v>
          </cell>
          <cell r="F3465">
            <v>659943.28</v>
          </cell>
          <cell r="G3465">
            <v>188888</v>
          </cell>
          <cell r="H3465">
            <v>41.5</v>
          </cell>
          <cell r="I3465">
            <v>0.41499999999999998</v>
          </cell>
          <cell r="J3465">
            <v>39993</v>
          </cell>
          <cell r="K3465">
            <v>40511</v>
          </cell>
          <cell r="L3465">
            <v>66250</v>
          </cell>
        </row>
        <row r="3466">
          <cell r="B3466">
            <v>5000000</v>
          </cell>
          <cell r="C3466">
            <v>39958</v>
          </cell>
          <cell r="E3466" t="str">
            <v>R</v>
          </cell>
          <cell r="F3466">
            <v>5606318.7300000004</v>
          </cell>
          <cell r="G3466">
            <v>276395</v>
          </cell>
          <cell r="H3466">
            <v>51.88</v>
          </cell>
          <cell r="I3466">
            <v>0.51880000000000004</v>
          </cell>
          <cell r="J3466">
            <v>39993</v>
          </cell>
          <cell r="K3466">
            <v>41058</v>
          </cell>
          <cell r="L3466">
            <v>97500</v>
          </cell>
        </row>
        <row r="3467">
          <cell r="B3467">
            <v>4000000</v>
          </cell>
          <cell r="C3467">
            <v>39958</v>
          </cell>
          <cell r="D3467" t="str">
            <v>A</v>
          </cell>
          <cell r="E3467" t="str">
            <v>T</v>
          </cell>
          <cell r="F3467">
            <v>2815914.57</v>
          </cell>
          <cell r="G3467">
            <v>407325</v>
          </cell>
          <cell r="H3467">
            <v>38.729999999999997</v>
          </cell>
          <cell r="I3467">
            <v>0.38729999999999998</v>
          </cell>
          <cell r="J3467">
            <v>39993</v>
          </cell>
          <cell r="K3467">
            <v>40327</v>
          </cell>
          <cell r="L3467">
            <v>106000</v>
          </cell>
        </row>
        <row r="3468">
          <cell r="B3468">
            <v>4000000</v>
          </cell>
          <cell r="C3468">
            <v>39958</v>
          </cell>
          <cell r="F3468">
            <v>2022254.83</v>
          </cell>
          <cell r="G3468">
            <v>254661</v>
          </cell>
          <cell r="H3468">
            <v>44.54</v>
          </cell>
          <cell r="I3468">
            <v>0.44540000000000002</v>
          </cell>
          <cell r="J3468">
            <v>39993</v>
          </cell>
          <cell r="K3468">
            <v>40692</v>
          </cell>
          <cell r="L3468">
            <v>106200</v>
          </cell>
        </row>
        <row r="3469">
          <cell r="B3469">
            <v>5000000</v>
          </cell>
          <cell r="C3469">
            <v>39958</v>
          </cell>
          <cell r="F3469">
            <v>1202586.3999999999</v>
          </cell>
          <cell r="G3469">
            <v>377777</v>
          </cell>
          <cell r="H3469">
            <v>41.5</v>
          </cell>
          <cell r="I3469">
            <v>0.41499999999999998</v>
          </cell>
          <cell r="J3469">
            <v>39993</v>
          </cell>
          <cell r="K3469">
            <v>40511</v>
          </cell>
          <cell r="L3469">
            <v>132500</v>
          </cell>
        </row>
        <row r="3470">
          <cell r="B3470">
            <v>11500000</v>
          </cell>
          <cell r="C3470">
            <v>39958</v>
          </cell>
          <cell r="F3470">
            <v>8155635.5099999998</v>
          </cell>
          <cell r="G3470">
            <v>526417</v>
          </cell>
          <cell r="H3470">
            <v>35.950000000000003</v>
          </cell>
          <cell r="I3470">
            <v>0.35950000000000004</v>
          </cell>
          <cell r="J3470">
            <v>39993</v>
          </cell>
          <cell r="K3470">
            <v>41058</v>
          </cell>
          <cell r="L3470">
            <v>224250</v>
          </cell>
        </row>
        <row r="3471">
          <cell r="B3471">
            <v>4000000</v>
          </cell>
          <cell r="C3471">
            <v>39958</v>
          </cell>
          <cell r="E3471" t="str">
            <v>Q</v>
          </cell>
          <cell r="F3471">
            <v>2327642.4</v>
          </cell>
          <cell r="G3471">
            <v>302221</v>
          </cell>
          <cell r="H3471">
            <v>41.5</v>
          </cell>
          <cell r="I3471">
            <v>0.41499999999999998</v>
          </cell>
          <cell r="J3471">
            <v>39993</v>
          </cell>
          <cell r="K3471">
            <v>40511</v>
          </cell>
          <cell r="L3471">
            <v>106000</v>
          </cell>
        </row>
        <row r="3472">
          <cell r="B3472">
            <v>4000000</v>
          </cell>
          <cell r="C3472">
            <v>39958</v>
          </cell>
          <cell r="E3472" t="str">
            <v>Q</v>
          </cell>
          <cell r="F3472">
            <v>2562710.02</v>
          </cell>
          <cell r="G3472">
            <v>302221</v>
          </cell>
          <cell r="H3472">
            <v>41.5</v>
          </cell>
          <cell r="I3472">
            <v>0.41499999999999998</v>
          </cell>
          <cell r="J3472">
            <v>39993</v>
          </cell>
          <cell r="K3472">
            <v>40511</v>
          </cell>
          <cell r="L3472">
            <v>106000</v>
          </cell>
        </row>
        <row r="3473">
          <cell r="B3473">
            <v>4000000</v>
          </cell>
          <cell r="C3473">
            <v>39958</v>
          </cell>
          <cell r="E3473" t="str">
            <v>Q</v>
          </cell>
          <cell r="F3473">
            <v>4694264.84</v>
          </cell>
          <cell r="G3473">
            <v>221116</v>
          </cell>
          <cell r="H3473">
            <v>51.88</v>
          </cell>
          <cell r="I3473">
            <v>0.51880000000000004</v>
          </cell>
          <cell r="J3473">
            <v>39993</v>
          </cell>
          <cell r="K3473">
            <v>41058</v>
          </cell>
          <cell r="L3473">
            <v>78000</v>
          </cell>
        </row>
        <row r="3474">
          <cell r="B3474">
            <v>8000000</v>
          </cell>
          <cell r="C3474">
            <v>39958</v>
          </cell>
          <cell r="F3474">
            <v>2736536.37</v>
          </cell>
          <cell r="G3474">
            <v>604442</v>
          </cell>
          <cell r="H3474">
            <v>41.5</v>
          </cell>
          <cell r="I3474">
            <v>0.41499999999999998</v>
          </cell>
          <cell r="J3474">
            <v>39993</v>
          </cell>
          <cell r="K3474">
            <v>40511</v>
          </cell>
          <cell r="L3474">
            <v>212000</v>
          </cell>
        </row>
        <row r="3475">
          <cell r="B3475">
            <v>4000000</v>
          </cell>
          <cell r="C3475">
            <v>39958</v>
          </cell>
          <cell r="F3475">
            <v>1332902.7</v>
          </cell>
          <cell r="G3475">
            <v>302221</v>
          </cell>
          <cell r="H3475">
            <v>41.5</v>
          </cell>
          <cell r="I3475">
            <v>0.41499999999999998</v>
          </cell>
          <cell r="J3475">
            <v>39993</v>
          </cell>
          <cell r="K3475">
            <v>40511</v>
          </cell>
          <cell r="L3475">
            <v>106000</v>
          </cell>
        </row>
        <row r="3476">
          <cell r="B3476">
            <v>12000000</v>
          </cell>
          <cell r="C3476">
            <v>39958</v>
          </cell>
          <cell r="F3476">
            <v>9822903.1799999997</v>
          </cell>
          <cell r="G3476">
            <v>549304</v>
          </cell>
          <cell r="H3476">
            <v>35.950000000000003</v>
          </cell>
          <cell r="I3476">
            <v>0.35950000000000004</v>
          </cell>
          <cell r="J3476">
            <v>39993</v>
          </cell>
          <cell r="K3476">
            <v>41058</v>
          </cell>
          <cell r="L3476">
            <v>234000</v>
          </cell>
        </row>
        <row r="3477">
          <cell r="B3477">
            <v>3500000</v>
          </cell>
          <cell r="C3477">
            <v>39958</v>
          </cell>
          <cell r="F3477">
            <v>1741598.53</v>
          </cell>
          <cell r="G3477">
            <v>222828</v>
          </cell>
          <cell r="H3477">
            <v>44.54</v>
          </cell>
          <cell r="I3477">
            <v>0.44540000000000002</v>
          </cell>
          <cell r="J3477">
            <v>39993</v>
          </cell>
          <cell r="K3477">
            <v>40692</v>
          </cell>
          <cell r="L3477">
            <v>92925</v>
          </cell>
        </row>
        <row r="3478">
          <cell r="B3478">
            <v>5000000</v>
          </cell>
          <cell r="C3478">
            <v>39959</v>
          </cell>
          <cell r="E3478" t="str">
            <v>Q</v>
          </cell>
          <cell r="F3478">
            <v>4039522.79</v>
          </cell>
          <cell r="G3478">
            <v>318326</v>
          </cell>
          <cell r="H3478">
            <v>44.54</v>
          </cell>
          <cell r="I3478">
            <v>0.44540000000000002</v>
          </cell>
          <cell r="J3478">
            <v>39993</v>
          </cell>
          <cell r="K3478">
            <v>40692</v>
          </cell>
          <cell r="L3478">
            <v>132750</v>
          </cell>
        </row>
        <row r="3479">
          <cell r="B3479">
            <v>16000000</v>
          </cell>
          <cell r="C3479">
            <v>39959</v>
          </cell>
          <cell r="E3479" t="str">
            <v>R</v>
          </cell>
          <cell r="F3479">
            <v>4215340.37</v>
          </cell>
          <cell r="G3479">
            <v>1606914</v>
          </cell>
          <cell r="H3479">
            <v>35.94</v>
          </cell>
          <cell r="I3479">
            <v>0.3594</v>
          </cell>
          <cell r="J3479">
            <v>39993</v>
          </cell>
          <cell r="K3479">
            <v>40327</v>
          </cell>
          <cell r="L3479">
            <v>424000</v>
          </cell>
        </row>
        <row r="3480">
          <cell r="B3480">
            <v>15000000</v>
          </cell>
          <cell r="C3480">
            <v>39959</v>
          </cell>
          <cell r="F3480">
            <v>9323155.4199999999</v>
          </cell>
          <cell r="G3480">
            <v>765537</v>
          </cell>
          <cell r="H3480">
            <v>36.03</v>
          </cell>
          <cell r="I3480">
            <v>0.36030000000000001</v>
          </cell>
          <cell r="J3480">
            <v>39993</v>
          </cell>
          <cell r="K3480">
            <v>40876</v>
          </cell>
          <cell r="L3480">
            <v>367500</v>
          </cell>
        </row>
        <row r="3481">
          <cell r="B3481">
            <v>3000000</v>
          </cell>
          <cell r="C3481">
            <v>39959</v>
          </cell>
          <cell r="F3481">
            <v>1134820.23</v>
          </cell>
          <cell r="G3481">
            <v>226666</v>
          </cell>
          <cell r="H3481">
            <v>41.5</v>
          </cell>
          <cell r="I3481">
            <v>0.41499999999999998</v>
          </cell>
          <cell r="J3481">
            <v>39993</v>
          </cell>
          <cell r="K3481">
            <v>40511</v>
          </cell>
          <cell r="L3481">
            <v>79500</v>
          </cell>
        </row>
        <row r="3482">
          <cell r="B3482">
            <v>4000000</v>
          </cell>
          <cell r="C3482">
            <v>39959</v>
          </cell>
          <cell r="F3482">
            <v>1641869.16</v>
          </cell>
          <cell r="G3482">
            <v>254661</v>
          </cell>
          <cell r="H3482">
            <v>44.54</v>
          </cell>
          <cell r="I3482">
            <v>0.44540000000000002</v>
          </cell>
          <cell r="J3482">
            <v>39993</v>
          </cell>
          <cell r="K3482">
            <v>40692</v>
          </cell>
          <cell r="L3482">
            <v>106200</v>
          </cell>
        </row>
        <row r="3483">
          <cell r="B3483">
            <v>12000000</v>
          </cell>
          <cell r="C3483">
            <v>39959</v>
          </cell>
          <cell r="F3483">
            <v>7352435.04</v>
          </cell>
          <cell r="G3483">
            <v>708824</v>
          </cell>
          <cell r="H3483">
            <v>36.04</v>
          </cell>
          <cell r="I3483">
            <v>0.3604</v>
          </cell>
          <cell r="J3483">
            <v>39993</v>
          </cell>
          <cell r="K3483">
            <v>40692</v>
          </cell>
          <cell r="L3483">
            <v>318600</v>
          </cell>
        </row>
        <row r="3484">
          <cell r="B3484">
            <v>20000000</v>
          </cell>
          <cell r="C3484">
            <v>39959</v>
          </cell>
          <cell r="F3484">
            <v>9695039.5999999996</v>
          </cell>
          <cell r="G3484">
            <v>1181373</v>
          </cell>
          <cell r="H3484">
            <v>36.04</v>
          </cell>
          <cell r="I3484">
            <v>0.3604</v>
          </cell>
          <cell r="J3484">
            <v>39990</v>
          </cell>
          <cell r="K3484">
            <v>40689</v>
          </cell>
          <cell r="L3484">
            <v>531000</v>
          </cell>
        </row>
        <row r="3485">
          <cell r="B3485">
            <v>5000000</v>
          </cell>
          <cell r="C3485">
            <v>39959</v>
          </cell>
          <cell r="E3485" t="str">
            <v>P</v>
          </cell>
          <cell r="F3485">
            <v>4962198.3600000003</v>
          </cell>
          <cell r="G3485">
            <v>276395</v>
          </cell>
          <cell r="H3485">
            <v>51.88</v>
          </cell>
          <cell r="I3485">
            <v>0.51880000000000004</v>
          </cell>
          <cell r="J3485">
            <v>39993</v>
          </cell>
          <cell r="K3485">
            <v>41058</v>
          </cell>
          <cell r="L3485">
            <v>97500</v>
          </cell>
        </row>
        <row r="3486">
          <cell r="B3486">
            <v>7000000</v>
          </cell>
          <cell r="C3486">
            <v>39959</v>
          </cell>
          <cell r="F3486">
            <v>3752676.14</v>
          </cell>
          <cell r="G3486">
            <v>445656</v>
          </cell>
          <cell r="H3486">
            <v>44.54</v>
          </cell>
          <cell r="I3486">
            <v>0.44540000000000002</v>
          </cell>
          <cell r="J3486">
            <v>39993</v>
          </cell>
          <cell r="K3486">
            <v>40692</v>
          </cell>
          <cell r="L3486">
            <v>185850</v>
          </cell>
        </row>
        <row r="3487">
          <cell r="B3487">
            <v>5000000</v>
          </cell>
          <cell r="C3487">
            <v>39959</v>
          </cell>
          <cell r="F3487">
            <v>4066331.88</v>
          </cell>
          <cell r="G3487">
            <v>276395</v>
          </cell>
          <cell r="H3487">
            <v>51.88</v>
          </cell>
          <cell r="I3487">
            <v>0.51880000000000004</v>
          </cell>
          <cell r="J3487">
            <v>39993</v>
          </cell>
          <cell r="K3487">
            <v>41058</v>
          </cell>
          <cell r="L3487">
            <v>97500</v>
          </cell>
        </row>
        <row r="3488">
          <cell r="B3488">
            <v>3000000</v>
          </cell>
          <cell r="C3488">
            <v>39959</v>
          </cell>
          <cell r="D3488" t="str">
            <v>A</v>
          </cell>
          <cell r="E3488" t="str">
            <v>T</v>
          </cell>
          <cell r="F3488">
            <v>1848323.2</v>
          </cell>
          <cell r="G3488">
            <v>305494</v>
          </cell>
          <cell r="H3488">
            <v>38.729999999999997</v>
          </cell>
          <cell r="I3488">
            <v>0.38729999999999998</v>
          </cell>
          <cell r="J3488">
            <v>39993</v>
          </cell>
          <cell r="K3488">
            <v>40327</v>
          </cell>
          <cell r="L3488">
            <v>79500</v>
          </cell>
        </row>
        <row r="3489">
          <cell r="B3489">
            <v>3000000</v>
          </cell>
          <cell r="C3489">
            <v>39959</v>
          </cell>
          <cell r="D3489" t="str">
            <v>A</v>
          </cell>
          <cell r="E3489" t="str">
            <v>T</v>
          </cell>
          <cell r="F3489">
            <v>3734297.1</v>
          </cell>
          <cell r="G3489">
            <v>175004</v>
          </cell>
          <cell r="H3489">
            <v>48.86</v>
          </cell>
          <cell r="I3489">
            <v>0.48859999999999998</v>
          </cell>
          <cell r="J3489">
            <v>39993</v>
          </cell>
          <cell r="K3489">
            <v>40876</v>
          </cell>
          <cell r="L3489">
            <v>73500</v>
          </cell>
        </row>
        <row r="3490">
          <cell r="B3490">
            <v>3500000</v>
          </cell>
          <cell r="C3490">
            <v>39959</v>
          </cell>
          <cell r="D3490" t="str">
            <v>A</v>
          </cell>
          <cell r="E3490" t="str">
            <v>T</v>
          </cell>
          <cell r="F3490">
            <v>3877564.09</v>
          </cell>
          <cell r="G3490">
            <v>222828</v>
          </cell>
          <cell r="H3490">
            <v>44.54</v>
          </cell>
          <cell r="I3490">
            <v>0.44540000000000002</v>
          </cell>
          <cell r="J3490">
            <v>39993</v>
          </cell>
          <cell r="K3490">
            <v>40692</v>
          </cell>
          <cell r="L3490">
            <v>92925</v>
          </cell>
        </row>
        <row r="3491">
          <cell r="B3491">
            <v>10500000</v>
          </cell>
          <cell r="C3491">
            <v>39959</v>
          </cell>
          <cell r="F3491">
            <v>7742520.3099999996</v>
          </cell>
          <cell r="G3491">
            <v>480641</v>
          </cell>
          <cell r="H3491">
            <v>35.950000000000003</v>
          </cell>
          <cell r="I3491">
            <v>0.35950000000000004</v>
          </cell>
          <cell r="J3491">
            <v>39993</v>
          </cell>
          <cell r="K3491">
            <v>41058</v>
          </cell>
          <cell r="L3491">
            <v>204750</v>
          </cell>
        </row>
        <row r="3492">
          <cell r="B3492">
            <v>5000000</v>
          </cell>
          <cell r="C3492">
            <v>39959</v>
          </cell>
          <cell r="F3492">
            <v>3023999.48</v>
          </cell>
          <cell r="G3492">
            <v>236163</v>
          </cell>
          <cell r="H3492">
            <v>28.97</v>
          </cell>
          <cell r="I3492">
            <v>0.28970000000000001</v>
          </cell>
          <cell r="J3492">
            <v>39993</v>
          </cell>
          <cell r="K3492">
            <v>40876</v>
          </cell>
          <cell r="L3492">
            <v>72000</v>
          </cell>
        </row>
        <row r="3493">
          <cell r="B3493">
            <v>6000000</v>
          </cell>
          <cell r="C3493">
            <v>39959</v>
          </cell>
          <cell r="E3493" t="str">
            <v>Q</v>
          </cell>
          <cell r="F3493">
            <v>4278638.2300000004</v>
          </cell>
          <cell r="G3493">
            <v>333412</v>
          </cell>
          <cell r="H3493">
            <v>29.33</v>
          </cell>
          <cell r="I3493">
            <v>0.29330000000000001</v>
          </cell>
          <cell r="J3493">
            <v>39993</v>
          </cell>
          <cell r="K3493">
            <v>40692</v>
          </cell>
          <cell r="L3493">
            <v>98700</v>
          </cell>
        </row>
        <row r="3494">
          <cell r="B3494">
            <v>10000000</v>
          </cell>
          <cell r="C3494">
            <v>39959</v>
          </cell>
          <cell r="E3494" t="str">
            <v>P</v>
          </cell>
          <cell r="F3494">
            <v>6570510.1200000001</v>
          </cell>
          <cell r="G3494">
            <v>636651</v>
          </cell>
          <cell r="H3494">
            <v>44.54</v>
          </cell>
          <cell r="I3494">
            <v>0.44540000000000002</v>
          </cell>
          <cell r="J3494">
            <v>39993</v>
          </cell>
          <cell r="K3494">
            <v>40692</v>
          </cell>
          <cell r="L3494">
            <v>265500</v>
          </cell>
        </row>
        <row r="3495">
          <cell r="B3495">
            <v>5000000</v>
          </cell>
          <cell r="C3495">
            <v>39959</v>
          </cell>
          <cell r="F3495">
            <v>2662051.9900000002</v>
          </cell>
          <cell r="G3495">
            <v>318326</v>
          </cell>
          <cell r="H3495">
            <v>44.54</v>
          </cell>
          <cell r="I3495">
            <v>0.44540000000000002</v>
          </cell>
          <cell r="J3495">
            <v>39993</v>
          </cell>
          <cell r="K3495">
            <v>40692</v>
          </cell>
          <cell r="L3495">
            <v>132750</v>
          </cell>
        </row>
        <row r="3496">
          <cell r="B3496">
            <v>8000000</v>
          </cell>
          <cell r="C3496">
            <v>39959</v>
          </cell>
          <cell r="F3496">
            <v>6312909.1900000004</v>
          </cell>
          <cell r="G3496">
            <v>442232</v>
          </cell>
          <cell r="H3496">
            <v>51.88</v>
          </cell>
          <cell r="I3496">
            <v>0.51880000000000004</v>
          </cell>
          <cell r="J3496">
            <v>39993</v>
          </cell>
          <cell r="K3496">
            <v>41058</v>
          </cell>
          <cell r="L3496">
            <v>156000</v>
          </cell>
        </row>
        <row r="3497">
          <cell r="B3497">
            <v>3000000</v>
          </cell>
          <cell r="C3497">
            <v>39959</v>
          </cell>
          <cell r="F3497">
            <v>1820950.15</v>
          </cell>
          <cell r="G3497">
            <v>190996</v>
          </cell>
          <cell r="H3497">
            <v>44.54</v>
          </cell>
          <cell r="I3497">
            <v>0.44540000000000002</v>
          </cell>
          <cell r="J3497">
            <v>39993</v>
          </cell>
          <cell r="K3497">
            <v>40692</v>
          </cell>
          <cell r="L3497">
            <v>79650</v>
          </cell>
        </row>
        <row r="3498">
          <cell r="B3498">
            <v>4000000</v>
          </cell>
          <cell r="C3498">
            <v>39959</v>
          </cell>
          <cell r="E3498" t="str">
            <v>R</v>
          </cell>
          <cell r="F3498">
            <v>4450421.25</v>
          </cell>
          <cell r="G3498">
            <v>254661</v>
          </cell>
          <cell r="H3498">
            <v>44.54</v>
          </cell>
          <cell r="I3498">
            <v>0.44540000000000002</v>
          </cell>
          <cell r="J3498">
            <v>39993</v>
          </cell>
          <cell r="K3498">
            <v>40692</v>
          </cell>
          <cell r="L3498">
            <v>106200</v>
          </cell>
        </row>
        <row r="3499">
          <cell r="B3499">
            <v>10000000</v>
          </cell>
          <cell r="C3499">
            <v>39959</v>
          </cell>
          <cell r="E3499" t="str">
            <v>P</v>
          </cell>
          <cell r="F3499">
            <v>8940836.7100000009</v>
          </cell>
          <cell r="G3499">
            <v>552789</v>
          </cell>
          <cell r="H3499">
            <v>51.88</v>
          </cell>
          <cell r="I3499">
            <v>0.51880000000000004</v>
          </cell>
          <cell r="J3499">
            <v>39993</v>
          </cell>
          <cell r="K3499">
            <v>41058</v>
          </cell>
          <cell r="L3499">
            <v>195000</v>
          </cell>
        </row>
        <row r="3500">
          <cell r="B3500">
            <v>5000000</v>
          </cell>
          <cell r="C3500">
            <v>39959</v>
          </cell>
          <cell r="F3500">
            <v>2627702.1</v>
          </cell>
          <cell r="G3500">
            <v>318326</v>
          </cell>
          <cell r="H3500">
            <v>44.54</v>
          </cell>
          <cell r="I3500">
            <v>0.44540000000000002</v>
          </cell>
          <cell r="J3500">
            <v>39993</v>
          </cell>
          <cell r="K3500">
            <v>40692</v>
          </cell>
          <cell r="L3500">
            <v>132750</v>
          </cell>
        </row>
        <row r="3501">
          <cell r="B3501">
            <v>5000000</v>
          </cell>
          <cell r="C3501">
            <v>39959</v>
          </cell>
          <cell r="E3501" t="str">
            <v>Q</v>
          </cell>
          <cell r="F3501">
            <v>3522205.97</v>
          </cell>
          <cell r="G3501">
            <v>287840</v>
          </cell>
          <cell r="H3501">
            <v>33.19</v>
          </cell>
          <cell r="I3501">
            <v>0.33189999999999997</v>
          </cell>
          <cell r="J3501">
            <v>39993</v>
          </cell>
          <cell r="K3501">
            <v>40692</v>
          </cell>
          <cell r="L3501">
            <v>132250</v>
          </cell>
        </row>
        <row r="3502">
          <cell r="B3502">
            <v>13000000</v>
          </cell>
          <cell r="C3502">
            <v>39959</v>
          </cell>
          <cell r="E3502" t="str">
            <v>Q</v>
          </cell>
          <cell r="F3502">
            <v>9096349.7400000002</v>
          </cell>
          <cell r="G3502">
            <v>767893</v>
          </cell>
          <cell r="H3502">
            <v>36.04</v>
          </cell>
          <cell r="I3502">
            <v>0.3604</v>
          </cell>
          <cell r="J3502">
            <v>39993</v>
          </cell>
          <cell r="K3502">
            <v>40692</v>
          </cell>
          <cell r="L3502">
            <v>345150</v>
          </cell>
        </row>
        <row r="3503">
          <cell r="B3503">
            <v>2000000</v>
          </cell>
          <cell r="C3503">
            <v>39959</v>
          </cell>
          <cell r="F3503">
            <v>967318.12</v>
          </cell>
          <cell r="G3503">
            <v>111138</v>
          </cell>
          <cell r="H3503">
            <v>29.33</v>
          </cell>
          <cell r="I3503">
            <v>0.29330000000000001</v>
          </cell>
          <cell r="J3503">
            <v>39993</v>
          </cell>
          <cell r="K3503">
            <v>40692</v>
          </cell>
          <cell r="L3503">
            <v>32900</v>
          </cell>
        </row>
        <row r="3504">
          <cell r="B3504">
            <v>2000000</v>
          </cell>
          <cell r="C3504">
            <v>39959</v>
          </cell>
          <cell r="F3504">
            <v>539539.5</v>
          </cell>
          <cell r="G3504">
            <v>151111</v>
          </cell>
          <cell r="H3504">
            <v>41.5</v>
          </cell>
          <cell r="I3504">
            <v>0.41499999999999998</v>
          </cell>
          <cell r="J3504">
            <v>39993</v>
          </cell>
          <cell r="K3504">
            <v>40511</v>
          </cell>
          <cell r="L3504">
            <v>53000</v>
          </cell>
        </row>
        <row r="3505">
          <cell r="B3505">
            <v>3000000</v>
          </cell>
          <cell r="C3505">
            <v>39959</v>
          </cell>
          <cell r="D3505" t="str">
            <v>A</v>
          </cell>
          <cell r="E3505" t="str">
            <v>T</v>
          </cell>
          <cell r="F3505">
            <v>3411977.41</v>
          </cell>
          <cell r="G3505">
            <v>226666</v>
          </cell>
          <cell r="H3505">
            <v>41.5</v>
          </cell>
          <cell r="I3505">
            <v>0.41499999999999998</v>
          </cell>
          <cell r="J3505">
            <v>39993</v>
          </cell>
          <cell r="K3505">
            <v>40511</v>
          </cell>
          <cell r="L3505">
            <v>79500</v>
          </cell>
        </row>
        <row r="3506">
          <cell r="B3506">
            <v>14500000</v>
          </cell>
          <cell r="C3506">
            <v>39959</v>
          </cell>
          <cell r="F3506">
            <v>8193048.7199999997</v>
          </cell>
          <cell r="G3506">
            <v>856495</v>
          </cell>
          <cell r="H3506">
            <v>36.04</v>
          </cell>
          <cell r="I3506">
            <v>0.3604</v>
          </cell>
          <cell r="J3506">
            <v>39993</v>
          </cell>
          <cell r="K3506">
            <v>40692</v>
          </cell>
          <cell r="L3506">
            <v>384975</v>
          </cell>
        </row>
        <row r="3507">
          <cell r="B3507">
            <v>5000000</v>
          </cell>
          <cell r="C3507">
            <v>39959</v>
          </cell>
          <cell r="F3507">
            <v>-2012.28</v>
          </cell>
          <cell r="G3507">
            <v>509157</v>
          </cell>
          <cell r="H3507">
            <v>38.729999999999997</v>
          </cell>
          <cell r="I3507">
            <v>0.38729999999999998</v>
          </cell>
          <cell r="J3507">
            <v>39993</v>
          </cell>
          <cell r="K3507">
            <v>40327</v>
          </cell>
          <cell r="L3507">
            <v>132500</v>
          </cell>
        </row>
        <row r="3508">
          <cell r="B3508">
            <v>4000000</v>
          </cell>
          <cell r="C3508">
            <v>39959</v>
          </cell>
          <cell r="F3508">
            <v>2197852.5</v>
          </cell>
          <cell r="G3508">
            <v>254661</v>
          </cell>
          <cell r="H3508">
            <v>44.54</v>
          </cell>
          <cell r="I3508">
            <v>0.44540000000000002</v>
          </cell>
          <cell r="J3508">
            <v>39993</v>
          </cell>
          <cell r="K3508">
            <v>40692</v>
          </cell>
          <cell r="L3508">
            <v>106200</v>
          </cell>
        </row>
        <row r="3509">
          <cell r="B3509">
            <v>4000000</v>
          </cell>
          <cell r="C3509">
            <v>39959</v>
          </cell>
          <cell r="F3509">
            <v>2136372.0099999998</v>
          </cell>
          <cell r="G3509">
            <v>254661</v>
          </cell>
          <cell r="H3509">
            <v>44.54</v>
          </cell>
          <cell r="I3509">
            <v>0.44540000000000002</v>
          </cell>
          <cell r="J3509">
            <v>39993</v>
          </cell>
          <cell r="K3509">
            <v>40692</v>
          </cell>
          <cell r="L3509">
            <v>106200</v>
          </cell>
        </row>
        <row r="3510">
          <cell r="B3510">
            <v>4000000</v>
          </cell>
          <cell r="C3510">
            <v>39959</v>
          </cell>
          <cell r="E3510" t="str">
            <v>Q</v>
          </cell>
          <cell r="F3510">
            <v>222994.9</v>
          </cell>
          <cell r="G3510">
            <v>407325</v>
          </cell>
          <cell r="H3510">
            <v>38.729999999999997</v>
          </cell>
          <cell r="I3510">
            <v>0.38729999999999998</v>
          </cell>
          <cell r="J3510">
            <v>39993</v>
          </cell>
          <cell r="K3510">
            <v>40327</v>
          </cell>
          <cell r="L3510">
            <v>106000</v>
          </cell>
        </row>
        <row r="3511">
          <cell r="B3511">
            <v>5000000</v>
          </cell>
          <cell r="C3511">
            <v>39959</v>
          </cell>
          <cell r="F3511">
            <v>4127836.79</v>
          </cell>
          <cell r="G3511">
            <v>276395</v>
          </cell>
          <cell r="H3511">
            <v>51.88</v>
          </cell>
          <cell r="I3511">
            <v>0.51880000000000004</v>
          </cell>
          <cell r="J3511">
            <v>39993</v>
          </cell>
          <cell r="K3511">
            <v>41058</v>
          </cell>
          <cell r="L3511">
            <v>97500</v>
          </cell>
        </row>
        <row r="3512">
          <cell r="B3512">
            <v>6000000</v>
          </cell>
          <cell r="C3512">
            <v>39959</v>
          </cell>
          <cell r="F3512">
            <v>3316846.99</v>
          </cell>
          <cell r="G3512">
            <v>350007</v>
          </cell>
          <cell r="H3512">
            <v>48.86</v>
          </cell>
          <cell r="I3512">
            <v>0.48859999999999998</v>
          </cell>
          <cell r="J3512">
            <v>39993</v>
          </cell>
          <cell r="K3512">
            <v>40876</v>
          </cell>
          <cell r="L3512">
            <v>147000</v>
          </cell>
        </row>
        <row r="3513">
          <cell r="B3513">
            <v>4000000</v>
          </cell>
          <cell r="C3513">
            <v>39959</v>
          </cell>
          <cell r="F3513">
            <v>1530788.26</v>
          </cell>
          <cell r="G3513">
            <v>302221</v>
          </cell>
          <cell r="H3513">
            <v>41.5</v>
          </cell>
          <cell r="I3513">
            <v>0.41499999999999998</v>
          </cell>
          <cell r="J3513">
            <v>39993</v>
          </cell>
          <cell r="K3513">
            <v>40511</v>
          </cell>
          <cell r="L3513">
            <v>106000</v>
          </cell>
        </row>
        <row r="3514">
          <cell r="B3514">
            <v>3500000</v>
          </cell>
          <cell r="C3514">
            <v>39959</v>
          </cell>
          <cell r="F3514">
            <v>1794385.75</v>
          </cell>
          <cell r="G3514">
            <v>222828</v>
          </cell>
          <cell r="H3514">
            <v>44.54</v>
          </cell>
          <cell r="I3514">
            <v>0.44540000000000002</v>
          </cell>
          <cell r="J3514">
            <v>39993</v>
          </cell>
          <cell r="K3514">
            <v>40692</v>
          </cell>
          <cell r="L3514">
            <v>92925</v>
          </cell>
        </row>
        <row r="3515">
          <cell r="B3515">
            <v>7000000</v>
          </cell>
          <cell r="C3515">
            <v>39959</v>
          </cell>
          <cell r="E3515" t="str">
            <v>P</v>
          </cell>
          <cell r="F3515">
            <v>4856427.83</v>
          </cell>
          <cell r="G3515">
            <v>445656</v>
          </cell>
          <cell r="H3515">
            <v>44.54</v>
          </cell>
          <cell r="I3515">
            <v>0.44540000000000002</v>
          </cell>
          <cell r="J3515">
            <v>39993</v>
          </cell>
          <cell r="K3515">
            <v>40692</v>
          </cell>
          <cell r="L3515">
            <v>185850</v>
          </cell>
        </row>
        <row r="3516">
          <cell r="B3516">
            <v>4500000</v>
          </cell>
          <cell r="C3516">
            <v>39959</v>
          </cell>
          <cell r="F3516">
            <v>2318045.79</v>
          </cell>
          <cell r="G3516">
            <v>286493</v>
          </cell>
          <cell r="H3516">
            <v>44.54</v>
          </cell>
          <cell r="I3516">
            <v>0.44540000000000002</v>
          </cell>
          <cell r="J3516">
            <v>39993</v>
          </cell>
          <cell r="K3516">
            <v>40692</v>
          </cell>
          <cell r="L3516">
            <v>119475</v>
          </cell>
        </row>
        <row r="3517">
          <cell r="B3517">
            <v>3500000</v>
          </cell>
          <cell r="C3517">
            <v>39959</v>
          </cell>
          <cell r="E3517" t="str">
            <v>P</v>
          </cell>
          <cell r="F3517">
            <v>3143771.65</v>
          </cell>
          <cell r="G3517">
            <v>193477</v>
          </cell>
          <cell r="H3517">
            <v>51.88</v>
          </cell>
          <cell r="I3517">
            <v>0.51880000000000004</v>
          </cell>
          <cell r="J3517">
            <v>39993</v>
          </cell>
          <cell r="K3517">
            <v>41058</v>
          </cell>
          <cell r="L3517">
            <v>68250</v>
          </cell>
        </row>
        <row r="3518">
          <cell r="B3518">
            <v>10000000</v>
          </cell>
          <cell r="C3518">
            <v>39959</v>
          </cell>
          <cell r="F3518">
            <v>5896375.1399999997</v>
          </cell>
          <cell r="G3518">
            <v>636651</v>
          </cell>
          <cell r="H3518">
            <v>44.54</v>
          </cell>
          <cell r="I3518">
            <v>0.44540000000000002</v>
          </cell>
          <cell r="J3518">
            <v>39993</v>
          </cell>
          <cell r="K3518">
            <v>40692</v>
          </cell>
          <cell r="L3518">
            <v>265500</v>
          </cell>
        </row>
        <row r="3519">
          <cell r="B3519">
            <v>5000000</v>
          </cell>
          <cell r="C3519">
            <v>39959</v>
          </cell>
          <cell r="F3519">
            <v>2374339.37</v>
          </cell>
          <cell r="G3519">
            <v>318326</v>
          </cell>
          <cell r="H3519">
            <v>44.54</v>
          </cell>
          <cell r="I3519">
            <v>0.44540000000000002</v>
          </cell>
          <cell r="J3519">
            <v>39993</v>
          </cell>
          <cell r="K3519">
            <v>40692</v>
          </cell>
          <cell r="L3519">
            <v>132750</v>
          </cell>
        </row>
        <row r="3520">
          <cell r="B3520">
            <v>8000000</v>
          </cell>
          <cell r="C3520">
            <v>39959</v>
          </cell>
          <cell r="F3520">
            <v>6984082.46</v>
          </cell>
          <cell r="G3520">
            <v>442232</v>
          </cell>
          <cell r="H3520">
            <v>51.88</v>
          </cell>
          <cell r="I3520">
            <v>0.51880000000000004</v>
          </cell>
          <cell r="J3520">
            <v>39993</v>
          </cell>
          <cell r="K3520">
            <v>41058</v>
          </cell>
          <cell r="L3520">
            <v>156000</v>
          </cell>
        </row>
        <row r="3521">
          <cell r="B3521">
            <v>6500000</v>
          </cell>
          <cell r="C3521">
            <v>39959</v>
          </cell>
          <cell r="E3521" t="str">
            <v>P</v>
          </cell>
          <cell r="F3521">
            <v>6546101.3300000001</v>
          </cell>
          <cell r="G3521">
            <v>359313</v>
          </cell>
          <cell r="H3521">
            <v>51.88</v>
          </cell>
          <cell r="I3521">
            <v>0.51880000000000004</v>
          </cell>
          <cell r="J3521">
            <v>39993</v>
          </cell>
          <cell r="K3521">
            <v>41058</v>
          </cell>
          <cell r="L3521">
            <v>126750</v>
          </cell>
        </row>
        <row r="3522">
          <cell r="B3522">
            <v>4000000</v>
          </cell>
          <cell r="C3522">
            <v>39959</v>
          </cell>
          <cell r="F3522">
            <v>1207341.5900000001</v>
          </cell>
          <cell r="G3522">
            <v>302221</v>
          </cell>
          <cell r="H3522">
            <v>41.5</v>
          </cell>
          <cell r="I3522">
            <v>0.41499999999999998</v>
          </cell>
          <cell r="J3522">
            <v>39993</v>
          </cell>
          <cell r="K3522">
            <v>40511</v>
          </cell>
          <cell r="L3522">
            <v>106000</v>
          </cell>
        </row>
        <row r="3523">
          <cell r="B3523">
            <v>6000000</v>
          </cell>
          <cell r="C3523">
            <v>39959</v>
          </cell>
          <cell r="F3523">
            <v>3000966.72</v>
          </cell>
          <cell r="G3523">
            <v>381991</v>
          </cell>
          <cell r="H3523">
            <v>44.54</v>
          </cell>
          <cell r="I3523">
            <v>0.44540000000000002</v>
          </cell>
          <cell r="J3523">
            <v>39993</v>
          </cell>
          <cell r="K3523">
            <v>40692</v>
          </cell>
          <cell r="L3523">
            <v>159300</v>
          </cell>
        </row>
        <row r="3524">
          <cell r="B3524">
            <v>20000000</v>
          </cell>
          <cell r="C3524">
            <v>39959</v>
          </cell>
          <cell r="F3524">
            <v>9845690.3399999999</v>
          </cell>
          <cell r="G3524">
            <v>1181373</v>
          </cell>
          <cell r="H3524">
            <v>36.04</v>
          </cell>
          <cell r="I3524">
            <v>0.3604</v>
          </cell>
          <cell r="J3524">
            <v>39993</v>
          </cell>
          <cell r="K3524">
            <v>40692</v>
          </cell>
          <cell r="L3524">
            <v>531000</v>
          </cell>
        </row>
        <row r="3525">
          <cell r="B3525">
            <v>6000000</v>
          </cell>
          <cell r="C3525">
            <v>39959</v>
          </cell>
          <cell r="D3525" t="str">
            <v>A</v>
          </cell>
          <cell r="E3525" t="str">
            <v>S</v>
          </cell>
          <cell r="F3525">
            <v>5952281.3200000003</v>
          </cell>
          <cell r="G3525">
            <v>381991</v>
          </cell>
          <cell r="H3525">
            <v>44.54</v>
          </cell>
          <cell r="I3525">
            <v>0.44540000000000002</v>
          </cell>
          <cell r="J3525">
            <v>39993</v>
          </cell>
          <cell r="K3525">
            <v>40692</v>
          </cell>
          <cell r="L3525">
            <v>159300</v>
          </cell>
        </row>
        <row r="3526">
          <cell r="B3526">
            <v>15000000</v>
          </cell>
          <cell r="C3526">
            <v>39959</v>
          </cell>
          <cell r="F3526">
            <v>10691181.720000001</v>
          </cell>
          <cell r="G3526">
            <v>686630</v>
          </cell>
          <cell r="H3526">
            <v>35.950000000000003</v>
          </cell>
          <cell r="I3526">
            <v>0.35950000000000004</v>
          </cell>
          <cell r="J3526">
            <v>39993</v>
          </cell>
          <cell r="K3526">
            <v>41058</v>
          </cell>
          <cell r="L3526">
            <v>292500</v>
          </cell>
        </row>
        <row r="3527">
          <cell r="B3527">
            <v>3000000</v>
          </cell>
          <cell r="C3527">
            <v>39959</v>
          </cell>
          <cell r="F3527">
            <v>685983.87</v>
          </cell>
          <cell r="G3527">
            <v>226666</v>
          </cell>
          <cell r="H3527">
            <v>41.5</v>
          </cell>
          <cell r="I3527">
            <v>0.41499999999999998</v>
          </cell>
          <cell r="J3527">
            <v>39993</v>
          </cell>
          <cell r="K3527">
            <v>40511</v>
          </cell>
          <cell r="L3527">
            <v>79500</v>
          </cell>
        </row>
        <row r="3528">
          <cell r="B3528">
            <v>12000000</v>
          </cell>
          <cell r="C3528">
            <v>39959</v>
          </cell>
          <cell r="F3528">
            <v>6854867.2599999998</v>
          </cell>
          <cell r="G3528">
            <v>666823</v>
          </cell>
          <cell r="H3528">
            <v>29.33</v>
          </cell>
          <cell r="I3528">
            <v>0.29330000000000001</v>
          </cell>
          <cell r="J3528">
            <v>39993</v>
          </cell>
          <cell r="K3528">
            <v>40692</v>
          </cell>
          <cell r="L3528">
            <v>197400</v>
          </cell>
        </row>
        <row r="3529">
          <cell r="B3529">
            <v>4000000</v>
          </cell>
          <cell r="C3529">
            <v>39959</v>
          </cell>
          <cell r="F3529">
            <v>1312547.6100000001</v>
          </cell>
          <cell r="G3529">
            <v>302221</v>
          </cell>
          <cell r="H3529">
            <v>41.5</v>
          </cell>
          <cell r="I3529">
            <v>0.41499999999999998</v>
          </cell>
          <cell r="J3529">
            <v>39993</v>
          </cell>
          <cell r="K3529">
            <v>40511</v>
          </cell>
          <cell r="L3529">
            <v>106000</v>
          </cell>
        </row>
        <row r="3530">
          <cell r="B3530">
            <v>7000000</v>
          </cell>
          <cell r="C3530">
            <v>39959</v>
          </cell>
          <cell r="F3530">
            <v>3562166.72</v>
          </cell>
          <cell r="G3530">
            <v>445656</v>
          </cell>
          <cell r="H3530">
            <v>44.54</v>
          </cell>
          <cell r="I3530">
            <v>0.44540000000000002</v>
          </cell>
          <cell r="J3530">
            <v>39993</v>
          </cell>
          <cell r="K3530">
            <v>40692</v>
          </cell>
          <cell r="L3530">
            <v>185850</v>
          </cell>
        </row>
        <row r="3531">
          <cell r="B3531">
            <v>3000000</v>
          </cell>
          <cell r="C3531">
            <v>39959</v>
          </cell>
          <cell r="D3531" t="str">
            <v>A</v>
          </cell>
          <cell r="E3531" t="str">
            <v>T</v>
          </cell>
          <cell r="F3531">
            <v>3667772.3</v>
          </cell>
          <cell r="G3531">
            <v>190996</v>
          </cell>
          <cell r="H3531">
            <v>44.54</v>
          </cell>
          <cell r="I3531">
            <v>0.44540000000000002</v>
          </cell>
          <cell r="J3531">
            <v>39993</v>
          </cell>
          <cell r="K3531">
            <v>40692</v>
          </cell>
          <cell r="L3531">
            <v>79650</v>
          </cell>
        </row>
        <row r="3532">
          <cell r="B3532">
            <v>3000000</v>
          </cell>
          <cell r="C3532">
            <v>39959</v>
          </cell>
          <cell r="E3532" t="str">
            <v>P</v>
          </cell>
          <cell r="F3532">
            <v>2292543.9700000002</v>
          </cell>
          <cell r="G3532">
            <v>190996</v>
          </cell>
          <cell r="H3532">
            <v>44.54</v>
          </cell>
          <cell r="I3532">
            <v>0.44540000000000002</v>
          </cell>
          <cell r="J3532">
            <v>39993</v>
          </cell>
          <cell r="K3532">
            <v>40692</v>
          </cell>
          <cell r="L3532">
            <v>79650</v>
          </cell>
        </row>
        <row r="3533">
          <cell r="B3533">
            <v>3500000</v>
          </cell>
          <cell r="C3533">
            <v>39959</v>
          </cell>
          <cell r="F3533">
            <v>1160656.6599999999</v>
          </cell>
          <cell r="G3533">
            <v>264444</v>
          </cell>
          <cell r="H3533">
            <v>41.5</v>
          </cell>
          <cell r="I3533">
            <v>0.41499999999999998</v>
          </cell>
          <cell r="J3533">
            <v>39993</v>
          </cell>
          <cell r="K3533">
            <v>40511</v>
          </cell>
          <cell r="L3533">
            <v>92750</v>
          </cell>
        </row>
        <row r="3534">
          <cell r="B3534">
            <v>2000000</v>
          </cell>
          <cell r="C3534">
            <v>39959</v>
          </cell>
          <cell r="F3534">
            <v>986735.4</v>
          </cell>
          <cell r="G3534">
            <v>127331</v>
          </cell>
          <cell r="H3534">
            <v>44.54</v>
          </cell>
          <cell r="I3534">
            <v>0.44540000000000002</v>
          </cell>
          <cell r="J3534">
            <v>39993</v>
          </cell>
          <cell r="K3534">
            <v>40692</v>
          </cell>
          <cell r="L3534">
            <v>53100</v>
          </cell>
        </row>
        <row r="3535">
          <cell r="B3535">
            <v>5000000</v>
          </cell>
          <cell r="C3535">
            <v>39959</v>
          </cell>
          <cell r="F3535">
            <v>2550678.1800000002</v>
          </cell>
          <cell r="G3535">
            <v>318326</v>
          </cell>
          <cell r="H3535">
            <v>44.54</v>
          </cell>
          <cell r="I3535">
            <v>0.44540000000000002</v>
          </cell>
          <cell r="J3535">
            <v>39993</v>
          </cell>
          <cell r="K3535">
            <v>40692</v>
          </cell>
          <cell r="L3535">
            <v>132750</v>
          </cell>
        </row>
        <row r="3536">
          <cell r="B3536">
            <v>10000000</v>
          </cell>
          <cell r="C3536">
            <v>39959</v>
          </cell>
          <cell r="E3536" t="str">
            <v>R</v>
          </cell>
          <cell r="F3536">
            <v>8467687.8499999996</v>
          </cell>
          <cell r="G3536">
            <v>636651</v>
          </cell>
          <cell r="H3536">
            <v>44.54</v>
          </cell>
          <cell r="I3536">
            <v>0.44540000000000002</v>
          </cell>
          <cell r="J3536">
            <v>39993</v>
          </cell>
          <cell r="K3536">
            <v>40692</v>
          </cell>
          <cell r="L3536">
            <v>265500</v>
          </cell>
        </row>
        <row r="3537">
          <cell r="B3537">
            <v>17000000</v>
          </cell>
          <cell r="C3537">
            <v>39959</v>
          </cell>
          <cell r="F3537">
            <v>12008682.550000001</v>
          </cell>
          <cell r="G3537">
            <v>778181</v>
          </cell>
          <cell r="H3537">
            <v>35.950000000000003</v>
          </cell>
          <cell r="I3537">
            <v>0.35950000000000004</v>
          </cell>
          <cell r="J3537">
            <v>39993</v>
          </cell>
          <cell r="K3537">
            <v>41058</v>
          </cell>
          <cell r="L3537">
            <v>331500</v>
          </cell>
        </row>
        <row r="3538">
          <cell r="B3538">
            <v>4000000</v>
          </cell>
          <cell r="C3538">
            <v>39959</v>
          </cell>
          <cell r="F3538">
            <v>2039394.63</v>
          </cell>
          <cell r="G3538">
            <v>254661</v>
          </cell>
          <cell r="H3538">
            <v>44.54</v>
          </cell>
          <cell r="I3538">
            <v>0.44540000000000002</v>
          </cell>
          <cell r="J3538">
            <v>39993</v>
          </cell>
          <cell r="K3538">
            <v>40692</v>
          </cell>
          <cell r="L3538">
            <v>106200</v>
          </cell>
        </row>
        <row r="3539">
          <cell r="B3539">
            <v>4000000</v>
          </cell>
          <cell r="C3539">
            <v>39959</v>
          </cell>
          <cell r="F3539">
            <v>2946485.12</v>
          </cell>
          <cell r="G3539">
            <v>221116</v>
          </cell>
          <cell r="H3539">
            <v>51.88</v>
          </cell>
          <cell r="I3539">
            <v>0.51880000000000004</v>
          </cell>
          <cell r="J3539">
            <v>39993</v>
          </cell>
          <cell r="K3539">
            <v>41058</v>
          </cell>
          <cell r="L3539">
            <v>78000</v>
          </cell>
        </row>
        <row r="3540">
          <cell r="B3540">
            <v>18000000</v>
          </cell>
          <cell r="C3540">
            <v>39959</v>
          </cell>
          <cell r="F3540">
            <v>13597427.75</v>
          </cell>
          <cell r="G3540">
            <v>823956</v>
          </cell>
          <cell r="H3540">
            <v>35.950000000000003</v>
          </cell>
          <cell r="I3540">
            <v>0.35950000000000004</v>
          </cell>
          <cell r="J3540">
            <v>39993</v>
          </cell>
          <cell r="K3540">
            <v>41058</v>
          </cell>
          <cell r="L3540">
            <v>351000</v>
          </cell>
        </row>
        <row r="3541">
          <cell r="B3541">
            <v>2500000</v>
          </cell>
          <cell r="C3541">
            <v>39959</v>
          </cell>
          <cell r="D3541" t="str">
            <v>A</v>
          </cell>
          <cell r="F3541">
            <v>17502.310000000001</v>
          </cell>
          <cell r="G3541">
            <v>254579</v>
          </cell>
          <cell r="H3541">
            <v>38.729999999999997</v>
          </cell>
          <cell r="I3541">
            <v>0.38729999999999998</v>
          </cell>
          <cell r="J3541">
            <v>39993</v>
          </cell>
          <cell r="K3541">
            <v>40327</v>
          </cell>
          <cell r="L3541">
            <v>66250</v>
          </cell>
        </row>
        <row r="3542">
          <cell r="B3542">
            <v>2500000</v>
          </cell>
          <cell r="C3542">
            <v>39959</v>
          </cell>
          <cell r="F3542">
            <v>877259.12</v>
          </cell>
          <cell r="G3542">
            <v>188888</v>
          </cell>
          <cell r="H3542">
            <v>41.5</v>
          </cell>
          <cell r="I3542">
            <v>0.41499999999999998</v>
          </cell>
          <cell r="J3542">
            <v>39993</v>
          </cell>
          <cell r="K3542">
            <v>40511</v>
          </cell>
          <cell r="L3542">
            <v>66250</v>
          </cell>
        </row>
        <row r="3543">
          <cell r="B3543">
            <v>6000000</v>
          </cell>
          <cell r="C3543">
            <v>39959</v>
          </cell>
          <cell r="F3543">
            <v>3232851.43</v>
          </cell>
          <cell r="G3543">
            <v>381991</v>
          </cell>
          <cell r="H3543">
            <v>44.54</v>
          </cell>
          <cell r="I3543">
            <v>0.44540000000000002</v>
          </cell>
          <cell r="J3543">
            <v>39993</v>
          </cell>
          <cell r="K3543">
            <v>40692</v>
          </cell>
          <cell r="L3543">
            <v>159300</v>
          </cell>
        </row>
        <row r="3544">
          <cell r="B3544">
            <v>16000000</v>
          </cell>
          <cell r="C3544">
            <v>39959</v>
          </cell>
          <cell r="F3544">
            <v>11527702.33</v>
          </cell>
          <cell r="G3544">
            <v>732406</v>
          </cell>
          <cell r="H3544">
            <v>35.950000000000003</v>
          </cell>
          <cell r="I3544">
            <v>0.35950000000000004</v>
          </cell>
          <cell r="J3544">
            <v>39993</v>
          </cell>
          <cell r="K3544">
            <v>41058</v>
          </cell>
          <cell r="L3544">
            <v>312000</v>
          </cell>
        </row>
        <row r="3545">
          <cell r="B3545">
            <v>16000000</v>
          </cell>
          <cell r="C3545">
            <v>39959</v>
          </cell>
          <cell r="F3545">
            <v>-162999.07999999999</v>
          </cell>
          <cell r="G3545">
            <v>945098</v>
          </cell>
          <cell r="H3545">
            <v>36.04</v>
          </cell>
          <cell r="I3545">
            <v>0.3604</v>
          </cell>
          <cell r="J3545">
            <v>39993</v>
          </cell>
          <cell r="K3545">
            <v>40692</v>
          </cell>
          <cell r="L3545">
            <v>424800</v>
          </cell>
        </row>
        <row r="3546">
          <cell r="B3546">
            <v>4500000</v>
          </cell>
          <cell r="C3546">
            <v>39959</v>
          </cell>
          <cell r="F3546">
            <v>1570749.06</v>
          </cell>
          <cell r="G3546">
            <v>339999</v>
          </cell>
          <cell r="H3546">
            <v>41.5</v>
          </cell>
          <cell r="I3546">
            <v>0.41499999999999998</v>
          </cell>
          <cell r="J3546">
            <v>39993</v>
          </cell>
          <cell r="K3546">
            <v>40511</v>
          </cell>
          <cell r="L3546">
            <v>119250</v>
          </cell>
        </row>
        <row r="3547">
          <cell r="B3547">
            <v>14500000</v>
          </cell>
          <cell r="C3547">
            <v>39959</v>
          </cell>
          <cell r="F3547">
            <v>11375516.58</v>
          </cell>
          <cell r="G3547">
            <v>663743</v>
          </cell>
          <cell r="H3547">
            <v>35.950000000000003</v>
          </cell>
          <cell r="I3547">
            <v>0.35950000000000004</v>
          </cell>
          <cell r="J3547">
            <v>39993</v>
          </cell>
          <cell r="K3547">
            <v>41058</v>
          </cell>
          <cell r="L3547">
            <v>282750</v>
          </cell>
        </row>
        <row r="3548">
          <cell r="B3548">
            <v>12000000</v>
          </cell>
          <cell r="C3548">
            <v>39959</v>
          </cell>
          <cell r="F3548">
            <v>8842218.9600000009</v>
          </cell>
          <cell r="G3548">
            <v>549304</v>
          </cell>
          <cell r="H3548">
            <v>35.950000000000003</v>
          </cell>
          <cell r="I3548">
            <v>0.35950000000000004</v>
          </cell>
          <cell r="J3548">
            <v>39993</v>
          </cell>
          <cell r="K3548">
            <v>41058</v>
          </cell>
          <cell r="L3548">
            <v>234000</v>
          </cell>
        </row>
        <row r="3549">
          <cell r="B3549">
            <v>8000000</v>
          </cell>
          <cell r="C3549">
            <v>39959</v>
          </cell>
          <cell r="D3549" t="str">
            <v>A</v>
          </cell>
          <cell r="E3549" t="str">
            <v>S</v>
          </cell>
          <cell r="F3549">
            <v>8831228.1199999992</v>
          </cell>
          <cell r="G3549">
            <v>442232</v>
          </cell>
          <cell r="H3549">
            <v>51.88</v>
          </cell>
          <cell r="I3549">
            <v>0.51880000000000004</v>
          </cell>
          <cell r="J3549">
            <v>39993</v>
          </cell>
          <cell r="K3549">
            <v>41058</v>
          </cell>
          <cell r="L3549">
            <v>156000</v>
          </cell>
        </row>
        <row r="3550">
          <cell r="B3550">
            <v>6000000</v>
          </cell>
          <cell r="C3550">
            <v>39959</v>
          </cell>
          <cell r="F3550">
            <v>3065137.99</v>
          </cell>
          <cell r="G3550">
            <v>381991</v>
          </cell>
          <cell r="H3550">
            <v>44.54</v>
          </cell>
          <cell r="I3550">
            <v>0.44540000000000002</v>
          </cell>
          <cell r="J3550">
            <v>39993</v>
          </cell>
          <cell r="K3550">
            <v>40692</v>
          </cell>
          <cell r="L3550">
            <v>159300</v>
          </cell>
        </row>
        <row r="3551">
          <cell r="B3551">
            <v>4000000</v>
          </cell>
          <cell r="C3551">
            <v>39959</v>
          </cell>
          <cell r="F3551">
            <v>3067438.78</v>
          </cell>
          <cell r="G3551">
            <v>166711</v>
          </cell>
          <cell r="H3551">
            <v>28.58</v>
          </cell>
          <cell r="I3551">
            <v>0.2858</v>
          </cell>
          <cell r="J3551">
            <v>39993</v>
          </cell>
          <cell r="K3551">
            <v>41058</v>
          </cell>
          <cell r="L3551">
            <v>57600</v>
          </cell>
        </row>
        <row r="3552">
          <cell r="B3552">
            <v>7000000</v>
          </cell>
          <cell r="C3552">
            <v>39959</v>
          </cell>
          <cell r="F3552">
            <v>5883257.8499999996</v>
          </cell>
          <cell r="G3552">
            <v>386953</v>
          </cell>
          <cell r="H3552">
            <v>51.88</v>
          </cell>
          <cell r="I3552">
            <v>0.51880000000000004</v>
          </cell>
          <cell r="J3552">
            <v>39993</v>
          </cell>
          <cell r="K3552">
            <v>41058</v>
          </cell>
          <cell r="L3552">
            <v>136500</v>
          </cell>
        </row>
        <row r="3553">
          <cell r="B3553">
            <v>5000000</v>
          </cell>
          <cell r="C3553">
            <v>39959</v>
          </cell>
          <cell r="F3553">
            <v>2573269.42</v>
          </cell>
          <cell r="G3553">
            <v>318326</v>
          </cell>
          <cell r="H3553">
            <v>44.54</v>
          </cell>
          <cell r="I3553">
            <v>0.44540000000000002</v>
          </cell>
          <cell r="J3553">
            <v>39993</v>
          </cell>
          <cell r="K3553">
            <v>40692</v>
          </cell>
          <cell r="L3553">
            <v>132750</v>
          </cell>
        </row>
        <row r="3554">
          <cell r="B3554">
            <v>3500000</v>
          </cell>
          <cell r="C3554">
            <v>39959</v>
          </cell>
          <cell r="E3554" t="str">
            <v>Q</v>
          </cell>
          <cell r="F3554">
            <v>2250616.73</v>
          </cell>
          <cell r="G3554">
            <v>264444</v>
          </cell>
          <cell r="H3554">
            <v>41.5</v>
          </cell>
          <cell r="I3554">
            <v>0.41499999999999998</v>
          </cell>
          <cell r="J3554">
            <v>39993</v>
          </cell>
          <cell r="K3554">
            <v>40511</v>
          </cell>
          <cell r="L3554">
            <v>92750</v>
          </cell>
        </row>
        <row r="3555">
          <cell r="B3555">
            <v>4500000</v>
          </cell>
          <cell r="C3555">
            <v>39959</v>
          </cell>
          <cell r="F3555">
            <v>2281154.69</v>
          </cell>
          <cell r="G3555">
            <v>286493</v>
          </cell>
          <cell r="H3555">
            <v>44.54</v>
          </cell>
          <cell r="I3555">
            <v>0.44540000000000002</v>
          </cell>
          <cell r="J3555">
            <v>39993</v>
          </cell>
          <cell r="K3555">
            <v>40692</v>
          </cell>
          <cell r="L3555">
            <v>119475</v>
          </cell>
        </row>
        <row r="3556">
          <cell r="B3556">
            <v>6000000</v>
          </cell>
          <cell r="C3556">
            <v>39960</v>
          </cell>
          <cell r="F3556">
            <v>3072811.15</v>
          </cell>
          <cell r="G3556">
            <v>381991</v>
          </cell>
          <cell r="H3556">
            <v>44.54</v>
          </cell>
          <cell r="I3556">
            <v>0.44540000000000002</v>
          </cell>
          <cell r="J3556">
            <v>39993</v>
          </cell>
          <cell r="K3556">
            <v>40692</v>
          </cell>
          <cell r="L3556">
            <v>159300</v>
          </cell>
        </row>
        <row r="3557">
          <cell r="B3557">
            <v>9000000</v>
          </cell>
          <cell r="C3557">
            <v>39960</v>
          </cell>
          <cell r="F3557">
            <v>6753873.1500000004</v>
          </cell>
          <cell r="G3557">
            <v>497511</v>
          </cell>
          <cell r="H3557">
            <v>51.88</v>
          </cell>
          <cell r="I3557">
            <v>0.51880000000000004</v>
          </cell>
          <cell r="J3557">
            <v>39993</v>
          </cell>
          <cell r="K3557">
            <v>41058</v>
          </cell>
          <cell r="L3557">
            <v>175500</v>
          </cell>
        </row>
        <row r="3558">
          <cell r="B3558">
            <v>12000000</v>
          </cell>
          <cell r="C3558">
            <v>39960</v>
          </cell>
          <cell r="F3558">
            <v>5905317.2300000004</v>
          </cell>
          <cell r="G3558">
            <v>708824</v>
          </cell>
          <cell r="H3558">
            <v>36.04</v>
          </cell>
          <cell r="I3558">
            <v>0.3604</v>
          </cell>
          <cell r="J3558">
            <v>39993</v>
          </cell>
          <cell r="K3558">
            <v>40692</v>
          </cell>
          <cell r="L3558">
            <v>318600</v>
          </cell>
        </row>
        <row r="3559">
          <cell r="B3559">
            <v>10000000</v>
          </cell>
          <cell r="C3559">
            <v>39960</v>
          </cell>
          <cell r="F3559">
            <v>5485480.7999999998</v>
          </cell>
          <cell r="G3559">
            <v>636651</v>
          </cell>
          <cell r="H3559">
            <v>44.54</v>
          </cell>
          <cell r="I3559">
            <v>0.44540000000000002</v>
          </cell>
          <cell r="J3559">
            <v>39993</v>
          </cell>
          <cell r="K3559">
            <v>40692</v>
          </cell>
          <cell r="L3559">
            <v>265500</v>
          </cell>
        </row>
        <row r="3560">
          <cell r="B3560">
            <v>8000000</v>
          </cell>
          <cell r="C3560">
            <v>39960</v>
          </cell>
          <cell r="F3560">
            <v>2061942.83</v>
          </cell>
          <cell r="G3560">
            <v>604442</v>
          </cell>
          <cell r="H3560">
            <v>41.5</v>
          </cell>
          <cell r="I3560">
            <v>0.41499999999999998</v>
          </cell>
          <cell r="J3560">
            <v>39993</v>
          </cell>
          <cell r="K3560">
            <v>40511</v>
          </cell>
          <cell r="L3560">
            <v>212000</v>
          </cell>
        </row>
        <row r="3561">
          <cell r="B3561">
            <v>11000000</v>
          </cell>
          <cell r="C3561">
            <v>39960</v>
          </cell>
          <cell r="F3561">
            <v>5325529.33</v>
          </cell>
          <cell r="G3561">
            <v>611254</v>
          </cell>
          <cell r="H3561">
            <v>29.33</v>
          </cell>
          <cell r="I3561">
            <v>0.29330000000000001</v>
          </cell>
          <cell r="J3561">
            <v>39993</v>
          </cell>
          <cell r="K3561">
            <v>40692</v>
          </cell>
          <cell r="L3561">
            <v>180950</v>
          </cell>
        </row>
        <row r="3562">
          <cell r="B3562">
            <v>8000000</v>
          </cell>
          <cell r="C3562">
            <v>39960</v>
          </cell>
          <cell r="F3562">
            <v>2888592.32</v>
          </cell>
          <cell r="G3562">
            <v>604442</v>
          </cell>
          <cell r="H3562">
            <v>41.5</v>
          </cell>
          <cell r="I3562">
            <v>0.41499999999999998</v>
          </cell>
          <cell r="J3562">
            <v>39993</v>
          </cell>
          <cell r="K3562">
            <v>40511</v>
          </cell>
          <cell r="L3562">
            <v>212000</v>
          </cell>
        </row>
        <row r="3563">
          <cell r="B3563">
            <v>5000000</v>
          </cell>
          <cell r="C3563">
            <v>39960</v>
          </cell>
          <cell r="E3563" t="str">
            <v>Q</v>
          </cell>
          <cell r="F3563">
            <v>3648277.63</v>
          </cell>
          <cell r="G3563">
            <v>318326</v>
          </cell>
          <cell r="H3563">
            <v>44.54</v>
          </cell>
          <cell r="I3563">
            <v>0.44540000000000002</v>
          </cell>
          <cell r="J3563">
            <v>39993</v>
          </cell>
          <cell r="K3563">
            <v>40692</v>
          </cell>
          <cell r="L3563">
            <v>132750</v>
          </cell>
        </row>
        <row r="3564">
          <cell r="B3564">
            <v>3500000</v>
          </cell>
          <cell r="C3564">
            <v>39960</v>
          </cell>
          <cell r="F3564">
            <v>1725085.42</v>
          </cell>
          <cell r="G3564">
            <v>222828</v>
          </cell>
          <cell r="H3564">
            <v>44.54</v>
          </cell>
          <cell r="I3564">
            <v>0.44540000000000002</v>
          </cell>
          <cell r="J3564">
            <v>39993</v>
          </cell>
          <cell r="K3564">
            <v>40692</v>
          </cell>
          <cell r="L3564">
            <v>92925</v>
          </cell>
        </row>
        <row r="3565">
          <cell r="B3565">
            <v>8000000</v>
          </cell>
          <cell r="C3565">
            <v>39960</v>
          </cell>
          <cell r="F3565">
            <v>2309094.0699999998</v>
          </cell>
          <cell r="G3565">
            <v>604442</v>
          </cell>
          <cell r="H3565">
            <v>41.5</v>
          </cell>
          <cell r="I3565">
            <v>0.41499999999999998</v>
          </cell>
          <cell r="J3565">
            <v>39993</v>
          </cell>
          <cell r="K3565">
            <v>40511</v>
          </cell>
          <cell r="L3565">
            <v>212000</v>
          </cell>
        </row>
        <row r="3566">
          <cell r="B3566">
            <v>3000000</v>
          </cell>
          <cell r="C3566">
            <v>39960</v>
          </cell>
          <cell r="F3566">
            <v>1536286.05</v>
          </cell>
          <cell r="G3566">
            <v>190996</v>
          </cell>
          <cell r="H3566">
            <v>44.54</v>
          </cell>
          <cell r="I3566">
            <v>0.44540000000000002</v>
          </cell>
          <cell r="J3566">
            <v>39993</v>
          </cell>
          <cell r="K3566">
            <v>40692</v>
          </cell>
          <cell r="L3566">
            <v>79650</v>
          </cell>
        </row>
        <row r="3567">
          <cell r="B3567">
            <v>2500000</v>
          </cell>
          <cell r="C3567">
            <v>39960</v>
          </cell>
          <cell r="F3567">
            <v>677611.6</v>
          </cell>
          <cell r="G3567">
            <v>188888</v>
          </cell>
          <cell r="H3567">
            <v>41.5</v>
          </cell>
          <cell r="I3567">
            <v>0.41499999999999998</v>
          </cell>
          <cell r="J3567">
            <v>39993</v>
          </cell>
          <cell r="K3567">
            <v>40511</v>
          </cell>
          <cell r="L3567">
            <v>66250</v>
          </cell>
        </row>
        <row r="3568">
          <cell r="B3568">
            <v>3000000</v>
          </cell>
          <cell r="C3568">
            <v>39960</v>
          </cell>
          <cell r="E3568" t="str">
            <v>Q</v>
          </cell>
          <cell r="F3568">
            <v>528260.22</v>
          </cell>
          <cell r="G3568">
            <v>305494</v>
          </cell>
          <cell r="H3568">
            <v>38.729999999999997</v>
          </cell>
          <cell r="I3568">
            <v>0.38729999999999998</v>
          </cell>
          <cell r="J3568">
            <v>39993</v>
          </cell>
          <cell r="K3568">
            <v>40327</v>
          </cell>
          <cell r="L3568">
            <v>79500</v>
          </cell>
        </row>
        <row r="3569">
          <cell r="B3569">
            <v>8000000</v>
          </cell>
          <cell r="C3569">
            <v>39960</v>
          </cell>
          <cell r="F3569">
            <v>4049387.48</v>
          </cell>
          <cell r="G3569">
            <v>509321</v>
          </cell>
          <cell r="H3569">
            <v>44.54</v>
          </cell>
          <cell r="I3569">
            <v>0.44540000000000002</v>
          </cell>
          <cell r="J3569">
            <v>39993</v>
          </cell>
          <cell r="K3569">
            <v>40692</v>
          </cell>
          <cell r="L3569">
            <v>212400</v>
          </cell>
        </row>
        <row r="3570">
          <cell r="B3570">
            <v>4000000</v>
          </cell>
          <cell r="C3570">
            <v>39960</v>
          </cell>
          <cell r="F3570">
            <v>1923868.36</v>
          </cell>
          <cell r="G3570">
            <v>254661</v>
          </cell>
          <cell r="H3570">
            <v>44.54</v>
          </cell>
          <cell r="I3570">
            <v>0.44540000000000002</v>
          </cell>
          <cell r="J3570">
            <v>39993</v>
          </cell>
          <cell r="K3570">
            <v>40692</v>
          </cell>
          <cell r="L3570">
            <v>106200</v>
          </cell>
        </row>
        <row r="3571">
          <cell r="B3571">
            <v>8000000</v>
          </cell>
          <cell r="C3571">
            <v>39960</v>
          </cell>
          <cell r="F3571">
            <v>5591358.9400000004</v>
          </cell>
          <cell r="G3571">
            <v>333421</v>
          </cell>
          <cell r="H3571">
            <v>28.58</v>
          </cell>
          <cell r="I3571">
            <v>0.2858</v>
          </cell>
          <cell r="J3571">
            <v>39993</v>
          </cell>
          <cell r="K3571">
            <v>41058</v>
          </cell>
          <cell r="L3571">
            <v>115200</v>
          </cell>
        </row>
        <row r="3572">
          <cell r="B3572">
            <v>39500000</v>
          </cell>
          <cell r="C3572">
            <v>39960</v>
          </cell>
          <cell r="F3572">
            <v>30093037.620000001</v>
          </cell>
          <cell r="G3572">
            <v>1808126</v>
          </cell>
          <cell r="H3572">
            <v>35.950000000000003</v>
          </cell>
          <cell r="I3572">
            <v>0.35950000000000004</v>
          </cell>
          <cell r="J3572">
            <v>39993</v>
          </cell>
          <cell r="K3572">
            <v>41058</v>
          </cell>
          <cell r="L3572">
            <v>770250</v>
          </cell>
        </row>
        <row r="3573">
          <cell r="B3573">
            <v>12000000</v>
          </cell>
          <cell r="C3573">
            <v>39960</v>
          </cell>
          <cell r="F3573">
            <v>6055143.2599999998</v>
          </cell>
          <cell r="G3573">
            <v>708824</v>
          </cell>
          <cell r="H3573">
            <v>36.04</v>
          </cell>
          <cell r="I3573">
            <v>0.3604</v>
          </cell>
          <cell r="J3573">
            <v>39993</v>
          </cell>
          <cell r="K3573">
            <v>40692</v>
          </cell>
          <cell r="L3573">
            <v>318600</v>
          </cell>
        </row>
        <row r="3574">
          <cell r="B3574">
            <v>6000000</v>
          </cell>
          <cell r="C3574">
            <v>39960</v>
          </cell>
          <cell r="E3574" t="str">
            <v>P</v>
          </cell>
          <cell r="F3574">
            <v>4274474.91</v>
          </cell>
          <cell r="G3574">
            <v>381991</v>
          </cell>
          <cell r="H3574">
            <v>44.54</v>
          </cell>
          <cell r="I3574">
            <v>0.44540000000000002</v>
          </cell>
          <cell r="J3574">
            <v>39993</v>
          </cell>
          <cell r="K3574">
            <v>40692</v>
          </cell>
          <cell r="L3574">
            <v>159300</v>
          </cell>
        </row>
        <row r="3575">
          <cell r="B3575">
            <v>7000000</v>
          </cell>
          <cell r="C3575">
            <v>39960</v>
          </cell>
          <cell r="F3575">
            <v>5516354.0199999996</v>
          </cell>
          <cell r="G3575">
            <v>386953</v>
          </cell>
          <cell r="H3575">
            <v>51.88</v>
          </cell>
          <cell r="I3575">
            <v>0.51880000000000004</v>
          </cell>
          <cell r="J3575">
            <v>39993</v>
          </cell>
          <cell r="K3575">
            <v>41058</v>
          </cell>
          <cell r="L3575">
            <v>136500</v>
          </cell>
        </row>
        <row r="3576">
          <cell r="B3576">
            <v>3000000</v>
          </cell>
          <cell r="C3576">
            <v>39960</v>
          </cell>
          <cell r="F3576">
            <v>802275.89</v>
          </cell>
          <cell r="G3576">
            <v>226666</v>
          </cell>
          <cell r="H3576">
            <v>41.5</v>
          </cell>
          <cell r="I3576">
            <v>0.41499999999999998</v>
          </cell>
          <cell r="J3576">
            <v>39993</v>
          </cell>
          <cell r="K3576">
            <v>40511</v>
          </cell>
          <cell r="L3576">
            <v>79500</v>
          </cell>
        </row>
        <row r="3577">
          <cell r="B3577">
            <v>4000000</v>
          </cell>
          <cell r="C3577">
            <v>39960</v>
          </cell>
          <cell r="E3577" t="str">
            <v>P</v>
          </cell>
          <cell r="F3577">
            <v>3246506.49</v>
          </cell>
          <cell r="G3577">
            <v>254661</v>
          </cell>
          <cell r="H3577">
            <v>44.54</v>
          </cell>
          <cell r="I3577">
            <v>0.44540000000000002</v>
          </cell>
          <cell r="J3577">
            <v>39993</v>
          </cell>
          <cell r="K3577">
            <v>40692</v>
          </cell>
          <cell r="L3577">
            <v>106200</v>
          </cell>
        </row>
        <row r="3578">
          <cell r="B3578">
            <v>13000000</v>
          </cell>
          <cell r="C3578">
            <v>39960</v>
          </cell>
          <cell r="F3578">
            <v>6432358.5999999996</v>
          </cell>
          <cell r="G3578">
            <v>767893</v>
          </cell>
          <cell r="H3578">
            <v>36.04</v>
          </cell>
          <cell r="I3578">
            <v>0.3604</v>
          </cell>
          <cell r="J3578">
            <v>39993</v>
          </cell>
          <cell r="K3578">
            <v>40692</v>
          </cell>
          <cell r="L3578">
            <v>345150</v>
          </cell>
        </row>
        <row r="3579">
          <cell r="B3579">
            <v>20000000</v>
          </cell>
          <cell r="C3579">
            <v>39960</v>
          </cell>
          <cell r="F3579">
            <v>5263916.91</v>
          </cell>
          <cell r="G3579">
            <v>1455097</v>
          </cell>
          <cell r="H3579">
            <v>36.090000000000003</v>
          </cell>
          <cell r="I3579">
            <v>0.36090000000000005</v>
          </cell>
          <cell r="J3579">
            <v>39993</v>
          </cell>
          <cell r="K3579">
            <v>40511</v>
          </cell>
          <cell r="L3579">
            <v>530000</v>
          </cell>
        </row>
        <row r="3580">
          <cell r="B3580">
            <v>5000000</v>
          </cell>
          <cell r="C3580">
            <v>39960</v>
          </cell>
          <cell r="F3580">
            <v>2556216.37</v>
          </cell>
          <cell r="G3580">
            <v>318326</v>
          </cell>
          <cell r="H3580">
            <v>44.54</v>
          </cell>
          <cell r="I3580">
            <v>0.44540000000000002</v>
          </cell>
          <cell r="J3580">
            <v>39993</v>
          </cell>
          <cell r="K3580">
            <v>40692</v>
          </cell>
          <cell r="L3580">
            <v>132750</v>
          </cell>
        </row>
        <row r="3581">
          <cell r="B3581">
            <v>3500000</v>
          </cell>
          <cell r="C3581">
            <v>39960</v>
          </cell>
          <cell r="E3581" t="str">
            <v>P</v>
          </cell>
          <cell r="F3581">
            <v>2555285.89</v>
          </cell>
          <cell r="G3581">
            <v>222828</v>
          </cell>
          <cell r="H3581">
            <v>44.54</v>
          </cell>
          <cell r="I3581">
            <v>0.44540000000000002</v>
          </cell>
          <cell r="J3581">
            <v>39993</v>
          </cell>
          <cell r="K3581">
            <v>40692</v>
          </cell>
          <cell r="L3581">
            <v>92925</v>
          </cell>
        </row>
        <row r="3582">
          <cell r="B3582">
            <v>12000000</v>
          </cell>
          <cell r="C3582">
            <v>39960</v>
          </cell>
          <cell r="F3582">
            <v>8605852.1099999994</v>
          </cell>
          <cell r="G3582">
            <v>549304</v>
          </cell>
          <cell r="H3582">
            <v>35.950000000000003</v>
          </cell>
          <cell r="I3582">
            <v>0.35950000000000004</v>
          </cell>
          <cell r="J3582">
            <v>39993</v>
          </cell>
          <cell r="K3582">
            <v>41058</v>
          </cell>
          <cell r="L3582">
            <v>234000</v>
          </cell>
        </row>
        <row r="3583">
          <cell r="B3583">
            <v>3500000</v>
          </cell>
          <cell r="C3583">
            <v>39960</v>
          </cell>
          <cell r="E3583" t="str">
            <v>R</v>
          </cell>
          <cell r="F3583">
            <v>3134605.65</v>
          </cell>
          <cell r="G3583">
            <v>222828</v>
          </cell>
          <cell r="H3583">
            <v>44.54</v>
          </cell>
          <cell r="I3583">
            <v>0.44540000000000002</v>
          </cell>
          <cell r="J3583">
            <v>39993</v>
          </cell>
          <cell r="K3583">
            <v>40692</v>
          </cell>
          <cell r="L3583">
            <v>92925</v>
          </cell>
        </row>
        <row r="3584">
          <cell r="B3584">
            <v>4000000</v>
          </cell>
          <cell r="C3584">
            <v>39960</v>
          </cell>
          <cell r="F3584">
            <v>1528453.67</v>
          </cell>
          <cell r="G3584">
            <v>302221</v>
          </cell>
          <cell r="H3584">
            <v>41.5</v>
          </cell>
          <cell r="I3584">
            <v>0.41499999999999998</v>
          </cell>
          <cell r="J3584">
            <v>39993</v>
          </cell>
          <cell r="K3584">
            <v>40511</v>
          </cell>
          <cell r="L3584">
            <v>106000</v>
          </cell>
        </row>
        <row r="3585">
          <cell r="B3585">
            <v>2000000</v>
          </cell>
          <cell r="C3585">
            <v>39960</v>
          </cell>
          <cell r="E3585" t="str">
            <v>Q</v>
          </cell>
          <cell r="F3585">
            <v>2031863</v>
          </cell>
          <cell r="G3585">
            <v>127331</v>
          </cell>
          <cell r="H3585">
            <v>44.54</v>
          </cell>
          <cell r="I3585">
            <v>0.44540000000000002</v>
          </cell>
          <cell r="J3585">
            <v>39993</v>
          </cell>
          <cell r="K3585">
            <v>40692</v>
          </cell>
          <cell r="L3585">
            <v>53100</v>
          </cell>
        </row>
        <row r="3586">
          <cell r="B3586">
            <v>5000000</v>
          </cell>
          <cell r="C3586">
            <v>39960</v>
          </cell>
          <cell r="F3586">
            <v>3750423.03</v>
          </cell>
          <cell r="G3586">
            <v>276395</v>
          </cell>
          <cell r="H3586">
            <v>51.88</v>
          </cell>
          <cell r="I3586">
            <v>0.51880000000000004</v>
          </cell>
          <cell r="J3586">
            <v>39993</v>
          </cell>
          <cell r="K3586">
            <v>41058</v>
          </cell>
          <cell r="L3586">
            <v>97500</v>
          </cell>
        </row>
        <row r="3587">
          <cell r="B3587">
            <v>2000000</v>
          </cell>
          <cell r="C3587">
            <v>39960</v>
          </cell>
          <cell r="E3587" t="str">
            <v>R</v>
          </cell>
          <cell r="F3587">
            <v>1039847.62</v>
          </cell>
          <cell r="G3587">
            <v>203663</v>
          </cell>
          <cell r="H3587">
            <v>38.729999999999997</v>
          </cell>
          <cell r="I3587">
            <v>0.38729999999999998</v>
          </cell>
          <cell r="J3587">
            <v>39993</v>
          </cell>
          <cell r="K3587">
            <v>40327</v>
          </cell>
          <cell r="L3587">
            <v>53000</v>
          </cell>
        </row>
        <row r="3588">
          <cell r="B3588">
            <v>5000000</v>
          </cell>
          <cell r="C3588">
            <v>39960</v>
          </cell>
          <cell r="F3588">
            <v>2550213.16</v>
          </cell>
          <cell r="G3588">
            <v>287840</v>
          </cell>
          <cell r="H3588">
            <v>33.19</v>
          </cell>
          <cell r="I3588">
            <v>0.33189999999999997</v>
          </cell>
          <cell r="J3588">
            <v>39993</v>
          </cell>
          <cell r="K3588">
            <v>40692</v>
          </cell>
          <cell r="L3588">
            <v>132250</v>
          </cell>
        </row>
        <row r="3589">
          <cell r="B3589">
            <v>12000000</v>
          </cell>
          <cell r="C3589">
            <v>39960</v>
          </cell>
          <cell r="F3589">
            <v>5904887.6399999997</v>
          </cell>
          <cell r="G3589">
            <v>690816</v>
          </cell>
          <cell r="H3589">
            <v>33.19</v>
          </cell>
          <cell r="I3589">
            <v>0.33189999999999997</v>
          </cell>
          <cell r="J3589">
            <v>39993</v>
          </cell>
          <cell r="K3589">
            <v>40692</v>
          </cell>
          <cell r="L3589">
            <v>317400</v>
          </cell>
        </row>
        <row r="3590">
          <cell r="B3590">
            <v>5000000</v>
          </cell>
          <cell r="C3590">
            <v>39960</v>
          </cell>
          <cell r="E3590" t="str">
            <v>R</v>
          </cell>
          <cell r="F3590">
            <v>4897039.18</v>
          </cell>
          <cell r="G3590">
            <v>318326</v>
          </cell>
          <cell r="H3590">
            <v>44.54</v>
          </cell>
          <cell r="I3590">
            <v>0.44540000000000002</v>
          </cell>
          <cell r="J3590">
            <v>39993</v>
          </cell>
          <cell r="K3590">
            <v>40692</v>
          </cell>
          <cell r="L3590">
            <v>132750</v>
          </cell>
        </row>
        <row r="3591">
          <cell r="B3591">
            <v>24000000</v>
          </cell>
          <cell r="C3591">
            <v>39960</v>
          </cell>
          <cell r="E3591" t="str">
            <v>P</v>
          </cell>
          <cell r="F3591">
            <v>14733519.16</v>
          </cell>
          <cell r="G3591">
            <v>1417647</v>
          </cell>
          <cell r="H3591">
            <v>36.04</v>
          </cell>
          <cell r="I3591">
            <v>0.3604</v>
          </cell>
          <cell r="J3591">
            <v>39993</v>
          </cell>
          <cell r="K3591">
            <v>40692</v>
          </cell>
          <cell r="L3591">
            <v>637200</v>
          </cell>
        </row>
        <row r="3592">
          <cell r="B3592">
            <v>15000000</v>
          </cell>
          <cell r="C3592">
            <v>39960</v>
          </cell>
          <cell r="E3592" t="str">
            <v>Q</v>
          </cell>
          <cell r="F3592">
            <v>13333303.25</v>
          </cell>
          <cell r="G3592">
            <v>686630</v>
          </cell>
          <cell r="H3592">
            <v>35.950000000000003</v>
          </cell>
          <cell r="I3592">
            <v>0.35950000000000004</v>
          </cell>
          <cell r="J3592">
            <v>39993</v>
          </cell>
          <cell r="K3592">
            <v>41058</v>
          </cell>
          <cell r="L3592">
            <v>292500</v>
          </cell>
        </row>
        <row r="3593">
          <cell r="B3593">
            <v>4500000</v>
          </cell>
          <cell r="C3593">
            <v>39960</v>
          </cell>
          <cell r="F3593">
            <v>2176624.39</v>
          </cell>
          <cell r="G3593">
            <v>286493</v>
          </cell>
          <cell r="H3593">
            <v>44.54</v>
          </cell>
          <cell r="I3593">
            <v>0.44540000000000002</v>
          </cell>
          <cell r="J3593">
            <v>39993</v>
          </cell>
          <cell r="K3593">
            <v>40692</v>
          </cell>
          <cell r="L3593">
            <v>119475</v>
          </cell>
        </row>
        <row r="3594">
          <cell r="B3594">
            <v>2500000</v>
          </cell>
          <cell r="C3594">
            <v>39960</v>
          </cell>
          <cell r="D3594" t="str">
            <v>A</v>
          </cell>
          <cell r="E3594" t="str">
            <v>S</v>
          </cell>
          <cell r="F3594">
            <v>1345468.72</v>
          </cell>
          <cell r="G3594">
            <v>254579</v>
          </cell>
          <cell r="H3594">
            <v>38.729999999999997</v>
          </cell>
          <cell r="I3594">
            <v>0.38729999999999998</v>
          </cell>
          <cell r="J3594">
            <v>39993</v>
          </cell>
          <cell r="K3594">
            <v>40327</v>
          </cell>
          <cell r="L3594">
            <v>66250</v>
          </cell>
        </row>
        <row r="3595">
          <cell r="B3595">
            <v>3000000</v>
          </cell>
          <cell r="C3595">
            <v>39960</v>
          </cell>
          <cell r="F3595">
            <v>1584916.2</v>
          </cell>
          <cell r="G3595">
            <v>190996</v>
          </cell>
          <cell r="H3595">
            <v>44.54</v>
          </cell>
          <cell r="I3595">
            <v>0.44540000000000002</v>
          </cell>
          <cell r="J3595">
            <v>39993</v>
          </cell>
          <cell r="K3595">
            <v>40692</v>
          </cell>
          <cell r="L3595">
            <v>79650</v>
          </cell>
        </row>
        <row r="3596">
          <cell r="B3596">
            <v>5000000</v>
          </cell>
          <cell r="C3596">
            <v>39960</v>
          </cell>
          <cell r="F3596">
            <v>3600106.23</v>
          </cell>
          <cell r="G3596">
            <v>276395</v>
          </cell>
          <cell r="H3596">
            <v>51.88</v>
          </cell>
          <cell r="I3596">
            <v>0.51880000000000004</v>
          </cell>
          <cell r="J3596">
            <v>39993</v>
          </cell>
          <cell r="K3596">
            <v>41058</v>
          </cell>
          <cell r="L3596">
            <v>97500</v>
          </cell>
        </row>
        <row r="3597">
          <cell r="B3597">
            <v>4000000</v>
          </cell>
          <cell r="C3597">
            <v>39960</v>
          </cell>
          <cell r="F3597">
            <v>2549426.88</v>
          </cell>
          <cell r="G3597">
            <v>254661</v>
          </cell>
          <cell r="H3597">
            <v>44.54</v>
          </cell>
          <cell r="I3597">
            <v>0.44540000000000002</v>
          </cell>
          <cell r="J3597">
            <v>39993</v>
          </cell>
          <cell r="K3597">
            <v>40692</v>
          </cell>
          <cell r="L3597">
            <v>106200</v>
          </cell>
        </row>
        <row r="3598">
          <cell r="B3598">
            <v>3500000</v>
          </cell>
          <cell r="C3598">
            <v>39960</v>
          </cell>
          <cell r="E3598" t="str">
            <v>R</v>
          </cell>
          <cell r="F3598">
            <v>1610345.73</v>
          </cell>
          <cell r="G3598">
            <v>356410</v>
          </cell>
          <cell r="H3598">
            <v>38.729999999999997</v>
          </cell>
          <cell r="I3598">
            <v>0.38729999999999998</v>
          </cell>
          <cell r="J3598">
            <v>39993</v>
          </cell>
          <cell r="K3598">
            <v>40327</v>
          </cell>
          <cell r="L3598">
            <v>92750</v>
          </cell>
        </row>
        <row r="3599">
          <cell r="B3599">
            <v>3000000</v>
          </cell>
          <cell r="C3599">
            <v>39960</v>
          </cell>
          <cell r="F3599">
            <v>1702293.63</v>
          </cell>
          <cell r="G3599">
            <v>166706</v>
          </cell>
          <cell r="H3599">
            <v>29.33</v>
          </cell>
          <cell r="I3599">
            <v>0.29330000000000001</v>
          </cell>
          <cell r="J3599">
            <v>39993</v>
          </cell>
          <cell r="K3599">
            <v>40692</v>
          </cell>
          <cell r="L3599">
            <v>49350</v>
          </cell>
        </row>
        <row r="3600">
          <cell r="B3600">
            <v>5000000</v>
          </cell>
          <cell r="C3600">
            <v>39960</v>
          </cell>
          <cell r="F3600">
            <v>3285960.49</v>
          </cell>
          <cell r="G3600">
            <v>291672</v>
          </cell>
          <cell r="H3600">
            <v>48.86</v>
          </cell>
          <cell r="I3600">
            <v>0.48859999999999998</v>
          </cell>
          <cell r="J3600">
            <v>39993</v>
          </cell>
          <cell r="K3600">
            <v>40876</v>
          </cell>
          <cell r="L3600">
            <v>122500</v>
          </cell>
        </row>
        <row r="3601">
          <cell r="B3601">
            <v>3500000</v>
          </cell>
          <cell r="C3601">
            <v>39961</v>
          </cell>
          <cell r="D3601" t="str">
            <v>A</v>
          </cell>
          <cell r="E3601" t="str">
            <v>S</v>
          </cell>
          <cell r="F3601">
            <v>4041480.94</v>
          </cell>
          <cell r="G3601">
            <v>193477</v>
          </cell>
          <cell r="H3601">
            <v>51.88</v>
          </cell>
          <cell r="I3601">
            <v>0.51880000000000004</v>
          </cell>
          <cell r="J3601">
            <v>39996</v>
          </cell>
          <cell r="K3601">
            <v>41062</v>
          </cell>
          <cell r="L3601">
            <v>68250</v>
          </cell>
        </row>
        <row r="3602">
          <cell r="B3602">
            <v>5000000</v>
          </cell>
          <cell r="C3602">
            <v>39961</v>
          </cell>
          <cell r="F3602">
            <v>3242750.57</v>
          </cell>
          <cell r="G3602">
            <v>318326</v>
          </cell>
          <cell r="H3602">
            <v>44.54</v>
          </cell>
          <cell r="I3602">
            <v>0.44540000000000002</v>
          </cell>
          <cell r="J3602">
            <v>39996</v>
          </cell>
          <cell r="K3602">
            <v>40696</v>
          </cell>
          <cell r="L3602">
            <v>132750</v>
          </cell>
        </row>
        <row r="3603">
          <cell r="B3603">
            <v>4000000</v>
          </cell>
          <cell r="C3603">
            <v>39961</v>
          </cell>
          <cell r="F3603">
            <v>1017096.19</v>
          </cell>
          <cell r="G3603">
            <v>302221</v>
          </cell>
          <cell r="H3603">
            <v>41.5</v>
          </cell>
          <cell r="I3603">
            <v>0.41499999999999998</v>
          </cell>
          <cell r="J3603">
            <v>39996</v>
          </cell>
          <cell r="K3603">
            <v>40514</v>
          </cell>
          <cell r="L3603">
            <v>106000</v>
          </cell>
        </row>
        <row r="3604">
          <cell r="B3604">
            <v>10000000</v>
          </cell>
          <cell r="C3604">
            <v>39961</v>
          </cell>
          <cell r="D3604" t="str">
            <v>A</v>
          </cell>
          <cell r="E3604" t="str">
            <v>T</v>
          </cell>
          <cell r="F3604">
            <v>8406921.1300000008</v>
          </cell>
          <cell r="G3604">
            <v>755553</v>
          </cell>
          <cell r="H3604">
            <v>41.5</v>
          </cell>
          <cell r="I3604">
            <v>0.41499999999999998</v>
          </cell>
          <cell r="J3604">
            <v>39996</v>
          </cell>
          <cell r="K3604">
            <v>40514</v>
          </cell>
          <cell r="L3604">
            <v>265000</v>
          </cell>
        </row>
        <row r="3605">
          <cell r="B3605">
            <v>6000000</v>
          </cell>
          <cell r="C3605">
            <v>39961</v>
          </cell>
          <cell r="E3605" t="str">
            <v>P</v>
          </cell>
          <cell r="F3605">
            <v>4232608.99</v>
          </cell>
          <cell r="G3605">
            <v>381991</v>
          </cell>
          <cell r="H3605">
            <v>44.54</v>
          </cell>
          <cell r="I3605">
            <v>0.44540000000000002</v>
          </cell>
          <cell r="J3605">
            <v>39996</v>
          </cell>
          <cell r="K3605">
            <v>40696</v>
          </cell>
          <cell r="L3605">
            <v>159300</v>
          </cell>
        </row>
        <row r="3606">
          <cell r="B3606">
            <v>2500000</v>
          </cell>
          <cell r="C3606">
            <v>39961</v>
          </cell>
          <cell r="E3606" t="str">
            <v>R</v>
          </cell>
          <cell r="F3606">
            <v>678144.13</v>
          </cell>
          <cell r="G3606">
            <v>243079</v>
          </cell>
          <cell r="H3606">
            <v>29.48</v>
          </cell>
          <cell r="I3606">
            <v>0.29480000000000001</v>
          </cell>
          <cell r="J3606">
            <v>39996</v>
          </cell>
          <cell r="K3606">
            <v>40331</v>
          </cell>
          <cell r="L3606">
            <v>41000</v>
          </cell>
        </row>
        <row r="3607">
          <cell r="B3607">
            <v>4500000</v>
          </cell>
          <cell r="C3607">
            <v>39961</v>
          </cell>
          <cell r="D3607" t="str">
            <v>A</v>
          </cell>
          <cell r="E3607" t="str">
            <v>S</v>
          </cell>
          <cell r="F3607">
            <v>4220383.3499999996</v>
          </cell>
          <cell r="G3607">
            <v>286493</v>
          </cell>
          <cell r="H3607">
            <v>44.54</v>
          </cell>
          <cell r="I3607">
            <v>0.44540000000000002</v>
          </cell>
          <cell r="J3607">
            <v>39996</v>
          </cell>
          <cell r="K3607">
            <v>40696</v>
          </cell>
          <cell r="L3607">
            <v>119475</v>
          </cell>
        </row>
        <row r="3608">
          <cell r="B3608">
            <v>5000000</v>
          </cell>
          <cell r="C3608">
            <v>39961</v>
          </cell>
          <cell r="E3608" t="str">
            <v>Q</v>
          </cell>
          <cell r="F3608">
            <v>3636948.59</v>
          </cell>
          <cell r="G3608">
            <v>287840</v>
          </cell>
          <cell r="H3608">
            <v>33.19</v>
          </cell>
          <cell r="I3608">
            <v>0.33189999999999997</v>
          </cell>
          <cell r="J3608">
            <v>39996</v>
          </cell>
          <cell r="K3608">
            <v>40696</v>
          </cell>
          <cell r="L3608">
            <v>132250</v>
          </cell>
        </row>
        <row r="3609">
          <cell r="B3609">
            <v>5000000</v>
          </cell>
          <cell r="C3609">
            <v>39961</v>
          </cell>
          <cell r="E3609" t="str">
            <v>Q</v>
          </cell>
          <cell r="F3609">
            <v>3344552.99</v>
          </cell>
          <cell r="G3609">
            <v>377777</v>
          </cell>
          <cell r="H3609">
            <v>41.5</v>
          </cell>
          <cell r="I3609">
            <v>0.41499999999999998</v>
          </cell>
          <cell r="J3609">
            <v>39996</v>
          </cell>
          <cell r="K3609">
            <v>40514</v>
          </cell>
          <cell r="L3609">
            <v>132500</v>
          </cell>
        </row>
        <row r="3610">
          <cell r="B3610">
            <v>3000000</v>
          </cell>
          <cell r="C3610">
            <v>39961</v>
          </cell>
          <cell r="F3610">
            <v>1043786.21</v>
          </cell>
          <cell r="G3610">
            <v>226666</v>
          </cell>
          <cell r="H3610">
            <v>41.5</v>
          </cell>
          <cell r="I3610">
            <v>0.41499999999999998</v>
          </cell>
          <cell r="J3610">
            <v>39996</v>
          </cell>
          <cell r="K3610">
            <v>40514</v>
          </cell>
          <cell r="L3610">
            <v>79500</v>
          </cell>
        </row>
        <row r="3611">
          <cell r="B3611">
            <v>4000000</v>
          </cell>
          <cell r="C3611">
            <v>39961</v>
          </cell>
          <cell r="F3611">
            <v>3255692.75</v>
          </cell>
          <cell r="G3611">
            <v>221116</v>
          </cell>
          <cell r="H3611">
            <v>51.88</v>
          </cell>
          <cell r="I3611">
            <v>0.51880000000000004</v>
          </cell>
          <cell r="J3611">
            <v>39996</v>
          </cell>
          <cell r="K3611">
            <v>41062</v>
          </cell>
          <cell r="L3611">
            <v>78000</v>
          </cell>
        </row>
        <row r="3612">
          <cell r="B3612">
            <v>7000000</v>
          </cell>
          <cell r="C3612">
            <v>39961</v>
          </cell>
          <cell r="F3612">
            <v>5162472.42</v>
          </cell>
          <cell r="G3612">
            <v>386953</v>
          </cell>
          <cell r="H3612">
            <v>51.88</v>
          </cell>
          <cell r="I3612">
            <v>0.51880000000000004</v>
          </cell>
          <cell r="J3612">
            <v>39996</v>
          </cell>
          <cell r="K3612">
            <v>41062</v>
          </cell>
          <cell r="L3612">
            <v>136500</v>
          </cell>
        </row>
        <row r="3613">
          <cell r="B3613">
            <v>15000000</v>
          </cell>
          <cell r="C3613">
            <v>39961</v>
          </cell>
          <cell r="F3613">
            <v>11499971.369999999</v>
          </cell>
          <cell r="G3613">
            <v>686630</v>
          </cell>
          <cell r="H3613">
            <v>35.950000000000003</v>
          </cell>
          <cell r="I3613">
            <v>0.35950000000000004</v>
          </cell>
          <cell r="J3613">
            <v>39996</v>
          </cell>
          <cell r="K3613">
            <v>41062</v>
          </cell>
          <cell r="L3613">
            <v>292500</v>
          </cell>
        </row>
        <row r="3614">
          <cell r="B3614">
            <v>11500000</v>
          </cell>
          <cell r="C3614">
            <v>39961</v>
          </cell>
          <cell r="F3614">
            <v>8286961.8499999996</v>
          </cell>
          <cell r="G3614">
            <v>526417</v>
          </cell>
          <cell r="H3614">
            <v>35.950000000000003</v>
          </cell>
          <cell r="I3614">
            <v>0.35950000000000004</v>
          </cell>
          <cell r="J3614">
            <v>39996</v>
          </cell>
          <cell r="K3614">
            <v>41062</v>
          </cell>
          <cell r="L3614">
            <v>224250</v>
          </cell>
        </row>
        <row r="3615">
          <cell r="B3615">
            <v>6000000</v>
          </cell>
          <cell r="C3615">
            <v>39961</v>
          </cell>
          <cell r="F3615">
            <v>3076034.17</v>
          </cell>
          <cell r="G3615">
            <v>381991</v>
          </cell>
          <cell r="H3615">
            <v>44.54</v>
          </cell>
          <cell r="I3615">
            <v>0.44540000000000002</v>
          </cell>
          <cell r="J3615">
            <v>39996</v>
          </cell>
          <cell r="K3615">
            <v>40696</v>
          </cell>
          <cell r="L3615">
            <v>159300</v>
          </cell>
        </row>
        <row r="3616">
          <cell r="B3616">
            <v>6000000</v>
          </cell>
          <cell r="C3616">
            <v>39961</v>
          </cell>
          <cell r="F3616">
            <v>3225565.87</v>
          </cell>
          <cell r="G3616">
            <v>381991</v>
          </cell>
          <cell r="H3616">
            <v>44.54</v>
          </cell>
          <cell r="I3616">
            <v>0.44540000000000002</v>
          </cell>
          <cell r="J3616">
            <v>39996</v>
          </cell>
          <cell r="K3616">
            <v>40696</v>
          </cell>
          <cell r="L3616">
            <v>159300</v>
          </cell>
        </row>
        <row r="3617">
          <cell r="B3617">
            <v>5600000</v>
          </cell>
          <cell r="C3617">
            <v>39961</v>
          </cell>
          <cell r="F3617">
            <v>3048831.76</v>
          </cell>
          <cell r="G3617">
            <v>356525</v>
          </cell>
          <cell r="H3617">
            <v>44.54</v>
          </cell>
          <cell r="I3617">
            <v>0.44540000000000002</v>
          </cell>
          <cell r="J3617">
            <v>39996</v>
          </cell>
          <cell r="K3617">
            <v>40696</v>
          </cell>
          <cell r="L3617">
            <v>148680</v>
          </cell>
        </row>
        <row r="3618">
          <cell r="B3618">
            <v>6000000</v>
          </cell>
          <cell r="C3618">
            <v>39961</v>
          </cell>
          <cell r="D3618" t="str">
            <v>A</v>
          </cell>
          <cell r="E3618" t="str">
            <v>S</v>
          </cell>
          <cell r="F3618">
            <v>5487819.25</v>
          </cell>
          <cell r="G3618">
            <v>381991</v>
          </cell>
          <cell r="H3618">
            <v>44.54</v>
          </cell>
          <cell r="I3618">
            <v>0.44540000000000002</v>
          </cell>
          <cell r="J3618">
            <v>39996</v>
          </cell>
          <cell r="K3618">
            <v>40696</v>
          </cell>
          <cell r="L3618">
            <v>159300</v>
          </cell>
        </row>
        <row r="3619">
          <cell r="B3619">
            <v>2500000</v>
          </cell>
          <cell r="C3619">
            <v>39961</v>
          </cell>
          <cell r="F3619">
            <v>642147.54</v>
          </cell>
          <cell r="G3619">
            <v>188888</v>
          </cell>
          <cell r="H3619">
            <v>41.5</v>
          </cell>
          <cell r="I3619">
            <v>0.41499999999999998</v>
          </cell>
          <cell r="J3619">
            <v>39996</v>
          </cell>
          <cell r="K3619">
            <v>40514</v>
          </cell>
          <cell r="L3619">
            <v>66250</v>
          </cell>
        </row>
        <row r="3620">
          <cell r="B3620">
            <v>5000000</v>
          </cell>
          <cell r="C3620">
            <v>39961</v>
          </cell>
          <cell r="F3620">
            <v>1681086.79</v>
          </cell>
          <cell r="G3620">
            <v>377777</v>
          </cell>
          <cell r="H3620">
            <v>41.5</v>
          </cell>
          <cell r="I3620">
            <v>0.41499999999999998</v>
          </cell>
          <cell r="J3620">
            <v>39996</v>
          </cell>
          <cell r="K3620">
            <v>40514</v>
          </cell>
          <cell r="L3620">
            <v>132500</v>
          </cell>
        </row>
        <row r="3621">
          <cell r="B3621">
            <v>6000000</v>
          </cell>
          <cell r="C3621">
            <v>39961</v>
          </cell>
          <cell r="F3621">
            <v>4303933.01</v>
          </cell>
          <cell r="G3621">
            <v>350007</v>
          </cell>
          <cell r="H3621">
            <v>48.86</v>
          </cell>
          <cell r="I3621">
            <v>0.48859999999999998</v>
          </cell>
          <cell r="J3621">
            <v>39996</v>
          </cell>
          <cell r="K3621">
            <v>40879</v>
          </cell>
          <cell r="L3621">
            <v>147000</v>
          </cell>
        </row>
        <row r="3622">
          <cell r="B3622">
            <v>3200000</v>
          </cell>
          <cell r="C3622">
            <v>39961</v>
          </cell>
          <cell r="F3622">
            <v>1577352.28</v>
          </cell>
          <cell r="G3622">
            <v>203729</v>
          </cell>
          <cell r="H3622">
            <v>44.54</v>
          </cell>
          <cell r="I3622">
            <v>0.44540000000000002</v>
          </cell>
          <cell r="J3622">
            <v>39996</v>
          </cell>
          <cell r="K3622">
            <v>40696</v>
          </cell>
          <cell r="L3622">
            <v>84960</v>
          </cell>
        </row>
        <row r="3623">
          <cell r="B3623">
            <v>3000000</v>
          </cell>
          <cell r="C3623">
            <v>39961</v>
          </cell>
          <cell r="F3623">
            <v>985650.96</v>
          </cell>
          <cell r="G3623">
            <v>226666</v>
          </cell>
          <cell r="H3623">
            <v>41.5</v>
          </cell>
          <cell r="I3623">
            <v>0.41499999999999998</v>
          </cell>
          <cell r="J3623">
            <v>39996</v>
          </cell>
          <cell r="K3623">
            <v>40514</v>
          </cell>
          <cell r="L3623">
            <v>79500</v>
          </cell>
        </row>
        <row r="3624">
          <cell r="B3624">
            <v>7000000</v>
          </cell>
          <cell r="C3624">
            <v>39961</v>
          </cell>
          <cell r="F3624">
            <v>2007250.73</v>
          </cell>
          <cell r="G3624">
            <v>528887</v>
          </cell>
          <cell r="H3624">
            <v>41.5</v>
          </cell>
          <cell r="I3624">
            <v>0.41499999999999998</v>
          </cell>
          <cell r="J3624">
            <v>39996</v>
          </cell>
          <cell r="K3624">
            <v>40514</v>
          </cell>
          <cell r="L3624">
            <v>185500</v>
          </cell>
        </row>
        <row r="3625">
          <cell r="B3625">
            <v>24000000</v>
          </cell>
          <cell r="C3625">
            <v>39961</v>
          </cell>
          <cell r="F3625">
            <v>12095420.17</v>
          </cell>
          <cell r="G3625">
            <v>1417647</v>
          </cell>
          <cell r="H3625">
            <v>36.04</v>
          </cell>
          <cell r="I3625">
            <v>0.3604</v>
          </cell>
          <cell r="J3625">
            <v>39996</v>
          </cell>
          <cell r="K3625">
            <v>40696</v>
          </cell>
          <cell r="L3625">
            <v>637200</v>
          </cell>
        </row>
        <row r="3626">
          <cell r="B3626">
            <v>6000000</v>
          </cell>
          <cell r="C3626">
            <v>39961</v>
          </cell>
          <cell r="F3626">
            <v>5236583.38</v>
          </cell>
          <cell r="G3626">
            <v>331674</v>
          </cell>
          <cell r="H3626">
            <v>51.88</v>
          </cell>
          <cell r="I3626">
            <v>0.51880000000000004</v>
          </cell>
          <cell r="J3626">
            <v>39996</v>
          </cell>
          <cell r="K3626">
            <v>41062</v>
          </cell>
          <cell r="L3626">
            <v>117000</v>
          </cell>
        </row>
        <row r="3627">
          <cell r="B3627">
            <v>4000000</v>
          </cell>
          <cell r="C3627">
            <v>39961</v>
          </cell>
          <cell r="F3627">
            <v>1954391.19</v>
          </cell>
          <cell r="G3627">
            <v>230272</v>
          </cell>
          <cell r="H3627">
            <v>33.19</v>
          </cell>
          <cell r="I3627">
            <v>0.33189999999999997</v>
          </cell>
          <cell r="J3627">
            <v>39996</v>
          </cell>
          <cell r="K3627">
            <v>40696</v>
          </cell>
          <cell r="L3627">
            <v>105800</v>
          </cell>
        </row>
        <row r="3628">
          <cell r="B3628">
            <v>22000000</v>
          </cell>
          <cell r="C3628">
            <v>39961</v>
          </cell>
          <cell r="F3628">
            <v>17127042.73</v>
          </cell>
          <cell r="G3628">
            <v>1007058</v>
          </cell>
          <cell r="H3628">
            <v>35.950000000000003</v>
          </cell>
          <cell r="I3628">
            <v>0.35950000000000004</v>
          </cell>
          <cell r="J3628">
            <v>39996</v>
          </cell>
          <cell r="K3628">
            <v>41062</v>
          </cell>
          <cell r="L3628">
            <v>429000</v>
          </cell>
        </row>
        <row r="3629">
          <cell r="B3629">
            <v>10500000</v>
          </cell>
          <cell r="C3629">
            <v>39961</v>
          </cell>
          <cell r="F3629">
            <v>5866965.4400000004</v>
          </cell>
          <cell r="G3629">
            <v>620221</v>
          </cell>
          <cell r="H3629">
            <v>36.04</v>
          </cell>
          <cell r="I3629">
            <v>0.3604</v>
          </cell>
          <cell r="J3629">
            <v>39996</v>
          </cell>
          <cell r="K3629">
            <v>40696</v>
          </cell>
          <cell r="L3629">
            <v>278775</v>
          </cell>
        </row>
        <row r="3630">
          <cell r="B3630">
            <v>8000000</v>
          </cell>
          <cell r="C3630">
            <v>39961</v>
          </cell>
          <cell r="F3630">
            <v>6367966.6500000004</v>
          </cell>
          <cell r="G3630">
            <v>442232</v>
          </cell>
          <cell r="H3630">
            <v>51.88</v>
          </cell>
          <cell r="I3630">
            <v>0.51880000000000004</v>
          </cell>
          <cell r="J3630">
            <v>39996</v>
          </cell>
          <cell r="K3630">
            <v>41062</v>
          </cell>
          <cell r="L3630">
            <v>156000</v>
          </cell>
        </row>
        <row r="3631">
          <cell r="B3631">
            <v>6000000</v>
          </cell>
          <cell r="C3631">
            <v>39961</v>
          </cell>
          <cell r="E3631" t="str">
            <v>P</v>
          </cell>
          <cell r="F3631">
            <v>2663900.9</v>
          </cell>
          <cell r="G3631">
            <v>453332</v>
          </cell>
          <cell r="H3631">
            <v>41.5</v>
          </cell>
          <cell r="I3631">
            <v>0.41499999999999998</v>
          </cell>
          <cell r="J3631">
            <v>39996</v>
          </cell>
          <cell r="K3631">
            <v>40514</v>
          </cell>
          <cell r="L3631">
            <v>159000</v>
          </cell>
        </row>
        <row r="3632">
          <cell r="B3632">
            <v>7500000</v>
          </cell>
          <cell r="C3632">
            <v>39961</v>
          </cell>
          <cell r="F3632">
            <v>4355833.7699999996</v>
          </cell>
          <cell r="G3632">
            <v>477489</v>
          </cell>
          <cell r="H3632">
            <v>44.54</v>
          </cell>
          <cell r="I3632">
            <v>0.44540000000000002</v>
          </cell>
          <cell r="J3632">
            <v>39996</v>
          </cell>
          <cell r="K3632">
            <v>40696</v>
          </cell>
          <cell r="L3632">
            <v>199125</v>
          </cell>
        </row>
        <row r="3633">
          <cell r="B3633">
            <v>4000000</v>
          </cell>
          <cell r="C3633">
            <v>39961</v>
          </cell>
          <cell r="F3633">
            <v>1008791.89</v>
          </cell>
          <cell r="G3633">
            <v>302221</v>
          </cell>
          <cell r="H3633">
            <v>41.5</v>
          </cell>
          <cell r="I3633">
            <v>0.41499999999999998</v>
          </cell>
          <cell r="J3633">
            <v>39996</v>
          </cell>
          <cell r="K3633">
            <v>40514</v>
          </cell>
          <cell r="L3633">
            <v>106000</v>
          </cell>
        </row>
        <row r="3634">
          <cell r="B3634">
            <v>3000000</v>
          </cell>
          <cell r="C3634">
            <v>39961</v>
          </cell>
          <cell r="F3634">
            <v>1638395.14</v>
          </cell>
          <cell r="G3634">
            <v>190996</v>
          </cell>
          <cell r="H3634">
            <v>44.54</v>
          </cell>
          <cell r="I3634">
            <v>0.44540000000000002</v>
          </cell>
          <cell r="J3634">
            <v>39996</v>
          </cell>
          <cell r="K3634">
            <v>40696</v>
          </cell>
          <cell r="L3634">
            <v>79650</v>
          </cell>
        </row>
        <row r="3635">
          <cell r="B3635">
            <v>6000000</v>
          </cell>
          <cell r="C3635">
            <v>39961</v>
          </cell>
          <cell r="F3635">
            <v>3529486.19</v>
          </cell>
          <cell r="G3635">
            <v>381991</v>
          </cell>
          <cell r="H3635">
            <v>44.54</v>
          </cell>
          <cell r="I3635">
            <v>0.44540000000000002</v>
          </cell>
          <cell r="J3635">
            <v>39996</v>
          </cell>
          <cell r="K3635">
            <v>40696</v>
          </cell>
          <cell r="L3635">
            <v>159300</v>
          </cell>
        </row>
        <row r="3636">
          <cell r="B3636">
            <v>3000000</v>
          </cell>
          <cell r="C3636">
            <v>39961</v>
          </cell>
          <cell r="F3636">
            <v>1865401.01</v>
          </cell>
          <cell r="G3636">
            <v>190996</v>
          </cell>
          <cell r="H3636">
            <v>44.54</v>
          </cell>
          <cell r="I3636">
            <v>0.44540000000000002</v>
          </cell>
          <cell r="J3636">
            <v>39996</v>
          </cell>
          <cell r="K3636">
            <v>40696</v>
          </cell>
          <cell r="L3636">
            <v>79650</v>
          </cell>
        </row>
        <row r="3637">
          <cell r="B3637">
            <v>3000000</v>
          </cell>
          <cell r="C3637">
            <v>39961</v>
          </cell>
          <cell r="F3637">
            <v>2641723.4500000002</v>
          </cell>
          <cell r="G3637">
            <v>165837</v>
          </cell>
          <cell r="H3637">
            <v>51.88</v>
          </cell>
          <cell r="I3637">
            <v>0.51880000000000004</v>
          </cell>
          <cell r="J3637">
            <v>39996</v>
          </cell>
          <cell r="K3637">
            <v>41062</v>
          </cell>
          <cell r="L3637">
            <v>58500</v>
          </cell>
        </row>
        <row r="3638">
          <cell r="B3638">
            <v>5000000</v>
          </cell>
          <cell r="C3638">
            <v>39961</v>
          </cell>
          <cell r="E3638" t="str">
            <v>Q</v>
          </cell>
          <cell r="F3638">
            <v>359225.16</v>
          </cell>
          <cell r="G3638">
            <v>496159</v>
          </cell>
          <cell r="H3638">
            <v>33.53</v>
          </cell>
          <cell r="I3638">
            <v>0.33529999999999999</v>
          </cell>
          <cell r="J3638">
            <v>39996</v>
          </cell>
          <cell r="K3638">
            <v>40331</v>
          </cell>
          <cell r="L3638">
            <v>132000</v>
          </cell>
        </row>
        <row r="3639">
          <cell r="B3639">
            <v>4000000</v>
          </cell>
          <cell r="C3639">
            <v>39961</v>
          </cell>
          <cell r="F3639">
            <v>2069342.97</v>
          </cell>
          <cell r="G3639">
            <v>254661</v>
          </cell>
          <cell r="H3639">
            <v>44.54</v>
          </cell>
          <cell r="I3639">
            <v>0.44540000000000002</v>
          </cell>
          <cell r="J3639">
            <v>39996</v>
          </cell>
          <cell r="K3639">
            <v>40696</v>
          </cell>
          <cell r="L3639">
            <v>106200</v>
          </cell>
        </row>
        <row r="3640">
          <cell r="B3640">
            <v>10000000</v>
          </cell>
          <cell r="C3640">
            <v>39961</v>
          </cell>
          <cell r="F3640">
            <v>3296813.72</v>
          </cell>
          <cell r="G3640">
            <v>755553</v>
          </cell>
          <cell r="H3640">
            <v>41.5</v>
          </cell>
          <cell r="I3640">
            <v>0.41499999999999998</v>
          </cell>
          <cell r="J3640">
            <v>39996</v>
          </cell>
          <cell r="K3640">
            <v>40514</v>
          </cell>
          <cell r="L3640">
            <v>265000</v>
          </cell>
        </row>
        <row r="3641">
          <cell r="B3641">
            <v>5000000</v>
          </cell>
          <cell r="C3641">
            <v>39961</v>
          </cell>
          <cell r="F3641">
            <v>1372712.76</v>
          </cell>
          <cell r="G3641">
            <v>377777</v>
          </cell>
          <cell r="H3641">
            <v>41.5</v>
          </cell>
          <cell r="I3641">
            <v>0.41499999999999998</v>
          </cell>
          <cell r="J3641">
            <v>39996</v>
          </cell>
          <cell r="K3641">
            <v>40514</v>
          </cell>
          <cell r="L3641">
            <v>132500</v>
          </cell>
        </row>
        <row r="3642">
          <cell r="B3642">
            <v>4000000</v>
          </cell>
          <cell r="C3642">
            <v>39961</v>
          </cell>
          <cell r="F3642">
            <v>2043545.96</v>
          </cell>
          <cell r="G3642">
            <v>254661</v>
          </cell>
          <cell r="H3642">
            <v>44.54</v>
          </cell>
          <cell r="I3642">
            <v>0.44540000000000002</v>
          </cell>
          <cell r="J3642">
            <v>39996</v>
          </cell>
          <cell r="K3642">
            <v>40696</v>
          </cell>
          <cell r="L3642">
            <v>106200</v>
          </cell>
        </row>
        <row r="3643">
          <cell r="B3643">
            <v>2000000</v>
          </cell>
          <cell r="C3643">
            <v>39961</v>
          </cell>
          <cell r="F3643">
            <v>644845.35</v>
          </cell>
          <cell r="G3643">
            <v>138911</v>
          </cell>
          <cell r="H3643">
            <v>29.57</v>
          </cell>
          <cell r="I3643">
            <v>0.29570000000000002</v>
          </cell>
          <cell r="J3643">
            <v>39996</v>
          </cell>
          <cell r="K3643">
            <v>40514</v>
          </cell>
          <cell r="L3643">
            <v>32800</v>
          </cell>
        </row>
        <row r="3644">
          <cell r="B3644">
            <v>4000000</v>
          </cell>
          <cell r="C3644">
            <v>39961</v>
          </cell>
          <cell r="F3644">
            <v>2312161.5299999998</v>
          </cell>
          <cell r="G3644">
            <v>254661</v>
          </cell>
          <cell r="H3644">
            <v>44.54</v>
          </cell>
          <cell r="I3644">
            <v>0.44540000000000002</v>
          </cell>
          <cell r="J3644">
            <v>39996</v>
          </cell>
          <cell r="K3644">
            <v>40696</v>
          </cell>
          <cell r="L3644">
            <v>106200</v>
          </cell>
        </row>
        <row r="3645">
          <cell r="B3645">
            <v>7000000</v>
          </cell>
          <cell r="C3645">
            <v>39961</v>
          </cell>
          <cell r="F3645">
            <v>2713961.71</v>
          </cell>
          <cell r="G3645">
            <v>528887</v>
          </cell>
          <cell r="H3645">
            <v>41.5</v>
          </cell>
          <cell r="I3645">
            <v>0.41499999999999998</v>
          </cell>
          <cell r="J3645">
            <v>39996</v>
          </cell>
          <cell r="K3645">
            <v>40514</v>
          </cell>
          <cell r="L3645">
            <v>185500</v>
          </cell>
        </row>
        <row r="3646">
          <cell r="B3646">
            <v>6000000</v>
          </cell>
          <cell r="C3646">
            <v>39961</v>
          </cell>
          <cell r="F3646">
            <v>2982145.04</v>
          </cell>
          <cell r="G3646">
            <v>381991</v>
          </cell>
          <cell r="H3646">
            <v>44.54</v>
          </cell>
          <cell r="I3646">
            <v>0.44540000000000002</v>
          </cell>
          <cell r="J3646">
            <v>39996</v>
          </cell>
          <cell r="K3646">
            <v>40696</v>
          </cell>
          <cell r="L3646">
            <v>159300</v>
          </cell>
        </row>
        <row r="3647">
          <cell r="B3647">
            <v>5000000</v>
          </cell>
          <cell r="C3647">
            <v>39961</v>
          </cell>
          <cell r="F3647">
            <v>2576023.44</v>
          </cell>
          <cell r="G3647">
            <v>318326</v>
          </cell>
          <cell r="H3647">
            <v>44.54</v>
          </cell>
          <cell r="I3647">
            <v>0.44540000000000002</v>
          </cell>
          <cell r="J3647">
            <v>39996</v>
          </cell>
          <cell r="K3647">
            <v>40696</v>
          </cell>
          <cell r="L3647">
            <v>132750</v>
          </cell>
        </row>
        <row r="3648">
          <cell r="B3648">
            <v>6500000</v>
          </cell>
          <cell r="C3648">
            <v>39961</v>
          </cell>
          <cell r="F3648">
            <v>2278705.81</v>
          </cell>
          <cell r="G3648">
            <v>491109</v>
          </cell>
          <cell r="H3648">
            <v>41.5</v>
          </cell>
          <cell r="I3648">
            <v>0.41499999999999998</v>
          </cell>
          <cell r="J3648">
            <v>39996</v>
          </cell>
          <cell r="K3648">
            <v>40514</v>
          </cell>
          <cell r="L3648">
            <v>172250</v>
          </cell>
        </row>
        <row r="3649">
          <cell r="B3649">
            <v>13000000</v>
          </cell>
          <cell r="C3649">
            <v>39961</v>
          </cell>
          <cell r="F3649">
            <v>4456239.2300000004</v>
          </cell>
          <cell r="G3649">
            <v>945813</v>
          </cell>
          <cell r="H3649">
            <v>36.090000000000003</v>
          </cell>
          <cell r="I3649">
            <v>0.36090000000000005</v>
          </cell>
          <cell r="J3649">
            <v>39996</v>
          </cell>
          <cell r="K3649">
            <v>40514</v>
          </cell>
          <cell r="L3649">
            <v>344500</v>
          </cell>
        </row>
        <row r="3650">
          <cell r="B3650">
            <v>5000000</v>
          </cell>
          <cell r="C3650">
            <v>39961</v>
          </cell>
          <cell r="F3650">
            <v>2617050.2000000002</v>
          </cell>
          <cell r="G3650">
            <v>318326</v>
          </cell>
          <cell r="H3650">
            <v>44.54</v>
          </cell>
          <cell r="I3650">
            <v>0.44540000000000002</v>
          </cell>
          <cell r="J3650">
            <v>39996</v>
          </cell>
          <cell r="K3650">
            <v>40696</v>
          </cell>
          <cell r="L3650">
            <v>132750</v>
          </cell>
        </row>
        <row r="3651">
          <cell r="B3651">
            <v>3500000</v>
          </cell>
          <cell r="C3651">
            <v>39961</v>
          </cell>
          <cell r="D3651" t="str">
            <v>A</v>
          </cell>
          <cell r="E3651" t="str">
            <v>T</v>
          </cell>
          <cell r="F3651">
            <v>3713741.58</v>
          </cell>
          <cell r="G3651">
            <v>264444</v>
          </cell>
          <cell r="H3651">
            <v>41.5</v>
          </cell>
          <cell r="I3651">
            <v>0.41499999999999998</v>
          </cell>
          <cell r="J3651">
            <v>39996</v>
          </cell>
          <cell r="K3651">
            <v>40514</v>
          </cell>
          <cell r="L3651">
            <v>92750</v>
          </cell>
        </row>
        <row r="3652">
          <cell r="B3652">
            <v>8000000</v>
          </cell>
          <cell r="C3652">
            <v>39961</v>
          </cell>
          <cell r="F3652">
            <v>5418192.0800000001</v>
          </cell>
          <cell r="G3652">
            <v>466675</v>
          </cell>
          <cell r="H3652">
            <v>48.86</v>
          </cell>
          <cell r="I3652">
            <v>0.48859999999999998</v>
          </cell>
          <cell r="J3652">
            <v>39996</v>
          </cell>
          <cell r="K3652">
            <v>40879</v>
          </cell>
          <cell r="L3652">
            <v>196000</v>
          </cell>
        </row>
        <row r="3653">
          <cell r="B3653">
            <v>5000000</v>
          </cell>
          <cell r="C3653">
            <v>39961</v>
          </cell>
          <cell r="E3653" t="str">
            <v>P</v>
          </cell>
          <cell r="F3653">
            <v>3616889.04</v>
          </cell>
          <cell r="G3653">
            <v>318326</v>
          </cell>
          <cell r="H3653">
            <v>44.54</v>
          </cell>
          <cell r="I3653">
            <v>0.44540000000000002</v>
          </cell>
          <cell r="J3653">
            <v>39996</v>
          </cell>
          <cell r="K3653">
            <v>40696</v>
          </cell>
          <cell r="L3653">
            <v>132750</v>
          </cell>
        </row>
        <row r="3654">
          <cell r="B3654">
            <v>4000000</v>
          </cell>
          <cell r="C3654">
            <v>39962</v>
          </cell>
          <cell r="D3654" t="str">
            <v>A</v>
          </cell>
          <cell r="E3654" t="str">
            <v>S</v>
          </cell>
          <cell r="F3654">
            <v>3272030.51</v>
          </cell>
          <cell r="G3654">
            <v>302221</v>
          </cell>
          <cell r="H3654">
            <v>41.5</v>
          </cell>
          <cell r="I3654">
            <v>0.41499999999999998</v>
          </cell>
          <cell r="J3654">
            <v>39996</v>
          </cell>
          <cell r="K3654">
            <v>40514</v>
          </cell>
          <cell r="L3654">
            <v>106000</v>
          </cell>
        </row>
        <row r="3655">
          <cell r="B3655">
            <v>5000000</v>
          </cell>
          <cell r="C3655">
            <v>39962</v>
          </cell>
          <cell r="F3655">
            <v>2545904.14</v>
          </cell>
          <cell r="G3655">
            <v>318326</v>
          </cell>
          <cell r="H3655">
            <v>44.54</v>
          </cell>
          <cell r="I3655">
            <v>0.44540000000000002</v>
          </cell>
          <cell r="J3655">
            <v>39996</v>
          </cell>
          <cell r="K3655">
            <v>40696</v>
          </cell>
          <cell r="L3655">
            <v>132750</v>
          </cell>
        </row>
        <row r="3656">
          <cell r="B3656">
            <v>5000000</v>
          </cell>
          <cell r="C3656">
            <v>39962</v>
          </cell>
          <cell r="F3656">
            <v>1752511.28</v>
          </cell>
          <cell r="G3656">
            <v>377777</v>
          </cell>
          <cell r="H3656">
            <v>41.5</v>
          </cell>
          <cell r="I3656">
            <v>0.41499999999999998</v>
          </cell>
          <cell r="J3656">
            <v>39996</v>
          </cell>
          <cell r="K3656">
            <v>40514</v>
          </cell>
          <cell r="L3656">
            <v>132500</v>
          </cell>
        </row>
        <row r="3657">
          <cell r="B3657">
            <v>8000000</v>
          </cell>
          <cell r="C3657">
            <v>39962</v>
          </cell>
          <cell r="F3657">
            <v>4650959.25</v>
          </cell>
          <cell r="G3657">
            <v>509321</v>
          </cell>
          <cell r="H3657">
            <v>44.54</v>
          </cell>
          <cell r="I3657">
            <v>0.44540000000000002</v>
          </cell>
          <cell r="J3657">
            <v>39996</v>
          </cell>
          <cell r="K3657">
            <v>40696</v>
          </cell>
          <cell r="L3657">
            <v>212400</v>
          </cell>
        </row>
        <row r="3658">
          <cell r="B3658">
            <v>4000000</v>
          </cell>
          <cell r="C3658">
            <v>39962</v>
          </cell>
          <cell r="F3658">
            <v>2945491.64</v>
          </cell>
          <cell r="G3658">
            <v>221116</v>
          </cell>
          <cell r="H3658">
            <v>51.88</v>
          </cell>
          <cell r="I3658">
            <v>0.51880000000000004</v>
          </cell>
          <cell r="J3658">
            <v>39996</v>
          </cell>
          <cell r="K3658">
            <v>41062</v>
          </cell>
          <cell r="L3658">
            <v>78000</v>
          </cell>
        </row>
        <row r="3659">
          <cell r="B3659">
            <v>11000000</v>
          </cell>
          <cell r="C3659">
            <v>39962</v>
          </cell>
          <cell r="F3659">
            <v>8531900.5099999998</v>
          </cell>
          <cell r="G3659">
            <v>503529</v>
          </cell>
          <cell r="H3659">
            <v>35.950000000000003</v>
          </cell>
          <cell r="I3659">
            <v>0.35950000000000004</v>
          </cell>
          <cell r="J3659">
            <v>39996</v>
          </cell>
          <cell r="K3659">
            <v>41062</v>
          </cell>
          <cell r="L3659">
            <v>214500</v>
          </cell>
        </row>
        <row r="3660">
          <cell r="B3660">
            <v>4000000</v>
          </cell>
          <cell r="C3660">
            <v>39962</v>
          </cell>
          <cell r="F3660">
            <v>1427062.59</v>
          </cell>
          <cell r="G3660">
            <v>302221</v>
          </cell>
          <cell r="H3660">
            <v>41.5</v>
          </cell>
          <cell r="I3660">
            <v>0.41499999999999998</v>
          </cell>
          <cell r="J3660">
            <v>39996</v>
          </cell>
          <cell r="K3660">
            <v>40514</v>
          </cell>
          <cell r="L3660">
            <v>106000</v>
          </cell>
        </row>
        <row r="3661">
          <cell r="B3661">
            <v>20000000</v>
          </cell>
          <cell r="C3661">
            <v>39962</v>
          </cell>
          <cell r="F3661">
            <v>11622690.76</v>
          </cell>
          <cell r="G3661">
            <v>1181373</v>
          </cell>
          <cell r="H3661">
            <v>36.04</v>
          </cell>
          <cell r="I3661">
            <v>0.3604</v>
          </cell>
          <cell r="J3661">
            <v>39996</v>
          </cell>
          <cell r="K3661">
            <v>40696</v>
          </cell>
          <cell r="L3661">
            <v>531000</v>
          </cell>
        </row>
        <row r="3662">
          <cell r="B3662">
            <v>4000000</v>
          </cell>
          <cell r="C3662">
            <v>39962</v>
          </cell>
          <cell r="F3662">
            <v>1083267.3700000001</v>
          </cell>
          <cell r="G3662">
            <v>302221</v>
          </cell>
          <cell r="H3662">
            <v>41.5</v>
          </cell>
          <cell r="I3662">
            <v>0.41499999999999998</v>
          </cell>
          <cell r="J3662">
            <v>39996</v>
          </cell>
          <cell r="K3662">
            <v>40514</v>
          </cell>
          <cell r="L3662">
            <v>106000</v>
          </cell>
        </row>
        <row r="3663">
          <cell r="B3663">
            <v>4000000</v>
          </cell>
          <cell r="C3663">
            <v>39962</v>
          </cell>
          <cell r="F3663">
            <v>1395722.33</v>
          </cell>
          <cell r="G3663">
            <v>302221</v>
          </cell>
          <cell r="H3663">
            <v>41.5</v>
          </cell>
          <cell r="I3663">
            <v>0.41499999999999998</v>
          </cell>
          <cell r="J3663">
            <v>39996</v>
          </cell>
          <cell r="K3663">
            <v>40514</v>
          </cell>
          <cell r="L3663">
            <v>106000</v>
          </cell>
        </row>
        <row r="3664">
          <cell r="B3664">
            <v>12000000</v>
          </cell>
          <cell r="C3664">
            <v>39962</v>
          </cell>
          <cell r="D3664" t="str">
            <v>A</v>
          </cell>
          <cell r="E3664" t="str">
            <v>T</v>
          </cell>
          <cell r="F3664">
            <v>12790237.880000001</v>
          </cell>
          <cell r="G3664">
            <v>549304</v>
          </cell>
          <cell r="H3664">
            <v>35.950000000000003</v>
          </cell>
          <cell r="I3664">
            <v>0.35950000000000004</v>
          </cell>
          <cell r="J3664">
            <v>39996</v>
          </cell>
          <cell r="K3664">
            <v>41062</v>
          </cell>
          <cell r="L3664">
            <v>234000</v>
          </cell>
        </row>
        <row r="3665">
          <cell r="B3665">
            <v>4000000</v>
          </cell>
          <cell r="C3665">
            <v>39962</v>
          </cell>
          <cell r="E3665" t="str">
            <v>Q</v>
          </cell>
          <cell r="F3665">
            <v>649078.65</v>
          </cell>
          <cell r="G3665">
            <v>407325</v>
          </cell>
          <cell r="H3665">
            <v>38.729999999999997</v>
          </cell>
          <cell r="I3665">
            <v>0.38729999999999998</v>
          </cell>
          <cell r="J3665">
            <v>39996</v>
          </cell>
          <cell r="K3665">
            <v>40331</v>
          </cell>
          <cell r="L3665">
            <v>106000</v>
          </cell>
        </row>
        <row r="3666">
          <cell r="B3666">
            <v>6000000</v>
          </cell>
          <cell r="C3666">
            <v>39962</v>
          </cell>
          <cell r="E3666" t="str">
            <v>P</v>
          </cell>
          <cell r="F3666">
            <v>5952179.04</v>
          </cell>
          <cell r="G3666">
            <v>331674</v>
          </cell>
          <cell r="H3666">
            <v>51.88</v>
          </cell>
          <cell r="I3666">
            <v>0.51880000000000004</v>
          </cell>
          <cell r="J3666">
            <v>39996</v>
          </cell>
          <cell r="K3666">
            <v>41062</v>
          </cell>
          <cell r="L3666">
            <v>117000</v>
          </cell>
        </row>
        <row r="3667">
          <cell r="B3667">
            <v>5000000</v>
          </cell>
          <cell r="C3667">
            <v>39962</v>
          </cell>
          <cell r="F3667">
            <v>3241741.32</v>
          </cell>
          <cell r="G3667">
            <v>291672</v>
          </cell>
          <cell r="H3667">
            <v>48.86</v>
          </cell>
          <cell r="I3667">
            <v>0.48859999999999998</v>
          </cell>
          <cell r="J3667">
            <v>39996</v>
          </cell>
          <cell r="K3667">
            <v>40879</v>
          </cell>
          <cell r="L3667">
            <v>122500</v>
          </cell>
        </row>
        <row r="3668">
          <cell r="B3668">
            <v>9000000</v>
          </cell>
          <cell r="C3668">
            <v>39962</v>
          </cell>
          <cell r="F3668">
            <v>5176894.91</v>
          </cell>
          <cell r="G3668">
            <v>572986</v>
          </cell>
          <cell r="H3668">
            <v>44.54</v>
          </cell>
          <cell r="I3668">
            <v>0.44540000000000002</v>
          </cell>
          <cell r="J3668">
            <v>39996</v>
          </cell>
          <cell r="K3668">
            <v>40696</v>
          </cell>
          <cell r="L3668">
            <v>238950</v>
          </cell>
        </row>
        <row r="3669">
          <cell r="B3669">
            <v>5000000</v>
          </cell>
          <cell r="C3669">
            <v>39962</v>
          </cell>
          <cell r="D3669" t="str">
            <v>A</v>
          </cell>
          <cell r="E3669" t="str">
            <v>T</v>
          </cell>
          <cell r="F3669">
            <v>5361765.0999999996</v>
          </cell>
          <cell r="G3669">
            <v>318326</v>
          </cell>
          <cell r="H3669">
            <v>44.54</v>
          </cell>
          <cell r="I3669">
            <v>0.44540000000000002</v>
          </cell>
          <cell r="J3669">
            <v>39996</v>
          </cell>
          <cell r="K3669">
            <v>40696</v>
          </cell>
          <cell r="L3669">
            <v>132750</v>
          </cell>
        </row>
        <row r="3670">
          <cell r="B3670">
            <v>3000000</v>
          </cell>
          <cell r="C3670">
            <v>39962</v>
          </cell>
          <cell r="F3670">
            <v>2426092.44</v>
          </cell>
          <cell r="G3670">
            <v>165837</v>
          </cell>
          <cell r="H3670">
            <v>51.88</v>
          </cell>
          <cell r="I3670">
            <v>0.51880000000000004</v>
          </cell>
          <cell r="J3670">
            <v>39996</v>
          </cell>
          <cell r="K3670">
            <v>41062</v>
          </cell>
          <cell r="L3670">
            <v>58500</v>
          </cell>
        </row>
        <row r="3671">
          <cell r="B3671">
            <v>4000000</v>
          </cell>
          <cell r="C3671">
            <v>39962</v>
          </cell>
          <cell r="D3671" t="str">
            <v>A</v>
          </cell>
          <cell r="E3671" t="str">
            <v>T</v>
          </cell>
          <cell r="F3671">
            <v>4076254.59</v>
          </cell>
          <cell r="G3671">
            <v>302221</v>
          </cell>
          <cell r="H3671">
            <v>41.5</v>
          </cell>
          <cell r="I3671">
            <v>0.41499999999999998</v>
          </cell>
          <cell r="J3671">
            <v>39996</v>
          </cell>
          <cell r="K3671">
            <v>40514</v>
          </cell>
          <cell r="L3671">
            <v>106000</v>
          </cell>
        </row>
        <row r="3672">
          <cell r="B3672">
            <v>7000000</v>
          </cell>
          <cell r="C3672">
            <v>39962</v>
          </cell>
          <cell r="F3672">
            <v>5240354.47</v>
          </cell>
          <cell r="G3672">
            <v>386953</v>
          </cell>
          <cell r="H3672">
            <v>51.88</v>
          </cell>
          <cell r="I3672">
            <v>0.51880000000000004</v>
          </cell>
          <cell r="J3672">
            <v>39996</v>
          </cell>
          <cell r="K3672">
            <v>41062</v>
          </cell>
          <cell r="L3672">
            <v>136500</v>
          </cell>
        </row>
        <row r="3673">
          <cell r="B3673">
            <v>3500000</v>
          </cell>
          <cell r="C3673">
            <v>39962</v>
          </cell>
          <cell r="F3673">
            <v>3127.08</v>
          </cell>
          <cell r="G3673">
            <v>356410</v>
          </cell>
          <cell r="H3673">
            <v>38.729999999999997</v>
          </cell>
          <cell r="I3673">
            <v>0.38729999999999998</v>
          </cell>
          <cell r="J3673">
            <v>39996</v>
          </cell>
          <cell r="K3673">
            <v>40331</v>
          </cell>
          <cell r="L3673">
            <v>92750</v>
          </cell>
        </row>
        <row r="3674">
          <cell r="B3674">
            <v>17000000</v>
          </cell>
          <cell r="C3674">
            <v>39962</v>
          </cell>
          <cell r="F3674">
            <v>12188544.48</v>
          </cell>
          <cell r="G3674">
            <v>778181</v>
          </cell>
          <cell r="H3674">
            <v>35.950000000000003</v>
          </cell>
          <cell r="I3674">
            <v>0.35950000000000004</v>
          </cell>
          <cell r="J3674">
            <v>39996</v>
          </cell>
          <cell r="K3674">
            <v>41062</v>
          </cell>
          <cell r="L3674">
            <v>331500</v>
          </cell>
        </row>
        <row r="3675">
          <cell r="B3675">
            <v>5000000</v>
          </cell>
          <cell r="C3675">
            <v>39962</v>
          </cell>
          <cell r="F3675">
            <v>3740992.41</v>
          </cell>
          <cell r="G3675">
            <v>208388</v>
          </cell>
          <cell r="H3675">
            <v>28.58</v>
          </cell>
          <cell r="I3675">
            <v>0.2858</v>
          </cell>
          <cell r="J3675">
            <v>39996</v>
          </cell>
          <cell r="K3675">
            <v>41062</v>
          </cell>
          <cell r="L3675">
            <v>72000</v>
          </cell>
        </row>
        <row r="3676">
          <cell r="B3676">
            <v>32000000</v>
          </cell>
          <cell r="C3676">
            <v>39962</v>
          </cell>
          <cell r="E3676" t="str">
            <v>P</v>
          </cell>
          <cell r="F3676">
            <v>25630137.859999999</v>
          </cell>
          <cell r="G3676">
            <v>1464811</v>
          </cell>
          <cell r="H3676">
            <v>35.950000000000003</v>
          </cell>
          <cell r="I3676">
            <v>0.35950000000000004</v>
          </cell>
          <cell r="J3676">
            <v>39996</v>
          </cell>
          <cell r="K3676">
            <v>41062</v>
          </cell>
          <cell r="L3676">
            <v>624000</v>
          </cell>
        </row>
        <row r="3677">
          <cell r="B3677">
            <v>40000000</v>
          </cell>
          <cell r="C3677">
            <v>39962</v>
          </cell>
          <cell r="F3677">
            <v>30596023.059999999</v>
          </cell>
          <cell r="G3677">
            <v>1831013</v>
          </cell>
          <cell r="H3677">
            <v>35.950000000000003</v>
          </cell>
          <cell r="I3677">
            <v>0.35950000000000004</v>
          </cell>
          <cell r="J3677">
            <v>39996</v>
          </cell>
          <cell r="K3677">
            <v>41062</v>
          </cell>
          <cell r="L3677">
            <v>780000</v>
          </cell>
        </row>
        <row r="3678">
          <cell r="B3678">
            <v>3000000</v>
          </cell>
          <cell r="C3678">
            <v>39962</v>
          </cell>
          <cell r="D3678" t="str">
            <v>A</v>
          </cell>
          <cell r="E3678" t="str">
            <v>Q</v>
          </cell>
          <cell r="F3678">
            <v>2840379.41</v>
          </cell>
          <cell r="G3678">
            <v>190996</v>
          </cell>
          <cell r="H3678">
            <v>44.54</v>
          </cell>
          <cell r="I3678">
            <v>0.44540000000000002</v>
          </cell>
          <cell r="J3678">
            <v>39996</v>
          </cell>
          <cell r="K3678">
            <v>40696</v>
          </cell>
          <cell r="L3678">
            <v>79650</v>
          </cell>
        </row>
        <row r="3679">
          <cell r="B3679">
            <v>3000000</v>
          </cell>
          <cell r="C3679">
            <v>39962</v>
          </cell>
          <cell r="E3679" t="str">
            <v>P</v>
          </cell>
          <cell r="F3679">
            <v>1385263.52</v>
          </cell>
          <cell r="G3679">
            <v>226666</v>
          </cell>
          <cell r="H3679">
            <v>41.5</v>
          </cell>
          <cell r="I3679">
            <v>0.41499999999999998</v>
          </cell>
          <cell r="J3679">
            <v>39996</v>
          </cell>
          <cell r="K3679">
            <v>40514</v>
          </cell>
          <cell r="L3679">
            <v>79500</v>
          </cell>
        </row>
        <row r="3680">
          <cell r="B3680">
            <v>2500000</v>
          </cell>
          <cell r="C3680">
            <v>39962</v>
          </cell>
          <cell r="E3680" t="str">
            <v>P</v>
          </cell>
          <cell r="F3680">
            <v>1596515.49</v>
          </cell>
          <cell r="G3680">
            <v>159163</v>
          </cell>
          <cell r="H3680">
            <v>44.54</v>
          </cell>
          <cell r="I3680">
            <v>0.44540000000000002</v>
          </cell>
          <cell r="J3680">
            <v>39996</v>
          </cell>
          <cell r="K3680">
            <v>40696</v>
          </cell>
          <cell r="L3680">
            <v>66375</v>
          </cell>
        </row>
        <row r="3681">
          <cell r="B3681">
            <v>4500000</v>
          </cell>
          <cell r="C3681">
            <v>39962</v>
          </cell>
          <cell r="F3681">
            <v>2325716.37</v>
          </cell>
          <cell r="G3681">
            <v>286493</v>
          </cell>
          <cell r="H3681">
            <v>44.54</v>
          </cell>
          <cell r="I3681">
            <v>0.44540000000000002</v>
          </cell>
          <cell r="J3681">
            <v>39996</v>
          </cell>
          <cell r="K3681">
            <v>40696</v>
          </cell>
          <cell r="L3681">
            <v>119475</v>
          </cell>
        </row>
        <row r="3682">
          <cell r="B3682">
            <v>12000000</v>
          </cell>
          <cell r="C3682">
            <v>39962</v>
          </cell>
          <cell r="F3682">
            <v>8611597.3900000006</v>
          </cell>
          <cell r="G3682">
            <v>549304</v>
          </cell>
          <cell r="H3682">
            <v>35.950000000000003</v>
          </cell>
          <cell r="I3682">
            <v>0.35950000000000004</v>
          </cell>
          <cell r="J3682">
            <v>39996</v>
          </cell>
          <cell r="K3682">
            <v>41062</v>
          </cell>
          <cell r="L3682">
            <v>234000</v>
          </cell>
        </row>
        <row r="3683">
          <cell r="B3683">
            <v>5000000</v>
          </cell>
          <cell r="C3683">
            <v>39962</v>
          </cell>
          <cell r="E3683" t="str">
            <v>P</v>
          </cell>
          <cell r="F3683">
            <v>3293983.15</v>
          </cell>
          <cell r="G3683">
            <v>318326</v>
          </cell>
          <cell r="H3683">
            <v>44.54</v>
          </cell>
          <cell r="I3683">
            <v>0.44540000000000002</v>
          </cell>
          <cell r="J3683">
            <v>39996</v>
          </cell>
          <cell r="K3683">
            <v>40696</v>
          </cell>
          <cell r="L3683">
            <v>132750</v>
          </cell>
        </row>
        <row r="3684">
          <cell r="B3684">
            <v>6000000</v>
          </cell>
          <cell r="C3684">
            <v>39962</v>
          </cell>
          <cell r="F3684">
            <v>4193797.9</v>
          </cell>
          <cell r="G3684">
            <v>350007</v>
          </cell>
          <cell r="H3684">
            <v>48.86</v>
          </cell>
          <cell r="I3684">
            <v>0.48859999999999998</v>
          </cell>
          <cell r="J3684">
            <v>39996</v>
          </cell>
          <cell r="K3684">
            <v>40879</v>
          </cell>
          <cell r="L3684">
            <v>147000</v>
          </cell>
        </row>
        <row r="3685">
          <cell r="B3685">
            <v>10000000</v>
          </cell>
          <cell r="C3685">
            <v>39962</v>
          </cell>
          <cell r="F3685">
            <v>2828514.43</v>
          </cell>
          <cell r="G3685">
            <v>755553</v>
          </cell>
          <cell r="H3685">
            <v>41.5</v>
          </cell>
          <cell r="I3685">
            <v>0.41499999999999998</v>
          </cell>
          <cell r="J3685">
            <v>39996</v>
          </cell>
          <cell r="K3685">
            <v>40514</v>
          </cell>
          <cell r="L3685">
            <v>265000</v>
          </cell>
        </row>
        <row r="3686">
          <cell r="B3686">
            <v>8500000</v>
          </cell>
          <cell r="C3686">
            <v>39962</v>
          </cell>
          <cell r="E3686" t="str">
            <v>R</v>
          </cell>
          <cell r="F3686">
            <v>8929822.4800000004</v>
          </cell>
          <cell r="G3686">
            <v>469871</v>
          </cell>
          <cell r="H3686">
            <v>51.88</v>
          </cell>
          <cell r="I3686">
            <v>0.51880000000000004</v>
          </cell>
          <cell r="J3686">
            <v>39993</v>
          </cell>
          <cell r="K3686">
            <v>41058</v>
          </cell>
          <cell r="L3686">
            <v>165750</v>
          </cell>
        </row>
        <row r="3687">
          <cell r="B3687">
            <v>4000000</v>
          </cell>
          <cell r="C3687">
            <v>39962</v>
          </cell>
          <cell r="D3687" t="str">
            <v>A</v>
          </cell>
          <cell r="E3687" t="str">
            <v>S</v>
          </cell>
          <cell r="F3687">
            <v>4066119.2</v>
          </cell>
          <cell r="G3687">
            <v>254661</v>
          </cell>
          <cell r="H3687">
            <v>44.54</v>
          </cell>
          <cell r="I3687">
            <v>0.44540000000000002</v>
          </cell>
          <cell r="J3687">
            <v>39996</v>
          </cell>
          <cell r="K3687">
            <v>40696</v>
          </cell>
          <cell r="L3687">
            <v>106200</v>
          </cell>
        </row>
        <row r="3688">
          <cell r="B3688">
            <v>3000000</v>
          </cell>
          <cell r="C3688">
            <v>39962</v>
          </cell>
          <cell r="F3688">
            <v>1732353.25</v>
          </cell>
          <cell r="G3688">
            <v>190996</v>
          </cell>
          <cell r="H3688">
            <v>44.54</v>
          </cell>
          <cell r="I3688">
            <v>0.44540000000000002</v>
          </cell>
          <cell r="J3688">
            <v>39996</v>
          </cell>
          <cell r="K3688">
            <v>40696</v>
          </cell>
          <cell r="L3688">
            <v>79650</v>
          </cell>
        </row>
        <row r="3689">
          <cell r="B3689">
            <v>4500000</v>
          </cell>
          <cell r="C3689">
            <v>39962</v>
          </cell>
          <cell r="E3689" t="str">
            <v>P</v>
          </cell>
          <cell r="F3689">
            <v>217416.76</v>
          </cell>
          <cell r="G3689">
            <v>458241</v>
          </cell>
          <cell r="H3689">
            <v>38.729999999999997</v>
          </cell>
          <cell r="I3689">
            <v>0.38729999999999998</v>
          </cell>
          <cell r="J3689">
            <v>39996</v>
          </cell>
          <cell r="K3689">
            <v>40331</v>
          </cell>
          <cell r="L3689">
            <v>119250</v>
          </cell>
        </row>
        <row r="3690">
          <cell r="B3690">
            <v>3500000</v>
          </cell>
          <cell r="C3690">
            <v>39962</v>
          </cell>
          <cell r="F3690">
            <v>1752425.28</v>
          </cell>
          <cell r="G3690">
            <v>222828</v>
          </cell>
          <cell r="H3690">
            <v>44.54</v>
          </cell>
          <cell r="I3690">
            <v>0.44540000000000002</v>
          </cell>
          <cell r="J3690">
            <v>39996</v>
          </cell>
          <cell r="K3690">
            <v>40696</v>
          </cell>
          <cell r="L3690">
            <v>92925</v>
          </cell>
        </row>
        <row r="3691">
          <cell r="B3691">
            <v>12000000</v>
          </cell>
          <cell r="C3691">
            <v>39962</v>
          </cell>
          <cell r="F3691">
            <v>9206939.3300000001</v>
          </cell>
          <cell r="G3691">
            <v>549304</v>
          </cell>
          <cell r="H3691">
            <v>35.950000000000003</v>
          </cell>
          <cell r="I3691">
            <v>0.35950000000000004</v>
          </cell>
          <cell r="J3691">
            <v>39996</v>
          </cell>
          <cell r="K3691">
            <v>41062</v>
          </cell>
          <cell r="L3691">
            <v>234000</v>
          </cell>
        </row>
        <row r="3692">
          <cell r="B3692">
            <v>7000000</v>
          </cell>
          <cell r="C3692">
            <v>39962</v>
          </cell>
          <cell r="F3692">
            <v>4047516.27</v>
          </cell>
          <cell r="G3692">
            <v>445656</v>
          </cell>
          <cell r="H3692">
            <v>44.54</v>
          </cell>
          <cell r="I3692">
            <v>0.44540000000000002</v>
          </cell>
          <cell r="J3692">
            <v>39996</v>
          </cell>
          <cell r="K3692">
            <v>40696</v>
          </cell>
          <cell r="L3692">
            <v>185850</v>
          </cell>
        </row>
        <row r="3693">
          <cell r="B3693">
            <v>6000000</v>
          </cell>
          <cell r="C3693">
            <v>39962</v>
          </cell>
          <cell r="D3693" t="str">
            <v>A</v>
          </cell>
          <cell r="E3693" t="str">
            <v>S</v>
          </cell>
          <cell r="F3693">
            <v>6204849.1299999999</v>
          </cell>
          <cell r="G3693">
            <v>381991</v>
          </cell>
          <cell r="H3693">
            <v>44.54</v>
          </cell>
          <cell r="I3693">
            <v>0.44540000000000002</v>
          </cell>
          <cell r="J3693">
            <v>39996</v>
          </cell>
          <cell r="K3693">
            <v>40696</v>
          </cell>
          <cell r="L3693">
            <v>159300</v>
          </cell>
        </row>
        <row r="3694">
          <cell r="B3694">
            <v>9000000</v>
          </cell>
          <cell r="C3694">
            <v>39962</v>
          </cell>
          <cell r="E3694" t="str">
            <v>Q</v>
          </cell>
          <cell r="F3694">
            <v>6808867.6399999997</v>
          </cell>
          <cell r="G3694">
            <v>572986</v>
          </cell>
          <cell r="H3694">
            <v>44.54</v>
          </cell>
          <cell r="I3694">
            <v>0.44540000000000002</v>
          </cell>
          <cell r="J3694">
            <v>39996</v>
          </cell>
          <cell r="K3694">
            <v>40696</v>
          </cell>
          <cell r="L3694">
            <v>238950</v>
          </cell>
        </row>
        <row r="3695">
          <cell r="B3695">
            <v>20000000</v>
          </cell>
          <cell r="C3695">
            <v>39962</v>
          </cell>
          <cell r="F3695">
            <v>11261603.109999999</v>
          </cell>
          <cell r="G3695">
            <v>1181373</v>
          </cell>
          <cell r="H3695">
            <v>36.04</v>
          </cell>
          <cell r="I3695">
            <v>0.3604</v>
          </cell>
          <cell r="J3695">
            <v>39996</v>
          </cell>
          <cell r="K3695">
            <v>40696</v>
          </cell>
          <cell r="L3695">
            <v>531000</v>
          </cell>
        </row>
        <row r="3696">
          <cell r="B3696">
            <v>6000000</v>
          </cell>
          <cell r="C3696">
            <v>39962</v>
          </cell>
          <cell r="F3696">
            <v>4875070.7300000004</v>
          </cell>
          <cell r="G3696">
            <v>331674</v>
          </cell>
          <cell r="H3696">
            <v>51.88</v>
          </cell>
          <cell r="I3696">
            <v>0.51880000000000004</v>
          </cell>
          <cell r="J3696">
            <v>39996</v>
          </cell>
          <cell r="K3696">
            <v>41062</v>
          </cell>
          <cell r="L3696">
            <v>117000</v>
          </cell>
        </row>
        <row r="3697">
          <cell r="B3697">
            <v>3000000</v>
          </cell>
          <cell r="C3697">
            <v>39962</v>
          </cell>
          <cell r="F3697">
            <v>1737402.99</v>
          </cell>
          <cell r="G3697">
            <v>190996</v>
          </cell>
          <cell r="H3697">
            <v>44.54</v>
          </cell>
          <cell r="I3697">
            <v>0.44540000000000002</v>
          </cell>
          <cell r="J3697">
            <v>39996</v>
          </cell>
          <cell r="K3697">
            <v>40696</v>
          </cell>
          <cell r="L3697">
            <v>79650</v>
          </cell>
        </row>
        <row r="3698">
          <cell r="B3698">
            <v>3000000</v>
          </cell>
          <cell r="C3698">
            <v>39962</v>
          </cell>
          <cell r="F3698">
            <v>1589271.45</v>
          </cell>
          <cell r="G3698">
            <v>172704</v>
          </cell>
          <cell r="H3698">
            <v>33.19</v>
          </cell>
          <cell r="I3698">
            <v>0.33189999999999997</v>
          </cell>
          <cell r="J3698">
            <v>39996</v>
          </cell>
          <cell r="K3698">
            <v>40696</v>
          </cell>
          <cell r="L3698">
            <v>79350</v>
          </cell>
        </row>
        <row r="3699">
          <cell r="B3699">
            <v>22000000</v>
          </cell>
          <cell r="C3699">
            <v>39962</v>
          </cell>
          <cell r="E3699" t="str">
            <v>Q</v>
          </cell>
          <cell r="F3699">
            <v>414245.7</v>
          </cell>
          <cell r="G3699">
            <v>2209507</v>
          </cell>
          <cell r="H3699">
            <v>35.94</v>
          </cell>
          <cell r="I3699">
            <v>0.3594</v>
          </cell>
          <cell r="J3699">
            <v>39996</v>
          </cell>
          <cell r="K3699">
            <v>40331</v>
          </cell>
          <cell r="L3699">
            <v>583000</v>
          </cell>
        </row>
        <row r="3700">
          <cell r="B3700">
            <v>7000000</v>
          </cell>
          <cell r="C3700">
            <v>39962</v>
          </cell>
          <cell r="F3700">
            <v>4924372.6399999997</v>
          </cell>
          <cell r="G3700">
            <v>408341</v>
          </cell>
          <cell r="H3700">
            <v>48.86</v>
          </cell>
          <cell r="I3700">
            <v>0.48859999999999998</v>
          </cell>
          <cell r="J3700">
            <v>39996</v>
          </cell>
          <cell r="K3700">
            <v>40879</v>
          </cell>
          <cell r="L3700">
            <v>171500</v>
          </cell>
        </row>
        <row r="3701">
          <cell r="B3701">
            <v>3000000</v>
          </cell>
          <cell r="C3701">
            <v>39962</v>
          </cell>
          <cell r="D3701" t="str">
            <v>A</v>
          </cell>
          <cell r="E3701" t="str">
            <v>T</v>
          </cell>
          <cell r="F3701">
            <v>2904461.2</v>
          </cell>
          <cell r="G3701">
            <v>226666</v>
          </cell>
          <cell r="H3701">
            <v>41.5</v>
          </cell>
          <cell r="I3701">
            <v>0.41499999999999998</v>
          </cell>
          <cell r="J3701">
            <v>39996</v>
          </cell>
          <cell r="K3701">
            <v>40514</v>
          </cell>
          <cell r="L3701">
            <v>79500</v>
          </cell>
        </row>
        <row r="3702">
          <cell r="B3702">
            <v>40000000</v>
          </cell>
          <cell r="C3702">
            <v>39962</v>
          </cell>
          <cell r="F3702">
            <v>30497733.030000001</v>
          </cell>
          <cell r="G3702">
            <v>1831013</v>
          </cell>
          <cell r="H3702">
            <v>35.950000000000003</v>
          </cell>
          <cell r="I3702">
            <v>0.35950000000000004</v>
          </cell>
          <cell r="J3702">
            <v>39996</v>
          </cell>
          <cell r="K3702">
            <v>41062</v>
          </cell>
          <cell r="L3702">
            <v>780000</v>
          </cell>
        </row>
        <row r="3703">
          <cell r="B3703">
            <v>5000000</v>
          </cell>
          <cell r="C3703">
            <v>39962</v>
          </cell>
          <cell r="F3703">
            <v>2559637.06</v>
          </cell>
          <cell r="G3703">
            <v>318326</v>
          </cell>
          <cell r="H3703">
            <v>44.54</v>
          </cell>
          <cell r="I3703">
            <v>0.44540000000000002</v>
          </cell>
          <cell r="J3703">
            <v>39996</v>
          </cell>
          <cell r="K3703">
            <v>40696</v>
          </cell>
          <cell r="L3703">
            <v>132750</v>
          </cell>
        </row>
        <row r="3704">
          <cell r="B3704">
            <v>11000000</v>
          </cell>
          <cell r="C3704">
            <v>39962</v>
          </cell>
          <cell r="F3704">
            <v>5353070.8899999997</v>
          </cell>
          <cell r="G3704">
            <v>649755</v>
          </cell>
          <cell r="H3704">
            <v>36.04</v>
          </cell>
          <cell r="I3704">
            <v>0.3604</v>
          </cell>
          <cell r="J3704">
            <v>39996</v>
          </cell>
          <cell r="K3704">
            <v>40696</v>
          </cell>
          <cell r="L3704">
            <v>292050</v>
          </cell>
        </row>
        <row r="3705">
          <cell r="B3705">
            <v>30000000</v>
          </cell>
          <cell r="C3705">
            <v>39962</v>
          </cell>
          <cell r="F3705">
            <v>22972424.879999999</v>
          </cell>
          <cell r="G3705">
            <v>1373260</v>
          </cell>
          <cell r="H3705">
            <v>35.950000000000003</v>
          </cell>
          <cell r="I3705">
            <v>0.35950000000000004</v>
          </cell>
          <cell r="J3705">
            <v>39996</v>
          </cell>
          <cell r="K3705">
            <v>41062</v>
          </cell>
          <cell r="L3705">
            <v>585000</v>
          </cell>
        </row>
        <row r="3706">
          <cell r="B3706">
            <v>5000000</v>
          </cell>
          <cell r="C3706">
            <v>39962</v>
          </cell>
          <cell r="F3706">
            <v>1919617.66</v>
          </cell>
          <cell r="G3706">
            <v>377777</v>
          </cell>
          <cell r="H3706">
            <v>41.5</v>
          </cell>
          <cell r="I3706">
            <v>0.41499999999999998</v>
          </cell>
          <cell r="J3706">
            <v>39996</v>
          </cell>
          <cell r="K3706">
            <v>40514</v>
          </cell>
          <cell r="L3706">
            <v>132500</v>
          </cell>
        </row>
        <row r="3707">
          <cell r="B3707">
            <v>30000000</v>
          </cell>
          <cell r="C3707">
            <v>39962</v>
          </cell>
          <cell r="F3707">
            <v>14948652.949999999</v>
          </cell>
          <cell r="G3707">
            <v>1772059</v>
          </cell>
          <cell r="H3707">
            <v>36.04</v>
          </cell>
          <cell r="I3707">
            <v>0.3604</v>
          </cell>
          <cell r="J3707">
            <v>39996</v>
          </cell>
          <cell r="K3707">
            <v>40696</v>
          </cell>
          <cell r="L3707">
            <v>796500</v>
          </cell>
        </row>
        <row r="3708">
          <cell r="B3708">
            <v>5000000</v>
          </cell>
          <cell r="C3708">
            <v>39962</v>
          </cell>
          <cell r="E3708" t="str">
            <v>Q</v>
          </cell>
          <cell r="F3708">
            <v>4502928.8600000003</v>
          </cell>
          <cell r="G3708">
            <v>291672</v>
          </cell>
          <cell r="H3708">
            <v>48.86</v>
          </cell>
          <cell r="I3708">
            <v>0.48859999999999998</v>
          </cell>
          <cell r="J3708">
            <v>39996</v>
          </cell>
          <cell r="K3708">
            <v>40879</v>
          </cell>
          <cell r="L3708">
            <v>122500</v>
          </cell>
        </row>
        <row r="3709">
          <cell r="B3709">
            <v>10500000</v>
          </cell>
          <cell r="C3709">
            <v>39962</v>
          </cell>
          <cell r="F3709">
            <v>8096670.8799999999</v>
          </cell>
          <cell r="G3709">
            <v>480641</v>
          </cell>
          <cell r="H3709">
            <v>35.950000000000003</v>
          </cell>
          <cell r="I3709">
            <v>0.35950000000000004</v>
          </cell>
          <cell r="J3709">
            <v>39996</v>
          </cell>
          <cell r="K3709">
            <v>41062</v>
          </cell>
          <cell r="L3709">
            <v>204750</v>
          </cell>
        </row>
        <row r="3710">
          <cell r="B3710">
            <v>6000000</v>
          </cell>
          <cell r="C3710">
            <v>39962</v>
          </cell>
          <cell r="F3710">
            <v>4734181.04</v>
          </cell>
          <cell r="G3710">
            <v>331674</v>
          </cell>
          <cell r="H3710">
            <v>51.88</v>
          </cell>
          <cell r="I3710">
            <v>0.51880000000000004</v>
          </cell>
          <cell r="J3710">
            <v>39996</v>
          </cell>
          <cell r="K3710">
            <v>41062</v>
          </cell>
          <cell r="L3710">
            <v>117000</v>
          </cell>
        </row>
        <row r="3711">
          <cell r="B3711">
            <v>5000000</v>
          </cell>
          <cell r="C3711">
            <v>39962</v>
          </cell>
          <cell r="D3711" t="str">
            <v>A</v>
          </cell>
          <cell r="E3711" t="str">
            <v>P</v>
          </cell>
          <cell r="F3711">
            <v>3730631.84</v>
          </cell>
          <cell r="G3711">
            <v>318326</v>
          </cell>
          <cell r="H3711">
            <v>44.54</v>
          </cell>
          <cell r="I3711">
            <v>0.44540000000000002</v>
          </cell>
          <cell r="J3711">
            <v>39996</v>
          </cell>
          <cell r="K3711">
            <v>40696</v>
          </cell>
          <cell r="L3711">
            <v>132750</v>
          </cell>
        </row>
        <row r="3712">
          <cell r="B3712">
            <v>3500000</v>
          </cell>
          <cell r="C3712">
            <v>39962</v>
          </cell>
          <cell r="F3712">
            <v>1430582.21</v>
          </cell>
          <cell r="G3712">
            <v>264444</v>
          </cell>
          <cell r="H3712">
            <v>41.5</v>
          </cell>
          <cell r="I3712">
            <v>0.41499999999999998</v>
          </cell>
          <cell r="J3712">
            <v>39996</v>
          </cell>
          <cell r="K3712">
            <v>40514</v>
          </cell>
          <cell r="L3712">
            <v>92750</v>
          </cell>
        </row>
        <row r="3713">
          <cell r="B3713">
            <v>4000000</v>
          </cell>
          <cell r="C3713">
            <v>39962</v>
          </cell>
          <cell r="F3713">
            <v>2055499.7</v>
          </cell>
          <cell r="G3713">
            <v>254661</v>
          </cell>
          <cell r="H3713">
            <v>44.54</v>
          </cell>
          <cell r="I3713">
            <v>0.44540000000000002</v>
          </cell>
          <cell r="J3713">
            <v>39996</v>
          </cell>
          <cell r="K3713">
            <v>40696</v>
          </cell>
          <cell r="L3713">
            <v>106200</v>
          </cell>
        </row>
        <row r="3714">
          <cell r="B3714">
            <v>8000000</v>
          </cell>
          <cell r="C3714">
            <v>39962</v>
          </cell>
          <cell r="F3714">
            <v>6988877.2800000003</v>
          </cell>
          <cell r="G3714">
            <v>442232</v>
          </cell>
          <cell r="H3714">
            <v>51.88</v>
          </cell>
          <cell r="I3714">
            <v>0.51880000000000004</v>
          </cell>
          <cell r="J3714">
            <v>39996</v>
          </cell>
          <cell r="K3714">
            <v>41062</v>
          </cell>
          <cell r="L3714">
            <v>156000</v>
          </cell>
        </row>
        <row r="3715">
          <cell r="B3715">
            <v>3500000</v>
          </cell>
          <cell r="C3715">
            <v>39962</v>
          </cell>
          <cell r="D3715" t="str">
            <v>A</v>
          </cell>
          <cell r="E3715" t="str">
            <v>S</v>
          </cell>
          <cell r="F3715">
            <v>3247751.74</v>
          </cell>
          <cell r="G3715">
            <v>222828</v>
          </cell>
          <cell r="H3715">
            <v>44.54</v>
          </cell>
          <cell r="I3715">
            <v>0.44540000000000002</v>
          </cell>
          <cell r="J3715">
            <v>39996</v>
          </cell>
          <cell r="K3715">
            <v>40696</v>
          </cell>
          <cell r="L3715">
            <v>92925</v>
          </cell>
        </row>
        <row r="3716">
          <cell r="B3716">
            <v>4000000</v>
          </cell>
          <cell r="C3716">
            <v>39962</v>
          </cell>
          <cell r="F3716">
            <v>2068078.17</v>
          </cell>
          <cell r="G3716">
            <v>254661</v>
          </cell>
          <cell r="H3716">
            <v>44.54</v>
          </cell>
          <cell r="I3716">
            <v>0.44540000000000002</v>
          </cell>
          <cell r="J3716">
            <v>39996</v>
          </cell>
          <cell r="K3716">
            <v>40696</v>
          </cell>
          <cell r="L3716">
            <v>106200</v>
          </cell>
        </row>
        <row r="3717">
          <cell r="B3717">
            <v>8193103</v>
          </cell>
          <cell r="C3717">
            <v>39962</v>
          </cell>
          <cell r="F3717">
            <v>5669482.1299999999</v>
          </cell>
          <cell r="G3717">
            <v>330018</v>
          </cell>
          <cell r="H3717">
            <v>25.98</v>
          </cell>
          <cell r="I3717">
            <v>0.25980000000000003</v>
          </cell>
          <cell r="J3717">
            <v>39996</v>
          </cell>
          <cell r="K3717">
            <v>41062</v>
          </cell>
          <cell r="L3717">
            <v>36049</v>
          </cell>
        </row>
        <row r="3718">
          <cell r="B3718">
            <v>4000000</v>
          </cell>
          <cell r="C3718">
            <v>39962</v>
          </cell>
          <cell r="D3718" t="str">
            <v>A</v>
          </cell>
          <cell r="E3718" t="str">
            <v>P</v>
          </cell>
          <cell r="F3718">
            <v>3075555.44</v>
          </cell>
          <cell r="G3718">
            <v>254661</v>
          </cell>
          <cell r="H3718">
            <v>44.54</v>
          </cell>
          <cell r="I3718">
            <v>0.44540000000000002</v>
          </cell>
          <cell r="J3718">
            <v>39996</v>
          </cell>
          <cell r="K3718">
            <v>40696</v>
          </cell>
          <cell r="L3718">
            <v>106200</v>
          </cell>
        </row>
        <row r="3719">
          <cell r="B3719">
            <v>11000000</v>
          </cell>
          <cell r="C3719">
            <v>39962</v>
          </cell>
          <cell r="F3719">
            <v>6136656.1200000001</v>
          </cell>
          <cell r="G3719">
            <v>649755</v>
          </cell>
          <cell r="H3719">
            <v>36.04</v>
          </cell>
          <cell r="I3719">
            <v>0.3604</v>
          </cell>
          <cell r="J3719">
            <v>39996</v>
          </cell>
          <cell r="K3719">
            <v>40696</v>
          </cell>
          <cell r="L3719">
            <v>292050</v>
          </cell>
        </row>
        <row r="3720">
          <cell r="B3720">
            <v>8000000</v>
          </cell>
          <cell r="C3720">
            <v>39962</v>
          </cell>
          <cell r="E3720" t="str">
            <v>P</v>
          </cell>
          <cell r="F3720">
            <v>5197607.79</v>
          </cell>
          <cell r="G3720">
            <v>509321</v>
          </cell>
          <cell r="H3720">
            <v>44.54</v>
          </cell>
          <cell r="I3720">
            <v>0.44540000000000002</v>
          </cell>
          <cell r="J3720">
            <v>39996</v>
          </cell>
          <cell r="K3720">
            <v>40696</v>
          </cell>
          <cell r="L3720">
            <v>212400</v>
          </cell>
        </row>
        <row r="3721">
          <cell r="B3721">
            <v>4000000</v>
          </cell>
          <cell r="C3721">
            <v>39962</v>
          </cell>
          <cell r="F3721">
            <v>3579666.37</v>
          </cell>
          <cell r="G3721">
            <v>221116</v>
          </cell>
          <cell r="H3721">
            <v>51.88</v>
          </cell>
          <cell r="I3721">
            <v>0.51880000000000004</v>
          </cell>
          <cell r="J3721">
            <v>39996</v>
          </cell>
          <cell r="K3721">
            <v>41062</v>
          </cell>
          <cell r="L3721">
            <v>78000</v>
          </cell>
        </row>
        <row r="3722">
          <cell r="B3722">
            <v>3500000</v>
          </cell>
          <cell r="C3722">
            <v>39962</v>
          </cell>
          <cell r="F3722">
            <v>1217485.1499999999</v>
          </cell>
          <cell r="G3722">
            <v>264444</v>
          </cell>
          <cell r="H3722">
            <v>41.5</v>
          </cell>
          <cell r="I3722">
            <v>0.41499999999999998</v>
          </cell>
          <cell r="J3722">
            <v>39996</v>
          </cell>
          <cell r="K3722">
            <v>40514</v>
          </cell>
          <cell r="L3722">
            <v>92750</v>
          </cell>
        </row>
        <row r="3723">
          <cell r="B3723">
            <v>4000000</v>
          </cell>
          <cell r="C3723">
            <v>39962</v>
          </cell>
          <cell r="E3723" t="str">
            <v>R</v>
          </cell>
          <cell r="F3723">
            <v>1123485.57</v>
          </cell>
          <cell r="G3723">
            <v>407325</v>
          </cell>
          <cell r="H3723">
            <v>38.729999999999997</v>
          </cell>
          <cell r="I3723">
            <v>0.38729999999999998</v>
          </cell>
          <cell r="J3723">
            <v>39996</v>
          </cell>
          <cell r="K3723">
            <v>40331</v>
          </cell>
          <cell r="L3723">
            <v>106000</v>
          </cell>
        </row>
        <row r="3724">
          <cell r="B3724">
            <v>8000000</v>
          </cell>
          <cell r="C3724">
            <v>39962</v>
          </cell>
          <cell r="E3724" t="str">
            <v>Q</v>
          </cell>
          <cell r="F3724">
            <v>671978.84</v>
          </cell>
          <cell r="G3724">
            <v>814650</v>
          </cell>
          <cell r="H3724">
            <v>38.729999999999997</v>
          </cell>
          <cell r="I3724">
            <v>0.38729999999999998</v>
          </cell>
          <cell r="J3724">
            <v>39996</v>
          </cell>
          <cell r="K3724">
            <v>40331</v>
          </cell>
          <cell r="L3724">
            <v>212000</v>
          </cell>
        </row>
        <row r="3725">
          <cell r="B3725">
            <v>3500000</v>
          </cell>
          <cell r="C3725">
            <v>39962</v>
          </cell>
          <cell r="F3725">
            <v>2809107.88</v>
          </cell>
          <cell r="G3725">
            <v>193477</v>
          </cell>
          <cell r="H3725">
            <v>51.88</v>
          </cell>
          <cell r="I3725">
            <v>0.51880000000000004</v>
          </cell>
          <cell r="J3725">
            <v>39996</v>
          </cell>
          <cell r="K3725">
            <v>41062</v>
          </cell>
          <cell r="L3725">
            <v>68250</v>
          </cell>
        </row>
        <row r="3726">
          <cell r="B3726">
            <v>8000000</v>
          </cell>
          <cell r="C3726">
            <v>39962</v>
          </cell>
          <cell r="E3726" t="str">
            <v>P</v>
          </cell>
          <cell r="F3726">
            <v>5530543.1900000004</v>
          </cell>
          <cell r="G3726">
            <v>509321</v>
          </cell>
          <cell r="H3726">
            <v>44.54</v>
          </cell>
          <cell r="I3726">
            <v>0.44540000000000002</v>
          </cell>
          <cell r="J3726">
            <v>39996</v>
          </cell>
          <cell r="K3726">
            <v>40696</v>
          </cell>
          <cell r="L3726">
            <v>212400</v>
          </cell>
        </row>
        <row r="3727">
          <cell r="B3727">
            <v>5000000</v>
          </cell>
          <cell r="C3727">
            <v>39962</v>
          </cell>
          <cell r="E3727" t="str">
            <v>P</v>
          </cell>
          <cell r="F3727">
            <v>3406664.46</v>
          </cell>
          <cell r="G3727">
            <v>318326</v>
          </cell>
          <cell r="H3727">
            <v>44.54</v>
          </cell>
          <cell r="I3727">
            <v>0.44540000000000002</v>
          </cell>
          <cell r="J3727">
            <v>39996</v>
          </cell>
          <cell r="K3727">
            <v>40696</v>
          </cell>
          <cell r="L3727">
            <v>132750</v>
          </cell>
        </row>
        <row r="3728">
          <cell r="B3728">
            <v>30000000</v>
          </cell>
          <cell r="C3728">
            <v>39962</v>
          </cell>
          <cell r="F3728">
            <v>21484324.5</v>
          </cell>
          <cell r="G3728">
            <v>1373260</v>
          </cell>
          <cell r="H3728">
            <v>35.950000000000003</v>
          </cell>
          <cell r="I3728">
            <v>0.35950000000000004</v>
          </cell>
          <cell r="J3728">
            <v>39996</v>
          </cell>
          <cell r="K3728">
            <v>41062</v>
          </cell>
          <cell r="L3728">
            <v>585000</v>
          </cell>
        </row>
        <row r="3729">
          <cell r="B3729">
            <v>11000000</v>
          </cell>
          <cell r="C3729">
            <v>39962</v>
          </cell>
          <cell r="F3729">
            <v>3789411.37</v>
          </cell>
          <cell r="G3729">
            <v>800303</v>
          </cell>
          <cell r="H3729">
            <v>36.090000000000003</v>
          </cell>
          <cell r="I3729">
            <v>0.36090000000000005</v>
          </cell>
          <cell r="J3729">
            <v>39996</v>
          </cell>
          <cell r="K3729">
            <v>40514</v>
          </cell>
          <cell r="L3729">
            <v>291500</v>
          </cell>
        </row>
        <row r="3730">
          <cell r="B3730">
            <v>4000000</v>
          </cell>
          <cell r="C3730">
            <v>39962</v>
          </cell>
          <cell r="E3730" t="str">
            <v>P</v>
          </cell>
          <cell r="F3730">
            <v>4016916.82</v>
          </cell>
          <cell r="G3730">
            <v>221116</v>
          </cell>
          <cell r="H3730">
            <v>51.88</v>
          </cell>
          <cell r="I3730">
            <v>0.51880000000000004</v>
          </cell>
          <cell r="J3730">
            <v>39996</v>
          </cell>
          <cell r="K3730">
            <v>41062</v>
          </cell>
          <cell r="L3730">
            <v>78000</v>
          </cell>
        </row>
        <row r="3731">
          <cell r="B3731">
            <v>20000000</v>
          </cell>
          <cell r="C3731">
            <v>39962</v>
          </cell>
          <cell r="D3731" t="str">
            <v>A</v>
          </cell>
          <cell r="E3731" t="str">
            <v>S</v>
          </cell>
          <cell r="F3731">
            <v>19360366.760000002</v>
          </cell>
          <cell r="G3731">
            <v>915507</v>
          </cell>
          <cell r="H3731">
            <v>35.950000000000003</v>
          </cell>
          <cell r="I3731">
            <v>0.35950000000000004</v>
          </cell>
          <cell r="J3731">
            <v>39996</v>
          </cell>
          <cell r="K3731">
            <v>41062</v>
          </cell>
          <cell r="L3731">
            <v>390000</v>
          </cell>
        </row>
        <row r="3732">
          <cell r="B3732">
            <v>40000000</v>
          </cell>
          <cell r="C3732">
            <v>39962</v>
          </cell>
          <cell r="F3732">
            <v>22265871.91</v>
          </cell>
          <cell r="G3732">
            <v>2362745</v>
          </cell>
          <cell r="H3732">
            <v>36.04</v>
          </cell>
          <cell r="I3732">
            <v>0.3604</v>
          </cell>
          <cell r="J3732">
            <v>39996</v>
          </cell>
          <cell r="K3732">
            <v>40696</v>
          </cell>
          <cell r="L3732">
            <v>1062000</v>
          </cell>
        </row>
        <row r="3733">
          <cell r="B3733">
            <v>5000000</v>
          </cell>
          <cell r="C3733">
            <v>39962</v>
          </cell>
          <cell r="F3733">
            <v>1344638.25</v>
          </cell>
          <cell r="G3733">
            <v>377777</v>
          </cell>
          <cell r="H3733">
            <v>41.5</v>
          </cell>
          <cell r="I3733">
            <v>0.41499999999999998</v>
          </cell>
          <cell r="J3733">
            <v>39996</v>
          </cell>
          <cell r="K3733">
            <v>40514</v>
          </cell>
          <cell r="L3733">
            <v>132500</v>
          </cell>
        </row>
        <row r="3734">
          <cell r="B3734">
            <v>50000000</v>
          </cell>
          <cell r="C3734">
            <v>39962</v>
          </cell>
          <cell r="F3734">
            <v>35829922.93</v>
          </cell>
          <cell r="G3734">
            <v>2288767</v>
          </cell>
          <cell r="H3734">
            <v>35.950000000000003</v>
          </cell>
          <cell r="I3734">
            <v>0.35950000000000004</v>
          </cell>
          <cell r="J3734">
            <v>39996</v>
          </cell>
          <cell r="K3734">
            <v>41062</v>
          </cell>
          <cell r="L3734">
            <v>975000</v>
          </cell>
        </row>
        <row r="3735">
          <cell r="B3735">
            <v>3000000</v>
          </cell>
          <cell r="C3735">
            <v>39962</v>
          </cell>
          <cell r="F3735">
            <v>1612167.65</v>
          </cell>
          <cell r="G3735">
            <v>166706</v>
          </cell>
          <cell r="H3735">
            <v>29.33</v>
          </cell>
          <cell r="I3735">
            <v>0.29330000000000001</v>
          </cell>
          <cell r="J3735">
            <v>39996</v>
          </cell>
          <cell r="K3735">
            <v>40696</v>
          </cell>
          <cell r="L3735">
            <v>49350</v>
          </cell>
        </row>
        <row r="3736">
          <cell r="B3736">
            <v>1500000</v>
          </cell>
          <cell r="C3736">
            <v>39962</v>
          </cell>
          <cell r="F3736">
            <v>790831.73</v>
          </cell>
          <cell r="G3736">
            <v>95498</v>
          </cell>
          <cell r="H3736">
            <v>44.54</v>
          </cell>
          <cell r="I3736">
            <v>0.44540000000000002</v>
          </cell>
          <cell r="J3736">
            <v>39996</v>
          </cell>
          <cell r="K3736">
            <v>40696</v>
          </cell>
          <cell r="L3736">
            <v>39825</v>
          </cell>
        </row>
        <row r="3737">
          <cell r="B3737">
            <v>2500000</v>
          </cell>
          <cell r="C3737">
            <v>39962</v>
          </cell>
          <cell r="F3737">
            <v>1013735.9</v>
          </cell>
          <cell r="G3737">
            <v>188888</v>
          </cell>
          <cell r="H3737">
            <v>41.5</v>
          </cell>
          <cell r="I3737">
            <v>0.41499999999999998</v>
          </cell>
          <cell r="J3737">
            <v>39996</v>
          </cell>
          <cell r="K3737">
            <v>40514</v>
          </cell>
          <cell r="L3737">
            <v>66250</v>
          </cell>
        </row>
        <row r="3738">
          <cell r="B3738">
            <v>8000000</v>
          </cell>
          <cell r="C3738">
            <v>39962</v>
          </cell>
          <cell r="E3738" t="str">
            <v>Q</v>
          </cell>
          <cell r="F3738">
            <v>266560.87</v>
          </cell>
          <cell r="G3738">
            <v>814650</v>
          </cell>
          <cell r="H3738">
            <v>38.729999999999997</v>
          </cell>
          <cell r="I3738">
            <v>0.38729999999999998</v>
          </cell>
          <cell r="J3738">
            <v>39996</v>
          </cell>
          <cell r="K3738">
            <v>40331</v>
          </cell>
          <cell r="L3738">
            <v>212000</v>
          </cell>
        </row>
        <row r="3739">
          <cell r="B3739">
            <v>18000000</v>
          </cell>
          <cell r="C3739">
            <v>39962</v>
          </cell>
          <cell r="F3739">
            <v>8795892.7899999991</v>
          </cell>
          <cell r="G3739">
            <v>1063236</v>
          </cell>
          <cell r="H3739">
            <v>36.04</v>
          </cell>
          <cell r="I3739">
            <v>0.3604</v>
          </cell>
          <cell r="J3739">
            <v>39996</v>
          </cell>
          <cell r="K3739">
            <v>40696</v>
          </cell>
          <cell r="L3739">
            <v>477900</v>
          </cell>
        </row>
        <row r="3740">
          <cell r="B3740">
            <v>4000000</v>
          </cell>
          <cell r="C3740">
            <v>39962</v>
          </cell>
          <cell r="F3740">
            <v>1061419.71</v>
          </cell>
          <cell r="G3740">
            <v>230272</v>
          </cell>
          <cell r="H3740">
            <v>33.19</v>
          </cell>
          <cell r="I3740">
            <v>0.33189999999999997</v>
          </cell>
          <cell r="J3740">
            <v>39996</v>
          </cell>
          <cell r="K3740">
            <v>40696</v>
          </cell>
          <cell r="L3740">
            <v>105800</v>
          </cell>
        </row>
        <row r="3741">
          <cell r="B3741">
            <v>4000000</v>
          </cell>
          <cell r="C3741">
            <v>39962</v>
          </cell>
          <cell r="F3741">
            <v>3276633.97</v>
          </cell>
          <cell r="G3741">
            <v>221116</v>
          </cell>
          <cell r="H3741">
            <v>51.88</v>
          </cell>
          <cell r="I3741">
            <v>0.51880000000000004</v>
          </cell>
          <cell r="J3741">
            <v>39996</v>
          </cell>
          <cell r="K3741">
            <v>41062</v>
          </cell>
          <cell r="L3741">
            <v>78000</v>
          </cell>
        </row>
        <row r="3742">
          <cell r="B3742">
            <v>5000000</v>
          </cell>
          <cell r="C3742">
            <v>39962</v>
          </cell>
          <cell r="F3742">
            <v>2541114.61</v>
          </cell>
          <cell r="G3742">
            <v>318326</v>
          </cell>
          <cell r="H3742">
            <v>44.54</v>
          </cell>
          <cell r="I3742">
            <v>0.44540000000000002</v>
          </cell>
          <cell r="J3742">
            <v>39996</v>
          </cell>
          <cell r="K3742">
            <v>40696</v>
          </cell>
          <cell r="L3742">
            <v>132750</v>
          </cell>
        </row>
        <row r="3743">
          <cell r="B3743">
            <v>3000000</v>
          </cell>
          <cell r="C3743">
            <v>39962</v>
          </cell>
          <cell r="F3743">
            <v>1055539.54</v>
          </cell>
          <cell r="G3743">
            <v>226666</v>
          </cell>
          <cell r="H3743">
            <v>41.5</v>
          </cell>
          <cell r="I3743">
            <v>0.41499999999999998</v>
          </cell>
          <cell r="J3743">
            <v>39996</v>
          </cell>
          <cell r="K3743">
            <v>40514</v>
          </cell>
          <cell r="L3743">
            <v>79500</v>
          </cell>
        </row>
        <row r="3744">
          <cell r="B3744">
            <v>7000000</v>
          </cell>
          <cell r="C3744">
            <v>39965</v>
          </cell>
          <cell r="D3744" t="str">
            <v>A</v>
          </cell>
          <cell r="E3744" t="str">
            <v>S</v>
          </cell>
          <cell r="F3744">
            <v>7649382.5800000001</v>
          </cell>
          <cell r="G3744">
            <v>386953</v>
          </cell>
          <cell r="H3744">
            <v>51.88</v>
          </cell>
          <cell r="I3744">
            <v>0.51880000000000004</v>
          </cell>
          <cell r="J3744">
            <v>39996</v>
          </cell>
          <cell r="K3744">
            <v>41062</v>
          </cell>
          <cell r="L3744">
            <v>136500</v>
          </cell>
        </row>
        <row r="3745">
          <cell r="B3745">
            <v>8000000</v>
          </cell>
          <cell r="C3745">
            <v>39965</v>
          </cell>
          <cell r="F3745">
            <v>5980340.4299999997</v>
          </cell>
          <cell r="G3745">
            <v>442232</v>
          </cell>
          <cell r="H3745">
            <v>51.88</v>
          </cell>
          <cell r="I3745">
            <v>0.51880000000000004</v>
          </cell>
          <cell r="J3745">
            <v>39996</v>
          </cell>
          <cell r="K3745">
            <v>41062</v>
          </cell>
          <cell r="L3745">
            <v>156000</v>
          </cell>
        </row>
        <row r="3746">
          <cell r="B3746">
            <v>4000000</v>
          </cell>
          <cell r="C3746">
            <v>39965</v>
          </cell>
          <cell r="F3746">
            <v>2281098.12</v>
          </cell>
          <cell r="G3746">
            <v>254661</v>
          </cell>
          <cell r="H3746">
            <v>44.54</v>
          </cell>
          <cell r="I3746">
            <v>0.44540000000000002</v>
          </cell>
          <cell r="J3746">
            <v>39996</v>
          </cell>
          <cell r="K3746">
            <v>40696</v>
          </cell>
          <cell r="L3746">
            <v>106200</v>
          </cell>
        </row>
        <row r="3747">
          <cell r="B3747">
            <v>4000000</v>
          </cell>
          <cell r="C3747">
            <v>39965</v>
          </cell>
          <cell r="F3747">
            <v>3366912.46</v>
          </cell>
          <cell r="G3747">
            <v>221116</v>
          </cell>
          <cell r="H3747">
            <v>51.88</v>
          </cell>
          <cell r="I3747">
            <v>0.51880000000000004</v>
          </cell>
          <cell r="J3747">
            <v>39996</v>
          </cell>
          <cell r="K3747">
            <v>41062</v>
          </cell>
          <cell r="L3747">
            <v>78000</v>
          </cell>
        </row>
        <row r="3748">
          <cell r="B3748">
            <v>4000000</v>
          </cell>
          <cell r="C3748">
            <v>39965</v>
          </cell>
          <cell r="F3748">
            <v>2854663.25</v>
          </cell>
          <cell r="G3748">
            <v>233338</v>
          </cell>
          <cell r="H3748">
            <v>48.86</v>
          </cell>
          <cell r="I3748">
            <v>0.48859999999999998</v>
          </cell>
          <cell r="J3748">
            <v>39996</v>
          </cell>
          <cell r="K3748">
            <v>40879</v>
          </cell>
          <cell r="L3748">
            <v>98000</v>
          </cell>
        </row>
        <row r="3749">
          <cell r="B3749">
            <v>14000000</v>
          </cell>
          <cell r="C3749">
            <v>39965</v>
          </cell>
          <cell r="E3749" t="str">
            <v>P</v>
          </cell>
          <cell r="F3749">
            <v>11306971.460000001</v>
          </cell>
          <cell r="G3749">
            <v>640855</v>
          </cell>
          <cell r="H3749">
            <v>35.950000000000003</v>
          </cell>
          <cell r="I3749">
            <v>0.35950000000000004</v>
          </cell>
          <cell r="J3749">
            <v>39996</v>
          </cell>
          <cell r="K3749">
            <v>41062</v>
          </cell>
          <cell r="L3749">
            <v>273000</v>
          </cell>
        </row>
        <row r="3750">
          <cell r="B3750">
            <v>5000000</v>
          </cell>
          <cell r="C3750">
            <v>39965</v>
          </cell>
          <cell r="F3750">
            <v>2936294.91</v>
          </cell>
          <cell r="G3750">
            <v>318326</v>
          </cell>
          <cell r="H3750">
            <v>44.54</v>
          </cell>
          <cell r="I3750">
            <v>0.44540000000000002</v>
          </cell>
          <cell r="J3750">
            <v>39996</v>
          </cell>
          <cell r="K3750">
            <v>40696</v>
          </cell>
          <cell r="L3750">
            <v>132750</v>
          </cell>
        </row>
        <row r="3751">
          <cell r="B3751">
            <v>5000000</v>
          </cell>
          <cell r="C3751">
            <v>39965</v>
          </cell>
          <cell r="F3751">
            <v>1680494.54</v>
          </cell>
          <cell r="G3751">
            <v>377777</v>
          </cell>
          <cell r="H3751">
            <v>41.5</v>
          </cell>
          <cell r="I3751">
            <v>0.41499999999999998</v>
          </cell>
          <cell r="J3751">
            <v>39996</v>
          </cell>
          <cell r="K3751">
            <v>40514</v>
          </cell>
          <cell r="L3751">
            <v>132500</v>
          </cell>
        </row>
        <row r="3752">
          <cell r="B3752">
            <v>25000000</v>
          </cell>
          <cell r="C3752">
            <v>39965</v>
          </cell>
          <cell r="E3752" t="str">
            <v>R</v>
          </cell>
          <cell r="F3752">
            <v>22331480.190000001</v>
          </cell>
          <cell r="G3752">
            <v>1144384</v>
          </cell>
          <cell r="H3752">
            <v>35.950000000000003</v>
          </cell>
          <cell r="I3752">
            <v>0.35950000000000004</v>
          </cell>
          <cell r="J3752">
            <v>39996</v>
          </cell>
          <cell r="K3752">
            <v>41062</v>
          </cell>
          <cell r="L3752">
            <v>487500</v>
          </cell>
        </row>
        <row r="3753">
          <cell r="B3753">
            <v>4000000</v>
          </cell>
          <cell r="C3753">
            <v>39965</v>
          </cell>
          <cell r="F3753">
            <v>1370462.31</v>
          </cell>
          <cell r="G3753">
            <v>302221</v>
          </cell>
          <cell r="H3753">
            <v>41.5</v>
          </cell>
          <cell r="I3753">
            <v>0.41499999999999998</v>
          </cell>
          <cell r="J3753">
            <v>39996</v>
          </cell>
          <cell r="K3753">
            <v>40514</v>
          </cell>
          <cell r="L3753">
            <v>106000</v>
          </cell>
        </row>
        <row r="3754">
          <cell r="B3754">
            <v>5000000</v>
          </cell>
          <cell r="C3754">
            <v>39965</v>
          </cell>
          <cell r="F3754">
            <v>2852000.33</v>
          </cell>
          <cell r="G3754">
            <v>318326</v>
          </cell>
          <cell r="H3754">
            <v>44.54</v>
          </cell>
          <cell r="I3754">
            <v>0.44540000000000002</v>
          </cell>
          <cell r="J3754">
            <v>39996</v>
          </cell>
          <cell r="K3754">
            <v>40696</v>
          </cell>
          <cell r="L3754">
            <v>132750</v>
          </cell>
        </row>
        <row r="3755">
          <cell r="B3755">
            <v>12000000</v>
          </cell>
          <cell r="C3755">
            <v>39965</v>
          </cell>
          <cell r="E3755" t="str">
            <v>P</v>
          </cell>
          <cell r="F3755">
            <v>7439498.0899999999</v>
          </cell>
          <cell r="G3755">
            <v>708824</v>
          </cell>
          <cell r="H3755">
            <v>36.04</v>
          </cell>
          <cell r="I3755">
            <v>0.3604</v>
          </cell>
          <cell r="J3755">
            <v>39996</v>
          </cell>
          <cell r="K3755">
            <v>40696</v>
          </cell>
          <cell r="L3755">
            <v>318600</v>
          </cell>
        </row>
        <row r="3756">
          <cell r="B3756">
            <v>16000000</v>
          </cell>
          <cell r="C3756">
            <v>39965</v>
          </cell>
          <cell r="F3756">
            <v>12499152.109999999</v>
          </cell>
          <cell r="G3756">
            <v>732406</v>
          </cell>
          <cell r="H3756">
            <v>35.950000000000003</v>
          </cell>
          <cell r="I3756">
            <v>0.35950000000000004</v>
          </cell>
          <cell r="J3756">
            <v>39996</v>
          </cell>
          <cell r="K3756">
            <v>41062</v>
          </cell>
          <cell r="L3756">
            <v>312000</v>
          </cell>
        </row>
        <row r="3757">
          <cell r="B3757">
            <v>4000000</v>
          </cell>
          <cell r="C3757">
            <v>39965</v>
          </cell>
          <cell r="F3757">
            <v>2280187.86</v>
          </cell>
          <cell r="G3757">
            <v>254661</v>
          </cell>
          <cell r="H3757">
            <v>44.54</v>
          </cell>
          <cell r="I3757">
            <v>0.44540000000000002</v>
          </cell>
          <cell r="J3757">
            <v>39996</v>
          </cell>
          <cell r="K3757">
            <v>40696</v>
          </cell>
          <cell r="L3757">
            <v>106200</v>
          </cell>
        </row>
        <row r="3758">
          <cell r="B3758">
            <v>4000000</v>
          </cell>
          <cell r="C3758">
            <v>39965</v>
          </cell>
          <cell r="F3758">
            <v>1077965.95</v>
          </cell>
          <cell r="G3758">
            <v>302221</v>
          </cell>
          <cell r="H3758">
            <v>41.5</v>
          </cell>
          <cell r="I3758">
            <v>0.41499999999999998</v>
          </cell>
          <cell r="J3758">
            <v>39996</v>
          </cell>
          <cell r="K3758">
            <v>40514</v>
          </cell>
          <cell r="L3758">
            <v>106000</v>
          </cell>
        </row>
        <row r="3759">
          <cell r="B3759">
            <v>3000000</v>
          </cell>
          <cell r="C3759">
            <v>39965</v>
          </cell>
          <cell r="D3759" t="str">
            <v>A</v>
          </cell>
          <cell r="E3759" t="str">
            <v>S</v>
          </cell>
          <cell r="F3759">
            <v>2721767.62</v>
          </cell>
          <cell r="G3759">
            <v>226666</v>
          </cell>
          <cell r="H3759">
            <v>41.5</v>
          </cell>
          <cell r="I3759">
            <v>0.41499999999999998</v>
          </cell>
          <cell r="J3759">
            <v>39996</v>
          </cell>
          <cell r="K3759">
            <v>40514</v>
          </cell>
          <cell r="L3759">
            <v>79500</v>
          </cell>
        </row>
        <row r="3760">
          <cell r="B3760">
            <v>3500000</v>
          </cell>
          <cell r="C3760">
            <v>39965</v>
          </cell>
          <cell r="E3760" t="str">
            <v>P</v>
          </cell>
          <cell r="F3760">
            <v>132417.46</v>
          </cell>
          <cell r="G3760">
            <v>356410</v>
          </cell>
          <cell r="H3760">
            <v>38.729999999999997</v>
          </cell>
          <cell r="I3760">
            <v>0.38729999999999998</v>
          </cell>
          <cell r="J3760">
            <v>39996</v>
          </cell>
          <cell r="K3760">
            <v>40331</v>
          </cell>
          <cell r="L3760">
            <v>92750</v>
          </cell>
        </row>
        <row r="3761">
          <cell r="B3761">
            <v>14500000</v>
          </cell>
          <cell r="C3761">
            <v>39965</v>
          </cell>
          <cell r="F3761">
            <v>11143355.82</v>
          </cell>
          <cell r="G3761">
            <v>663743</v>
          </cell>
          <cell r="H3761">
            <v>35.950000000000003</v>
          </cell>
          <cell r="I3761">
            <v>0.35950000000000004</v>
          </cell>
          <cell r="J3761">
            <v>39996</v>
          </cell>
          <cell r="K3761">
            <v>41062</v>
          </cell>
          <cell r="L3761">
            <v>282750</v>
          </cell>
        </row>
        <row r="3762">
          <cell r="B3762">
            <v>6000000</v>
          </cell>
          <cell r="C3762">
            <v>39965</v>
          </cell>
          <cell r="E3762" t="str">
            <v>P</v>
          </cell>
          <cell r="F3762">
            <v>4330436.5999999996</v>
          </cell>
          <cell r="G3762">
            <v>381991</v>
          </cell>
          <cell r="H3762">
            <v>44.54</v>
          </cell>
          <cell r="I3762">
            <v>0.44540000000000002</v>
          </cell>
          <cell r="J3762">
            <v>39996</v>
          </cell>
          <cell r="K3762">
            <v>40696</v>
          </cell>
          <cell r="L3762">
            <v>159300</v>
          </cell>
        </row>
        <row r="3763">
          <cell r="B3763">
            <v>16000000</v>
          </cell>
          <cell r="C3763">
            <v>39966</v>
          </cell>
          <cell r="F3763">
            <v>11378574.66</v>
          </cell>
          <cell r="G3763">
            <v>732406</v>
          </cell>
          <cell r="H3763">
            <v>35.950000000000003</v>
          </cell>
          <cell r="I3763">
            <v>0.35950000000000004</v>
          </cell>
          <cell r="J3763">
            <v>39996</v>
          </cell>
          <cell r="K3763">
            <v>41062</v>
          </cell>
          <cell r="L3763">
            <v>312000</v>
          </cell>
        </row>
        <row r="3764">
          <cell r="B3764">
            <v>40000000</v>
          </cell>
          <cell r="C3764">
            <v>39966</v>
          </cell>
          <cell r="F3764">
            <v>28535102.050000001</v>
          </cell>
          <cell r="G3764">
            <v>1831013</v>
          </cell>
          <cell r="H3764">
            <v>35.950000000000003</v>
          </cell>
          <cell r="I3764">
            <v>0.35950000000000004</v>
          </cell>
          <cell r="J3764">
            <v>39996</v>
          </cell>
          <cell r="K3764">
            <v>41062</v>
          </cell>
          <cell r="L3764">
            <v>780000</v>
          </cell>
        </row>
        <row r="3765">
          <cell r="B3765">
            <v>3500000</v>
          </cell>
          <cell r="C3765">
            <v>39966</v>
          </cell>
          <cell r="F3765">
            <v>1437850.6</v>
          </cell>
          <cell r="G3765">
            <v>222828</v>
          </cell>
          <cell r="H3765">
            <v>44.54</v>
          </cell>
          <cell r="I3765">
            <v>0.44540000000000002</v>
          </cell>
          <cell r="J3765">
            <v>39996</v>
          </cell>
          <cell r="K3765">
            <v>40696</v>
          </cell>
          <cell r="L3765">
            <v>92925</v>
          </cell>
        </row>
        <row r="3766">
          <cell r="B3766">
            <v>15000000</v>
          </cell>
          <cell r="C3766">
            <v>39966</v>
          </cell>
          <cell r="F3766">
            <v>11118702.83</v>
          </cell>
          <cell r="G3766">
            <v>686630</v>
          </cell>
          <cell r="H3766">
            <v>35.950000000000003</v>
          </cell>
          <cell r="I3766">
            <v>0.35950000000000004</v>
          </cell>
          <cell r="J3766">
            <v>39996</v>
          </cell>
          <cell r="K3766">
            <v>41062</v>
          </cell>
          <cell r="L3766">
            <v>292500</v>
          </cell>
        </row>
        <row r="3767">
          <cell r="B3767">
            <v>4000000</v>
          </cell>
          <cell r="C3767">
            <v>39966</v>
          </cell>
          <cell r="F3767">
            <v>2277503.25</v>
          </cell>
          <cell r="G3767">
            <v>254661</v>
          </cell>
          <cell r="H3767">
            <v>44.54</v>
          </cell>
          <cell r="I3767">
            <v>0.44540000000000002</v>
          </cell>
          <cell r="J3767">
            <v>39996</v>
          </cell>
          <cell r="K3767">
            <v>40696</v>
          </cell>
          <cell r="L3767">
            <v>106200</v>
          </cell>
        </row>
        <row r="3768">
          <cell r="B3768">
            <v>3000000</v>
          </cell>
          <cell r="C3768">
            <v>39966</v>
          </cell>
          <cell r="D3768" t="str">
            <v>A</v>
          </cell>
          <cell r="E3768" t="str">
            <v>T</v>
          </cell>
          <cell r="F3768">
            <v>2755160.35</v>
          </cell>
          <cell r="G3768">
            <v>226666</v>
          </cell>
          <cell r="H3768">
            <v>41.5</v>
          </cell>
          <cell r="I3768">
            <v>0.41499999999999998</v>
          </cell>
          <cell r="J3768">
            <v>39996</v>
          </cell>
          <cell r="K3768">
            <v>40514</v>
          </cell>
          <cell r="L3768">
            <v>79500</v>
          </cell>
        </row>
        <row r="3769">
          <cell r="B3769">
            <v>3000000</v>
          </cell>
          <cell r="C3769">
            <v>39966</v>
          </cell>
          <cell r="F3769">
            <v>1161755.44</v>
          </cell>
          <cell r="G3769">
            <v>226666</v>
          </cell>
          <cell r="H3769">
            <v>41.5</v>
          </cell>
          <cell r="I3769">
            <v>0.41499999999999998</v>
          </cell>
          <cell r="J3769">
            <v>39996</v>
          </cell>
          <cell r="K3769">
            <v>40514</v>
          </cell>
          <cell r="L3769">
            <v>79500</v>
          </cell>
        </row>
        <row r="3770">
          <cell r="B3770">
            <v>6000000</v>
          </cell>
          <cell r="C3770">
            <v>39966</v>
          </cell>
          <cell r="E3770" t="str">
            <v>P</v>
          </cell>
          <cell r="F3770">
            <v>2370744.4300000002</v>
          </cell>
          <cell r="G3770">
            <v>453332</v>
          </cell>
          <cell r="H3770">
            <v>41.5</v>
          </cell>
          <cell r="I3770">
            <v>0.41499999999999998</v>
          </cell>
          <cell r="J3770">
            <v>39996</v>
          </cell>
          <cell r="K3770">
            <v>40514</v>
          </cell>
          <cell r="L3770">
            <v>159000</v>
          </cell>
        </row>
        <row r="3771">
          <cell r="B3771">
            <v>5000000</v>
          </cell>
          <cell r="C3771">
            <v>39966</v>
          </cell>
          <cell r="F3771">
            <v>1842889.02</v>
          </cell>
          <cell r="G3771">
            <v>377777</v>
          </cell>
          <cell r="H3771">
            <v>41.5</v>
          </cell>
          <cell r="I3771">
            <v>0.41499999999999998</v>
          </cell>
          <cell r="J3771">
            <v>39996</v>
          </cell>
          <cell r="K3771">
            <v>40514</v>
          </cell>
          <cell r="L3771">
            <v>132500</v>
          </cell>
        </row>
        <row r="3772">
          <cell r="B3772">
            <v>7000000</v>
          </cell>
          <cell r="C3772">
            <v>39966</v>
          </cell>
          <cell r="F3772">
            <v>3537514.41</v>
          </cell>
          <cell r="G3772">
            <v>445656</v>
          </cell>
          <cell r="H3772">
            <v>44.54</v>
          </cell>
          <cell r="I3772">
            <v>0.44540000000000002</v>
          </cell>
          <cell r="J3772">
            <v>39996</v>
          </cell>
          <cell r="K3772">
            <v>40696</v>
          </cell>
          <cell r="L3772">
            <v>185850</v>
          </cell>
        </row>
        <row r="3773">
          <cell r="B3773">
            <v>6500000</v>
          </cell>
          <cell r="C3773">
            <v>39966</v>
          </cell>
          <cell r="F3773">
            <v>4228011.8</v>
          </cell>
          <cell r="G3773">
            <v>379174</v>
          </cell>
          <cell r="H3773">
            <v>48.86</v>
          </cell>
          <cell r="I3773">
            <v>0.48859999999999998</v>
          </cell>
          <cell r="J3773">
            <v>39996</v>
          </cell>
          <cell r="K3773">
            <v>40879</v>
          </cell>
          <cell r="L3773">
            <v>159250</v>
          </cell>
        </row>
        <row r="3774">
          <cell r="B3774">
            <v>16000000</v>
          </cell>
          <cell r="C3774">
            <v>39966</v>
          </cell>
          <cell r="F3774">
            <v>5513401.7199999997</v>
          </cell>
          <cell r="G3774">
            <v>1164077</v>
          </cell>
          <cell r="H3774">
            <v>36.090000000000003</v>
          </cell>
          <cell r="I3774">
            <v>0.36090000000000005</v>
          </cell>
          <cell r="J3774">
            <v>39996</v>
          </cell>
          <cell r="K3774">
            <v>40514</v>
          </cell>
          <cell r="L3774">
            <v>424000</v>
          </cell>
        </row>
        <row r="3775">
          <cell r="B3775">
            <v>16000000</v>
          </cell>
          <cell r="C3775">
            <v>39966</v>
          </cell>
          <cell r="F3775">
            <v>8144629.6100000003</v>
          </cell>
          <cell r="G3775">
            <v>945098</v>
          </cell>
          <cell r="H3775">
            <v>36.04</v>
          </cell>
          <cell r="I3775">
            <v>0.3604</v>
          </cell>
          <cell r="J3775">
            <v>39996</v>
          </cell>
          <cell r="K3775">
            <v>40696</v>
          </cell>
          <cell r="L3775">
            <v>424800</v>
          </cell>
        </row>
        <row r="3776">
          <cell r="B3776">
            <v>5000000</v>
          </cell>
          <cell r="C3776">
            <v>39966</v>
          </cell>
          <cell r="E3776" t="str">
            <v>P</v>
          </cell>
          <cell r="F3776">
            <v>3260208.61</v>
          </cell>
          <cell r="G3776">
            <v>318326</v>
          </cell>
          <cell r="H3776">
            <v>44.54</v>
          </cell>
          <cell r="I3776">
            <v>0.44540000000000002</v>
          </cell>
          <cell r="J3776">
            <v>39996</v>
          </cell>
          <cell r="K3776">
            <v>40696</v>
          </cell>
          <cell r="L3776">
            <v>132750</v>
          </cell>
        </row>
        <row r="3777">
          <cell r="B3777">
            <v>4000000</v>
          </cell>
          <cell r="C3777">
            <v>39966</v>
          </cell>
          <cell r="E3777" t="str">
            <v>Q</v>
          </cell>
          <cell r="F3777">
            <v>2260780.5499999998</v>
          </cell>
          <cell r="G3777">
            <v>302221</v>
          </cell>
          <cell r="H3777">
            <v>41.5</v>
          </cell>
          <cell r="I3777">
            <v>0.41499999999999998</v>
          </cell>
          <cell r="J3777">
            <v>39996</v>
          </cell>
          <cell r="K3777">
            <v>40514</v>
          </cell>
          <cell r="L3777">
            <v>106000</v>
          </cell>
        </row>
        <row r="3778">
          <cell r="B3778">
            <v>8000000</v>
          </cell>
          <cell r="C3778">
            <v>39966</v>
          </cell>
          <cell r="E3778" t="str">
            <v>Q</v>
          </cell>
          <cell r="F3778">
            <v>6227194.6299999999</v>
          </cell>
          <cell r="G3778">
            <v>509321</v>
          </cell>
          <cell r="H3778">
            <v>44.54</v>
          </cell>
          <cell r="I3778">
            <v>0.44540000000000002</v>
          </cell>
          <cell r="J3778">
            <v>39996</v>
          </cell>
          <cell r="K3778">
            <v>40696</v>
          </cell>
          <cell r="L3778">
            <v>212400</v>
          </cell>
        </row>
        <row r="3779">
          <cell r="B3779">
            <v>8000000</v>
          </cell>
          <cell r="C3779">
            <v>39966</v>
          </cell>
          <cell r="F3779">
            <v>2108307.33</v>
          </cell>
          <cell r="G3779">
            <v>604442</v>
          </cell>
          <cell r="H3779">
            <v>41.5</v>
          </cell>
          <cell r="I3779">
            <v>0.41499999999999998</v>
          </cell>
          <cell r="J3779">
            <v>39996</v>
          </cell>
          <cell r="K3779">
            <v>40514</v>
          </cell>
          <cell r="L3779">
            <v>212000</v>
          </cell>
        </row>
        <row r="3780">
          <cell r="B3780">
            <v>8000000</v>
          </cell>
          <cell r="C3780">
            <v>39966</v>
          </cell>
          <cell r="D3780" t="str">
            <v>A</v>
          </cell>
          <cell r="E3780" t="str">
            <v>S</v>
          </cell>
          <cell r="F3780">
            <v>6686812.3300000001</v>
          </cell>
          <cell r="G3780">
            <v>509321</v>
          </cell>
          <cell r="H3780">
            <v>44.54</v>
          </cell>
          <cell r="I3780">
            <v>0.44540000000000002</v>
          </cell>
          <cell r="J3780">
            <v>39996</v>
          </cell>
          <cell r="K3780">
            <v>40696</v>
          </cell>
          <cell r="L3780">
            <v>212400</v>
          </cell>
        </row>
        <row r="3781">
          <cell r="B3781">
            <v>3000000</v>
          </cell>
          <cell r="C3781">
            <v>39966</v>
          </cell>
          <cell r="E3781" t="str">
            <v>P</v>
          </cell>
          <cell r="F3781">
            <v>2264743.59</v>
          </cell>
          <cell r="G3781">
            <v>190996</v>
          </cell>
          <cell r="H3781">
            <v>44.54</v>
          </cell>
          <cell r="I3781">
            <v>0.44540000000000002</v>
          </cell>
          <cell r="J3781">
            <v>39996</v>
          </cell>
          <cell r="K3781">
            <v>40696</v>
          </cell>
          <cell r="L3781">
            <v>79650</v>
          </cell>
        </row>
        <row r="3782">
          <cell r="B3782">
            <v>25000000</v>
          </cell>
          <cell r="C3782">
            <v>39966</v>
          </cell>
          <cell r="F3782">
            <v>11921002.560000001</v>
          </cell>
          <cell r="G3782">
            <v>1389213</v>
          </cell>
          <cell r="H3782">
            <v>29.33</v>
          </cell>
          <cell r="I3782">
            <v>0.29330000000000001</v>
          </cell>
          <cell r="J3782">
            <v>39996</v>
          </cell>
          <cell r="K3782">
            <v>40696</v>
          </cell>
          <cell r="L3782">
            <v>411250</v>
          </cell>
        </row>
        <row r="3783">
          <cell r="B3783">
            <v>8000000</v>
          </cell>
          <cell r="C3783">
            <v>39966</v>
          </cell>
          <cell r="F3783">
            <v>4700506.5</v>
          </cell>
          <cell r="G3783">
            <v>509321</v>
          </cell>
          <cell r="H3783">
            <v>44.54</v>
          </cell>
          <cell r="I3783">
            <v>0.44540000000000002</v>
          </cell>
          <cell r="J3783">
            <v>39996</v>
          </cell>
          <cell r="K3783">
            <v>40696</v>
          </cell>
          <cell r="L3783">
            <v>212400</v>
          </cell>
        </row>
        <row r="3784">
          <cell r="B3784">
            <v>2500000</v>
          </cell>
          <cell r="C3784">
            <v>39966</v>
          </cell>
          <cell r="F3784">
            <v>835143.62</v>
          </cell>
          <cell r="G3784">
            <v>188888</v>
          </cell>
          <cell r="H3784">
            <v>41.5</v>
          </cell>
          <cell r="I3784">
            <v>0.41499999999999998</v>
          </cell>
          <cell r="J3784">
            <v>39996</v>
          </cell>
          <cell r="K3784">
            <v>40514</v>
          </cell>
          <cell r="L3784">
            <v>66250</v>
          </cell>
        </row>
        <row r="3785">
          <cell r="B3785">
            <v>5000000</v>
          </cell>
          <cell r="C3785">
            <v>39966</v>
          </cell>
          <cell r="F3785">
            <v>3449755.59</v>
          </cell>
          <cell r="G3785">
            <v>276395</v>
          </cell>
          <cell r="H3785">
            <v>51.88</v>
          </cell>
          <cell r="I3785">
            <v>0.51880000000000004</v>
          </cell>
          <cell r="J3785">
            <v>39996</v>
          </cell>
          <cell r="K3785">
            <v>41062</v>
          </cell>
          <cell r="L3785">
            <v>97500</v>
          </cell>
        </row>
        <row r="3786">
          <cell r="B3786">
            <v>10000000</v>
          </cell>
          <cell r="C3786">
            <v>39966</v>
          </cell>
          <cell r="F3786">
            <v>6952360.4800000004</v>
          </cell>
          <cell r="G3786">
            <v>416776</v>
          </cell>
          <cell r="H3786">
            <v>28.58</v>
          </cell>
          <cell r="I3786">
            <v>0.2858</v>
          </cell>
          <cell r="J3786">
            <v>39996</v>
          </cell>
          <cell r="K3786">
            <v>41062</v>
          </cell>
          <cell r="L3786">
            <v>144000</v>
          </cell>
        </row>
        <row r="3787">
          <cell r="B3787">
            <v>5000000</v>
          </cell>
          <cell r="C3787">
            <v>39966</v>
          </cell>
          <cell r="F3787">
            <v>2505258.44</v>
          </cell>
          <cell r="G3787">
            <v>318326</v>
          </cell>
          <cell r="H3787">
            <v>44.54</v>
          </cell>
          <cell r="I3787">
            <v>0.44540000000000002</v>
          </cell>
          <cell r="J3787">
            <v>39996</v>
          </cell>
          <cell r="K3787">
            <v>40696</v>
          </cell>
          <cell r="L3787">
            <v>132750</v>
          </cell>
        </row>
        <row r="3788">
          <cell r="B3788">
            <v>3000000</v>
          </cell>
          <cell r="C3788">
            <v>39966</v>
          </cell>
          <cell r="E3788" t="str">
            <v>R</v>
          </cell>
          <cell r="F3788">
            <v>3231144.17</v>
          </cell>
          <cell r="G3788">
            <v>165837</v>
          </cell>
          <cell r="H3788">
            <v>51.88</v>
          </cell>
          <cell r="I3788">
            <v>0.51880000000000004</v>
          </cell>
          <cell r="J3788">
            <v>39996</v>
          </cell>
          <cell r="K3788">
            <v>41062</v>
          </cell>
          <cell r="L3788">
            <v>58500</v>
          </cell>
        </row>
        <row r="3789">
          <cell r="B3789">
            <v>6000000</v>
          </cell>
          <cell r="C3789">
            <v>39966</v>
          </cell>
          <cell r="F3789">
            <v>3592382</v>
          </cell>
          <cell r="G3789">
            <v>381991</v>
          </cell>
          <cell r="H3789">
            <v>44.54</v>
          </cell>
          <cell r="I3789">
            <v>0.44540000000000002</v>
          </cell>
          <cell r="J3789">
            <v>39996</v>
          </cell>
          <cell r="K3789">
            <v>40696</v>
          </cell>
          <cell r="L3789">
            <v>159300</v>
          </cell>
        </row>
        <row r="3790">
          <cell r="B3790">
            <v>8000000</v>
          </cell>
          <cell r="C3790">
            <v>39966</v>
          </cell>
          <cell r="F3790">
            <v>4514757.26</v>
          </cell>
          <cell r="G3790">
            <v>509321</v>
          </cell>
          <cell r="H3790">
            <v>44.54</v>
          </cell>
          <cell r="I3790">
            <v>0.44540000000000002</v>
          </cell>
          <cell r="J3790">
            <v>39996</v>
          </cell>
          <cell r="K3790">
            <v>40696</v>
          </cell>
          <cell r="L3790">
            <v>212400</v>
          </cell>
        </row>
        <row r="3791">
          <cell r="B3791">
            <v>3200000</v>
          </cell>
          <cell r="C3791">
            <v>39966</v>
          </cell>
          <cell r="F3791">
            <v>838502.42</v>
          </cell>
          <cell r="G3791">
            <v>241777</v>
          </cell>
          <cell r="H3791">
            <v>41.5</v>
          </cell>
          <cell r="I3791">
            <v>0.41499999999999998</v>
          </cell>
          <cell r="J3791">
            <v>39996</v>
          </cell>
          <cell r="K3791">
            <v>40514</v>
          </cell>
          <cell r="L3791">
            <v>84800</v>
          </cell>
        </row>
        <row r="3792">
          <cell r="B3792">
            <v>3000000</v>
          </cell>
          <cell r="C3792">
            <v>39966</v>
          </cell>
          <cell r="F3792">
            <v>971526.56</v>
          </cell>
          <cell r="G3792">
            <v>226666</v>
          </cell>
          <cell r="H3792">
            <v>41.5</v>
          </cell>
          <cell r="I3792">
            <v>0.41499999999999998</v>
          </cell>
          <cell r="J3792">
            <v>39996</v>
          </cell>
          <cell r="K3792">
            <v>40514</v>
          </cell>
          <cell r="L3792">
            <v>79500</v>
          </cell>
        </row>
        <row r="3793">
          <cell r="B3793">
            <v>10500000</v>
          </cell>
          <cell r="C3793">
            <v>39966</v>
          </cell>
          <cell r="F3793">
            <v>5145867.04</v>
          </cell>
          <cell r="G3793">
            <v>620221</v>
          </cell>
          <cell r="H3793">
            <v>36.04</v>
          </cell>
          <cell r="I3793">
            <v>0.3604</v>
          </cell>
          <cell r="J3793">
            <v>39996</v>
          </cell>
          <cell r="K3793">
            <v>40696</v>
          </cell>
          <cell r="L3793">
            <v>278775</v>
          </cell>
        </row>
        <row r="3794">
          <cell r="B3794">
            <v>5000000</v>
          </cell>
          <cell r="C3794">
            <v>39966</v>
          </cell>
          <cell r="D3794" t="str">
            <v>A</v>
          </cell>
          <cell r="E3794" t="str">
            <v>T</v>
          </cell>
          <cell r="F3794">
            <v>6784578.1900000004</v>
          </cell>
          <cell r="G3794">
            <v>276395</v>
          </cell>
          <cell r="H3794">
            <v>51.88</v>
          </cell>
          <cell r="I3794">
            <v>0.51880000000000004</v>
          </cell>
          <cell r="J3794">
            <v>39996</v>
          </cell>
          <cell r="K3794">
            <v>41062</v>
          </cell>
          <cell r="L3794">
            <v>97500</v>
          </cell>
        </row>
        <row r="3795">
          <cell r="B3795">
            <v>5000000</v>
          </cell>
          <cell r="C3795">
            <v>39966</v>
          </cell>
          <cell r="F3795">
            <v>3632632.4</v>
          </cell>
          <cell r="G3795">
            <v>318326</v>
          </cell>
          <cell r="H3795">
            <v>44.54</v>
          </cell>
          <cell r="I3795">
            <v>0.44540000000000002</v>
          </cell>
          <cell r="J3795">
            <v>39996</v>
          </cell>
          <cell r="K3795">
            <v>40696</v>
          </cell>
          <cell r="L3795">
            <v>132750</v>
          </cell>
        </row>
        <row r="3796">
          <cell r="B3796">
            <v>8000000</v>
          </cell>
          <cell r="C3796">
            <v>39966</v>
          </cell>
          <cell r="F3796">
            <v>6342285.9199999999</v>
          </cell>
          <cell r="G3796">
            <v>442232</v>
          </cell>
          <cell r="H3796">
            <v>51.88</v>
          </cell>
          <cell r="I3796">
            <v>0.51880000000000004</v>
          </cell>
          <cell r="J3796">
            <v>39996</v>
          </cell>
          <cell r="K3796">
            <v>41062</v>
          </cell>
          <cell r="L3796">
            <v>156000</v>
          </cell>
        </row>
        <row r="3797">
          <cell r="B3797">
            <v>5000000</v>
          </cell>
          <cell r="C3797">
            <v>39966</v>
          </cell>
          <cell r="F3797">
            <v>2540677.91</v>
          </cell>
          <cell r="G3797">
            <v>318326</v>
          </cell>
          <cell r="H3797">
            <v>44.54</v>
          </cell>
          <cell r="I3797">
            <v>0.44540000000000002</v>
          </cell>
          <cell r="J3797">
            <v>39996</v>
          </cell>
          <cell r="K3797">
            <v>40696</v>
          </cell>
          <cell r="L3797">
            <v>132750</v>
          </cell>
        </row>
        <row r="3798">
          <cell r="B3798">
            <v>7500000</v>
          </cell>
          <cell r="C3798">
            <v>39966</v>
          </cell>
          <cell r="F3798">
            <v>5579170.9900000002</v>
          </cell>
          <cell r="G3798">
            <v>414592</v>
          </cell>
          <cell r="H3798">
            <v>51.88</v>
          </cell>
          <cell r="I3798">
            <v>0.51880000000000004</v>
          </cell>
          <cell r="J3798">
            <v>39996</v>
          </cell>
          <cell r="K3798">
            <v>41062</v>
          </cell>
          <cell r="L3798">
            <v>146250</v>
          </cell>
        </row>
        <row r="3799">
          <cell r="B3799">
            <v>5000000</v>
          </cell>
          <cell r="C3799">
            <v>39966</v>
          </cell>
          <cell r="F3799">
            <v>1216286.8500000001</v>
          </cell>
          <cell r="G3799">
            <v>377777</v>
          </cell>
          <cell r="H3799">
            <v>41.5</v>
          </cell>
          <cell r="I3799">
            <v>0.41499999999999998</v>
          </cell>
          <cell r="J3799">
            <v>39996</v>
          </cell>
          <cell r="K3799">
            <v>40514</v>
          </cell>
          <cell r="L3799">
            <v>132500</v>
          </cell>
        </row>
        <row r="3800">
          <cell r="B3800">
            <v>6000000</v>
          </cell>
          <cell r="C3800">
            <v>39966</v>
          </cell>
          <cell r="F3800">
            <v>4765155.0599999996</v>
          </cell>
          <cell r="G3800">
            <v>331674</v>
          </cell>
          <cell r="H3800">
            <v>51.88</v>
          </cell>
          <cell r="I3800">
            <v>0.51880000000000004</v>
          </cell>
          <cell r="J3800">
            <v>39996</v>
          </cell>
          <cell r="K3800">
            <v>41062</v>
          </cell>
          <cell r="L3800">
            <v>117000</v>
          </cell>
        </row>
        <row r="3801">
          <cell r="B3801">
            <v>2500000</v>
          </cell>
          <cell r="C3801">
            <v>39966</v>
          </cell>
          <cell r="E3801" t="str">
            <v>P</v>
          </cell>
          <cell r="F3801">
            <v>1179103.42</v>
          </cell>
          <cell r="G3801">
            <v>188888</v>
          </cell>
          <cell r="H3801">
            <v>41.5</v>
          </cell>
          <cell r="I3801">
            <v>0.41499999999999998</v>
          </cell>
          <cell r="J3801">
            <v>39996</v>
          </cell>
          <cell r="K3801">
            <v>40514</v>
          </cell>
          <cell r="L3801">
            <v>66250</v>
          </cell>
        </row>
        <row r="3802">
          <cell r="B3802">
            <v>3000000</v>
          </cell>
          <cell r="C3802">
            <v>39966</v>
          </cell>
          <cell r="E3802" t="str">
            <v>P</v>
          </cell>
          <cell r="F3802">
            <v>1478430.74</v>
          </cell>
          <cell r="G3802">
            <v>226666</v>
          </cell>
          <cell r="H3802">
            <v>41.5</v>
          </cell>
          <cell r="I3802">
            <v>0.41499999999999998</v>
          </cell>
          <cell r="J3802">
            <v>39996</v>
          </cell>
          <cell r="K3802">
            <v>40514</v>
          </cell>
          <cell r="L3802">
            <v>79500</v>
          </cell>
        </row>
        <row r="3803">
          <cell r="B3803">
            <v>5000000</v>
          </cell>
          <cell r="C3803">
            <v>39966</v>
          </cell>
          <cell r="F3803">
            <v>2528975.5499999998</v>
          </cell>
          <cell r="G3803">
            <v>318326</v>
          </cell>
          <cell r="H3803">
            <v>44.54</v>
          </cell>
          <cell r="I3803">
            <v>0.44540000000000002</v>
          </cell>
          <cell r="J3803">
            <v>39996</v>
          </cell>
          <cell r="K3803">
            <v>40696</v>
          </cell>
          <cell r="L3803">
            <v>132750</v>
          </cell>
        </row>
        <row r="3804">
          <cell r="B3804">
            <v>20000000</v>
          </cell>
          <cell r="C3804">
            <v>39966</v>
          </cell>
          <cell r="F3804">
            <v>14782853.439999999</v>
          </cell>
          <cell r="G3804">
            <v>833552</v>
          </cell>
          <cell r="H3804">
            <v>28.58</v>
          </cell>
          <cell r="I3804">
            <v>0.2858</v>
          </cell>
          <cell r="J3804">
            <v>39996</v>
          </cell>
          <cell r="K3804">
            <v>41062</v>
          </cell>
          <cell r="L3804">
            <v>288000</v>
          </cell>
        </row>
        <row r="3805">
          <cell r="B3805">
            <v>18500000</v>
          </cell>
          <cell r="C3805">
            <v>39966</v>
          </cell>
          <cell r="F3805">
            <v>11824086.939999999</v>
          </cell>
          <cell r="G3805">
            <v>846844</v>
          </cell>
          <cell r="H3805">
            <v>35.950000000000003</v>
          </cell>
          <cell r="I3805">
            <v>0.35950000000000004</v>
          </cell>
          <cell r="J3805">
            <v>39996</v>
          </cell>
          <cell r="K3805">
            <v>41062</v>
          </cell>
          <cell r="L3805">
            <v>360750</v>
          </cell>
        </row>
        <row r="3806">
          <cell r="B3806">
            <v>7000000</v>
          </cell>
          <cell r="C3806">
            <v>39966</v>
          </cell>
          <cell r="E3806" t="str">
            <v>P</v>
          </cell>
          <cell r="F3806">
            <v>4537008.58</v>
          </cell>
          <cell r="G3806">
            <v>445656</v>
          </cell>
          <cell r="H3806">
            <v>44.54</v>
          </cell>
          <cell r="I3806">
            <v>0.44540000000000002</v>
          </cell>
          <cell r="J3806">
            <v>39996</v>
          </cell>
          <cell r="K3806">
            <v>40696</v>
          </cell>
          <cell r="L3806">
            <v>185850</v>
          </cell>
        </row>
        <row r="3807">
          <cell r="B3807">
            <v>5000000</v>
          </cell>
          <cell r="C3807">
            <v>39966</v>
          </cell>
          <cell r="F3807">
            <v>2653371.71</v>
          </cell>
          <cell r="G3807">
            <v>318326</v>
          </cell>
          <cell r="H3807">
            <v>44.54</v>
          </cell>
          <cell r="I3807">
            <v>0.44540000000000002</v>
          </cell>
          <cell r="J3807">
            <v>39996</v>
          </cell>
          <cell r="K3807">
            <v>40696</v>
          </cell>
          <cell r="L3807">
            <v>132750</v>
          </cell>
        </row>
        <row r="3808">
          <cell r="B3808">
            <v>4000000</v>
          </cell>
          <cell r="C3808">
            <v>39966</v>
          </cell>
          <cell r="F3808">
            <v>70083.22</v>
          </cell>
          <cell r="G3808">
            <v>302221</v>
          </cell>
          <cell r="H3808">
            <v>41.5</v>
          </cell>
          <cell r="I3808">
            <v>0.41499999999999998</v>
          </cell>
          <cell r="J3808">
            <v>39996</v>
          </cell>
          <cell r="K3808">
            <v>40514</v>
          </cell>
          <cell r="L3808">
            <v>106000</v>
          </cell>
        </row>
        <row r="3809">
          <cell r="B3809">
            <v>20000000</v>
          </cell>
          <cell r="C3809">
            <v>39966</v>
          </cell>
          <cell r="D3809" t="str">
            <v>A</v>
          </cell>
          <cell r="E3809" t="str">
            <v>S</v>
          </cell>
          <cell r="F3809">
            <v>6966142.5300000003</v>
          </cell>
          <cell r="G3809">
            <v>2008643</v>
          </cell>
          <cell r="H3809">
            <v>35.94</v>
          </cell>
          <cell r="I3809">
            <v>0.3594</v>
          </cell>
          <cell r="J3809">
            <v>39996</v>
          </cell>
          <cell r="K3809">
            <v>40331</v>
          </cell>
          <cell r="L3809">
            <v>530000</v>
          </cell>
        </row>
        <row r="3810">
          <cell r="B3810">
            <v>20000000</v>
          </cell>
          <cell r="C3810">
            <v>39966</v>
          </cell>
          <cell r="F3810">
            <v>15182540.810000001</v>
          </cell>
          <cell r="G3810">
            <v>915507</v>
          </cell>
          <cell r="H3810">
            <v>35.950000000000003</v>
          </cell>
          <cell r="I3810">
            <v>0.35950000000000004</v>
          </cell>
          <cell r="J3810">
            <v>39996</v>
          </cell>
          <cell r="K3810">
            <v>41062</v>
          </cell>
          <cell r="L3810">
            <v>390000</v>
          </cell>
        </row>
        <row r="3811">
          <cell r="B3811">
            <v>3000000</v>
          </cell>
          <cell r="C3811">
            <v>39966</v>
          </cell>
          <cell r="D3811" t="str">
            <v>A</v>
          </cell>
          <cell r="E3811" t="str">
            <v>T</v>
          </cell>
          <cell r="F3811">
            <v>3636503.38</v>
          </cell>
          <cell r="G3811">
            <v>190996</v>
          </cell>
          <cell r="H3811">
            <v>44.54</v>
          </cell>
          <cell r="I3811">
            <v>0.44540000000000002</v>
          </cell>
          <cell r="J3811">
            <v>39996</v>
          </cell>
          <cell r="K3811">
            <v>40696</v>
          </cell>
          <cell r="L3811">
            <v>79650</v>
          </cell>
        </row>
        <row r="3812">
          <cell r="B3812">
            <v>15000000</v>
          </cell>
          <cell r="C3812">
            <v>39966</v>
          </cell>
          <cell r="F3812">
            <v>10826604.279999999</v>
          </cell>
          <cell r="G3812">
            <v>686630</v>
          </cell>
          <cell r="H3812">
            <v>35.950000000000003</v>
          </cell>
          <cell r="I3812">
            <v>0.35950000000000004</v>
          </cell>
          <cell r="J3812">
            <v>39996</v>
          </cell>
          <cell r="K3812">
            <v>41062</v>
          </cell>
          <cell r="L3812">
            <v>292500</v>
          </cell>
        </row>
        <row r="3813">
          <cell r="B3813">
            <v>3000000</v>
          </cell>
          <cell r="C3813">
            <v>39966</v>
          </cell>
          <cell r="D3813" t="str">
            <v>A</v>
          </cell>
          <cell r="E3813" t="str">
            <v>T</v>
          </cell>
          <cell r="F3813">
            <v>3520254.37</v>
          </cell>
          <cell r="G3813">
            <v>190996</v>
          </cell>
          <cell r="H3813">
            <v>44.54</v>
          </cell>
          <cell r="I3813">
            <v>0.44540000000000002</v>
          </cell>
          <cell r="J3813">
            <v>39996</v>
          </cell>
          <cell r="K3813">
            <v>40696</v>
          </cell>
          <cell r="L3813">
            <v>79650</v>
          </cell>
        </row>
        <row r="3814">
          <cell r="B3814">
            <v>20000000</v>
          </cell>
          <cell r="C3814">
            <v>39966</v>
          </cell>
          <cell r="F3814">
            <v>10733678.92</v>
          </cell>
          <cell r="G3814">
            <v>1181373</v>
          </cell>
          <cell r="H3814">
            <v>36.04</v>
          </cell>
          <cell r="I3814">
            <v>0.3604</v>
          </cell>
          <cell r="J3814">
            <v>39996</v>
          </cell>
          <cell r="K3814">
            <v>40696</v>
          </cell>
          <cell r="L3814">
            <v>531000</v>
          </cell>
        </row>
        <row r="3815">
          <cell r="B3815">
            <v>20000000</v>
          </cell>
          <cell r="C3815">
            <v>39966</v>
          </cell>
          <cell r="D3815" t="str">
            <v>A</v>
          </cell>
          <cell r="E3815" t="str">
            <v>T</v>
          </cell>
          <cell r="F3815">
            <v>19013310.940000001</v>
          </cell>
          <cell r="G3815">
            <v>1181373</v>
          </cell>
          <cell r="H3815">
            <v>36.04</v>
          </cell>
          <cell r="I3815">
            <v>0.3604</v>
          </cell>
          <cell r="J3815">
            <v>39996</v>
          </cell>
          <cell r="K3815">
            <v>40696</v>
          </cell>
          <cell r="L3815">
            <v>531000</v>
          </cell>
        </row>
        <row r="3816">
          <cell r="B3816">
            <v>15000000</v>
          </cell>
          <cell r="C3816">
            <v>39966</v>
          </cell>
          <cell r="F3816">
            <v>11356192.890000001</v>
          </cell>
          <cell r="G3816">
            <v>686630</v>
          </cell>
          <cell r="H3816">
            <v>35.950000000000003</v>
          </cell>
          <cell r="I3816">
            <v>0.35950000000000004</v>
          </cell>
          <cell r="J3816">
            <v>39996</v>
          </cell>
          <cell r="K3816">
            <v>41062</v>
          </cell>
          <cell r="L3816">
            <v>292500</v>
          </cell>
        </row>
        <row r="3817">
          <cell r="B3817">
            <v>8000000</v>
          </cell>
          <cell r="C3817">
            <v>39967</v>
          </cell>
          <cell r="E3817" t="str">
            <v>Q</v>
          </cell>
          <cell r="F3817">
            <v>7222710.6500000004</v>
          </cell>
          <cell r="G3817">
            <v>442232</v>
          </cell>
          <cell r="H3817">
            <v>51.88</v>
          </cell>
          <cell r="I3817">
            <v>0.51880000000000004</v>
          </cell>
          <cell r="J3817">
            <v>39999</v>
          </cell>
          <cell r="K3817">
            <v>41065</v>
          </cell>
          <cell r="L3817">
            <v>156000</v>
          </cell>
        </row>
        <row r="3818">
          <cell r="B3818">
            <v>4500000</v>
          </cell>
          <cell r="C3818">
            <v>39967</v>
          </cell>
          <cell r="E3818" t="str">
            <v>P</v>
          </cell>
          <cell r="F3818">
            <v>3261474.06</v>
          </cell>
          <cell r="G3818">
            <v>286493</v>
          </cell>
          <cell r="H3818">
            <v>44.54</v>
          </cell>
          <cell r="I3818">
            <v>0.44540000000000002</v>
          </cell>
          <cell r="J3818">
            <v>39999</v>
          </cell>
          <cell r="K3818">
            <v>40699</v>
          </cell>
          <cell r="L3818">
            <v>119475</v>
          </cell>
        </row>
        <row r="3819">
          <cell r="B3819">
            <v>6000000</v>
          </cell>
          <cell r="C3819">
            <v>39967</v>
          </cell>
          <cell r="F3819">
            <v>3552931.5</v>
          </cell>
          <cell r="G3819">
            <v>381991</v>
          </cell>
          <cell r="H3819">
            <v>44.54</v>
          </cell>
          <cell r="I3819">
            <v>0.44540000000000002</v>
          </cell>
          <cell r="J3819">
            <v>39999</v>
          </cell>
          <cell r="K3819">
            <v>40699</v>
          </cell>
          <cell r="L3819">
            <v>159300</v>
          </cell>
        </row>
        <row r="3820">
          <cell r="B3820">
            <v>5000000</v>
          </cell>
          <cell r="C3820">
            <v>39967</v>
          </cell>
          <cell r="F3820">
            <v>2964984.41</v>
          </cell>
          <cell r="G3820">
            <v>318326</v>
          </cell>
          <cell r="H3820">
            <v>44.54</v>
          </cell>
          <cell r="I3820">
            <v>0.44540000000000002</v>
          </cell>
          <cell r="J3820">
            <v>39999</v>
          </cell>
          <cell r="K3820">
            <v>40699</v>
          </cell>
          <cell r="L3820">
            <v>132750</v>
          </cell>
        </row>
        <row r="3821">
          <cell r="B3821">
            <v>3400000</v>
          </cell>
          <cell r="C3821">
            <v>39967</v>
          </cell>
          <cell r="E3821" t="str">
            <v>Q</v>
          </cell>
          <cell r="F3821">
            <v>513641.43</v>
          </cell>
          <cell r="G3821">
            <v>346227</v>
          </cell>
          <cell r="H3821">
            <v>38.729999999999997</v>
          </cell>
          <cell r="I3821">
            <v>0.38729999999999998</v>
          </cell>
          <cell r="J3821">
            <v>39999</v>
          </cell>
          <cell r="K3821">
            <v>40334</v>
          </cell>
          <cell r="L3821">
            <v>90100</v>
          </cell>
        </row>
        <row r="3822">
          <cell r="B3822">
            <v>4000000</v>
          </cell>
          <cell r="C3822">
            <v>39967</v>
          </cell>
          <cell r="E3822" t="str">
            <v>Q</v>
          </cell>
          <cell r="F3822">
            <v>441161.05</v>
          </cell>
          <cell r="G3822">
            <v>407325</v>
          </cell>
          <cell r="H3822">
            <v>38.729999999999997</v>
          </cell>
          <cell r="I3822">
            <v>0.38729999999999998</v>
          </cell>
          <cell r="J3822">
            <v>39999</v>
          </cell>
          <cell r="K3822">
            <v>40334</v>
          </cell>
          <cell r="L3822">
            <v>106000</v>
          </cell>
        </row>
        <row r="3823">
          <cell r="B3823">
            <v>5000000</v>
          </cell>
          <cell r="C3823">
            <v>39967</v>
          </cell>
          <cell r="F3823">
            <v>4146094.47</v>
          </cell>
          <cell r="G3823">
            <v>276395</v>
          </cell>
          <cell r="H3823">
            <v>51.88</v>
          </cell>
          <cell r="I3823">
            <v>0.51880000000000004</v>
          </cell>
          <cell r="J3823">
            <v>39999</v>
          </cell>
          <cell r="K3823">
            <v>41065</v>
          </cell>
          <cell r="L3823">
            <v>97500</v>
          </cell>
        </row>
        <row r="3824">
          <cell r="B3824">
            <v>5000000</v>
          </cell>
          <cell r="C3824">
            <v>39967</v>
          </cell>
          <cell r="F3824">
            <v>2931877.24</v>
          </cell>
          <cell r="G3824">
            <v>318326</v>
          </cell>
          <cell r="H3824">
            <v>44.54</v>
          </cell>
          <cell r="I3824">
            <v>0.44540000000000002</v>
          </cell>
          <cell r="J3824">
            <v>39999</v>
          </cell>
          <cell r="K3824">
            <v>40699</v>
          </cell>
          <cell r="L3824">
            <v>132750</v>
          </cell>
        </row>
        <row r="3825">
          <cell r="B3825">
            <v>7000000</v>
          </cell>
          <cell r="C3825">
            <v>39967</v>
          </cell>
          <cell r="D3825" t="str">
            <v>A</v>
          </cell>
          <cell r="E3825" t="str">
            <v>T</v>
          </cell>
          <cell r="F3825">
            <v>6986132.2300000004</v>
          </cell>
          <cell r="G3825">
            <v>445656</v>
          </cell>
          <cell r="H3825">
            <v>44.54</v>
          </cell>
          <cell r="I3825">
            <v>0.44540000000000002</v>
          </cell>
          <cell r="J3825">
            <v>39999</v>
          </cell>
          <cell r="K3825">
            <v>40699</v>
          </cell>
          <cell r="L3825">
            <v>185850</v>
          </cell>
        </row>
        <row r="3826">
          <cell r="B3826">
            <v>8000000</v>
          </cell>
          <cell r="C3826">
            <v>39967</v>
          </cell>
          <cell r="F3826">
            <v>4360605.5999999996</v>
          </cell>
          <cell r="G3826">
            <v>460544</v>
          </cell>
          <cell r="H3826">
            <v>33.19</v>
          </cell>
          <cell r="I3826">
            <v>0.33189999999999997</v>
          </cell>
          <cell r="J3826">
            <v>39999</v>
          </cell>
          <cell r="K3826">
            <v>40699</v>
          </cell>
          <cell r="L3826">
            <v>211600</v>
          </cell>
        </row>
        <row r="3827">
          <cell r="B3827">
            <v>9000000</v>
          </cell>
          <cell r="C3827">
            <v>39967</v>
          </cell>
          <cell r="F3827">
            <v>7204063.29</v>
          </cell>
          <cell r="G3827">
            <v>497511</v>
          </cell>
          <cell r="H3827">
            <v>51.88</v>
          </cell>
          <cell r="I3827">
            <v>0.51880000000000004</v>
          </cell>
          <cell r="J3827">
            <v>39999</v>
          </cell>
          <cell r="K3827">
            <v>41065</v>
          </cell>
          <cell r="L3827">
            <v>175500</v>
          </cell>
        </row>
        <row r="3828">
          <cell r="B3828">
            <v>8000000</v>
          </cell>
          <cell r="C3828">
            <v>39967</v>
          </cell>
          <cell r="F3828">
            <v>5096669.88</v>
          </cell>
          <cell r="G3828">
            <v>377861</v>
          </cell>
          <cell r="H3828">
            <v>28.97</v>
          </cell>
          <cell r="I3828">
            <v>0.28970000000000001</v>
          </cell>
          <cell r="J3828">
            <v>39999</v>
          </cell>
          <cell r="K3828">
            <v>40882</v>
          </cell>
          <cell r="L3828">
            <v>115200</v>
          </cell>
        </row>
        <row r="3829">
          <cell r="B3829">
            <v>5000000</v>
          </cell>
          <cell r="C3829">
            <v>39967</v>
          </cell>
          <cell r="E3829" t="str">
            <v>P</v>
          </cell>
          <cell r="F3829">
            <v>3810471.01</v>
          </cell>
          <cell r="G3829">
            <v>318326</v>
          </cell>
          <cell r="H3829">
            <v>44.54</v>
          </cell>
          <cell r="I3829">
            <v>0.44540000000000002</v>
          </cell>
          <cell r="J3829">
            <v>39999</v>
          </cell>
          <cell r="K3829">
            <v>40699</v>
          </cell>
          <cell r="L3829">
            <v>132750</v>
          </cell>
        </row>
        <row r="3830">
          <cell r="B3830">
            <v>5000000</v>
          </cell>
          <cell r="C3830">
            <v>39967</v>
          </cell>
          <cell r="F3830">
            <v>3789269.75</v>
          </cell>
          <cell r="G3830">
            <v>276395</v>
          </cell>
          <cell r="H3830">
            <v>51.88</v>
          </cell>
          <cell r="I3830">
            <v>0.51880000000000004</v>
          </cell>
          <cell r="J3830">
            <v>39999</v>
          </cell>
          <cell r="K3830">
            <v>41065</v>
          </cell>
          <cell r="L3830">
            <v>97500</v>
          </cell>
        </row>
        <row r="3831">
          <cell r="B3831">
            <v>12000000</v>
          </cell>
          <cell r="C3831">
            <v>39967</v>
          </cell>
          <cell r="F3831">
            <v>8829520.1199999992</v>
          </cell>
          <cell r="G3831">
            <v>549304</v>
          </cell>
          <cell r="H3831">
            <v>35.950000000000003</v>
          </cell>
          <cell r="I3831">
            <v>0.35950000000000004</v>
          </cell>
          <cell r="J3831">
            <v>39999</v>
          </cell>
          <cell r="K3831">
            <v>41065</v>
          </cell>
          <cell r="L3831">
            <v>234000</v>
          </cell>
        </row>
        <row r="3832">
          <cell r="B3832">
            <v>12000000</v>
          </cell>
          <cell r="C3832">
            <v>39967</v>
          </cell>
          <cell r="F3832">
            <v>3940110.2</v>
          </cell>
          <cell r="G3832">
            <v>833461</v>
          </cell>
          <cell r="H3832">
            <v>29.57</v>
          </cell>
          <cell r="I3832">
            <v>0.29570000000000002</v>
          </cell>
          <cell r="J3832">
            <v>39999</v>
          </cell>
          <cell r="K3832">
            <v>40517</v>
          </cell>
          <cell r="L3832">
            <v>196800</v>
          </cell>
        </row>
        <row r="3833">
          <cell r="B3833">
            <v>4000000</v>
          </cell>
          <cell r="C3833">
            <v>39967</v>
          </cell>
          <cell r="D3833" t="str">
            <v>A</v>
          </cell>
          <cell r="E3833" t="str">
            <v>S</v>
          </cell>
          <cell r="F3833">
            <v>1745160.8</v>
          </cell>
          <cell r="G3833">
            <v>407325</v>
          </cell>
          <cell r="H3833">
            <v>38.729999999999997</v>
          </cell>
          <cell r="I3833">
            <v>0.38729999999999998</v>
          </cell>
          <cell r="J3833">
            <v>39999</v>
          </cell>
          <cell r="K3833">
            <v>40334</v>
          </cell>
          <cell r="L3833">
            <v>106000</v>
          </cell>
        </row>
        <row r="3834">
          <cell r="B3834">
            <v>18000000</v>
          </cell>
          <cell r="C3834">
            <v>39967</v>
          </cell>
          <cell r="F3834">
            <v>9673297.6099999994</v>
          </cell>
          <cell r="G3834">
            <v>1000234</v>
          </cell>
          <cell r="H3834">
            <v>29.33</v>
          </cell>
          <cell r="I3834">
            <v>0.29330000000000001</v>
          </cell>
          <cell r="J3834">
            <v>39999</v>
          </cell>
          <cell r="K3834">
            <v>40699</v>
          </cell>
          <cell r="L3834">
            <v>296100</v>
          </cell>
        </row>
        <row r="3835">
          <cell r="B3835">
            <v>5000000</v>
          </cell>
          <cell r="C3835">
            <v>39967</v>
          </cell>
          <cell r="F3835">
            <v>3696116.12</v>
          </cell>
          <cell r="G3835">
            <v>208388</v>
          </cell>
          <cell r="H3835">
            <v>28.58</v>
          </cell>
          <cell r="I3835">
            <v>0.2858</v>
          </cell>
          <cell r="J3835">
            <v>39999</v>
          </cell>
          <cell r="K3835">
            <v>41065</v>
          </cell>
          <cell r="L3835">
            <v>72000</v>
          </cell>
        </row>
        <row r="3836">
          <cell r="B3836">
            <v>12000000</v>
          </cell>
          <cell r="C3836">
            <v>39967</v>
          </cell>
          <cell r="E3836" t="str">
            <v>P</v>
          </cell>
          <cell r="F3836">
            <v>10034506.4</v>
          </cell>
          <cell r="G3836">
            <v>549304</v>
          </cell>
          <cell r="H3836">
            <v>35.950000000000003</v>
          </cell>
          <cell r="I3836">
            <v>0.35950000000000004</v>
          </cell>
          <cell r="J3836">
            <v>39999</v>
          </cell>
          <cell r="K3836">
            <v>41065</v>
          </cell>
          <cell r="L3836">
            <v>234000</v>
          </cell>
        </row>
        <row r="3837">
          <cell r="B3837">
            <v>12000000</v>
          </cell>
          <cell r="C3837">
            <v>39967</v>
          </cell>
          <cell r="E3837" t="str">
            <v>R</v>
          </cell>
          <cell r="F3837">
            <v>11229019.99</v>
          </cell>
          <cell r="G3837">
            <v>524120</v>
          </cell>
          <cell r="H3837">
            <v>32.22</v>
          </cell>
          <cell r="I3837">
            <v>0.32219999999999999</v>
          </cell>
          <cell r="J3837">
            <v>39999</v>
          </cell>
          <cell r="K3837">
            <v>41065</v>
          </cell>
          <cell r="L3837">
            <v>292800</v>
          </cell>
        </row>
        <row r="3838">
          <cell r="B3838">
            <v>3000000</v>
          </cell>
          <cell r="C3838">
            <v>39967</v>
          </cell>
          <cell r="D3838" t="str">
            <v>A</v>
          </cell>
          <cell r="E3838" t="str">
            <v>S</v>
          </cell>
          <cell r="F3838">
            <v>2889556.96</v>
          </cell>
          <cell r="G3838">
            <v>190996</v>
          </cell>
          <cell r="H3838">
            <v>44.54</v>
          </cell>
          <cell r="I3838">
            <v>0.44540000000000002</v>
          </cell>
          <cell r="J3838">
            <v>39999</v>
          </cell>
          <cell r="K3838">
            <v>40699</v>
          </cell>
          <cell r="L3838">
            <v>79650</v>
          </cell>
        </row>
        <row r="3839">
          <cell r="B3839">
            <v>2000000</v>
          </cell>
          <cell r="C3839">
            <v>39967</v>
          </cell>
          <cell r="F3839">
            <v>958793.37</v>
          </cell>
          <cell r="G3839">
            <v>111138</v>
          </cell>
          <cell r="H3839">
            <v>29.33</v>
          </cell>
          <cell r="I3839">
            <v>0.29330000000000001</v>
          </cell>
          <cell r="J3839">
            <v>39999</v>
          </cell>
          <cell r="K3839">
            <v>40699</v>
          </cell>
          <cell r="L3839">
            <v>32900</v>
          </cell>
        </row>
        <row r="3840">
          <cell r="B3840">
            <v>10000000</v>
          </cell>
          <cell r="C3840">
            <v>39967</v>
          </cell>
          <cell r="F3840">
            <v>5208480.9000000004</v>
          </cell>
          <cell r="G3840">
            <v>555686</v>
          </cell>
          <cell r="H3840">
            <v>29.33</v>
          </cell>
          <cell r="I3840">
            <v>0.29330000000000001</v>
          </cell>
          <cell r="J3840">
            <v>39999</v>
          </cell>
          <cell r="K3840">
            <v>40699</v>
          </cell>
          <cell r="L3840">
            <v>164500</v>
          </cell>
        </row>
        <row r="3841">
          <cell r="B3841">
            <v>16000000</v>
          </cell>
          <cell r="C3841">
            <v>39967</v>
          </cell>
          <cell r="F3841">
            <v>5457991.3399999999</v>
          </cell>
          <cell r="G3841">
            <v>1164077</v>
          </cell>
          <cell r="H3841">
            <v>36.090000000000003</v>
          </cell>
          <cell r="I3841">
            <v>0.36090000000000005</v>
          </cell>
          <cell r="J3841">
            <v>39999</v>
          </cell>
          <cell r="K3841">
            <v>40517</v>
          </cell>
          <cell r="L3841">
            <v>424000</v>
          </cell>
        </row>
        <row r="3842">
          <cell r="B3842">
            <v>15000000</v>
          </cell>
          <cell r="C3842">
            <v>39967</v>
          </cell>
          <cell r="F3842">
            <v>11428473.449999999</v>
          </cell>
          <cell r="G3842">
            <v>686630</v>
          </cell>
          <cell r="H3842">
            <v>35.950000000000003</v>
          </cell>
          <cell r="I3842">
            <v>0.35950000000000004</v>
          </cell>
          <cell r="J3842">
            <v>39999</v>
          </cell>
          <cell r="K3842">
            <v>41065</v>
          </cell>
          <cell r="L3842">
            <v>292500</v>
          </cell>
        </row>
        <row r="3843">
          <cell r="B3843">
            <v>4500000</v>
          </cell>
          <cell r="C3843">
            <v>39967</v>
          </cell>
          <cell r="E3843" t="str">
            <v>P</v>
          </cell>
          <cell r="F3843">
            <v>233653.76000000001</v>
          </cell>
          <cell r="G3843">
            <v>458241</v>
          </cell>
          <cell r="H3843">
            <v>38.729999999999997</v>
          </cell>
          <cell r="I3843">
            <v>0.38729999999999998</v>
          </cell>
          <cell r="J3843">
            <v>39999</v>
          </cell>
          <cell r="K3843">
            <v>40334</v>
          </cell>
          <cell r="L3843">
            <v>119250</v>
          </cell>
        </row>
        <row r="3844">
          <cell r="B3844">
            <v>2500000</v>
          </cell>
          <cell r="C3844">
            <v>39967</v>
          </cell>
          <cell r="F3844">
            <v>668036.29</v>
          </cell>
          <cell r="G3844">
            <v>188888</v>
          </cell>
          <cell r="H3844">
            <v>41.5</v>
          </cell>
          <cell r="I3844">
            <v>0.41499999999999998</v>
          </cell>
          <cell r="J3844">
            <v>39999</v>
          </cell>
          <cell r="K3844">
            <v>40517</v>
          </cell>
          <cell r="L3844">
            <v>66250</v>
          </cell>
        </row>
        <row r="3845">
          <cell r="B3845">
            <v>13000000</v>
          </cell>
          <cell r="C3845">
            <v>39967</v>
          </cell>
          <cell r="F3845">
            <v>9611370.6699999999</v>
          </cell>
          <cell r="G3845">
            <v>541809</v>
          </cell>
          <cell r="H3845">
            <v>28.58</v>
          </cell>
          <cell r="I3845">
            <v>0.2858</v>
          </cell>
          <cell r="J3845">
            <v>39999</v>
          </cell>
          <cell r="K3845">
            <v>41065</v>
          </cell>
          <cell r="L3845">
            <v>187200</v>
          </cell>
        </row>
        <row r="3846">
          <cell r="B3846">
            <v>8000000</v>
          </cell>
          <cell r="C3846">
            <v>39967</v>
          </cell>
          <cell r="F3846">
            <v>3245587.77</v>
          </cell>
          <cell r="G3846">
            <v>604442</v>
          </cell>
          <cell r="H3846">
            <v>41.5</v>
          </cell>
          <cell r="I3846">
            <v>0.41499999999999998</v>
          </cell>
          <cell r="J3846">
            <v>39999</v>
          </cell>
          <cell r="K3846">
            <v>40517</v>
          </cell>
          <cell r="L3846">
            <v>212000</v>
          </cell>
        </row>
        <row r="3847">
          <cell r="B3847">
            <v>12000000</v>
          </cell>
          <cell r="C3847">
            <v>39967</v>
          </cell>
          <cell r="F3847">
            <v>8873761.2899999991</v>
          </cell>
          <cell r="G3847">
            <v>500131</v>
          </cell>
          <cell r="H3847">
            <v>28.58</v>
          </cell>
          <cell r="I3847">
            <v>0.2858</v>
          </cell>
          <cell r="J3847">
            <v>39999</v>
          </cell>
          <cell r="K3847">
            <v>41065</v>
          </cell>
          <cell r="L3847">
            <v>172800</v>
          </cell>
        </row>
        <row r="3848">
          <cell r="B3848">
            <v>12000000</v>
          </cell>
          <cell r="C3848">
            <v>39967</v>
          </cell>
          <cell r="F3848">
            <v>6575910.9100000001</v>
          </cell>
          <cell r="G3848">
            <v>708824</v>
          </cell>
          <cell r="H3848">
            <v>36.04</v>
          </cell>
          <cell r="I3848">
            <v>0.3604</v>
          </cell>
          <cell r="J3848">
            <v>39999</v>
          </cell>
          <cell r="K3848">
            <v>40699</v>
          </cell>
          <cell r="L3848">
            <v>318600</v>
          </cell>
        </row>
        <row r="3849">
          <cell r="B3849">
            <v>3500000</v>
          </cell>
          <cell r="C3849">
            <v>39967</v>
          </cell>
          <cell r="E3849" t="str">
            <v>Q</v>
          </cell>
          <cell r="F3849">
            <v>487671.38</v>
          </cell>
          <cell r="G3849">
            <v>356410</v>
          </cell>
          <cell r="H3849">
            <v>38.729999999999997</v>
          </cell>
          <cell r="I3849">
            <v>0.38729999999999998</v>
          </cell>
          <cell r="J3849">
            <v>39999</v>
          </cell>
          <cell r="K3849">
            <v>40334</v>
          </cell>
          <cell r="L3849">
            <v>92750</v>
          </cell>
        </row>
        <row r="3850">
          <cell r="B3850">
            <v>5000000</v>
          </cell>
          <cell r="C3850">
            <v>39967</v>
          </cell>
          <cell r="E3850" t="str">
            <v>Q</v>
          </cell>
          <cell r="F3850">
            <v>3457633.17</v>
          </cell>
          <cell r="G3850">
            <v>377777</v>
          </cell>
          <cell r="H3850">
            <v>41.5</v>
          </cell>
          <cell r="I3850">
            <v>0.41499999999999998</v>
          </cell>
          <cell r="J3850">
            <v>39999</v>
          </cell>
          <cell r="K3850">
            <v>40517</v>
          </cell>
          <cell r="L3850">
            <v>132500</v>
          </cell>
        </row>
        <row r="3851">
          <cell r="B3851">
            <v>12000000</v>
          </cell>
          <cell r="C3851">
            <v>39967</v>
          </cell>
          <cell r="F3851">
            <v>9702113.9100000001</v>
          </cell>
          <cell r="G3851">
            <v>549304</v>
          </cell>
          <cell r="H3851">
            <v>35.950000000000003</v>
          </cell>
          <cell r="I3851">
            <v>0.35950000000000004</v>
          </cell>
          <cell r="J3851">
            <v>39999</v>
          </cell>
          <cell r="K3851">
            <v>41065</v>
          </cell>
          <cell r="L3851">
            <v>234000</v>
          </cell>
        </row>
        <row r="3852">
          <cell r="B3852">
            <v>3500000</v>
          </cell>
          <cell r="C3852">
            <v>39967</v>
          </cell>
          <cell r="E3852" t="str">
            <v>Q</v>
          </cell>
          <cell r="F3852">
            <v>455427.34</v>
          </cell>
          <cell r="G3852">
            <v>356410</v>
          </cell>
          <cell r="H3852">
            <v>38.729999999999997</v>
          </cell>
          <cell r="I3852">
            <v>0.38729999999999998</v>
          </cell>
          <cell r="J3852">
            <v>39999</v>
          </cell>
          <cell r="K3852">
            <v>40334</v>
          </cell>
          <cell r="L3852">
            <v>92750</v>
          </cell>
        </row>
        <row r="3853">
          <cell r="B3853">
            <v>16000000</v>
          </cell>
          <cell r="C3853">
            <v>39967</v>
          </cell>
          <cell r="D3853" t="str">
            <v>A</v>
          </cell>
          <cell r="E3853" t="str">
            <v>T</v>
          </cell>
          <cell r="F3853">
            <v>14303021.17</v>
          </cell>
          <cell r="G3853">
            <v>945098</v>
          </cell>
          <cell r="H3853">
            <v>36.04</v>
          </cell>
          <cell r="I3853">
            <v>0.3604</v>
          </cell>
          <cell r="J3853">
            <v>39999</v>
          </cell>
          <cell r="K3853">
            <v>40699</v>
          </cell>
          <cell r="L3853">
            <v>424800</v>
          </cell>
        </row>
        <row r="3854">
          <cell r="B3854">
            <v>5000000</v>
          </cell>
          <cell r="C3854">
            <v>39967</v>
          </cell>
          <cell r="F3854">
            <v>2694785.26</v>
          </cell>
          <cell r="G3854">
            <v>318326</v>
          </cell>
          <cell r="H3854">
            <v>44.54</v>
          </cell>
          <cell r="I3854">
            <v>0.44540000000000002</v>
          </cell>
          <cell r="J3854">
            <v>39999</v>
          </cell>
          <cell r="K3854">
            <v>40699</v>
          </cell>
          <cell r="L3854">
            <v>132750</v>
          </cell>
        </row>
        <row r="3855">
          <cell r="B3855">
            <v>2500000</v>
          </cell>
          <cell r="C3855">
            <v>39967</v>
          </cell>
          <cell r="E3855" t="str">
            <v>Q</v>
          </cell>
          <cell r="F3855">
            <v>237485.84</v>
          </cell>
          <cell r="G3855">
            <v>243079</v>
          </cell>
          <cell r="H3855">
            <v>29.48</v>
          </cell>
          <cell r="I3855">
            <v>0.29480000000000001</v>
          </cell>
          <cell r="J3855">
            <v>39999</v>
          </cell>
          <cell r="K3855">
            <v>40334</v>
          </cell>
          <cell r="L3855">
            <v>41000</v>
          </cell>
        </row>
        <row r="3856">
          <cell r="B3856">
            <v>12000000</v>
          </cell>
          <cell r="C3856">
            <v>39967</v>
          </cell>
          <cell r="F3856">
            <v>8577372.75</v>
          </cell>
          <cell r="G3856">
            <v>549304</v>
          </cell>
          <cell r="H3856">
            <v>35.950000000000003</v>
          </cell>
          <cell r="I3856">
            <v>0.35950000000000004</v>
          </cell>
          <cell r="J3856">
            <v>39999</v>
          </cell>
          <cell r="K3856">
            <v>41065</v>
          </cell>
          <cell r="L3856">
            <v>234000</v>
          </cell>
        </row>
        <row r="3857">
          <cell r="B3857">
            <v>3000000</v>
          </cell>
          <cell r="C3857">
            <v>39967</v>
          </cell>
          <cell r="F3857">
            <v>1454114.18</v>
          </cell>
          <cell r="G3857">
            <v>226666</v>
          </cell>
          <cell r="H3857">
            <v>41.5</v>
          </cell>
          <cell r="I3857">
            <v>0.41499999999999998</v>
          </cell>
          <cell r="J3857">
            <v>39999</v>
          </cell>
          <cell r="K3857">
            <v>40517</v>
          </cell>
          <cell r="L3857">
            <v>79500</v>
          </cell>
        </row>
        <row r="3858">
          <cell r="B3858">
            <v>4000000</v>
          </cell>
          <cell r="C3858">
            <v>39967</v>
          </cell>
          <cell r="F3858">
            <v>2887833</v>
          </cell>
          <cell r="G3858">
            <v>254661</v>
          </cell>
          <cell r="H3858">
            <v>44.54</v>
          </cell>
          <cell r="I3858">
            <v>0.44540000000000002</v>
          </cell>
          <cell r="J3858">
            <v>39999</v>
          </cell>
          <cell r="K3858">
            <v>40699</v>
          </cell>
          <cell r="L3858">
            <v>106200</v>
          </cell>
        </row>
        <row r="3859">
          <cell r="B3859">
            <v>5000000</v>
          </cell>
          <cell r="C3859">
            <v>39968</v>
          </cell>
          <cell r="F3859">
            <v>2868865.81</v>
          </cell>
          <cell r="G3859">
            <v>318326</v>
          </cell>
          <cell r="H3859">
            <v>44.54</v>
          </cell>
          <cell r="I3859">
            <v>0.44540000000000002</v>
          </cell>
          <cell r="J3859">
            <v>39999</v>
          </cell>
          <cell r="K3859">
            <v>40699</v>
          </cell>
          <cell r="L3859">
            <v>132750</v>
          </cell>
        </row>
        <row r="3860">
          <cell r="B3860">
            <v>3500000</v>
          </cell>
          <cell r="C3860">
            <v>39968</v>
          </cell>
          <cell r="E3860" t="str">
            <v>Q</v>
          </cell>
          <cell r="F3860">
            <v>2296772.9</v>
          </cell>
          <cell r="G3860">
            <v>264444</v>
          </cell>
          <cell r="H3860">
            <v>41.5</v>
          </cell>
          <cell r="I3860">
            <v>0.41499999999999998</v>
          </cell>
          <cell r="J3860">
            <v>39999</v>
          </cell>
          <cell r="K3860">
            <v>40517</v>
          </cell>
          <cell r="L3860">
            <v>92750</v>
          </cell>
        </row>
        <row r="3861">
          <cell r="B3861">
            <v>4000000</v>
          </cell>
          <cell r="C3861">
            <v>39968</v>
          </cell>
          <cell r="F3861">
            <v>3409085.89</v>
          </cell>
          <cell r="G3861">
            <v>221116</v>
          </cell>
          <cell r="H3861">
            <v>51.88</v>
          </cell>
          <cell r="I3861">
            <v>0.51880000000000004</v>
          </cell>
          <cell r="J3861">
            <v>39999</v>
          </cell>
          <cell r="K3861">
            <v>41065</v>
          </cell>
          <cell r="L3861">
            <v>78000</v>
          </cell>
        </row>
        <row r="3862">
          <cell r="B3862">
            <v>4000000</v>
          </cell>
          <cell r="C3862">
            <v>39968</v>
          </cell>
          <cell r="E3862" t="str">
            <v>P</v>
          </cell>
          <cell r="F3862">
            <v>223117.31</v>
          </cell>
          <cell r="G3862">
            <v>407325</v>
          </cell>
          <cell r="H3862">
            <v>38.729999999999997</v>
          </cell>
          <cell r="I3862">
            <v>0.38729999999999998</v>
          </cell>
          <cell r="J3862">
            <v>39999</v>
          </cell>
          <cell r="K3862">
            <v>40334</v>
          </cell>
          <cell r="L3862">
            <v>106000</v>
          </cell>
        </row>
        <row r="3863">
          <cell r="B3863">
            <v>4000000</v>
          </cell>
          <cell r="C3863">
            <v>39968</v>
          </cell>
          <cell r="D3863" t="str">
            <v>A</v>
          </cell>
          <cell r="E3863" t="str">
            <v>S</v>
          </cell>
          <cell r="F3863">
            <v>1588065.48</v>
          </cell>
          <cell r="G3863">
            <v>407325</v>
          </cell>
          <cell r="H3863">
            <v>38.729999999999997</v>
          </cell>
          <cell r="I3863">
            <v>0.38729999999999998</v>
          </cell>
          <cell r="J3863">
            <v>39999</v>
          </cell>
          <cell r="K3863">
            <v>40334</v>
          </cell>
          <cell r="L3863">
            <v>106000</v>
          </cell>
        </row>
        <row r="3864">
          <cell r="B3864">
            <v>5000000</v>
          </cell>
          <cell r="C3864">
            <v>39968</v>
          </cell>
          <cell r="F3864">
            <v>2330450.9900000002</v>
          </cell>
          <cell r="G3864">
            <v>287840</v>
          </cell>
          <cell r="H3864">
            <v>33.19</v>
          </cell>
          <cell r="I3864">
            <v>0.33189999999999997</v>
          </cell>
          <cell r="J3864">
            <v>39999</v>
          </cell>
          <cell r="K3864">
            <v>40699</v>
          </cell>
          <cell r="L3864">
            <v>132250</v>
          </cell>
        </row>
        <row r="3865">
          <cell r="B3865">
            <v>10000000</v>
          </cell>
          <cell r="C3865">
            <v>39968</v>
          </cell>
          <cell r="F3865">
            <v>7240420.1699999999</v>
          </cell>
          <cell r="G3865">
            <v>552789</v>
          </cell>
          <cell r="H3865">
            <v>51.88</v>
          </cell>
          <cell r="I3865">
            <v>0.51880000000000004</v>
          </cell>
          <cell r="J3865">
            <v>39999</v>
          </cell>
          <cell r="K3865">
            <v>41065</v>
          </cell>
          <cell r="L3865">
            <v>195000</v>
          </cell>
        </row>
        <row r="3866">
          <cell r="B3866">
            <v>3000000</v>
          </cell>
          <cell r="C3866">
            <v>39968</v>
          </cell>
          <cell r="F3866">
            <v>1821746.85</v>
          </cell>
          <cell r="G3866">
            <v>190996</v>
          </cell>
          <cell r="H3866">
            <v>44.54</v>
          </cell>
          <cell r="I3866">
            <v>0.44540000000000002</v>
          </cell>
          <cell r="J3866">
            <v>39999</v>
          </cell>
          <cell r="K3866">
            <v>40699</v>
          </cell>
          <cell r="L3866">
            <v>79650</v>
          </cell>
        </row>
        <row r="3867">
          <cell r="B3867">
            <v>6500000</v>
          </cell>
          <cell r="C3867">
            <v>39968</v>
          </cell>
          <cell r="E3867" t="str">
            <v>P</v>
          </cell>
          <cell r="F3867">
            <v>6038156.6799999997</v>
          </cell>
          <cell r="G3867">
            <v>359313</v>
          </cell>
          <cell r="H3867">
            <v>51.88</v>
          </cell>
          <cell r="I3867">
            <v>0.51880000000000004</v>
          </cell>
          <cell r="J3867">
            <v>39999</v>
          </cell>
          <cell r="K3867">
            <v>41065</v>
          </cell>
          <cell r="L3867">
            <v>126750</v>
          </cell>
        </row>
        <row r="3868">
          <cell r="B3868">
            <v>6000000</v>
          </cell>
          <cell r="C3868">
            <v>39968</v>
          </cell>
          <cell r="E3868" t="str">
            <v>R</v>
          </cell>
          <cell r="F3868">
            <v>5935377.7800000003</v>
          </cell>
          <cell r="G3868">
            <v>331674</v>
          </cell>
          <cell r="H3868">
            <v>51.88</v>
          </cell>
          <cell r="I3868">
            <v>0.51880000000000004</v>
          </cell>
          <cell r="J3868">
            <v>39999</v>
          </cell>
          <cell r="K3868">
            <v>41065</v>
          </cell>
          <cell r="L3868">
            <v>117000</v>
          </cell>
        </row>
        <row r="3869">
          <cell r="B3869">
            <v>12000000</v>
          </cell>
          <cell r="C3869">
            <v>39968</v>
          </cell>
          <cell r="F3869">
            <v>8129572.1699999999</v>
          </cell>
          <cell r="G3869">
            <v>612429</v>
          </cell>
          <cell r="H3869">
            <v>36.03</v>
          </cell>
          <cell r="I3869">
            <v>0.36030000000000001</v>
          </cell>
          <cell r="J3869">
            <v>39999</v>
          </cell>
          <cell r="K3869">
            <v>40882</v>
          </cell>
          <cell r="L3869">
            <v>294000</v>
          </cell>
        </row>
        <row r="3870">
          <cell r="B3870">
            <v>6000000</v>
          </cell>
          <cell r="C3870">
            <v>39968</v>
          </cell>
          <cell r="F3870">
            <v>3545841.24</v>
          </cell>
          <cell r="G3870">
            <v>381991</v>
          </cell>
          <cell r="H3870">
            <v>44.54</v>
          </cell>
          <cell r="I3870">
            <v>0.44540000000000002</v>
          </cell>
          <cell r="J3870">
            <v>39999</v>
          </cell>
          <cell r="K3870">
            <v>40699</v>
          </cell>
          <cell r="L3870">
            <v>159300</v>
          </cell>
        </row>
        <row r="3871">
          <cell r="B3871">
            <v>7000000</v>
          </cell>
          <cell r="C3871">
            <v>39968</v>
          </cell>
          <cell r="F3871">
            <v>5609682.5300000003</v>
          </cell>
          <cell r="G3871">
            <v>386953</v>
          </cell>
          <cell r="H3871">
            <v>51.88</v>
          </cell>
          <cell r="I3871">
            <v>0.51880000000000004</v>
          </cell>
          <cell r="J3871">
            <v>39999</v>
          </cell>
          <cell r="K3871">
            <v>41065</v>
          </cell>
          <cell r="L3871">
            <v>136500</v>
          </cell>
        </row>
        <row r="3872">
          <cell r="B3872">
            <v>11000000</v>
          </cell>
          <cell r="C3872">
            <v>39968</v>
          </cell>
          <cell r="F3872">
            <v>8504612.5500000007</v>
          </cell>
          <cell r="G3872">
            <v>503529</v>
          </cell>
          <cell r="H3872">
            <v>35.950000000000003</v>
          </cell>
          <cell r="I3872">
            <v>0.35950000000000004</v>
          </cell>
          <cell r="J3872">
            <v>39999</v>
          </cell>
          <cell r="K3872">
            <v>41065</v>
          </cell>
          <cell r="L3872">
            <v>214500</v>
          </cell>
        </row>
        <row r="3873">
          <cell r="B3873">
            <v>4000000</v>
          </cell>
          <cell r="C3873">
            <v>39968</v>
          </cell>
          <cell r="F3873">
            <v>1514790.06</v>
          </cell>
          <cell r="G3873">
            <v>302221</v>
          </cell>
          <cell r="H3873">
            <v>41.5</v>
          </cell>
          <cell r="I3873">
            <v>0.41499999999999998</v>
          </cell>
          <cell r="J3873">
            <v>39999</v>
          </cell>
          <cell r="K3873">
            <v>40517</v>
          </cell>
          <cell r="L3873">
            <v>106000</v>
          </cell>
        </row>
        <row r="3874">
          <cell r="B3874">
            <v>6000000</v>
          </cell>
          <cell r="C3874">
            <v>39968</v>
          </cell>
          <cell r="F3874">
            <v>3416114.17</v>
          </cell>
          <cell r="G3874">
            <v>381991</v>
          </cell>
          <cell r="H3874">
            <v>44.54</v>
          </cell>
          <cell r="I3874">
            <v>0.44540000000000002</v>
          </cell>
          <cell r="J3874">
            <v>39999</v>
          </cell>
          <cell r="K3874">
            <v>40699</v>
          </cell>
          <cell r="L3874">
            <v>159300</v>
          </cell>
        </row>
        <row r="3875">
          <cell r="B3875">
            <v>4000000</v>
          </cell>
          <cell r="C3875">
            <v>39968</v>
          </cell>
          <cell r="F3875">
            <v>18292.86</v>
          </cell>
          <cell r="G3875">
            <v>407325</v>
          </cell>
          <cell r="H3875">
            <v>38.729999999999997</v>
          </cell>
          <cell r="I3875">
            <v>0.38729999999999998</v>
          </cell>
          <cell r="J3875">
            <v>39999</v>
          </cell>
          <cell r="K3875">
            <v>40334</v>
          </cell>
          <cell r="L3875">
            <v>106000</v>
          </cell>
        </row>
        <row r="3876">
          <cell r="B3876">
            <v>5000000</v>
          </cell>
          <cell r="C3876">
            <v>39968</v>
          </cell>
          <cell r="F3876">
            <v>2872231.1</v>
          </cell>
          <cell r="G3876">
            <v>318326</v>
          </cell>
          <cell r="H3876">
            <v>44.54</v>
          </cell>
          <cell r="I3876">
            <v>0.44540000000000002</v>
          </cell>
          <cell r="J3876">
            <v>39999</v>
          </cell>
          <cell r="K3876">
            <v>40699</v>
          </cell>
          <cell r="L3876">
            <v>132750</v>
          </cell>
        </row>
        <row r="3877">
          <cell r="B3877">
            <v>3000000</v>
          </cell>
          <cell r="C3877">
            <v>39968</v>
          </cell>
          <cell r="E3877" t="str">
            <v>P</v>
          </cell>
          <cell r="F3877">
            <v>1469725.88</v>
          </cell>
          <cell r="G3877">
            <v>226666</v>
          </cell>
          <cell r="H3877">
            <v>41.5</v>
          </cell>
          <cell r="I3877">
            <v>0.41499999999999998</v>
          </cell>
          <cell r="J3877">
            <v>39999</v>
          </cell>
          <cell r="K3877">
            <v>40517</v>
          </cell>
          <cell r="L3877">
            <v>79500</v>
          </cell>
        </row>
        <row r="3878">
          <cell r="B3878">
            <v>3000000</v>
          </cell>
          <cell r="C3878">
            <v>39968</v>
          </cell>
          <cell r="F3878">
            <v>1710416.39</v>
          </cell>
          <cell r="G3878">
            <v>190996</v>
          </cell>
          <cell r="H3878">
            <v>44.54</v>
          </cell>
          <cell r="I3878">
            <v>0.44540000000000002</v>
          </cell>
          <cell r="J3878">
            <v>39999</v>
          </cell>
          <cell r="K3878">
            <v>40699</v>
          </cell>
          <cell r="L3878">
            <v>79650</v>
          </cell>
        </row>
        <row r="3879">
          <cell r="B3879">
            <v>5000000</v>
          </cell>
          <cell r="C3879">
            <v>39968</v>
          </cell>
          <cell r="F3879">
            <v>1626483.6</v>
          </cell>
          <cell r="G3879">
            <v>347276</v>
          </cell>
          <cell r="H3879">
            <v>29.57</v>
          </cell>
          <cell r="I3879">
            <v>0.29570000000000002</v>
          </cell>
          <cell r="J3879">
            <v>39999</v>
          </cell>
          <cell r="K3879">
            <v>40517</v>
          </cell>
          <cell r="L3879">
            <v>82000</v>
          </cell>
        </row>
        <row r="3880">
          <cell r="B3880">
            <v>5000000</v>
          </cell>
          <cell r="C3880">
            <v>39968</v>
          </cell>
          <cell r="F3880">
            <v>2843780.21</v>
          </cell>
          <cell r="G3880">
            <v>318326</v>
          </cell>
          <cell r="H3880">
            <v>44.54</v>
          </cell>
          <cell r="I3880">
            <v>0.44540000000000002</v>
          </cell>
          <cell r="J3880">
            <v>39999</v>
          </cell>
          <cell r="K3880">
            <v>40699</v>
          </cell>
          <cell r="L3880">
            <v>132750</v>
          </cell>
        </row>
        <row r="3881">
          <cell r="B3881">
            <v>6000000</v>
          </cell>
          <cell r="C3881">
            <v>39968</v>
          </cell>
          <cell r="E3881" t="str">
            <v>P</v>
          </cell>
          <cell r="F3881">
            <v>4060652.54</v>
          </cell>
          <cell r="G3881">
            <v>381991</v>
          </cell>
          <cell r="H3881">
            <v>44.54</v>
          </cell>
          <cell r="I3881">
            <v>0.44540000000000002</v>
          </cell>
          <cell r="J3881">
            <v>39999</v>
          </cell>
          <cell r="K3881">
            <v>40699</v>
          </cell>
          <cell r="L3881">
            <v>159300</v>
          </cell>
        </row>
        <row r="3882">
          <cell r="B3882">
            <v>5000000</v>
          </cell>
          <cell r="C3882">
            <v>39968</v>
          </cell>
          <cell r="E3882" t="str">
            <v>P</v>
          </cell>
          <cell r="F3882">
            <v>2446192.67</v>
          </cell>
          <cell r="G3882">
            <v>377777</v>
          </cell>
          <cell r="H3882">
            <v>41.5</v>
          </cell>
          <cell r="I3882">
            <v>0.41499999999999998</v>
          </cell>
          <cell r="J3882">
            <v>39999</v>
          </cell>
          <cell r="K3882">
            <v>40517</v>
          </cell>
          <cell r="L3882">
            <v>132500</v>
          </cell>
        </row>
        <row r="3883">
          <cell r="B3883">
            <v>5000000</v>
          </cell>
          <cell r="C3883">
            <v>39968</v>
          </cell>
          <cell r="E3883" t="str">
            <v>R</v>
          </cell>
          <cell r="F3883">
            <v>4003269.04</v>
          </cell>
          <cell r="G3883">
            <v>318326</v>
          </cell>
          <cell r="H3883">
            <v>44.54</v>
          </cell>
          <cell r="I3883">
            <v>0.44540000000000002</v>
          </cell>
          <cell r="J3883">
            <v>39999</v>
          </cell>
          <cell r="K3883">
            <v>40699</v>
          </cell>
          <cell r="L3883">
            <v>132750</v>
          </cell>
        </row>
        <row r="3884">
          <cell r="B3884">
            <v>10500000</v>
          </cell>
          <cell r="C3884">
            <v>39968</v>
          </cell>
          <cell r="F3884">
            <v>3534633.99</v>
          </cell>
          <cell r="G3884">
            <v>763926</v>
          </cell>
          <cell r="H3884">
            <v>36.090000000000003</v>
          </cell>
          <cell r="I3884">
            <v>0.36090000000000005</v>
          </cell>
          <cell r="J3884">
            <v>39999</v>
          </cell>
          <cell r="K3884">
            <v>40517</v>
          </cell>
          <cell r="L3884">
            <v>278250</v>
          </cell>
        </row>
        <row r="3885">
          <cell r="B3885">
            <v>8000000</v>
          </cell>
          <cell r="C3885">
            <v>39968</v>
          </cell>
          <cell r="F3885">
            <v>6090014.75</v>
          </cell>
          <cell r="G3885">
            <v>442232</v>
          </cell>
          <cell r="H3885">
            <v>51.88</v>
          </cell>
          <cell r="I3885">
            <v>0.51880000000000004</v>
          </cell>
          <cell r="J3885">
            <v>39999</v>
          </cell>
          <cell r="K3885">
            <v>41065</v>
          </cell>
          <cell r="L3885">
            <v>156000</v>
          </cell>
        </row>
        <row r="3886">
          <cell r="B3886">
            <v>3500000</v>
          </cell>
          <cell r="C3886">
            <v>39968</v>
          </cell>
          <cell r="F3886">
            <v>2809223.94</v>
          </cell>
          <cell r="G3886">
            <v>193477</v>
          </cell>
          <cell r="H3886">
            <v>51.88</v>
          </cell>
          <cell r="I3886">
            <v>0.51880000000000004</v>
          </cell>
          <cell r="J3886">
            <v>39999</v>
          </cell>
          <cell r="K3886">
            <v>41065</v>
          </cell>
          <cell r="L3886">
            <v>68250</v>
          </cell>
        </row>
        <row r="3887">
          <cell r="B3887">
            <v>3000000</v>
          </cell>
          <cell r="C3887">
            <v>39968</v>
          </cell>
          <cell r="E3887" t="str">
            <v>Q</v>
          </cell>
          <cell r="F3887">
            <v>522977.74</v>
          </cell>
          <cell r="G3887">
            <v>305494</v>
          </cell>
          <cell r="H3887">
            <v>38.729999999999997</v>
          </cell>
          <cell r="I3887">
            <v>0.38729999999999998</v>
          </cell>
          <cell r="J3887">
            <v>39999</v>
          </cell>
          <cell r="K3887">
            <v>40334</v>
          </cell>
          <cell r="L3887">
            <v>79500</v>
          </cell>
        </row>
        <row r="3888">
          <cell r="B3888">
            <v>4000000</v>
          </cell>
          <cell r="C3888">
            <v>39968</v>
          </cell>
          <cell r="F3888">
            <v>1373450.74</v>
          </cell>
          <cell r="G3888">
            <v>302221</v>
          </cell>
          <cell r="H3888">
            <v>41.5</v>
          </cell>
          <cell r="I3888">
            <v>0.41499999999999998</v>
          </cell>
          <cell r="J3888">
            <v>39999</v>
          </cell>
          <cell r="K3888">
            <v>40517</v>
          </cell>
          <cell r="L3888">
            <v>106000</v>
          </cell>
        </row>
        <row r="3889">
          <cell r="B3889">
            <v>5000000</v>
          </cell>
          <cell r="C3889">
            <v>39968</v>
          </cell>
          <cell r="F3889">
            <v>2864964.4</v>
          </cell>
          <cell r="G3889">
            <v>318326</v>
          </cell>
          <cell r="H3889">
            <v>44.54</v>
          </cell>
          <cell r="I3889">
            <v>0.44540000000000002</v>
          </cell>
          <cell r="J3889">
            <v>39999</v>
          </cell>
          <cell r="K3889">
            <v>40699</v>
          </cell>
          <cell r="L3889">
            <v>132750</v>
          </cell>
        </row>
        <row r="3890">
          <cell r="B3890">
            <v>10000000</v>
          </cell>
          <cell r="C3890">
            <v>39968</v>
          </cell>
          <cell r="F3890">
            <v>7367813.6600000001</v>
          </cell>
          <cell r="G3890">
            <v>416776</v>
          </cell>
          <cell r="H3890">
            <v>28.58</v>
          </cell>
          <cell r="I3890">
            <v>0.2858</v>
          </cell>
          <cell r="J3890">
            <v>39999</v>
          </cell>
          <cell r="K3890">
            <v>41065</v>
          </cell>
          <cell r="L3890">
            <v>144000</v>
          </cell>
        </row>
        <row r="3891">
          <cell r="B3891">
            <v>3000000</v>
          </cell>
          <cell r="C3891">
            <v>39968</v>
          </cell>
          <cell r="F3891">
            <v>1582822.3999999999</v>
          </cell>
          <cell r="G3891">
            <v>166706</v>
          </cell>
          <cell r="H3891">
            <v>29.33</v>
          </cell>
          <cell r="I3891">
            <v>0.29330000000000001</v>
          </cell>
          <cell r="J3891">
            <v>39999</v>
          </cell>
          <cell r="K3891">
            <v>40699</v>
          </cell>
          <cell r="L3891">
            <v>49350</v>
          </cell>
        </row>
        <row r="3892">
          <cell r="B3892">
            <v>4000000</v>
          </cell>
          <cell r="C3892">
            <v>39968</v>
          </cell>
          <cell r="F3892">
            <v>2272074.2999999998</v>
          </cell>
          <cell r="G3892">
            <v>254661</v>
          </cell>
          <cell r="H3892">
            <v>44.54</v>
          </cell>
          <cell r="I3892">
            <v>0.44540000000000002</v>
          </cell>
          <cell r="J3892">
            <v>39999</v>
          </cell>
          <cell r="K3892">
            <v>40699</v>
          </cell>
          <cell r="L3892">
            <v>106200</v>
          </cell>
        </row>
        <row r="3893">
          <cell r="B3893">
            <v>6500000</v>
          </cell>
          <cell r="C3893">
            <v>39968</v>
          </cell>
          <cell r="F3893">
            <v>3426639.09</v>
          </cell>
          <cell r="G3893">
            <v>354692</v>
          </cell>
          <cell r="H3893">
            <v>27.37</v>
          </cell>
          <cell r="I3893">
            <v>0.2737</v>
          </cell>
          <cell r="J3893">
            <v>39996</v>
          </cell>
          <cell r="K3893">
            <v>40696</v>
          </cell>
          <cell r="L3893">
            <v>41925</v>
          </cell>
        </row>
        <row r="3894">
          <cell r="B3894">
            <v>4000000</v>
          </cell>
          <cell r="C3894">
            <v>39968</v>
          </cell>
          <cell r="F3894">
            <v>2130116.02</v>
          </cell>
          <cell r="G3894">
            <v>222275</v>
          </cell>
          <cell r="H3894">
            <v>29.33</v>
          </cell>
          <cell r="I3894">
            <v>0.29330000000000001</v>
          </cell>
          <cell r="J3894">
            <v>39999</v>
          </cell>
          <cell r="K3894">
            <v>40699</v>
          </cell>
          <cell r="L3894">
            <v>65800</v>
          </cell>
        </row>
        <row r="3895">
          <cell r="B3895">
            <v>3000000</v>
          </cell>
          <cell r="C3895">
            <v>39968</v>
          </cell>
          <cell r="F3895">
            <v>2476799.85</v>
          </cell>
          <cell r="G3895">
            <v>165837</v>
          </cell>
          <cell r="H3895">
            <v>51.88</v>
          </cell>
          <cell r="I3895">
            <v>0.51880000000000004</v>
          </cell>
          <cell r="J3895">
            <v>39999</v>
          </cell>
          <cell r="K3895">
            <v>41065</v>
          </cell>
          <cell r="L3895">
            <v>58500</v>
          </cell>
        </row>
        <row r="3896">
          <cell r="B3896">
            <v>3000000</v>
          </cell>
          <cell r="C3896">
            <v>39968</v>
          </cell>
          <cell r="F3896">
            <v>969181.15</v>
          </cell>
          <cell r="G3896">
            <v>226666</v>
          </cell>
          <cell r="H3896">
            <v>41.5</v>
          </cell>
          <cell r="I3896">
            <v>0.41499999999999998</v>
          </cell>
          <cell r="J3896">
            <v>39999</v>
          </cell>
          <cell r="K3896">
            <v>40517</v>
          </cell>
          <cell r="L3896">
            <v>79500</v>
          </cell>
        </row>
        <row r="3897">
          <cell r="B3897">
            <v>7000000</v>
          </cell>
          <cell r="C3897">
            <v>39968</v>
          </cell>
          <cell r="E3897" t="str">
            <v>P</v>
          </cell>
          <cell r="F3897">
            <v>7185207.1399999997</v>
          </cell>
          <cell r="G3897">
            <v>386953</v>
          </cell>
          <cell r="H3897">
            <v>51.88</v>
          </cell>
          <cell r="I3897">
            <v>0.51880000000000004</v>
          </cell>
          <cell r="J3897">
            <v>39999</v>
          </cell>
          <cell r="K3897">
            <v>41065</v>
          </cell>
          <cell r="L3897">
            <v>136500</v>
          </cell>
        </row>
        <row r="3898">
          <cell r="B3898">
            <v>4000000</v>
          </cell>
          <cell r="C3898">
            <v>39968</v>
          </cell>
          <cell r="F3898">
            <v>1716297.22</v>
          </cell>
          <cell r="G3898">
            <v>254661</v>
          </cell>
          <cell r="H3898">
            <v>44.54</v>
          </cell>
          <cell r="I3898">
            <v>0.44540000000000002</v>
          </cell>
          <cell r="J3898">
            <v>39999</v>
          </cell>
          <cell r="K3898">
            <v>40699</v>
          </cell>
          <cell r="L3898">
            <v>106200</v>
          </cell>
        </row>
        <row r="3899">
          <cell r="B3899">
            <v>5000000</v>
          </cell>
          <cell r="C3899">
            <v>39968</v>
          </cell>
          <cell r="F3899">
            <v>4228371.46</v>
          </cell>
          <cell r="G3899">
            <v>276395</v>
          </cell>
          <cell r="H3899">
            <v>51.88</v>
          </cell>
          <cell r="I3899">
            <v>0.51880000000000004</v>
          </cell>
          <cell r="J3899">
            <v>39999</v>
          </cell>
          <cell r="K3899">
            <v>41065</v>
          </cell>
          <cell r="L3899">
            <v>97500</v>
          </cell>
        </row>
        <row r="3900">
          <cell r="B3900">
            <v>6000000</v>
          </cell>
          <cell r="C3900">
            <v>39968</v>
          </cell>
          <cell r="E3900" t="str">
            <v>R</v>
          </cell>
          <cell r="F3900">
            <v>5407236.25</v>
          </cell>
          <cell r="G3900">
            <v>381991</v>
          </cell>
          <cell r="H3900">
            <v>44.54</v>
          </cell>
          <cell r="I3900">
            <v>0.44540000000000002</v>
          </cell>
          <cell r="J3900">
            <v>39999</v>
          </cell>
          <cell r="K3900">
            <v>40699</v>
          </cell>
          <cell r="L3900">
            <v>159300</v>
          </cell>
        </row>
        <row r="3901">
          <cell r="B3901">
            <v>10000000</v>
          </cell>
          <cell r="C3901">
            <v>39968</v>
          </cell>
          <cell r="D3901" t="str">
            <v>A</v>
          </cell>
          <cell r="E3901" t="str">
            <v>T</v>
          </cell>
          <cell r="F3901">
            <v>11256109.130000001</v>
          </cell>
          <cell r="G3901">
            <v>552789</v>
          </cell>
          <cell r="H3901">
            <v>51.88</v>
          </cell>
          <cell r="I3901">
            <v>0.51880000000000004</v>
          </cell>
          <cell r="J3901">
            <v>39999</v>
          </cell>
          <cell r="K3901">
            <v>41065</v>
          </cell>
          <cell r="L3901">
            <v>195000</v>
          </cell>
        </row>
        <row r="3902">
          <cell r="B3902">
            <v>15000000</v>
          </cell>
          <cell r="C3902">
            <v>39968</v>
          </cell>
          <cell r="F3902">
            <v>11072099.720000001</v>
          </cell>
          <cell r="G3902">
            <v>625164</v>
          </cell>
          <cell r="H3902">
            <v>28.58</v>
          </cell>
          <cell r="I3902">
            <v>0.2858</v>
          </cell>
          <cell r="J3902">
            <v>39999</v>
          </cell>
          <cell r="K3902">
            <v>41065</v>
          </cell>
          <cell r="L3902">
            <v>216000</v>
          </cell>
        </row>
        <row r="3903">
          <cell r="B3903">
            <v>10000000</v>
          </cell>
          <cell r="C3903">
            <v>39968</v>
          </cell>
          <cell r="F3903">
            <v>6007837.4000000004</v>
          </cell>
          <cell r="G3903">
            <v>458353</v>
          </cell>
          <cell r="H3903">
            <v>26.3</v>
          </cell>
          <cell r="I3903">
            <v>0.26300000000000001</v>
          </cell>
          <cell r="J3903">
            <v>39996</v>
          </cell>
          <cell r="K3903">
            <v>40879</v>
          </cell>
          <cell r="L3903">
            <v>44000</v>
          </cell>
        </row>
        <row r="3904">
          <cell r="B3904">
            <v>11000000</v>
          </cell>
          <cell r="C3904">
            <v>39968</v>
          </cell>
          <cell r="D3904" t="str">
            <v>A</v>
          </cell>
          <cell r="E3904" t="str">
            <v>S</v>
          </cell>
          <cell r="F3904">
            <v>10745642.27</v>
          </cell>
          <cell r="G3904">
            <v>458454</v>
          </cell>
          <cell r="H3904">
            <v>28.58</v>
          </cell>
          <cell r="I3904">
            <v>0.2858</v>
          </cell>
          <cell r="J3904">
            <v>39999</v>
          </cell>
          <cell r="K3904">
            <v>41065</v>
          </cell>
          <cell r="L3904">
            <v>158400</v>
          </cell>
        </row>
        <row r="3905">
          <cell r="B3905">
            <v>3000000</v>
          </cell>
          <cell r="C3905">
            <v>39968</v>
          </cell>
          <cell r="F3905">
            <v>1271985.76</v>
          </cell>
          <cell r="G3905">
            <v>226666</v>
          </cell>
          <cell r="H3905">
            <v>41.5</v>
          </cell>
          <cell r="I3905">
            <v>0.41499999999999998</v>
          </cell>
          <cell r="J3905">
            <v>39999</v>
          </cell>
          <cell r="K3905">
            <v>40517</v>
          </cell>
          <cell r="L3905">
            <v>79500</v>
          </cell>
        </row>
        <row r="3906">
          <cell r="B3906">
            <v>4500000</v>
          </cell>
          <cell r="C3906">
            <v>39968</v>
          </cell>
          <cell r="F3906">
            <v>1174456.6000000001</v>
          </cell>
          <cell r="G3906">
            <v>339999</v>
          </cell>
          <cell r="H3906">
            <v>41.5</v>
          </cell>
          <cell r="I3906">
            <v>0.41499999999999998</v>
          </cell>
          <cell r="J3906">
            <v>39999</v>
          </cell>
          <cell r="K3906">
            <v>40517</v>
          </cell>
          <cell r="L3906">
            <v>119250</v>
          </cell>
        </row>
        <row r="3907">
          <cell r="B3907">
            <v>4000000</v>
          </cell>
          <cell r="C3907">
            <v>39968</v>
          </cell>
          <cell r="D3907" t="str">
            <v>A</v>
          </cell>
          <cell r="E3907" t="str">
            <v>T</v>
          </cell>
          <cell r="F3907">
            <v>3718243.23</v>
          </cell>
          <cell r="G3907">
            <v>302221</v>
          </cell>
          <cell r="H3907">
            <v>41.5</v>
          </cell>
          <cell r="I3907">
            <v>0.41499999999999998</v>
          </cell>
          <cell r="J3907">
            <v>39999</v>
          </cell>
          <cell r="K3907">
            <v>40517</v>
          </cell>
          <cell r="L3907">
            <v>106000</v>
          </cell>
        </row>
        <row r="3908">
          <cell r="B3908">
            <v>5000000</v>
          </cell>
          <cell r="C3908">
            <v>39968</v>
          </cell>
          <cell r="F3908">
            <v>2853261.9</v>
          </cell>
          <cell r="G3908">
            <v>318326</v>
          </cell>
          <cell r="H3908">
            <v>44.54</v>
          </cell>
          <cell r="I3908">
            <v>0.44540000000000002</v>
          </cell>
          <cell r="J3908">
            <v>39999</v>
          </cell>
          <cell r="K3908">
            <v>40699</v>
          </cell>
          <cell r="L3908">
            <v>132750</v>
          </cell>
        </row>
        <row r="3909">
          <cell r="B3909">
            <v>4500000</v>
          </cell>
          <cell r="C3909">
            <v>39968</v>
          </cell>
          <cell r="E3909" t="str">
            <v>Q</v>
          </cell>
          <cell r="F3909">
            <v>1123569.1100000001</v>
          </cell>
          <cell r="G3909">
            <v>458241</v>
          </cell>
          <cell r="H3909">
            <v>38.729999999999997</v>
          </cell>
          <cell r="I3909">
            <v>0.38729999999999998</v>
          </cell>
          <cell r="J3909">
            <v>39999</v>
          </cell>
          <cell r="K3909">
            <v>40334</v>
          </cell>
          <cell r="L3909">
            <v>119250</v>
          </cell>
        </row>
        <row r="3910">
          <cell r="B3910">
            <v>4000000</v>
          </cell>
          <cell r="C3910">
            <v>39969</v>
          </cell>
          <cell r="F3910">
            <v>2281992.8199999998</v>
          </cell>
          <cell r="G3910">
            <v>254661</v>
          </cell>
          <cell r="H3910">
            <v>44.54</v>
          </cell>
          <cell r="I3910">
            <v>0.44540000000000002</v>
          </cell>
          <cell r="J3910">
            <v>39999</v>
          </cell>
          <cell r="K3910">
            <v>40699</v>
          </cell>
          <cell r="L3910">
            <v>106200</v>
          </cell>
        </row>
        <row r="3911">
          <cell r="B3911">
            <v>4500000</v>
          </cell>
          <cell r="C3911">
            <v>39969</v>
          </cell>
          <cell r="F3911">
            <v>2634263.2400000002</v>
          </cell>
          <cell r="G3911">
            <v>286493</v>
          </cell>
          <cell r="H3911">
            <v>44.54</v>
          </cell>
          <cell r="I3911">
            <v>0.44540000000000002</v>
          </cell>
          <cell r="J3911">
            <v>39999</v>
          </cell>
          <cell r="K3911">
            <v>40699</v>
          </cell>
          <cell r="L3911">
            <v>119475</v>
          </cell>
        </row>
        <row r="3912">
          <cell r="B3912">
            <v>10000000</v>
          </cell>
          <cell r="C3912">
            <v>39969</v>
          </cell>
          <cell r="F3912">
            <v>5682803.3300000001</v>
          </cell>
          <cell r="G3912">
            <v>636651</v>
          </cell>
          <cell r="H3912">
            <v>44.54</v>
          </cell>
          <cell r="I3912">
            <v>0.44540000000000002</v>
          </cell>
          <cell r="J3912">
            <v>39999</v>
          </cell>
          <cell r="K3912">
            <v>40699</v>
          </cell>
          <cell r="L3912">
            <v>265500</v>
          </cell>
        </row>
        <row r="3913">
          <cell r="B3913">
            <v>9000000</v>
          </cell>
          <cell r="C3913">
            <v>39969</v>
          </cell>
          <cell r="F3913">
            <v>5112778.68</v>
          </cell>
          <cell r="G3913">
            <v>572986</v>
          </cell>
          <cell r="H3913">
            <v>44.54</v>
          </cell>
          <cell r="I3913">
            <v>0.44540000000000002</v>
          </cell>
          <cell r="J3913">
            <v>39999</v>
          </cell>
          <cell r="K3913">
            <v>40699</v>
          </cell>
          <cell r="L3913">
            <v>238950</v>
          </cell>
        </row>
        <row r="3914">
          <cell r="B3914">
            <v>5000000</v>
          </cell>
          <cell r="C3914">
            <v>39969</v>
          </cell>
          <cell r="F3914">
            <v>2848454.83</v>
          </cell>
          <cell r="G3914">
            <v>318326</v>
          </cell>
          <cell r="H3914">
            <v>44.54</v>
          </cell>
          <cell r="I3914">
            <v>0.44540000000000002</v>
          </cell>
          <cell r="J3914">
            <v>39999</v>
          </cell>
          <cell r="K3914">
            <v>40699</v>
          </cell>
          <cell r="L3914">
            <v>132750</v>
          </cell>
        </row>
        <row r="3915">
          <cell r="B3915">
            <v>4000000</v>
          </cell>
          <cell r="C3915">
            <v>39969</v>
          </cell>
          <cell r="F3915">
            <v>2255261.34</v>
          </cell>
          <cell r="G3915">
            <v>254661</v>
          </cell>
          <cell r="H3915">
            <v>44.54</v>
          </cell>
          <cell r="I3915">
            <v>0.44540000000000002</v>
          </cell>
          <cell r="J3915">
            <v>39999</v>
          </cell>
          <cell r="K3915">
            <v>40699</v>
          </cell>
          <cell r="L3915">
            <v>106200</v>
          </cell>
        </row>
        <row r="3916">
          <cell r="B3916">
            <v>7000000</v>
          </cell>
          <cell r="C3916">
            <v>39969</v>
          </cell>
          <cell r="F3916">
            <v>4958844.08</v>
          </cell>
          <cell r="G3916">
            <v>408341</v>
          </cell>
          <cell r="H3916">
            <v>48.86</v>
          </cell>
          <cell r="I3916">
            <v>0.48859999999999998</v>
          </cell>
          <cell r="J3916">
            <v>39999</v>
          </cell>
          <cell r="K3916">
            <v>40882</v>
          </cell>
          <cell r="L3916">
            <v>171500</v>
          </cell>
        </row>
        <row r="3917">
          <cell r="B3917">
            <v>10500000</v>
          </cell>
          <cell r="C3917">
            <v>39969</v>
          </cell>
          <cell r="G3917">
            <v>1054538</v>
          </cell>
          <cell r="H3917">
            <v>35.94</v>
          </cell>
          <cell r="I3917">
            <v>0.3594</v>
          </cell>
          <cell r="J3917">
            <v>39999</v>
          </cell>
          <cell r="K3917">
            <v>40334</v>
          </cell>
          <cell r="L3917">
            <v>278250</v>
          </cell>
        </row>
        <row r="3918">
          <cell r="B3918">
            <v>13000000</v>
          </cell>
          <cell r="C3918">
            <v>39969</v>
          </cell>
          <cell r="F3918">
            <v>9866393.3000000007</v>
          </cell>
          <cell r="G3918">
            <v>595080</v>
          </cell>
          <cell r="H3918">
            <v>35.950000000000003</v>
          </cell>
          <cell r="I3918">
            <v>0.35950000000000004</v>
          </cell>
          <cell r="J3918">
            <v>39999</v>
          </cell>
          <cell r="K3918">
            <v>41065</v>
          </cell>
          <cell r="L3918">
            <v>253500</v>
          </cell>
        </row>
        <row r="3919">
          <cell r="B3919">
            <v>10500000</v>
          </cell>
          <cell r="C3919">
            <v>39969</v>
          </cell>
          <cell r="F3919">
            <v>5808520.6900000004</v>
          </cell>
          <cell r="G3919">
            <v>620221</v>
          </cell>
          <cell r="H3919">
            <v>36.04</v>
          </cell>
          <cell r="I3919">
            <v>0.3604</v>
          </cell>
          <cell r="J3919">
            <v>39999</v>
          </cell>
          <cell r="K3919">
            <v>40699</v>
          </cell>
          <cell r="L3919">
            <v>278775</v>
          </cell>
        </row>
        <row r="3920">
          <cell r="B3920">
            <v>8000000</v>
          </cell>
          <cell r="C3920">
            <v>39969</v>
          </cell>
          <cell r="D3920" t="str">
            <v>A</v>
          </cell>
          <cell r="E3920" t="str">
            <v>R</v>
          </cell>
          <cell r="F3920">
            <v>8023012.9699999997</v>
          </cell>
          <cell r="G3920">
            <v>442232</v>
          </cell>
          <cell r="H3920">
            <v>51.88</v>
          </cell>
          <cell r="I3920">
            <v>0.51880000000000004</v>
          </cell>
          <cell r="J3920">
            <v>39999</v>
          </cell>
          <cell r="K3920">
            <v>41065</v>
          </cell>
          <cell r="L3920">
            <v>156000</v>
          </cell>
        </row>
        <row r="3921">
          <cell r="B3921">
            <v>5000000</v>
          </cell>
          <cell r="C3921">
            <v>39969</v>
          </cell>
          <cell r="E3921" t="str">
            <v>P</v>
          </cell>
          <cell r="F3921">
            <v>3158083.11</v>
          </cell>
          <cell r="G3921">
            <v>277843</v>
          </cell>
          <cell r="H3921">
            <v>29.33</v>
          </cell>
          <cell r="I3921">
            <v>0.29330000000000001</v>
          </cell>
          <cell r="J3921">
            <v>39999</v>
          </cell>
          <cell r="K3921">
            <v>40699</v>
          </cell>
          <cell r="L3921">
            <v>82250</v>
          </cell>
        </row>
        <row r="3922">
          <cell r="B3922">
            <v>4000000</v>
          </cell>
          <cell r="C3922">
            <v>39969</v>
          </cell>
          <cell r="F3922">
            <v>3116025.71</v>
          </cell>
          <cell r="G3922">
            <v>221116</v>
          </cell>
          <cell r="H3922">
            <v>51.88</v>
          </cell>
          <cell r="I3922">
            <v>0.51880000000000004</v>
          </cell>
          <cell r="J3922">
            <v>39999</v>
          </cell>
          <cell r="K3922">
            <v>41065</v>
          </cell>
          <cell r="L3922">
            <v>78000</v>
          </cell>
        </row>
        <row r="3923">
          <cell r="B3923">
            <v>8000000</v>
          </cell>
          <cell r="C3923">
            <v>39969</v>
          </cell>
          <cell r="F3923">
            <v>4685500.1900000004</v>
          </cell>
          <cell r="G3923">
            <v>509321</v>
          </cell>
          <cell r="H3923">
            <v>44.54</v>
          </cell>
          <cell r="I3923">
            <v>0.44540000000000002</v>
          </cell>
          <cell r="J3923">
            <v>39999</v>
          </cell>
          <cell r="K3923">
            <v>40699</v>
          </cell>
          <cell r="L3923">
            <v>212400</v>
          </cell>
        </row>
        <row r="3924">
          <cell r="B3924">
            <v>4000000</v>
          </cell>
          <cell r="C3924">
            <v>39969</v>
          </cell>
          <cell r="F3924">
            <v>2395171.52</v>
          </cell>
          <cell r="G3924">
            <v>254661</v>
          </cell>
          <cell r="H3924">
            <v>44.54</v>
          </cell>
          <cell r="I3924">
            <v>0.44540000000000002</v>
          </cell>
          <cell r="J3924">
            <v>39999</v>
          </cell>
          <cell r="K3924">
            <v>40699</v>
          </cell>
          <cell r="L3924">
            <v>106200</v>
          </cell>
        </row>
        <row r="3925">
          <cell r="B3925">
            <v>4000000</v>
          </cell>
          <cell r="C3925">
            <v>39969</v>
          </cell>
          <cell r="F3925">
            <v>3114252.26</v>
          </cell>
          <cell r="G3925">
            <v>233338</v>
          </cell>
          <cell r="H3925">
            <v>48.86</v>
          </cell>
          <cell r="I3925">
            <v>0.48859999999999998</v>
          </cell>
          <cell r="J3925">
            <v>39999</v>
          </cell>
          <cell r="K3925">
            <v>40882</v>
          </cell>
          <cell r="L3925">
            <v>98000</v>
          </cell>
        </row>
        <row r="3926">
          <cell r="B3926">
            <v>4000000</v>
          </cell>
          <cell r="C3926">
            <v>39969</v>
          </cell>
          <cell r="F3926">
            <v>1984728.54</v>
          </cell>
          <cell r="G3926">
            <v>302221</v>
          </cell>
          <cell r="H3926">
            <v>41.5</v>
          </cell>
          <cell r="I3926">
            <v>0.41499999999999998</v>
          </cell>
          <cell r="J3926">
            <v>39999</v>
          </cell>
          <cell r="K3926">
            <v>40517</v>
          </cell>
          <cell r="L3926">
            <v>106000</v>
          </cell>
        </row>
        <row r="3927">
          <cell r="B3927">
            <v>7000000</v>
          </cell>
          <cell r="C3927">
            <v>39969</v>
          </cell>
          <cell r="D3927" t="str">
            <v>A</v>
          </cell>
          <cell r="E3927" t="str">
            <v>S</v>
          </cell>
          <cell r="F3927">
            <v>7700030.29</v>
          </cell>
          <cell r="G3927">
            <v>386953</v>
          </cell>
          <cell r="H3927">
            <v>51.88</v>
          </cell>
          <cell r="I3927">
            <v>0.51880000000000004</v>
          </cell>
          <cell r="J3927">
            <v>39999</v>
          </cell>
          <cell r="K3927">
            <v>41065</v>
          </cell>
          <cell r="L3927">
            <v>136500</v>
          </cell>
        </row>
        <row r="3928">
          <cell r="B3928">
            <v>15000000</v>
          </cell>
          <cell r="C3928">
            <v>39969</v>
          </cell>
          <cell r="F3928">
            <v>11377673.210000001</v>
          </cell>
          <cell r="G3928">
            <v>686630</v>
          </cell>
          <cell r="H3928">
            <v>35.950000000000003</v>
          </cell>
          <cell r="I3928">
            <v>0.35950000000000004</v>
          </cell>
          <cell r="J3928">
            <v>39999</v>
          </cell>
          <cell r="K3928">
            <v>41065</v>
          </cell>
          <cell r="L3928">
            <v>292500</v>
          </cell>
        </row>
        <row r="3929">
          <cell r="B3929">
            <v>5000000</v>
          </cell>
          <cell r="C3929">
            <v>39969</v>
          </cell>
          <cell r="F3929">
            <v>4002668.62</v>
          </cell>
          <cell r="G3929">
            <v>276395</v>
          </cell>
          <cell r="H3929">
            <v>51.88</v>
          </cell>
          <cell r="I3929">
            <v>0.51880000000000004</v>
          </cell>
          <cell r="J3929">
            <v>39999</v>
          </cell>
          <cell r="K3929">
            <v>41065</v>
          </cell>
          <cell r="L3929">
            <v>97500</v>
          </cell>
        </row>
        <row r="3930">
          <cell r="B3930">
            <v>3000000</v>
          </cell>
          <cell r="C3930">
            <v>39969</v>
          </cell>
          <cell r="E3930" t="str">
            <v>P</v>
          </cell>
          <cell r="F3930">
            <v>2671851.84</v>
          </cell>
          <cell r="G3930">
            <v>165837</v>
          </cell>
          <cell r="H3930">
            <v>51.88</v>
          </cell>
          <cell r="I3930">
            <v>0.51880000000000004</v>
          </cell>
          <cell r="J3930">
            <v>39999</v>
          </cell>
          <cell r="K3930">
            <v>41065</v>
          </cell>
          <cell r="L3930">
            <v>58500</v>
          </cell>
        </row>
        <row r="3931">
          <cell r="B3931">
            <v>3500000</v>
          </cell>
          <cell r="C3931">
            <v>39969</v>
          </cell>
          <cell r="F3931">
            <v>1849479.75</v>
          </cell>
          <cell r="G3931">
            <v>222828</v>
          </cell>
          <cell r="H3931">
            <v>44.54</v>
          </cell>
          <cell r="I3931">
            <v>0.44540000000000002</v>
          </cell>
          <cell r="J3931">
            <v>39999</v>
          </cell>
          <cell r="K3931">
            <v>40699</v>
          </cell>
          <cell r="L3931">
            <v>92925</v>
          </cell>
        </row>
        <row r="3932">
          <cell r="B3932">
            <v>6000000</v>
          </cell>
          <cell r="C3932">
            <v>39969</v>
          </cell>
          <cell r="F3932">
            <v>4456482.84</v>
          </cell>
          <cell r="G3932">
            <v>331674</v>
          </cell>
          <cell r="H3932">
            <v>51.88</v>
          </cell>
          <cell r="I3932">
            <v>0.51880000000000004</v>
          </cell>
          <cell r="J3932">
            <v>39999</v>
          </cell>
          <cell r="K3932">
            <v>41065</v>
          </cell>
          <cell r="L3932">
            <v>117000</v>
          </cell>
        </row>
        <row r="3933">
          <cell r="B3933">
            <v>3000000</v>
          </cell>
          <cell r="C3933">
            <v>39969</v>
          </cell>
          <cell r="F3933">
            <v>2395888.2000000002</v>
          </cell>
          <cell r="G3933">
            <v>165837</v>
          </cell>
          <cell r="H3933">
            <v>51.88</v>
          </cell>
          <cell r="I3933">
            <v>0.51880000000000004</v>
          </cell>
          <cell r="J3933">
            <v>39999</v>
          </cell>
          <cell r="K3933">
            <v>41065</v>
          </cell>
          <cell r="L3933">
            <v>58500</v>
          </cell>
        </row>
        <row r="3934">
          <cell r="B3934">
            <v>3600000</v>
          </cell>
          <cell r="C3934">
            <v>39969</v>
          </cell>
          <cell r="F3934">
            <v>805349.23</v>
          </cell>
          <cell r="G3934">
            <v>271999</v>
          </cell>
          <cell r="H3934">
            <v>41.5</v>
          </cell>
          <cell r="I3934">
            <v>0.41499999999999998</v>
          </cell>
          <cell r="J3934">
            <v>39999</v>
          </cell>
          <cell r="K3934">
            <v>40517</v>
          </cell>
          <cell r="L3934">
            <v>95400</v>
          </cell>
        </row>
        <row r="3935">
          <cell r="B3935">
            <v>16000000</v>
          </cell>
          <cell r="C3935">
            <v>39969</v>
          </cell>
          <cell r="F3935">
            <v>8597769.9499999993</v>
          </cell>
          <cell r="G3935">
            <v>945098</v>
          </cell>
          <cell r="H3935">
            <v>36.04</v>
          </cell>
          <cell r="I3935">
            <v>0.3604</v>
          </cell>
          <cell r="J3935">
            <v>39999</v>
          </cell>
          <cell r="K3935">
            <v>40699</v>
          </cell>
          <cell r="L3935">
            <v>424800</v>
          </cell>
        </row>
        <row r="3936">
          <cell r="B3936">
            <v>3000000</v>
          </cell>
          <cell r="C3936">
            <v>39969</v>
          </cell>
          <cell r="E3936" t="str">
            <v>P</v>
          </cell>
          <cell r="F3936">
            <v>1364096.19</v>
          </cell>
          <cell r="G3936">
            <v>226666</v>
          </cell>
          <cell r="H3936">
            <v>41.5</v>
          </cell>
          <cell r="I3936">
            <v>0.41499999999999998</v>
          </cell>
          <cell r="J3936">
            <v>39999</v>
          </cell>
          <cell r="K3936">
            <v>40517</v>
          </cell>
          <cell r="L3936">
            <v>79500</v>
          </cell>
        </row>
        <row r="3937">
          <cell r="B3937">
            <v>8000000</v>
          </cell>
          <cell r="C3937">
            <v>39969</v>
          </cell>
          <cell r="F3937">
            <v>4184368.32</v>
          </cell>
          <cell r="G3937">
            <v>444549</v>
          </cell>
          <cell r="H3937">
            <v>29.33</v>
          </cell>
          <cell r="I3937">
            <v>0.29330000000000001</v>
          </cell>
          <cell r="J3937">
            <v>39999</v>
          </cell>
          <cell r="K3937">
            <v>40699</v>
          </cell>
          <cell r="L3937">
            <v>131600</v>
          </cell>
        </row>
        <row r="3938">
          <cell r="B3938">
            <v>10500000</v>
          </cell>
          <cell r="C3938">
            <v>39969</v>
          </cell>
          <cell r="F3938">
            <v>7094280.0800000001</v>
          </cell>
          <cell r="G3938">
            <v>535876</v>
          </cell>
          <cell r="H3938">
            <v>36.03</v>
          </cell>
          <cell r="I3938">
            <v>0.36030000000000001</v>
          </cell>
          <cell r="J3938">
            <v>39999</v>
          </cell>
          <cell r="K3938">
            <v>40882</v>
          </cell>
          <cell r="L3938">
            <v>257250</v>
          </cell>
        </row>
        <row r="3939">
          <cell r="B3939">
            <v>10000000</v>
          </cell>
          <cell r="C3939">
            <v>39969</v>
          </cell>
          <cell r="F3939">
            <v>7224616.6299999999</v>
          </cell>
          <cell r="G3939">
            <v>552789</v>
          </cell>
          <cell r="H3939">
            <v>51.88</v>
          </cell>
          <cell r="I3939">
            <v>0.51880000000000004</v>
          </cell>
          <cell r="J3939">
            <v>39999</v>
          </cell>
          <cell r="K3939">
            <v>41065</v>
          </cell>
          <cell r="L3939">
            <v>195000</v>
          </cell>
        </row>
        <row r="3940">
          <cell r="B3940">
            <v>16000000</v>
          </cell>
          <cell r="C3940">
            <v>39969</v>
          </cell>
          <cell r="F3940">
            <v>12062844.57</v>
          </cell>
          <cell r="G3940">
            <v>732406</v>
          </cell>
          <cell r="H3940">
            <v>35.950000000000003</v>
          </cell>
          <cell r="I3940">
            <v>0.35950000000000004</v>
          </cell>
          <cell r="J3940">
            <v>39999</v>
          </cell>
          <cell r="K3940">
            <v>41065</v>
          </cell>
          <cell r="L3940">
            <v>312000</v>
          </cell>
        </row>
        <row r="3941">
          <cell r="B3941">
            <v>5000000</v>
          </cell>
          <cell r="C3941">
            <v>39969</v>
          </cell>
          <cell r="F3941">
            <v>3733281.24</v>
          </cell>
          <cell r="G3941">
            <v>276395</v>
          </cell>
          <cell r="H3941">
            <v>51.88</v>
          </cell>
          <cell r="I3941">
            <v>0.51880000000000004</v>
          </cell>
          <cell r="J3941">
            <v>39999</v>
          </cell>
          <cell r="K3941">
            <v>41065</v>
          </cell>
          <cell r="L3941">
            <v>97500</v>
          </cell>
        </row>
        <row r="3942">
          <cell r="B3942">
            <v>21000000</v>
          </cell>
          <cell r="C3942">
            <v>39969</v>
          </cell>
          <cell r="D3942" t="str">
            <v>A</v>
          </cell>
          <cell r="E3942" t="str">
            <v>S</v>
          </cell>
          <cell r="F3942">
            <v>20752140.289999999</v>
          </cell>
          <cell r="G3942">
            <v>961282</v>
          </cell>
          <cell r="H3942">
            <v>35.950000000000003</v>
          </cell>
          <cell r="I3942">
            <v>0.35950000000000004</v>
          </cell>
          <cell r="J3942">
            <v>39999</v>
          </cell>
          <cell r="K3942">
            <v>41065</v>
          </cell>
          <cell r="L3942">
            <v>409500</v>
          </cell>
        </row>
        <row r="3943">
          <cell r="B3943">
            <v>20000000</v>
          </cell>
          <cell r="C3943">
            <v>39969</v>
          </cell>
          <cell r="E3943" t="str">
            <v>Q</v>
          </cell>
          <cell r="F3943">
            <v>17329861.850000001</v>
          </cell>
          <cell r="G3943">
            <v>915507</v>
          </cell>
          <cell r="H3943">
            <v>35.950000000000003</v>
          </cell>
          <cell r="I3943">
            <v>0.35950000000000004</v>
          </cell>
          <cell r="J3943">
            <v>39999</v>
          </cell>
          <cell r="K3943">
            <v>41065</v>
          </cell>
          <cell r="L3943">
            <v>390000</v>
          </cell>
        </row>
        <row r="3944">
          <cell r="B3944">
            <v>11000000</v>
          </cell>
          <cell r="C3944">
            <v>39969</v>
          </cell>
          <cell r="E3944" t="str">
            <v>R</v>
          </cell>
          <cell r="F3944">
            <v>10258017.4</v>
          </cell>
          <cell r="G3944">
            <v>503529</v>
          </cell>
          <cell r="H3944">
            <v>35.950000000000003</v>
          </cell>
          <cell r="I3944">
            <v>0.35950000000000004</v>
          </cell>
          <cell r="J3944">
            <v>39999</v>
          </cell>
          <cell r="K3944">
            <v>41065</v>
          </cell>
          <cell r="L3944">
            <v>214500</v>
          </cell>
        </row>
        <row r="3945">
          <cell r="B3945">
            <v>4000000</v>
          </cell>
          <cell r="C3945">
            <v>39969</v>
          </cell>
          <cell r="F3945">
            <v>2777730.63</v>
          </cell>
          <cell r="G3945">
            <v>233338</v>
          </cell>
          <cell r="H3945">
            <v>48.86</v>
          </cell>
          <cell r="I3945">
            <v>0.48859999999999998</v>
          </cell>
          <cell r="J3945">
            <v>39999</v>
          </cell>
          <cell r="K3945">
            <v>40882</v>
          </cell>
          <cell r="L3945">
            <v>98000</v>
          </cell>
        </row>
        <row r="3946">
          <cell r="B3946">
            <v>42000000</v>
          </cell>
          <cell r="C3946">
            <v>39969</v>
          </cell>
          <cell r="F3946">
            <v>14246449.6</v>
          </cell>
          <cell r="G3946">
            <v>3055702</v>
          </cell>
          <cell r="H3946">
            <v>36.090000000000003</v>
          </cell>
          <cell r="I3946">
            <v>0.36090000000000005</v>
          </cell>
          <cell r="J3946">
            <v>39999</v>
          </cell>
          <cell r="K3946">
            <v>40517</v>
          </cell>
          <cell r="L3946">
            <v>1113000</v>
          </cell>
        </row>
        <row r="3947">
          <cell r="B3947">
            <v>4000000</v>
          </cell>
          <cell r="C3947">
            <v>39969</v>
          </cell>
          <cell r="E3947" t="str">
            <v>R</v>
          </cell>
          <cell r="F3947">
            <v>4902196.54</v>
          </cell>
          <cell r="G3947">
            <v>221116</v>
          </cell>
          <cell r="H3947">
            <v>51.88</v>
          </cell>
          <cell r="I3947">
            <v>0.51880000000000004</v>
          </cell>
          <cell r="J3947">
            <v>39999</v>
          </cell>
          <cell r="K3947">
            <v>41065</v>
          </cell>
          <cell r="L3947">
            <v>78000</v>
          </cell>
        </row>
        <row r="3948">
          <cell r="B3948">
            <v>5000000</v>
          </cell>
          <cell r="C3948">
            <v>39969</v>
          </cell>
          <cell r="F3948">
            <v>3243768.32</v>
          </cell>
          <cell r="G3948">
            <v>318326</v>
          </cell>
          <cell r="H3948">
            <v>44.54</v>
          </cell>
          <cell r="I3948">
            <v>0.44540000000000002</v>
          </cell>
          <cell r="J3948">
            <v>39999</v>
          </cell>
          <cell r="K3948">
            <v>40699</v>
          </cell>
          <cell r="L3948">
            <v>132750</v>
          </cell>
        </row>
        <row r="3949">
          <cell r="B3949">
            <v>5000000</v>
          </cell>
          <cell r="C3949">
            <v>39969</v>
          </cell>
          <cell r="F3949">
            <v>2540494.02</v>
          </cell>
          <cell r="G3949">
            <v>318326</v>
          </cell>
          <cell r="H3949">
            <v>44.54</v>
          </cell>
          <cell r="I3949">
            <v>0.44540000000000002</v>
          </cell>
          <cell r="J3949">
            <v>39999</v>
          </cell>
          <cell r="K3949">
            <v>40699</v>
          </cell>
          <cell r="L3949">
            <v>132750</v>
          </cell>
        </row>
        <row r="3950">
          <cell r="B3950">
            <v>6000000</v>
          </cell>
          <cell r="C3950">
            <v>39969</v>
          </cell>
          <cell r="F3950">
            <v>4927935.26</v>
          </cell>
          <cell r="G3950">
            <v>331674</v>
          </cell>
          <cell r="H3950">
            <v>51.88</v>
          </cell>
          <cell r="I3950">
            <v>0.51880000000000004</v>
          </cell>
          <cell r="J3950">
            <v>39999</v>
          </cell>
          <cell r="K3950">
            <v>41065</v>
          </cell>
          <cell r="L3950">
            <v>117000</v>
          </cell>
        </row>
        <row r="3951">
          <cell r="B3951">
            <v>16000000</v>
          </cell>
          <cell r="C3951">
            <v>39969</v>
          </cell>
          <cell r="F3951">
            <v>12143220.449999999</v>
          </cell>
          <cell r="G3951">
            <v>732406</v>
          </cell>
          <cell r="H3951">
            <v>35.950000000000003</v>
          </cell>
          <cell r="I3951">
            <v>0.35950000000000004</v>
          </cell>
          <cell r="J3951">
            <v>39999</v>
          </cell>
          <cell r="K3951">
            <v>41065</v>
          </cell>
          <cell r="L3951">
            <v>312000</v>
          </cell>
        </row>
        <row r="3952">
          <cell r="B3952">
            <v>10500000</v>
          </cell>
          <cell r="C3952">
            <v>39969</v>
          </cell>
          <cell r="E3952" t="str">
            <v>P</v>
          </cell>
          <cell r="F3952">
            <v>4720865.18</v>
          </cell>
          <cell r="G3952">
            <v>763926</v>
          </cell>
          <cell r="H3952">
            <v>36.090000000000003</v>
          </cell>
          <cell r="I3952">
            <v>0.36090000000000005</v>
          </cell>
          <cell r="J3952">
            <v>39999</v>
          </cell>
          <cell r="K3952">
            <v>40517</v>
          </cell>
          <cell r="L3952">
            <v>278250</v>
          </cell>
        </row>
        <row r="3953">
          <cell r="B3953">
            <v>20000000</v>
          </cell>
          <cell r="C3953">
            <v>39969</v>
          </cell>
          <cell r="F3953">
            <v>6669563.1900000004</v>
          </cell>
          <cell r="G3953">
            <v>1455097</v>
          </cell>
          <cell r="H3953">
            <v>36.090000000000003</v>
          </cell>
          <cell r="I3953">
            <v>0.36090000000000005</v>
          </cell>
          <cell r="J3953">
            <v>39999</v>
          </cell>
          <cell r="K3953">
            <v>40517</v>
          </cell>
          <cell r="L3953">
            <v>530000</v>
          </cell>
        </row>
        <row r="3954">
          <cell r="B3954">
            <v>18000000</v>
          </cell>
          <cell r="C3954">
            <v>39969</v>
          </cell>
          <cell r="F3954">
            <v>9920819.7699999996</v>
          </cell>
          <cell r="G3954">
            <v>1063236</v>
          </cell>
          <cell r="H3954">
            <v>36.04</v>
          </cell>
          <cell r="I3954">
            <v>0.3604</v>
          </cell>
          <cell r="J3954">
            <v>39999</v>
          </cell>
          <cell r="K3954">
            <v>40699</v>
          </cell>
          <cell r="L3954">
            <v>477900</v>
          </cell>
        </row>
        <row r="3955">
          <cell r="B3955">
            <v>11000000</v>
          </cell>
          <cell r="C3955">
            <v>39969</v>
          </cell>
          <cell r="D3955" t="str">
            <v>A</v>
          </cell>
          <cell r="E3955" t="str">
            <v>T</v>
          </cell>
          <cell r="F3955">
            <v>10954946.25</v>
          </cell>
          <cell r="G3955">
            <v>561394</v>
          </cell>
          <cell r="H3955">
            <v>36.03</v>
          </cell>
          <cell r="I3955">
            <v>0.36030000000000001</v>
          </cell>
          <cell r="J3955">
            <v>39999</v>
          </cell>
          <cell r="K3955">
            <v>40882</v>
          </cell>
          <cell r="L3955">
            <v>269500</v>
          </cell>
        </row>
        <row r="3956">
          <cell r="B3956">
            <v>3000000</v>
          </cell>
          <cell r="C3956">
            <v>39969</v>
          </cell>
          <cell r="F3956">
            <v>1019380.31</v>
          </cell>
          <cell r="G3956">
            <v>226666</v>
          </cell>
          <cell r="H3956">
            <v>41.5</v>
          </cell>
          <cell r="I3956">
            <v>0.41499999999999998</v>
          </cell>
          <cell r="J3956">
            <v>39999</v>
          </cell>
          <cell r="K3956">
            <v>40517</v>
          </cell>
          <cell r="L3956">
            <v>79500</v>
          </cell>
        </row>
        <row r="3957">
          <cell r="B3957">
            <v>4000000</v>
          </cell>
          <cell r="C3957">
            <v>39969</v>
          </cell>
          <cell r="E3957" t="str">
            <v>R</v>
          </cell>
          <cell r="F3957">
            <v>3372793.11</v>
          </cell>
          <cell r="G3957">
            <v>254661</v>
          </cell>
          <cell r="H3957">
            <v>44.54</v>
          </cell>
          <cell r="I3957">
            <v>0.44540000000000002</v>
          </cell>
          <cell r="J3957">
            <v>39999</v>
          </cell>
          <cell r="K3957">
            <v>40699</v>
          </cell>
          <cell r="L3957">
            <v>106200</v>
          </cell>
        </row>
        <row r="3958">
          <cell r="B3958">
            <v>12000000</v>
          </cell>
          <cell r="C3958">
            <v>39969</v>
          </cell>
          <cell r="F3958">
            <v>3891077.62</v>
          </cell>
          <cell r="G3958">
            <v>873058</v>
          </cell>
          <cell r="H3958">
            <v>36.090000000000003</v>
          </cell>
          <cell r="I3958">
            <v>0.36090000000000005</v>
          </cell>
          <cell r="J3958">
            <v>39999</v>
          </cell>
          <cell r="K3958">
            <v>40517</v>
          </cell>
          <cell r="L3958">
            <v>318000</v>
          </cell>
        </row>
        <row r="3959">
          <cell r="B3959">
            <v>11000000</v>
          </cell>
          <cell r="C3959">
            <v>39969</v>
          </cell>
          <cell r="F3959">
            <v>6157528.6600000001</v>
          </cell>
          <cell r="G3959">
            <v>649755</v>
          </cell>
          <cell r="H3959">
            <v>36.04</v>
          </cell>
          <cell r="I3959">
            <v>0.3604</v>
          </cell>
          <cell r="J3959">
            <v>39999</v>
          </cell>
          <cell r="K3959">
            <v>40699</v>
          </cell>
          <cell r="L3959">
            <v>292050</v>
          </cell>
        </row>
        <row r="3960">
          <cell r="B3960">
            <v>5000000</v>
          </cell>
          <cell r="C3960">
            <v>39972</v>
          </cell>
          <cell r="F3960">
            <v>4361324.33</v>
          </cell>
          <cell r="G3960">
            <v>276395</v>
          </cell>
          <cell r="H3960">
            <v>51.88</v>
          </cell>
          <cell r="I3960">
            <v>0.51880000000000004</v>
          </cell>
          <cell r="J3960">
            <v>40009</v>
          </cell>
          <cell r="K3960">
            <v>41075</v>
          </cell>
          <cell r="L3960">
            <v>97500</v>
          </cell>
        </row>
        <row r="3961">
          <cell r="B3961">
            <v>5000000</v>
          </cell>
          <cell r="C3961">
            <v>39972</v>
          </cell>
          <cell r="F3961">
            <v>2908502.76</v>
          </cell>
          <cell r="G3961">
            <v>318326</v>
          </cell>
          <cell r="H3961">
            <v>44.54</v>
          </cell>
          <cell r="I3961">
            <v>0.44540000000000002</v>
          </cell>
          <cell r="J3961">
            <v>40009</v>
          </cell>
          <cell r="K3961">
            <v>40709</v>
          </cell>
          <cell r="L3961">
            <v>132750</v>
          </cell>
        </row>
        <row r="3962">
          <cell r="B3962">
            <v>7000000</v>
          </cell>
          <cell r="C3962">
            <v>39972</v>
          </cell>
          <cell r="E3962" t="str">
            <v>P</v>
          </cell>
          <cell r="F3962">
            <v>200833.6</v>
          </cell>
          <cell r="G3962">
            <v>712819</v>
          </cell>
          <cell r="H3962">
            <v>38.729999999999997</v>
          </cell>
          <cell r="I3962">
            <v>0.38729999999999998</v>
          </cell>
          <cell r="J3962">
            <v>40009</v>
          </cell>
          <cell r="K3962">
            <v>40344</v>
          </cell>
          <cell r="L3962">
            <v>185500</v>
          </cell>
        </row>
        <row r="3963">
          <cell r="B3963">
            <v>3500000</v>
          </cell>
          <cell r="C3963">
            <v>39972</v>
          </cell>
          <cell r="D3963" t="str">
            <v>A</v>
          </cell>
          <cell r="E3963" t="str">
            <v>T</v>
          </cell>
          <cell r="F3963">
            <v>3741368.02</v>
          </cell>
          <cell r="G3963">
            <v>222828</v>
          </cell>
          <cell r="H3963">
            <v>44.54</v>
          </cell>
          <cell r="I3963">
            <v>0.44540000000000002</v>
          </cell>
          <cell r="J3963">
            <v>40009</v>
          </cell>
          <cell r="K3963">
            <v>40709</v>
          </cell>
          <cell r="L3963">
            <v>92925</v>
          </cell>
        </row>
        <row r="3964">
          <cell r="B3964">
            <v>4000000</v>
          </cell>
          <cell r="C3964">
            <v>39972</v>
          </cell>
          <cell r="F3964">
            <v>2316719.0299999998</v>
          </cell>
          <cell r="G3964">
            <v>254661</v>
          </cell>
          <cell r="H3964">
            <v>44.54</v>
          </cell>
          <cell r="I3964">
            <v>0.44540000000000002</v>
          </cell>
          <cell r="J3964">
            <v>40009</v>
          </cell>
          <cell r="K3964">
            <v>40709</v>
          </cell>
          <cell r="L3964">
            <v>106200</v>
          </cell>
        </row>
        <row r="3965">
          <cell r="B3965">
            <v>9000000</v>
          </cell>
          <cell r="C3965">
            <v>39972</v>
          </cell>
          <cell r="F3965">
            <v>6712651.21</v>
          </cell>
          <cell r="G3965">
            <v>497511</v>
          </cell>
          <cell r="H3965">
            <v>51.88</v>
          </cell>
          <cell r="I3965">
            <v>0.51880000000000004</v>
          </cell>
          <cell r="J3965">
            <v>40009</v>
          </cell>
          <cell r="K3965">
            <v>41075</v>
          </cell>
          <cell r="L3965">
            <v>175500</v>
          </cell>
        </row>
        <row r="3966">
          <cell r="B3966">
            <v>16000000</v>
          </cell>
          <cell r="C3966">
            <v>39972</v>
          </cell>
          <cell r="F3966">
            <v>12569408.1</v>
          </cell>
          <cell r="G3966">
            <v>732406</v>
          </cell>
          <cell r="H3966">
            <v>35.950000000000003</v>
          </cell>
          <cell r="I3966">
            <v>0.35950000000000004</v>
          </cell>
          <cell r="J3966">
            <v>40009</v>
          </cell>
          <cell r="K3966">
            <v>41075</v>
          </cell>
          <cell r="L3966">
            <v>312000</v>
          </cell>
        </row>
        <row r="3967">
          <cell r="B3967">
            <v>5000000</v>
          </cell>
          <cell r="C3967">
            <v>39972</v>
          </cell>
          <cell r="F3967">
            <v>1792919.6</v>
          </cell>
          <cell r="G3967">
            <v>377777</v>
          </cell>
          <cell r="H3967">
            <v>41.5</v>
          </cell>
          <cell r="I3967">
            <v>0.41499999999999998</v>
          </cell>
          <cell r="J3967">
            <v>40009</v>
          </cell>
          <cell r="K3967">
            <v>40527</v>
          </cell>
          <cell r="L3967">
            <v>132500</v>
          </cell>
        </row>
        <row r="3968">
          <cell r="B3968">
            <v>20000000</v>
          </cell>
          <cell r="C3968">
            <v>39972</v>
          </cell>
          <cell r="F3968">
            <v>11142544.52</v>
          </cell>
          <cell r="G3968">
            <v>1181373</v>
          </cell>
          <cell r="H3968">
            <v>36.04</v>
          </cell>
          <cell r="I3968">
            <v>0.3604</v>
          </cell>
          <cell r="J3968">
            <v>40009</v>
          </cell>
          <cell r="K3968">
            <v>40709</v>
          </cell>
          <cell r="L3968">
            <v>531000</v>
          </cell>
        </row>
        <row r="3969">
          <cell r="B3969">
            <v>18000000</v>
          </cell>
          <cell r="C3969">
            <v>39972</v>
          </cell>
          <cell r="F3969">
            <v>6192336.7400000002</v>
          </cell>
          <cell r="G3969">
            <v>1309587</v>
          </cell>
          <cell r="H3969">
            <v>36.090000000000003</v>
          </cell>
          <cell r="I3969">
            <v>0.36090000000000005</v>
          </cell>
          <cell r="J3969">
            <v>40009</v>
          </cell>
          <cell r="K3969">
            <v>40527</v>
          </cell>
          <cell r="L3969">
            <v>477000</v>
          </cell>
        </row>
        <row r="3970">
          <cell r="B3970">
            <v>3000000</v>
          </cell>
          <cell r="C3970">
            <v>39972</v>
          </cell>
          <cell r="F3970">
            <v>1962138.26</v>
          </cell>
          <cell r="G3970">
            <v>190996</v>
          </cell>
          <cell r="H3970">
            <v>44.54</v>
          </cell>
          <cell r="I3970">
            <v>0.44540000000000002</v>
          </cell>
          <cell r="J3970">
            <v>40009</v>
          </cell>
          <cell r="K3970">
            <v>40709</v>
          </cell>
          <cell r="L3970">
            <v>79650</v>
          </cell>
        </row>
        <row r="3971">
          <cell r="B3971">
            <v>24000000</v>
          </cell>
          <cell r="C3971">
            <v>39972</v>
          </cell>
          <cell r="F3971">
            <v>18444234.199999999</v>
          </cell>
          <cell r="G3971">
            <v>1098608</v>
          </cell>
          <cell r="H3971">
            <v>35.950000000000003</v>
          </cell>
          <cell r="I3971">
            <v>0.35950000000000004</v>
          </cell>
          <cell r="J3971">
            <v>40009</v>
          </cell>
          <cell r="K3971">
            <v>41075</v>
          </cell>
          <cell r="L3971">
            <v>468000</v>
          </cell>
        </row>
        <row r="3972">
          <cell r="B3972">
            <v>4000000</v>
          </cell>
          <cell r="C3972">
            <v>39972</v>
          </cell>
          <cell r="E3972" t="str">
            <v>Q</v>
          </cell>
          <cell r="F3972">
            <v>315631.46000000002</v>
          </cell>
          <cell r="G3972">
            <v>407325</v>
          </cell>
          <cell r="H3972">
            <v>38.729999999999997</v>
          </cell>
          <cell r="I3972">
            <v>0.38729999999999998</v>
          </cell>
          <cell r="J3972">
            <v>40009</v>
          </cell>
          <cell r="K3972">
            <v>40344</v>
          </cell>
          <cell r="L3972">
            <v>106000</v>
          </cell>
        </row>
        <row r="3973">
          <cell r="B3973">
            <v>11000000</v>
          </cell>
          <cell r="C3973">
            <v>39972</v>
          </cell>
          <cell r="F3973">
            <v>6158997.3200000003</v>
          </cell>
          <cell r="G3973">
            <v>649755</v>
          </cell>
          <cell r="H3973">
            <v>36.04</v>
          </cell>
          <cell r="I3973">
            <v>0.3604</v>
          </cell>
          <cell r="J3973">
            <v>40009</v>
          </cell>
          <cell r="K3973">
            <v>40709</v>
          </cell>
          <cell r="L3973">
            <v>292050</v>
          </cell>
        </row>
        <row r="3974">
          <cell r="B3974">
            <v>10000000</v>
          </cell>
          <cell r="C3974">
            <v>39972</v>
          </cell>
          <cell r="F3974">
            <v>5676044.1399999997</v>
          </cell>
          <cell r="G3974">
            <v>636651</v>
          </cell>
          <cell r="H3974">
            <v>44.54</v>
          </cell>
          <cell r="I3974">
            <v>0.44540000000000002</v>
          </cell>
          <cell r="J3974">
            <v>40009</v>
          </cell>
          <cell r="K3974">
            <v>40709</v>
          </cell>
          <cell r="L3974">
            <v>265500</v>
          </cell>
        </row>
        <row r="3975">
          <cell r="B3975">
            <v>3000000</v>
          </cell>
          <cell r="C3975">
            <v>39972</v>
          </cell>
          <cell r="E3975" t="str">
            <v>Q</v>
          </cell>
          <cell r="F3975">
            <v>1858904.64</v>
          </cell>
          <cell r="G3975">
            <v>226666</v>
          </cell>
          <cell r="H3975">
            <v>41.5</v>
          </cell>
          <cell r="I3975">
            <v>0.41499999999999998</v>
          </cell>
          <cell r="J3975">
            <v>40009</v>
          </cell>
          <cell r="K3975">
            <v>40527</v>
          </cell>
          <cell r="L3975">
            <v>79500</v>
          </cell>
        </row>
        <row r="3976">
          <cell r="B3976">
            <v>6000000</v>
          </cell>
          <cell r="C3976">
            <v>39972</v>
          </cell>
          <cell r="F3976">
            <v>4720855.17</v>
          </cell>
          <cell r="G3976">
            <v>331674</v>
          </cell>
          <cell r="H3976">
            <v>51.88</v>
          </cell>
          <cell r="I3976">
            <v>0.51880000000000004</v>
          </cell>
          <cell r="J3976">
            <v>40009</v>
          </cell>
          <cell r="K3976">
            <v>41075</v>
          </cell>
          <cell r="L3976">
            <v>117000</v>
          </cell>
        </row>
        <row r="3977">
          <cell r="B3977">
            <v>3000000</v>
          </cell>
          <cell r="C3977">
            <v>39972</v>
          </cell>
          <cell r="F3977">
            <v>1183909.72</v>
          </cell>
          <cell r="G3977">
            <v>226666</v>
          </cell>
          <cell r="H3977">
            <v>41.5</v>
          </cell>
          <cell r="I3977">
            <v>0.41499999999999998</v>
          </cell>
          <cell r="J3977">
            <v>40009</v>
          </cell>
          <cell r="K3977">
            <v>40527</v>
          </cell>
          <cell r="L3977">
            <v>79500</v>
          </cell>
        </row>
        <row r="3978">
          <cell r="B3978">
            <v>7000000</v>
          </cell>
          <cell r="C3978">
            <v>39972</v>
          </cell>
          <cell r="F3978">
            <v>6152799.3899999997</v>
          </cell>
          <cell r="G3978">
            <v>386953</v>
          </cell>
          <cell r="H3978">
            <v>51.88</v>
          </cell>
          <cell r="I3978">
            <v>0.51880000000000004</v>
          </cell>
          <cell r="J3978">
            <v>40009</v>
          </cell>
          <cell r="K3978">
            <v>41075</v>
          </cell>
          <cell r="L3978">
            <v>136500</v>
          </cell>
        </row>
        <row r="3979">
          <cell r="B3979">
            <v>5000000</v>
          </cell>
          <cell r="C3979">
            <v>39972</v>
          </cell>
          <cell r="F3979">
            <v>1752027.17</v>
          </cell>
          <cell r="G3979">
            <v>377777</v>
          </cell>
          <cell r="H3979">
            <v>41.5</v>
          </cell>
          <cell r="I3979">
            <v>0.41499999999999998</v>
          </cell>
          <cell r="J3979">
            <v>40009</v>
          </cell>
          <cell r="K3979">
            <v>40527</v>
          </cell>
          <cell r="L3979">
            <v>132500</v>
          </cell>
        </row>
        <row r="3980">
          <cell r="B3980">
            <v>15000000</v>
          </cell>
          <cell r="C3980">
            <v>39972</v>
          </cell>
          <cell r="F3980">
            <v>5160122.45</v>
          </cell>
          <cell r="G3980">
            <v>1091323</v>
          </cell>
          <cell r="H3980">
            <v>36.090000000000003</v>
          </cell>
          <cell r="I3980">
            <v>0.36090000000000005</v>
          </cell>
          <cell r="J3980">
            <v>40009</v>
          </cell>
          <cell r="K3980">
            <v>40527</v>
          </cell>
          <cell r="L3980">
            <v>397500</v>
          </cell>
        </row>
        <row r="3981">
          <cell r="B3981">
            <v>6000000</v>
          </cell>
          <cell r="C3981">
            <v>39972</v>
          </cell>
          <cell r="F3981">
            <v>4360987.5199999996</v>
          </cell>
          <cell r="G3981">
            <v>250066</v>
          </cell>
          <cell r="H3981">
            <v>28.58</v>
          </cell>
          <cell r="I3981">
            <v>0.2858</v>
          </cell>
          <cell r="J3981">
            <v>40009</v>
          </cell>
          <cell r="K3981">
            <v>41075</v>
          </cell>
          <cell r="L3981">
            <v>86400</v>
          </cell>
        </row>
        <row r="3982">
          <cell r="B3982">
            <v>10000000</v>
          </cell>
          <cell r="C3982">
            <v>39972</v>
          </cell>
          <cell r="F3982">
            <v>5362641.22</v>
          </cell>
          <cell r="G3982">
            <v>555686</v>
          </cell>
          <cell r="H3982">
            <v>29.33</v>
          </cell>
          <cell r="I3982">
            <v>0.29330000000000001</v>
          </cell>
          <cell r="J3982">
            <v>40009</v>
          </cell>
          <cell r="K3982">
            <v>40709</v>
          </cell>
          <cell r="L3982">
            <v>164500</v>
          </cell>
        </row>
        <row r="3983">
          <cell r="B3983">
            <v>7000000</v>
          </cell>
          <cell r="C3983">
            <v>39972</v>
          </cell>
          <cell r="D3983" t="str">
            <v>A</v>
          </cell>
          <cell r="E3983" t="str">
            <v>T</v>
          </cell>
          <cell r="F3983">
            <v>8082305.3899999997</v>
          </cell>
          <cell r="G3983">
            <v>386953</v>
          </cell>
          <cell r="H3983">
            <v>51.88</v>
          </cell>
          <cell r="I3983">
            <v>0.51880000000000004</v>
          </cell>
          <cell r="J3983">
            <v>40009</v>
          </cell>
          <cell r="K3983">
            <v>41075</v>
          </cell>
          <cell r="L3983">
            <v>136500</v>
          </cell>
        </row>
        <row r="3984">
          <cell r="B3984">
            <v>3000000</v>
          </cell>
          <cell r="C3984">
            <v>39972</v>
          </cell>
          <cell r="F3984">
            <v>1743804.1</v>
          </cell>
          <cell r="G3984">
            <v>190996</v>
          </cell>
          <cell r="H3984">
            <v>44.54</v>
          </cell>
          <cell r="I3984">
            <v>0.44540000000000002</v>
          </cell>
          <cell r="J3984">
            <v>40009</v>
          </cell>
          <cell r="K3984">
            <v>40709</v>
          </cell>
          <cell r="L3984">
            <v>79650</v>
          </cell>
        </row>
        <row r="3985">
          <cell r="B3985">
            <v>6500000</v>
          </cell>
          <cell r="C3985">
            <v>39972</v>
          </cell>
          <cell r="F3985">
            <v>4018643.35</v>
          </cell>
          <cell r="G3985">
            <v>413824</v>
          </cell>
          <cell r="H3985">
            <v>44.54</v>
          </cell>
          <cell r="I3985">
            <v>0.44540000000000002</v>
          </cell>
          <cell r="J3985">
            <v>40009</v>
          </cell>
          <cell r="K3985">
            <v>40709</v>
          </cell>
          <cell r="L3985">
            <v>172575</v>
          </cell>
        </row>
        <row r="3986">
          <cell r="B3986">
            <v>6000000</v>
          </cell>
          <cell r="C3986">
            <v>39972</v>
          </cell>
          <cell r="E3986" t="str">
            <v>P</v>
          </cell>
          <cell r="F3986">
            <v>228659.91</v>
          </cell>
          <cell r="G3986">
            <v>610988</v>
          </cell>
          <cell r="H3986">
            <v>38.729999999999997</v>
          </cell>
          <cell r="I3986">
            <v>0.38729999999999998</v>
          </cell>
          <cell r="J3986">
            <v>40009</v>
          </cell>
          <cell r="K3986">
            <v>40344</v>
          </cell>
          <cell r="L3986">
            <v>159000</v>
          </cell>
        </row>
        <row r="3987">
          <cell r="B3987">
            <v>7000000</v>
          </cell>
          <cell r="C3987">
            <v>39972</v>
          </cell>
          <cell r="F3987">
            <v>4338229.4000000004</v>
          </cell>
          <cell r="G3987">
            <v>445656</v>
          </cell>
          <cell r="H3987">
            <v>44.54</v>
          </cell>
          <cell r="I3987">
            <v>0.44540000000000002</v>
          </cell>
          <cell r="J3987">
            <v>40009</v>
          </cell>
          <cell r="K3987">
            <v>40709</v>
          </cell>
          <cell r="L3987">
            <v>185850</v>
          </cell>
        </row>
        <row r="3988">
          <cell r="B3988">
            <v>4500000</v>
          </cell>
          <cell r="C3988">
            <v>39972</v>
          </cell>
          <cell r="F3988">
            <v>3159904.32</v>
          </cell>
          <cell r="G3988">
            <v>221550</v>
          </cell>
          <cell r="H3988">
            <v>32.72</v>
          </cell>
          <cell r="I3988">
            <v>0.32719999999999999</v>
          </cell>
          <cell r="J3988">
            <v>40009</v>
          </cell>
          <cell r="K3988">
            <v>40892</v>
          </cell>
          <cell r="L3988">
            <v>109800</v>
          </cell>
        </row>
        <row r="3989">
          <cell r="B3989">
            <v>6000000</v>
          </cell>
          <cell r="C3989">
            <v>39972</v>
          </cell>
          <cell r="E3989" t="str">
            <v>R</v>
          </cell>
          <cell r="F3989">
            <v>5456864.2999999998</v>
          </cell>
          <cell r="G3989">
            <v>250066</v>
          </cell>
          <cell r="H3989">
            <v>28.58</v>
          </cell>
          <cell r="I3989">
            <v>0.2858</v>
          </cell>
          <cell r="J3989">
            <v>40009</v>
          </cell>
          <cell r="K3989">
            <v>41075</v>
          </cell>
          <cell r="L3989">
            <v>86400</v>
          </cell>
        </row>
        <row r="3990">
          <cell r="B3990">
            <v>5000000</v>
          </cell>
          <cell r="C3990">
            <v>39972</v>
          </cell>
          <cell r="E3990" t="str">
            <v>R</v>
          </cell>
          <cell r="F3990">
            <v>5004922.12</v>
          </cell>
          <cell r="G3990">
            <v>218384</v>
          </cell>
          <cell r="H3990">
            <v>32.22</v>
          </cell>
          <cell r="I3990">
            <v>0.32219999999999999</v>
          </cell>
          <cell r="J3990">
            <v>40009</v>
          </cell>
          <cell r="K3990">
            <v>41075</v>
          </cell>
          <cell r="L3990">
            <v>122000</v>
          </cell>
        </row>
        <row r="3991">
          <cell r="B3991">
            <v>9000000</v>
          </cell>
          <cell r="C3991">
            <v>39972</v>
          </cell>
          <cell r="D3991" t="str">
            <v>A</v>
          </cell>
          <cell r="E3991" t="str">
            <v>S</v>
          </cell>
          <cell r="F3991">
            <v>8026399.3499999996</v>
          </cell>
          <cell r="G3991">
            <v>572986</v>
          </cell>
          <cell r="H3991">
            <v>44.54</v>
          </cell>
          <cell r="I3991">
            <v>0.44540000000000002</v>
          </cell>
          <cell r="J3991">
            <v>40009</v>
          </cell>
          <cell r="K3991">
            <v>40709</v>
          </cell>
          <cell r="L3991">
            <v>238950</v>
          </cell>
        </row>
        <row r="3992">
          <cell r="B3992">
            <v>3000000</v>
          </cell>
          <cell r="C3992">
            <v>39972</v>
          </cell>
          <cell r="F3992">
            <v>1596571.58</v>
          </cell>
          <cell r="G3992">
            <v>190996</v>
          </cell>
          <cell r="H3992">
            <v>44.54</v>
          </cell>
          <cell r="I3992">
            <v>0.44540000000000002</v>
          </cell>
          <cell r="J3992">
            <v>40009</v>
          </cell>
          <cell r="K3992">
            <v>40709</v>
          </cell>
          <cell r="L3992">
            <v>79650</v>
          </cell>
        </row>
        <row r="3993">
          <cell r="B3993">
            <v>5000000</v>
          </cell>
          <cell r="C3993">
            <v>39972</v>
          </cell>
          <cell r="F3993">
            <v>3716623.48</v>
          </cell>
          <cell r="G3993">
            <v>208388</v>
          </cell>
          <cell r="H3993">
            <v>28.58</v>
          </cell>
          <cell r="I3993">
            <v>0.2858</v>
          </cell>
          <cell r="J3993">
            <v>40009</v>
          </cell>
          <cell r="K3993">
            <v>41075</v>
          </cell>
          <cell r="L3993">
            <v>72000</v>
          </cell>
        </row>
        <row r="3994">
          <cell r="B3994">
            <v>6000000</v>
          </cell>
          <cell r="C3994">
            <v>39972</v>
          </cell>
          <cell r="F3994">
            <v>3983546.26</v>
          </cell>
          <cell r="G3994">
            <v>283396</v>
          </cell>
          <cell r="H3994">
            <v>28.97</v>
          </cell>
          <cell r="I3994">
            <v>0.28970000000000001</v>
          </cell>
          <cell r="J3994">
            <v>40009</v>
          </cell>
          <cell r="K3994">
            <v>40892</v>
          </cell>
          <cell r="L3994">
            <v>86400</v>
          </cell>
        </row>
        <row r="3995">
          <cell r="B3995">
            <v>4000000</v>
          </cell>
          <cell r="C3995">
            <v>39972</v>
          </cell>
          <cell r="F3995">
            <v>3249785.99</v>
          </cell>
          <cell r="G3995">
            <v>221116</v>
          </cell>
          <cell r="H3995">
            <v>51.88</v>
          </cell>
          <cell r="I3995">
            <v>0.51880000000000004</v>
          </cell>
          <cell r="J3995">
            <v>40009</v>
          </cell>
          <cell r="K3995">
            <v>41075</v>
          </cell>
          <cell r="L3995">
            <v>78000</v>
          </cell>
        </row>
        <row r="3996">
          <cell r="B3996">
            <v>4000000</v>
          </cell>
          <cell r="C3996">
            <v>39972</v>
          </cell>
          <cell r="E3996" t="str">
            <v>R</v>
          </cell>
          <cell r="F3996">
            <v>4214458.13</v>
          </cell>
          <cell r="G3996">
            <v>233338</v>
          </cell>
          <cell r="H3996">
            <v>48.86</v>
          </cell>
          <cell r="I3996">
            <v>0.48859999999999998</v>
          </cell>
          <cell r="J3996">
            <v>40009</v>
          </cell>
          <cell r="K3996">
            <v>40892</v>
          </cell>
          <cell r="L3996">
            <v>98000</v>
          </cell>
        </row>
        <row r="3997">
          <cell r="B3997">
            <v>3000000</v>
          </cell>
          <cell r="C3997">
            <v>39972</v>
          </cell>
          <cell r="F3997">
            <v>1888031.84</v>
          </cell>
          <cell r="G3997">
            <v>190996</v>
          </cell>
          <cell r="H3997">
            <v>44.54</v>
          </cell>
          <cell r="I3997">
            <v>0.44540000000000002</v>
          </cell>
          <cell r="J3997">
            <v>40009</v>
          </cell>
          <cell r="K3997">
            <v>40709</v>
          </cell>
          <cell r="L3997">
            <v>79650</v>
          </cell>
        </row>
        <row r="3998">
          <cell r="B3998">
            <v>3500000</v>
          </cell>
          <cell r="C3998">
            <v>39972</v>
          </cell>
          <cell r="F3998">
            <v>1841809.25</v>
          </cell>
          <cell r="G3998">
            <v>222828</v>
          </cell>
          <cell r="H3998">
            <v>44.54</v>
          </cell>
          <cell r="I3998">
            <v>0.44540000000000002</v>
          </cell>
          <cell r="J3998">
            <v>40009</v>
          </cell>
          <cell r="K3998">
            <v>40709</v>
          </cell>
          <cell r="L3998">
            <v>92925</v>
          </cell>
        </row>
        <row r="3999">
          <cell r="B3999">
            <v>3900000</v>
          </cell>
          <cell r="C3999">
            <v>39972</v>
          </cell>
          <cell r="F3999">
            <v>3394506.94</v>
          </cell>
          <cell r="G3999">
            <v>215588</v>
          </cell>
          <cell r="H3999">
            <v>51.88</v>
          </cell>
          <cell r="I3999">
            <v>0.51880000000000004</v>
          </cell>
          <cell r="J3999">
            <v>40009</v>
          </cell>
          <cell r="K3999">
            <v>41075</v>
          </cell>
          <cell r="L3999">
            <v>76050</v>
          </cell>
        </row>
        <row r="4000">
          <cell r="B4000">
            <v>6000000</v>
          </cell>
          <cell r="C4000">
            <v>39972</v>
          </cell>
          <cell r="F4000">
            <v>3507757.41</v>
          </cell>
          <cell r="G4000">
            <v>381991</v>
          </cell>
          <cell r="H4000">
            <v>44.54</v>
          </cell>
          <cell r="I4000">
            <v>0.44540000000000002</v>
          </cell>
          <cell r="J4000">
            <v>40009</v>
          </cell>
          <cell r="K4000">
            <v>40709</v>
          </cell>
          <cell r="L4000">
            <v>159300</v>
          </cell>
        </row>
        <row r="4001">
          <cell r="B4001">
            <v>13000000</v>
          </cell>
          <cell r="C4001">
            <v>39973</v>
          </cell>
          <cell r="F4001">
            <v>7321703.0700000003</v>
          </cell>
          <cell r="G4001">
            <v>767893</v>
          </cell>
          <cell r="H4001">
            <v>36.04</v>
          </cell>
          <cell r="I4001">
            <v>0.3604</v>
          </cell>
          <cell r="J4001">
            <v>40009</v>
          </cell>
          <cell r="K4001">
            <v>40709</v>
          </cell>
          <cell r="L4001">
            <v>345150</v>
          </cell>
        </row>
        <row r="4002">
          <cell r="B4002">
            <v>2000000</v>
          </cell>
          <cell r="C4002">
            <v>39973</v>
          </cell>
          <cell r="F4002">
            <v>1160621.8400000001</v>
          </cell>
          <cell r="G4002">
            <v>127331</v>
          </cell>
          <cell r="H4002">
            <v>44.54</v>
          </cell>
          <cell r="I4002">
            <v>0.44540000000000002</v>
          </cell>
          <cell r="J4002">
            <v>40009</v>
          </cell>
          <cell r="K4002">
            <v>40709</v>
          </cell>
          <cell r="L4002">
            <v>53100</v>
          </cell>
        </row>
        <row r="4003">
          <cell r="B4003">
            <v>3000000</v>
          </cell>
          <cell r="C4003">
            <v>39973</v>
          </cell>
          <cell r="F4003">
            <v>1741202.69</v>
          </cell>
          <cell r="G4003">
            <v>190996</v>
          </cell>
          <cell r="H4003">
            <v>44.54</v>
          </cell>
          <cell r="I4003">
            <v>0.44540000000000002</v>
          </cell>
          <cell r="J4003">
            <v>40009</v>
          </cell>
          <cell r="K4003">
            <v>40709</v>
          </cell>
          <cell r="L4003">
            <v>79650</v>
          </cell>
        </row>
        <row r="4004">
          <cell r="B4004">
            <v>8000000</v>
          </cell>
          <cell r="C4004">
            <v>39973</v>
          </cell>
          <cell r="F4004">
            <v>4642717.74</v>
          </cell>
          <cell r="G4004">
            <v>509321</v>
          </cell>
          <cell r="H4004">
            <v>44.54</v>
          </cell>
          <cell r="I4004">
            <v>0.44540000000000002</v>
          </cell>
          <cell r="J4004">
            <v>40009</v>
          </cell>
          <cell r="K4004">
            <v>40709</v>
          </cell>
          <cell r="L4004">
            <v>212400</v>
          </cell>
        </row>
        <row r="4005">
          <cell r="B4005">
            <v>5000000</v>
          </cell>
          <cell r="C4005">
            <v>39973</v>
          </cell>
          <cell r="F4005">
            <v>2932627.46</v>
          </cell>
          <cell r="G4005">
            <v>318326</v>
          </cell>
          <cell r="H4005">
            <v>44.54</v>
          </cell>
          <cell r="I4005">
            <v>0.44540000000000002</v>
          </cell>
          <cell r="J4005">
            <v>40009</v>
          </cell>
          <cell r="K4005">
            <v>40709</v>
          </cell>
          <cell r="L4005">
            <v>132750</v>
          </cell>
        </row>
        <row r="4006">
          <cell r="B4006">
            <v>6000000</v>
          </cell>
          <cell r="C4006">
            <v>39973</v>
          </cell>
          <cell r="F4006">
            <v>3482282.35</v>
          </cell>
          <cell r="G4006">
            <v>381991</v>
          </cell>
          <cell r="H4006">
            <v>44.54</v>
          </cell>
          <cell r="I4006">
            <v>0.44540000000000002</v>
          </cell>
          <cell r="J4006">
            <v>40009</v>
          </cell>
          <cell r="K4006">
            <v>40709</v>
          </cell>
          <cell r="L4006">
            <v>159300</v>
          </cell>
        </row>
        <row r="4007">
          <cell r="B4007">
            <v>5000000</v>
          </cell>
          <cell r="C4007">
            <v>39973</v>
          </cell>
          <cell r="F4007">
            <v>1341267.1000000001</v>
          </cell>
          <cell r="G4007">
            <v>377777</v>
          </cell>
          <cell r="H4007">
            <v>41.5</v>
          </cell>
          <cell r="I4007">
            <v>0.41499999999999998</v>
          </cell>
          <cell r="J4007">
            <v>40009</v>
          </cell>
          <cell r="K4007">
            <v>40527</v>
          </cell>
          <cell r="L4007">
            <v>132500</v>
          </cell>
        </row>
        <row r="4008">
          <cell r="B4008">
            <v>5000000</v>
          </cell>
          <cell r="C4008">
            <v>39973</v>
          </cell>
          <cell r="F4008">
            <v>4055072.94</v>
          </cell>
          <cell r="G4008">
            <v>276395</v>
          </cell>
          <cell r="H4008">
            <v>51.88</v>
          </cell>
          <cell r="I4008">
            <v>0.51880000000000004</v>
          </cell>
          <cell r="J4008">
            <v>40009</v>
          </cell>
          <cell r="K4008">
            <v>41075</v>
          </cell>
          <cell r="L4008">
            <v>97500</v>
          </cell>
        </row>
        <row r="4009">
          <cell r="B4009">
            <v>4000000</v>
          </cell>
          <cell r="C4009">
            <v>39973</v>
          </cell>
          <cell r="F4009">
            <v>3009494.08</v>
          </cell>
          <cell r="G4009">
            <v>221116</v>
          </cell>
          <cell r="H4009">
            <v>51.88</v>
          </cell>
          <cell r="I4009">
            <v>0.51880000000000004</v>
          </cell>
          <cell r="J4009">
            <v>40009</v>
          </cell>
          <cell r="K4009">
            <v>41075</v>
          </cell>
          <cell r="L4009">
            <v>78000</v>
          </cell>
        </row>
        <row r="4010">
          <cell r="B4010">
            <v>3500000</v>
          </cell>
          <cell r="C4010">
            <v>39973</v>
          </cell>
          <cell r="E4010" t="str">
            <v>Q</v>
          </cell>
          <cell r="F4010">
            <v>2168380.23</v>
          </cell>
          <cell r="G4010">
            <v>264444</v>
          </cell>
          <cell r="H4010">
            <v>41.5</v>
          </cell>
          <cell r="I4010">
            <v>0.41499999999999998</v>
          </cell>
          <cell r="J4010">
            <v>40009</v>
          </cell>
          <cell r="K4010">
            <v>40527</v>
          </cell>
          <cell r="L4010">
            <v>92750</v>
          </cell>
        </row>
        <row r="4011">
          <cell r="B4011">
            <v>4000000</v>
          </cell>
          <cell r="C4011">
            <v>39973</v>
          </cell>
          <cell r="D4011" t="str">
            <v>A</v>
          </cell>
          <cell r="E4011" t="str">
            <v>T</v>
          </cell>
          <cell r="F4011">
            <v>4923724.79</v>
          </cell>
          <cell r="G4011">
            <v>254661</v>
          </cell>
          <cell r="H4011">
            <v>44.54</v>
          </cell>
          <cell r="I4011">
            <v>0.44540000000000002</v>
          </cell>
          <cell r="J4011">
            <v>40009</v>
          </cell>
          <cell r="K4011">
            <v>40709</v>
          </cell>
          <cell r="L4011">
            <v>106200</v>
          </cell>
        </row>
        <row r="4012">
          <cell r="B4012">
            <v>7000000</v>
          </cell>
          <cell r="C4012">
            <v>39973</v>
          </cell>
          <cell r="D4012" t="str">
            <v>A</v>
          </cell>
          <cell r="E4012" t="str">
            <v>S</v>
          </cell>
          <cell r="F4012">
            <v>7487646.4800000004</v>
          </cell>
          <cell r="G4012">
            <v>386953</v>
          </cell>
          <cell r="H4012">
            <v>51.88</v>
          </cell>
          <cell r="I4012">
            <v>0.51880000000000004</v>
          </cell>
          <cell r="J4012">
            <v>40009</v>
          </cell>
          <cell r="K4012">
            <v>41075</v>
          </cell>
          <cell r="L4012">
            <v>136500</v>
          </cell>
        </row>
        <row r="4013">
          <cell r="B4013">
            <v>14000000</v>
          </cell>
          <cell r="C4013">
            <v>39973</v>
          </cell>
          <cell r="F4013">
            <v>8081204.3799999999</v>
          </cell>
          <cell r="G4013">
            <v>826961</v>
          </cell>
          <cell r="H4013">
            <v>36.04</v>
          </cell>
          <cell r="I4013">
            <v>0.3604</v>
          </cell>
          <cell r="J4013">
            <v>40009</v>
          </cell>
          <cell r="K4013">
            <v>40709</v>
          </cell>
          <cell r="L4013">
            <v>371700</v>
          </cell>
        </row>
        <row r="4014">
          <cell r="B4014">
            <v>5000000</v>
          </cell>
          <cell r="C4014">
            <v>39973</v>
          </cell>
          <cell r="F4014">
            <v>2876216.77</v>
          </cell>
          <cell r="G4014">
            <v>318326</v>
          </cell>
          <cell r="H4014">
            <v>44.54</v>
          </cell>
          <cell r="I4014">
            <v>0.44540000000000002</v>
          </cell>
          <cell r="J4014">
            <v>40009</v>
          </cell>
          <cell r="K4014">
            <v>40709</v>
          </cell>
          <cell r="L4014">
            <v>132750</v>
          </cell>
        </row>
        <row r="4015">
          <cell r="B4015">
            <v>4500000</v>
          </cell>
          <cell r="C4015">
            <v>39973</v>
          </cell>
          <cell r="E4015" t="str">
            <v>R</v>
          </cell>
          <cell r="F4015">
            <v>4215972.46</v>
          </cell>
          <cell r="G4015">
            <v>187550</v>
          </cell>
          <cell r="H4015">
            <v>28.58</v>
          </cell>
          <cell r="I4015">
            <v>0.2858</v>
          </cell>
          <cell r="J4015">
            <v>40009</v>
          </cell>
          <cell r="K4015">
            <v>41075</v>
          </cell>
          <cell r="L4015">
            <v>64800</v>
          </cell>
        </row>
        <row r="4016">
          <cell r="B4016">
            <v>13000000</v>
          </cell>
          <cell r="C4016">
            <v>39973</v>
          </cell>
          <cell r="F4016">
            <v>4403821.53</v>
          </cell>
          <cell r="G4016">
            <v>945813</v>
          </cell>
          <cell r="H4016">
            <v>36.090000000000003</v>
          </cell>
          <cell r="I4016">
            <v>0.36090000000000005</v>
          </cell>
          <cell r="J4016">
            <v>40009</v>
          </cell>
          <cell r="K4016">
            <v>40527</v>
          </cell>
          <cell r="L4016">
            <v>344500</v>
          </cell>
        </row>
        <row r="4017">
          <cell r="B4017">
            <v>8000000</v>
          </cell>
          <cell r="C4017">
            <v>39973</v>
          </cell>
          <cell r="F4017">
            <v>6516241.6299999999</v>
          </cell>
          <cell r="G4017">
            <v>442232</v>
          </cell>
          <cell r="H4017">
            <v>51.88</v>
          </cell>
          <cell r="I4017">
            <v>0.51880000000000004</v>
          </cell>
          <cell r="J4017">
            <v>40009</v>
          </cell>
          <cell r="K4017">
            <v>41075</v>
          </cell>
          <cell r="L4017">
            <v>156000</v>
          </cell>
        </row>
        <row r="4018">
          <cell r="B4018">
            <v>3000000</v>
          </cell>
          <cell r="C4018">
            <v>39973</v>
          </cell>
          <cell r="E4018" t="str">
            <v>P</v>
          </cell>
          <cell r="F4018">
            <v>1927960.82</v>
          </cell>
          <cell r="G4018">
            <v>226666</v>
          </cell>
          <cell r="H4018">
            <v>41.5</v>
          </cell>
          <cell r="I4018">
            <v>0.41499999999999998</v>
          </cell>
          <cell r="J4018">
            <v>40009</v>
          </cell>
          <cell r="K4018">
            <v>40527</v>
          </cell>
          <cell r="L4018">
            <v>79500</v>
          </cell>
        </row>
        <row r="4019">
          <cell r="B4019">
            <v>15000000</v>
          </cell>
          <cell r="C4019">
            <v>39973</v>
          </cell>
          <cell r="F4019">
            <v>11496715.41</v>
          </cell>
          <cell r="G4019">
            <v>686630</v>
          </cell>
          <cell r="H4019">
            <v>35.950000000000003</v>
          </cell>
          <cell r="I4019">
            <v>0.35950000000000004</v>
          </cell>
          <cell r="J4019">
            <v>40009</v>
          </cell>
          <cell r="K4019">
            <v>41075</v>
          </cell>
          <cell r="L4019">
            <v>292500</v>
          </cell>
        </row>
        <row r="4020">
          <cell r="B4020">
            <v>8000000</v>
          </cell>
          <cell r="C4020">
            <v>39973</v>
          </cell>
          <cell r="F4020">
            <v>6406993.9699999997</v>
          </cell>
          <cell r="G4020">
            <v>442232</v>
          </cell>
          <cell r="H4020">
            <v>51.88</v>
          </cell>
          <cell r="I4020">
            <v>0.51880000000000004</v>
          </cell>
          <cell r="J4020">
            <v>40009</v>
          </cell>
          <cell r="K4020">
            <v>41075</v>
          </cell>
          <cell r="L4020">
            <v>156000</v>
          </cell>
        </row>
        <row r="4021">
          <cell r="B4021">
            <v>5000000</v>
          </cell>
          <cell r="C4021">
            <v>39973</v>
          </cell>
          <cell r="F4021">
            <v>2855917.02</v>
          </cell>
          <cell r="G4021">
            <v>318326</v>
          </cell>
          <cell r="H4021">
            <v>44.54</v>
          </cell>
          <cell r="I4021">
            <v>0.44540000000000002</v>
          </cell>
          <cell r="J4021">
            <v>40009</v>
          </cell>
          <cell r="K4021">
            <v>40709</v>
          </cell>
          <cell r="L4021">
            <v>132750</v>
          </cell>
        </row>
        <row r="4022">
          <cell r="B4022">
            <v>5000000</v>
          </cell>
          <cell r="C4022">
            <v>39973</v>
          </cell>
          <cell r="F4022">
            <v>1813689.86</v>
          </cell>
          <cell r="G4022">
            <v>377777</v>
          </cell>
          <cell r="H4022">
            <v>41.5</v>
          </cell>
          <cell r="I4022">
            <v>0.41499999999999998</v>
          </cell>
          <cell r="J4022">
            <v>40009</v>
          </cell>
          <cell r="K4022">
            <v>40527</v>
          </cell>
          <cell r="L4022">
            <v>132500</v>
          </cell>
        </row>
        <row r="4023">
          <cell r="B4023">
            <v>4000000</v>
          </cell>
          <cell r="C4023">
            <v>39973</v>
          </cell>
          <cell r="F4023">
            <v>1348828.1</v>
          </cell>
          <cell r="G4023">
            <v>302221</v>
          </cell>
          <cell r="H4023">
            <v>41.5</v>
          </cell>
          <cell r="I4023">
            <v>0.41499999999999998</v>
          </cell>
          <cell r="J4023">
            <v>40009</v>
          </cell>
          <cell r="K4023">
            <v>40527</v>
          </cell>
          <cell r="L4023">
            <v>106000</v>
          </cell>
        </row>
        <row r="4024">
          <cell r="B4024">
            <v>8500000</v>
          </cell>
          <cell r="C4024">
            <v>39973</v>
          </cell>
          <cell r="E4024" t="str">
            <v>P</v>
          </cell>
          <cell r="F4024">
            <v>5817533.8899999997</v>
          </cell>
          <cell r="G4024">
            <v>541154</v>
          </cell>
          <cell r="H4024">
            <v>44.54</v>
          </cell>
          <cell r="I4024">
            <v>0.44540000000000002</v>
          </cell>
          <cell r="J4024">
            <v>40009</v>
          </cell>
          <cell r="K4024">
            <v>40709</v>
          </cell>
          <cell r="L4024">
            <v>225675</v>
          </cell>
        </row>
        <row r="4025">
          <cell r="B4025">
            <v>6000000</v>
          </cell>
          <cell r="C4025">
            <v>39973</v>
          </cell>
          <cell r="F4025">
            <v>3486313.01</v>
          </cell>
          <cell r="G4025">
            <v>381991</v>
          </cell>
          <cell r="H4025">
            <v>44.54</v>
          </cell>
          <cell r="I4025">
            <v>0.44540000000000002</v>
          </cell>
          <cell r="J4025">
            <v>40009</v>
          </cell>
          <cell r="K4025">
            <v>40709</v>
          </cell>
          <cell r="L4025">
            <v>159300</v>
          </cell>
        </row>
        <row r="4026">
          <cell r="B4026">
            <v>8000000</v>
          </cell>
          <cell r="C4026">
            <v>39973</v>
          </cell>
          <cell r="F4026">
            <v>4570044.8600000003</v>
          </cell>
          <cell r="G4026">
            <v>509321</v>
          </cell>
          <cell r="H4026">
            <v>44.54</v>
          </cell>
          <cell r="I4026">
            <v>0.44540000000000002</v>
          </cell>
          <cell r="J4026">
            <v>40009</v>
          </cell>
          <cell r="K4026">
            <v>40709</v>
          </cell>
          <cell r="L4026">
            <v>212400</v>
          </cell>
        </row>
        <row r="4027">
          <cell r="B4027">
            <v>3000000</v>
          </cell>
          <cell r="C4027">
            <v>39973</v>
          </cell>
          <cell r="E4027" t="str">
            <v>P</v>
          </cell>
          <cell r="F4027">
            <v>1719987.85</v>
          </cell>
          <cell r="G4027">
            <v>226666</v>
          </cell>
          <cell r="H4027">
            <v>41.5</v>
          </cell>
          <cell r="I4027">
            <v>0.41499999999999998</v>
          </cell>
          <cell r="J4027">
            <v>40009</v>
          </cell>
          <cell r="K4027">
            <v>40527</v>
          </cell>
          <cell r="L4027">
            <v>79500</v>
          </cell>
        </row>
        <row r="4028">
          <cell r="B4028">
            <v>15000000</v>
          </cell>
          <cell r="C4028">
            <v>39973</v>
          </cell>
          <cell r="E4028" t="str">
            <v>Q</v>
          </cell>
          <cell r="F4028">
            <v>13061980.33</v>
          </cell>
          <cell r="G4028">
            <v>625164</v>
          </cell>
          <cell r="H4028">
            <v>28.58</v>
          </cell>
          <cell r="I4028">
            <v>0.2858</v>
          </cell>
          <cell r="J4028">
            <v>40009</v>
          </cell>
          <cell r="K4028">
            <v>41075</v>
          </cell>
          <cell r="L4028">
            <v>216000</v>
          </cell>
        </row>
        <row r="4029">
          <cell r="B4029">
            <v>7500000</v>
          </cell>
          <cell r="C4029">
            <v>39973</v>
          </cell>
          <cell r="F4029">
            <v>4236335.97</v>
          </cell>
          <cell r="G4029">
            <v>477489</v>
          </cell>
          <cell r="H4029">
            <v>44.54</v>
          </cell>
          <cell r="I4029">
            <v>0.44540000000000002</v>
          </cell>
          <cell r="J4029">
            <v>40009</v>
          </cell>
          <cell r="K4029">
            <v>40709</v>
          </cell>
          <cell r="L4029">
            <v>199125</v>
          </cell>
        </row>
        <row r="4030">
          <cell r="B4030">
            <v>5000000</v>
          </cell>
          <cell r="C4030">
            <v>39973</v>
          </cell>
          <cell r="F4030">
            <v>3031812.68</v>
          </cell>
          <cell r="G4030">
            <v>318326</v>
          </cell>
          <cell r="H4030">
            <v>44.54</v>
          </cell>
          <cell r="I4030">
            <v>0.44540000000000002</v>
          </cell>
          <cell r="J4030">
            <v>40009</v>
          </cell>
          <cell r="K4030">
            <v>40709</v>
          </cell>
          <cell r="L4030">
            <v>132750</v>
          </cell>
        </row>
        <row r="4031">
          <cell r="B4031">
            <v>2500000</v>
          </cell>
          <cell r="C4031">
            <v>39973</v>
          </cell>
          <cell r="F4031">
            <v>849859.7</v>
          </cell>
          <cell r="G4031">
            <v>188888</v>
          </cell>
          <cell r="H4031">
            <v>41.5</v>
          </cell>
          <cell r="I4031">
            <v>0.41499999999999998</v>
          </cell>
          <cell r="J4031">
            <v>40009</v>
          </cell>
          <cell r="K4031">
            <v>40527</v>
          </cell>
          <cell r="L4031">
            <v>66250</v>
          </cell>
        </row>
        <row r="4032">
          <cell r="B4032">
            <v>7500000</v>
          </cell>
          <cell r="C4032">
            <v>39973</v>
          </cell>
          <cell r="F4032">
            <v>4367035.63</v>
          </cell>
          <cell r="G4032">
            <v>477489</v>
          </cell>
          <cell r="H4032">
            <v>44.54</v>
          </cell>
          <cell r="I4032">
            <v>0.44540000000000002</v>
          </cell>
          <cell r="J4032">
            <v>40009</v>
          </cell>
          <cell r="K4032">
            <v>40709</v>
          </cell>
          <cell r="L4032">
            <v>199125</v>
          </cell>
        </row>
        <row r="4033">
          <cell r="B4033">
            <v>9000000</v>
          </cell>
          <cell r="C4033">
            <v>39973</v>
          </cell>
          <cell r="F4033">
            <v>7118041.5999999996</v>
          </cell>
          <cell r="G4033">
            <v>497511</v>
          </cell>
          <cell r="H4033">
            <v>51.88</v>
          </cell>
          <cell r="I4033">
            <v>0.51880000000000004</v>
          </cell>
          <cell r="J4033">
            <v>40009</v>
          </cell>
          <cell r="K4033">
            <v>41075</v>
          </cell>
          <cell r="L4033">
            <v>175500</v>
          </cell>
        </row>
        <row r="4034">
          <cell r="B4034">
            <v>3500000</v>
          </cell>
          <cell r="C4034">
            <v>39973</v>
          </cell>
          <cell r="F4034">
            <v>1881904.25</v>
          </cell>
          <cell r="G4034">
            <v>222828</v>
          </cell>
          <cell r="H4034">
            <v>44.54</v>
          </cell>
          <cell r="I4034">
            <v>0.44540000000000002</v>
          </cell>
          <cell r="J4034">
            <v>40009</v>
          </cell>
          <cell r="K4034">
            <v>40709</v>
          </cell>
          <cell r="L4034">
            <v>92925</v>
          </cell>
        </row>
        <row r="4035">
          <cell r="B4035">
            <v>12000000</v>
          </cell>
          <cell r="C4035">
            <v>39973</v>
          </cell>
          <cell r="E4035" t="str">
            <v>P</v>
          </cell>
          <cell r="F4035">
            <v>9862859.6199999992</v>
          </cell>
          <cell r="G4035">
            <v>549304</v>
          </cell>
          <cell r="H4035">
            <v>35.950000000000003</v>
          </cell>
          <cell r="I4035">
            <v>0.35950000000000004</v>
          </cell>
          <cell r="J4035">
            <v>40009</v>
          </cell>
          <cell r="K4035">
            <v>41075</v>
          </cell>
          <cell r="L4035">
            <v>234000</v>
          </cell>
        </row>
        <row r="4036">
          <cell r="B4036">
            <v>3000000</v>
          </cell>
          <cell r="C4036">
            <v>39973</v>
          </cell>
          <cell r="F4036">
            <v>1741150.64</v>
          </cell>
          <cell r="G4036">
            <v>190996</v>
          </cell>
          <cell r="H4036">
            <v>44.54</v>
          </cell>
          <cell r="I4036">
            <v>0.44540000000000002</v>
          </cell>
          <cell r="J4036">
            <v>40009</v>
          </cell>
          <cell r="K4036">
            <v>40709</v>
          </cell>
          <cell r="L4036">
            <v>79650</v>
          </cell>
        </row>
        <row r="4037">
          <cell r="B4037">
            <v>16000000</v>
          </cell>
          <cell r="C4037">
            <v>39973</v>
          </cell>
          <cell r="F4037">
            <v>11954656</v>
          </cell>
          <cell r="G4037">
            <v>732406</v>
          </cell>
          <cell r="H4037">
            <v>35.950000000000003</v>
          </cell>
          <cell r="I4037">
            <v>0.35950000000000004</v>
          </cell>
          <cell r="J4037">
            <v>40009</v>
          </cell>
          <cell r="K4037">
            <v>41075</v>
          </cell>
          <cell r="L4037">
            <v>312000</v>
          </cell>
        </row>
        <row r="4038">
          <cell r="B4038">
            <v>9000000</v>
          </cell>
          <cell r="C4038">
            <v>39973</v>
          </cell>
          <cell r="F4038">
            <v>6523788.1500000004</v>
          </cell>
          <cell r="G4038">
            <v>497511</v>
          </cell>
          <cell r="H4038">
            <v>51.88</v>
          </cell>
          <cell r="I4038">
            <v>0.51880000000000004</v>
          </cell>
          <cell r="J4038">
            <v>40009</v>
          </cell>
          <cell r="K4038">
            <v>41075</v>
          </cell>
          <cell r="L4038">
            <v>175500</v>
          </cell>
        </row>
        <row r="4039">
          <cell r="B4039">
            <v>5000000</v>
          </cell>
          <cell r="C4039">
            <v>39973</v>
          </cell>
          <cell r="F4039">
            <v>2699638.82</v>
          </cell>
          <cell r="G4039">
            <v>277843</v>
          </cell>
          <cell r="H4039">
            <v>29.33</v>
          </cell>
          <cell r="I4039">
            <v>0.29330000000000001</v>
          </cell>
          <cell r="J4039">
            <v>40009</v>
          </cell>
          <cell r="K4039">
            <v>40709</v>
          </cell>
          <cell r="L4039">
            <v>82250</v>
          </cell>
        </row>
        <row r="4040">
          <cell r="B4040">
            <v>15000000</v>
          </cell>
          <cell r="C4040">
            <v>39973</v>
          </cell>
          <cell r="E4040" t="str">
            <v>P</v>
          </cell>
          <cell r="F4040">
            <v>12470185.68</v>
          </cell>
          <cell r="G4040">
            <v>686630</v>
          </cell>
          <cell r="H4040">
            <v>35.950000000000003</v>
          </cell>
          <cell r="I4040">
            <v>0.35950000000000004</v>
          </cell>
          <cell r="J4040">
            <v>40009</v>
          </cell>
          <cell r="K4040">
            <v>41075</v>
          </cell>
          <cell r="L4040">
            <v>292500</v>
          </cell>
        </row>
        <row r="4041">
          <cell r="B4041">
            <v>3000000</v>
          </cell>
          <cell r="C4041">
            <v>39973</v>
          </cell>
          <cell r="F4041">
            <v>1042429.35</v>
          </cell>
          <cell r="G4041">
            <v>226666</v>
          </cell>
          <cell r="H4041">
            <v>41.5</v>
          </cell>
          <cell r="I4041">
            <v>0.41499999999999998</v>
          </cell>
          <cell r="J4041">
            <v>40009</v>
          </cell>
          <cell r="K4041">
            <v>40527</v>
          </cell>
          <cell r="L4041">
            <v>79500</v>
          </cell>
        </row>
        <row r="4042">
          <cell r="B4042">
            <v>3000000</v>
          </cell>
          <cell r="C4042">
            <v>39973</v>
          </cell>
          <cell r="F4042">
            <v>1858100.68</v>
          </cell>
          <cell r="G4042">
            <v>190996</v>
          </cell>
          <cell r="H4042">
            <v>44.54</v>
          </cell>
          <cell r="I4042">
            <v>0.44540000000000002</v>
          </cell>
          <cell r="J4042">
            <v>40009</v>
          </cell>
          <cell r="K4042">
            <v>40709</v>
          </cell>
          <cell r="L4042">
            <v>79650</v>
          </cell>
        </row>
        <row r="4043">
          <cell r="B4043">
            <v>4000000</v>
          </cell>
          <cell r="C4043">
            <v>39973</v>
          </cell>
          <cell r="F4043">
            <v>1067765.71</v>
          </cell>
          <cell r="G4043">
            <v>302221</v>
          </cell>
          <cell r="H4043">
            <v>41.5</v>
          </cell>
          <cell r="I4043">
            <v>0.41499999999999998</v>
          </cell>
          <cell r="J4043">
            <v>40009</v>
          </cell>
          <cell r="K4043">
            <v>40527</v>
          </cell>
          <cell r="L4043">
            <v>106000</v>
          </cell>
        </row>
        <row r="4044">
          <cell r="B4044">
            <v>6000000</v>
          </cell>
          <cell r="C4044">
            <v>39973</v>
          </cell>
          <cell r="E4044" t="str">
            <v>P</v>
          </cell>
          <cell r="F4044">
            <v>4029024.18</v>
          </cell>
          <cell r="G4044">
            <v>381991</v>
          </cell>
          <cell r="H4044">
            <v>44.54</v>
          </cell>
          <cell r="I4044">
            <v>0.44540000000000002</v>
          </cell>
          <cell r="J4044">
            <v>40009</v>
          </cell>
          <cell r="K4044">
            <v>40709</v>
          </cell>
          <cell r="L4044">
            <v>159300</v>
          </cell>
        </row>
        <row r="4045">
          <cell r="B4045">
            <v>12000000</v>
          </cell>
          <cell r="C4045">
            <v>39973</v>
          </cell>
          <cell r="F4045">
            <v>7003605.9400000004</v>
          </cell>
          <cell r="G4045">
            <v>708824</v>
          </cell>
          <cell r="H4045">
            <v>36.04</v>
          </cell>
          <cell r="I4045">
            <v>0.3604</v>
          </cell>
          <cell r="J4045">
            <v>40009</v>
          </cell>
          <cell r="K4045">
            <v>40709</v>
          </cell>
          <cell r="L4045">
            <v>318600</v>
          </cell>
        </row>
        <row r="4046">
          <cell r="B4046">
            <v>12000000</v>
          </cell>
          <cell r="C4046">
            <v>39973</v>
          </cell>
          <cell r="F4046">
            <v>4194256.95</v>
          </cell>
          <cell r="G4046">
            <v>873058</v>
          </cell>
          <cell r="H4046">
            <v>36.090000000000003</v>
          </cell>
          <cell r="I4046">
            <v>0.36090000000000005</v>
          </cell>
          <cell r="J4046">
            <v>40009</v>
          </cell>
          <cell r="K4046">
            <v>40527</v>
          </cell>
          <cell r="L4046">
            <v>318000</v>
          </cell>
        </row>
        <row r="4047">
          <cell r="B4047">
            <v>12000000</v>
          </cell>
          <cell r="C4047">
            <v>39974</v>
          </cell>
          <cell r="E4047" t="str">
            <v>R</v>
          </cell>
          <cell r="F4047">
            <v>11127780.17</v>
          </cell>
          <cell r="G4047">
            <v>549304</v>
          </cell>
          <cell r="H4047">
            <v>35.950000000000003</v>
          </cell>
          <cell r="I4047">
            <v>0.35950000000000004</v>
          </cell>
          <cell r="J4047">
            <v>40009</v>
          </cell>
          <cell r="K4047">
            <v>41075</v>
          </cell>
          <cell r="L4047">
            <v>234000</v>
          </cell>
        </row>
        <row r="4048">
          <cell r="B4048">
            <v>12000000</v>
          </cell>
          <cell r="C4048">
            <v>39974</v>
          </cell>
          <cell r="F4048">
            <v>6489446.8099999996</v>
          </cell>
          <cell r="G4048">
            <v>708824</v>
          </cell>
          <cell r="H4048">
            <v>36.04</v>
          </cell>
          <cell r="I4048">
            <v>0.3604</v>
          </cell>
          <cell r="J4048">
            <v>40009</v>
          </cell>
          <cell r="K4048">
            <v>40709</v>
          </cell>
          <cell r="L4048">
            <v>318600</v>
          </cell>
        </row>
        <row r="4049">
          <cell r="B4049">
            <v>4500000</v>
          </cell>
          <cell r="C4049">
            <v>39974</v>
          </cell>
          <cell r="D4049" t="str">
            <v>A</v>
          </cell>
          <cell r="E4049" t="str">
            <v>T</v>
          </cell>
          <cell r="F4049">
            <v>5969762.0099999998</v>
          </cell>
          <cell r="G4049">
            <v>248756</v>
          </cell>
          <cell r="H4049">
            <v>51.88</v>
          </cell>
          <cell r="I4049">
            <v>0.51880000000000004</v>
          </cell>
          <cell r="J4049">
            <v>40009</v>
          </cell>
          <cell r="K4049">
            <v>41075</v>
          </cell>
          <cell r="L4049">
            <v>87750</v>
          </cell>
        </row>
        <row r="4050">
          <cell r="B4050">
            <v>3500000</v>
          </cell>
          <cell r="C4050">
            <v>39974</v>
          </cell>
          <cell r="D4050" t="str">
            <v>A</v>
          </cell>
          <cell r="E4050" t="str">
            <v>S</v>
          </cell>
          <cell r="F4050">
            <v>3839277.25</v>
          </cell>
          <cell r="G4050">
            <v>204171</v>
          </cell>
          <cell r="H4050">
            <v>48.86</v>
          </cell>
          <cell r="I4050">
            <v>0.48859999999999998</v>
          </cell>
          <cell r="J4050">
            <v>40009</v>
          </cell>
          <cell r="K4050">
            <v>40892</v>
          </cell>
          <cell r="L4050">
            <v>85750</v>
          </cell>
        </row>
        <row r="4051">
          <cell r="B4051">
            <v>6000000</v>
          </cell>
          <cell r="C4051">
            <v>39974</v>
          </cell>
          <cell r="D4051" t="str">
            <v>A</v>
          </cell>
          <cell r="E4051" t="str">
            <v>T</v>
          </cell>
          <cell r="F4051">
            <v>6807171.0499999998</v>
          </cell>
          <cell r="G4051">
            <v>381991</v>
          </cell>
          <cell r="H4051">
            <v>44.54</v>
          </cell>
          <cell r="I4051">
            <v>0.44540000000000002</v>
          </cell>
          <cell r="J4051">
            <v>40009</v>
          </cell>
          <cell r="K4051">
            <v>40709</v>
          </cell>
          <cell r="L4051">
            <v>159300</v>
          </cell>
        </row>
        <row r="4052">
          <cell r="B4052">
            <v>5000000</v>
          </cell>
          <cell r="C4052">
            <v>39974</v>
          </cell>
          <cell r="F4052">
            <v>3594699.45</v>
          </cell>
          <cell r="G4052">
            <v>291672</v>
          </cell>
          <cell r="H4052">
            <v>48.86</v>
          </cell>
          <cell r="I4052">
            <v>0.48859999999999998</v>
          </cell>
          <cell r="J4052">
            <v>40009</v>
          </cell>
          <cell r="K4052">
            <v>40892</v>
          </cell>
          <cell r="L4052">
            <v>122500</v>
          </cell>
        </row>
        <row r="4053">
          <cell r="B4053">
            <v>4000000</v>
          </cell>
          <cell r="C4053">
            <v>39974</v>
          </cell>
          <cell r="G4053">
            <v>407325</v>
          </cell>
          <cell r="H4053">
            <v>38.729999999999997</v>
          </cell>
          <cell r="I4053">
            <v>0.38729999999999998</v>
          </cell>
          <cell r="J4053">
            <v>40009</v>
          </cell>
          <cell r="K4053">
            <v>40344</v>
          </cell>
          <cell r="L4053">
            <v>106000</v>
          </cell>
        </row>
        <row r="4054">
          <cell r="B4054">
            <v>8000000</v>
          </cell>
          <cell r="C4054">
            <v>39974</v>
          </cell>
          <cell r="F4054">
            <v>6481723.6100000003</v>
          </cell>
          <cell r="G4054">
            <v>442232</v>
          </cell>
          <cell r="H4054">
            <v>51.88</v>
          </cell>
          <cell r="I4054">
            <v>0.51880000000000004</v>
          </cell>
          <cell r="J4054">
            <v>40009</v>
          </cell>
          <cell r="K4054">
            <v>41075</v>
          </cell>
          <cell r="L4054">
            <v>156000</v>
          </cell>
        </row>
        <row r="4055">
          <cell r="B4055">
            <v>28000000</v>
          </cell>
          <cell r="C4055">
            <v>39974</v>
          </cell>
          <cell r="E4055" t="str">
            <v>P</v>
          </cell>
          <cell r="F4055">
            <v>18042942.25</v>
          </cell>
          <cell r="G4055">
            <v>1653922</v>
          </cell>
          <cell r="H4055">
            <v>36.04</v>
          </cell>
          <cell r="I4055">
            <v>0.3604</v>
          </cell>
          <cell r="J4055">
            <v>40009</v>
          </cell>
          <cell r="K4055">
            <v>40709</v>
          </cell>
          <cell r="L4055">
            <v>743400</v>
          </cell>
        </row>
        <row r="4056">
          <cell r="B4056">
            <v>10500000</v>
          </cell>
          <cell r="C4056">
            <v>39974</v>
          </cell>
          <cell r="E4056" t="str">
            <v>P</v>
          </cell>
          <cell r="F4056">
            <v>6997192.4900000002</v>
          </cell>
          <cell r="G4056">
            <v>620221</v>
          </cell>
          <cell r="H4056">
            <v>36.04</v>
          </cell>
          <cell r="I4056">
            <v>0.3604</v>
          </cell>
          <cell r="J4056">
            <v>40009</v>
          </cell>
          <cell r="K4056">
            <v>40709</v>
          </cell>
          <cell r="L4056">
            <v>278775</v>
          </cell>
        </row>
        <row r="4057">
          <cell r="B4057">
            <v>6500000</v>
          </cell>
          <cell r="C4057">
            <v>39974</v>
          </cell>
          <cell r="F4057">
            <v>3567347.47</v>
          </cell>
          <cell r="G4057">
            <v>413824</v>
          </cell>
          <cell r="H4057">
            <v>44.54</v>
          </cell>
          <cell r="I4057">
            <v>0.44540000000000002</v>
          </cell>
          <cell r="J4057">
            <v>40009</v>
          </cell>
          <cell r="K4057">
            <v>40709</v>
          </cell>
          <cell r="L4057">
            <v>172575</v>
          </cell>
        </row>
        <row r="4058">
          <cell r="B4058">
            <v>4000000</v>
          </cell>
          <cell r="C4058">
            <v>39974</v>
          </cell>
          <cell r="E4058" t="str">
            <v>Q</v>
          </cell>
          <cell r="F4058">
            <v>233953.01</v>
          </cell>
          <cell r="G4058">
            <v>407325</v>
          </cell>
          <cell r="H4058">
            <v>38.729999999999997</v>
          </cell>
          <cell r="I4058">
            <v>0.38729999999999998</v>
          </cell>
          <cell r="J4058">
            <v>40009</v>
          </cell>
          <cell r="K4058">
            <v>40344</v>
          </cell>
          <cell r="L4058">
            <v>106000</v>
          </cell>
        </row>
        <row r="4059">
          <cell r="B4059">
            <v>2000000</v>
          </cell>
          <cell r="C4059">
            <v>39974</v>
          </cell>
          <cell r="F4059">
            <v>687748.89</v>
          </cell>
          <cell r="G4059">
            <v>151111</v>
          </cell>
          <cell r="H4059">
            <v>41.5</v>
          </cell>
          <cell r="I4059">
            <v>0.41499999999999998</v>
          </cell>
          <cell r="J4059">
            <v>40009</v>
          </cell>
          <cell r="K4059">
            <v>40527</v>
          </cell>
          <cell r="L4059">
            <v>53000</v>
          </cell>
        </row>
        <row r="4060">
          <cell r="B4060">
            <v>5000000</v>
          </cell>
          <cell r="C4060">
            <v>39974</v>
          </cell>
          <cell r="F4060">
            <v>3196049.68</v>
          </cell>
          <cell r="G4060">
            <v>318326</v>
          </cell>
          <cell r="H4060">
            <v>44.54</v>
          </cell>
          <cell r="I4060">
            <v>0.44540000000000002</v>
          </cell>
          <cell r="J4060">
            <v>40009</v>
          </cell>
          <cell r="K4060">
            <v>40709</v>
          </cell>
          <cell r="L4060">
            <v>132750</v>
          </cell>
        </row>
        <row r="4061">
          <cell r="B4061">
            <v>10000000</v>
          </cell>
          <cell r="C4061">
            <v>39974</v>
          </cell>
          <cell r="F4061">
            <v>3378706.03</v>
          </cell>
          <cell r="G4061">
            <v>755553</v>
          </cell>
          <cell r="H4061">
            <v>41.5</v>
          </cell>
          <cell r="I4061">
            <v>0.41499999999999998</v>
          </cell>
          <cell r="J4061">
            <v>40009</v>
          </cell>
          <cell r="K4061">
            <v>40527</v>
          </cell>
          <cell r="L4061">
            <v>265000</v>
          </cell>
        </row>
        <row r="4062">
          <cell r="B4062">
            <v>4000000</v>
          </cell>
          <cell r="C4062">
            <v>39974</v>
          </cell>
          <cell r="F4062">
            <v>2207469.75</v>
          </cell>
          <cell r="G4062">
            <v>254661</v>
          </cell>
          <cell r="H4062">
            <v>44.54</v>
          </cell>
          <cell r="I4062">
            <v>0.44540000000000002</v>
          </cell>
          <cell r="J4062">
            <v>40009</v>
          </cell>
          <cell r="K4062">
            <v>40709</v>
          </cell>
          <cell r="L4062">
            <v>106200</v>
          </cell>
        </row>
        <row r="4063">
          <cell r="B4063">
            <v>6500000</v>
          </cell>
          <cell r="C4063">
            <v>39974</v>
          </cell>
          <cell r="F4063">
            <v>2140690.5</v>
          </cell>
          <cell r="G4063">
            <v>491109</v>
          </cell>
          <cell r="H4063">
            <v>41.5</v>
          </cell>
          <cell r="I4063">
            <v>0.41499999999999998</v>
          </cell>
          <cell r="J4063">
            <v>40009</v>
          </cell>
          <cell r="K4063">
            <v>40527</v>
          </cell>
          <cell r="L4063">
            <v>172250</v>
          </cell>
        </row>
        <row r="4064">
          <cell r="B4064">
            <v>5000000</v>
          </cell>
          <cell r="C4064">
            <v>39974</v>
          </cell>
          <cell r="F4064">
            <v>4051127.45</v>
          </cell>
          <cell r="G4064">
            <v>276395</v>
          </cell>
          <cell r="H4064">
            <v>51.88</v>
          </cell>
          <cell r="I4064">
            <v>0.51880000000000004</v>
          </cell>
          <cell r="J4064">
            <v>40009</v>
          </cell>
          <cell r="K4064">
            <v>41075</v>
          </cell>
          <cell r="L4064">
            <v>97500</v>
          </cell>
        </row>
        <row r="4065">
          <cell r="B4065">
            <v>3500000</v>
          </cell>
          <cell r="C4065">
            <v>39974</v>
          </cell>
          <cell r="F4065">
            <v>893046.11</v>
          </cell>
          <cell r="G4065">
            <v>250091</v>
          </cell>
          <cell r="H4065">
            <v>33.54</v>
          </cell>
          <cell r="I4065">
            <v>0.33539999999999998</v>
          </cell>
          <cell r="J4065">
            <v>40009</v>
          </cell>
          <cell r="K4065">
            <v>40527</v>
          </cell>
          <cell r="L4065">
            <v>92400</v>
          </cell>
        </row>
        <row r="4066">
          <cell r="B4066">
            <v>3500000</v>
          </cell>
          <cell r="C4066">
            <v>39974</v>
          </cell>
          <cell r="D4066" t="str">
            <v>A</v>
          </cell>
          <cell r="E4066" t="str">
            <v>T</v>
          </cell>
          <cell r="F4066">
            <v>4024372.91</v>
          </cell>
          <cell r="G4066">
            <v>222828</v>
          </cell>
          <cell r="H4066">
            <v>44.54</v>
          </cell>
          <cell r="I4066">
            <v>0.44540000000000002</v>
          </cell>
          <cell r="J4066">
            <v>40009</v>
          </cell>
          <cell r="K4066">
            <v>40709</v>
          </cell>
          <cell r="L4066">
            <v>92925</v>
          </cell>
        </row>
        <row r="4067">
          <cell r="B4067">
            <v>6000000</v>
          </cell>
          <cell r="C4067">
            <v>39974</v>
          </cell>
          <cell r="F4067">
            <v>3459590.32</v>
          </cell>
          <cell r="G4067">
            <v>381991</v>
          </cell>
          <cell r="H4067">
            <v>44.54</v>
          </cell>
          <cell r="I4067">
            <v>0.44540000000000002</v>
          </cell>
          <cell r="J4067">
            <v>40009</v>
          </cell>
          <cell r="K4067">
            <v>40709</v>
          </cell>
          <cell r="L4067">
            <v>159300</v>
          </cell>
        </row>
        <row r="4068">
          <cell r="B4068">
            <v>16000000</v>
          </cell>
          <cell r="C4068">
            <v>39974</v>
          </cell>
          <cell r="F4068">
            <v>8819850.6300000008</v>
          </cell>
          <cell r="G4068">
            <v>945098</v>
          </cell>
          <cell r="H4068">
            <v>36.04</v>
          </cell>
          <cell r="I4068">
            <v>0.3604</v>
          </cell>
          <cell r="J4068">
            <v>40009</v>
          </cell>
          <cell r="K4068">
            <v>40709</v>
          </cell>
          <cell r="L4068">
            <v>424800</v>
          </cell>
        </row>
        <row r="4069">
          <cell r="B4069">
            <v>8000000</v>
          </cell>
          <cell r="C4069">
            <v>39974</v>
          </cell>
          <cell r="F4069">
            <v>5928256.7599999998</v>
          </cell>
          <cell r="G4069">
            <v>333421</v>
          </cell>
          <cell r="H4069">
            <v>28.58</v>
          </cell>
          <cell r="I4069">
            <v>0.2858</v>
          </cell>
          <cell r="J4069">
            <v>40009</v>
          </cell>
          <cell r="K4069">
            <v>41075</v>
          </cell>
          <cell r="L4069">
            <v>115200</v>
          </cell>
        </row>
        <row r="4070">
          <cell r="B4070">
            <v>4500000</v>
          </cell>
          <cell r="C4070">
            <v>39974</v>
          </cell>
          <cell r="E4070" t="str">
            <v>Q</v>
          </cell>
          <cell r="F4070">
            <v>2638512.46</v>
          </cell>
          <cell r="G4070">
            <v>339999</v>
          </cell>
          <cell r="H4070">
            <v>41.5</v>
          </cell>
          <cell r="I4070">
            <v>0.41499999999999998</v>
          </cell>
          <cell r="J4070">
            <v>40009</v>
          </cell>
          <cell r="K4070">
            <v>40527</v>
          </cell>
          <cell r="L4070">
            <v>119250</v>
          </cell>
        </row>
        <row r="4071">
          <cell r="B4071">
            <v>3500000</v>
          </cell>
          <cell r="C4071">
            <v>39974</v>
          </cell>
          <cell r="F4071">
            <v>2000621.27</v>
          </cell>
          <cell r="G4071">
            <v>222828</v>
          </cell>
          <cell r="H4071">
            <v>44.54</v>
          </cell>
          <cell r="I4071">
            <v>0.44540000000000002</v>
          </cell>
          <cell r="J4071">
            <v>40009</v>
          </cell>
          <cell r="K4071">
            <v>40709</v>
          </cell>
          <cell r="L4071">
            <v>92925</v>
          </cell>
        </row>
        <row r="4072">
          <cell r="B4072">
            <v>7500000</v>
          </cell>
          <cell r="C4072">
            <v>39974</v>
          </cell>
          <cell r="F4072">
            <v>6093446.9900000002</v>
          </cell>
          <cell r="G4072">
            <v>414592</v>
          </cell>
          <cell r="H4072">
            <v>51.88</v>
          </cell>
          <cell r="I4072">
            <v>0.51880000000000004</v>
          </cell>
          <cell r="J4072">
            <v>40009</v>
          </cell>
          <cell r="K4072">
            <v>41075</v>
          </cell>
          <cell r="L4072">
            <v>146250</v>
          </cell>
        </row>
        <row r="4073">
          <cell r="B4073">
            <v>12000000</v>
          </cell>
          <cell r="C4073">
            <v>39974</v>
          </cell>
          <cell r="F4073">
            <v>9429082.5800000001</v>
          </cell>
          <cell r="G4073">
            <v>549304</v>
          </cell>
          <cell r="H4073">
            <v>35.950000000000003</v>
          </cell>
          <cell r="I4073">
            <v>0.35950000000000004</v>
          </cell>
          <cell r="J4073">
            <v>40009</v>
          </cell>
          <cell r="K4073">
            <v>41075</v>
          </cell>
          <cell r="L4073">
            <v>234000</v>
          </cell>
        </row>
        <row r="4074">
          <cell r="B4074">
            <v>17000000</v>
          </cell>
          <cell r="C4074">
            <v>39974</v>
          </cell>
          <cell r="F4074">
            <v>13157855.34</v>
          </cell>
          <cell r="G4074">
            <v>778181</v>
          </cell>
          <cell r="H4074">
            <v>35.950000000000003</v>
          </cell>
          <cell r="I4074">
            <v>0.35950000000000004</v>
          </cell>
          <cell r="J4074">
            <v>40009</v>
          </cell>
          <cell r="K4074">
            <v>41075</v>
          </cell>
          <cell r="L4074">
            <v>331500</v>
          </cell>
        </row>
        <row r="4075">
          <cell r="B4075">
            <v>4000000</v>
          </cell>
          <cell r="C4075">
            <v>39974</v>
          </cell>
          <cell r="E4075" t="str">
            <v>P</v>
          </cell>
          <cell r="F4075">
            <v>190629.4</v>
          </cell>
          <cell r="G4075">
            <v>407325</v>
          </cell>
          <cell r="H4075">
            <v>38.729999999999997</v>
          </cell>
          <cell r="I4075">
            <v>0.38729999999999998</v>
          </cell>
          <cell r="J4075">
            <v>40009</v>
          </cell>
          <cell r="K4075">
            <v>40344</v>
          </cell>
          <cell r="L4075">
            <v>106000</v>
          </cell>
        </row>
        <row r="4076">
          <cell r="B4076">
            <v>4000000</v>
          </cell>
          <cell r="C4076">
            <v>39974</v>
          </cell>
          <cell r="F4076">
            <v>2101686.7999999998</v>
          </cell>
          <cell r="G4076">
            <v>254661</v>
          </cell>
          <cell r="H4076">
            <v>44.54</v>
          </cell>
          <cell r="I4076">
            <v>0.44540000000000002</v>
          </cell>
          <cell r="J4076">
            <v>40009</v>
          </cell>
          <cell r="K4076">
            <v>40709</v>
          </cell>
          <cell r="L4076">
            <v>106200</v>
          </cell>
        </row>
        <row r="4077">
          <cell r="B4077">
            <v>12000000</v>
          </cell>
          <cell r="C4077">
            <v>39974</v>
          </cell>
          <cell r="F4077">
            <v>9170037.0199999996</v>
          </cell>
          <cell r="G4077">
            <v>549304</v>
          </cell>
          <cell r="H4077">
            <v>35.950000000000003</v>
          </cell>
          <cell r="I4077">
            <v>0.35950000000000004</v>
          </cell>
          <cell r="J4077">
            <v>40009</v>
          </cell>
          <cell r="K4077">
            <v>41075</v>
          </cell>
          <cell r="L4077">
            <v>234000</v>
          </cell>
        </row>
        <row r="4078">
          <cell r="B4078">
            <v>20000000</v>
          </cell>
          <cell r="C4078">
            <v>39974</v>
          </cell>
          <cell r="F4078">
            <v>15558183.07</v>
          </cell>
          <cell r="G4078">
            <v>915507</v>
          </cell>
          <cell r="H4078">
            <v>35.950000000000003</v>
          </cell>
          <cell r="I4078">
            <v>0.35950000000000004</v>
          </cell>
          <cell r="J4078">
            <v>40009</v>
          </cell>
          <cell r="K4078">
            <v>41075</v>
          </cell>
          <cell r="L4078">
            <v>390000</v>
          </cell>
        </row>
        <row r="4079">
          <cell r="B4079">
            <v>2500000</v>
          </cell>
          <cell r="C4079">
            <v>39974</v>
          </cell>
          <cell r="F4079">
            <v>1327743.4099999999</v>
          </cell>
          <cell r="G4079">
            <v>159163</v>
          </cell>
          <cell r="H4079">
            <v>44.54</v>
          </cell>
          <cell r="I4079">
            <v>0.44540000000000002</v>
          </cell>
          <cell r="J4079">
            <v>40009</v>
          </cell>
          <cell r="K4079">
            <v>40709</v>
          </cell>
          <cell r="L4079">
            <v>66375</v>
          </cell>
        </row>
        <row r="4080">
          <cell r="B4080">
            <v>23500000</v>
          </cell>
          <cell r="C4080">
            <v>39974</v>
          </cell>
          <cell r="F4080">
            <v>15995618</v>
          </cell>
          <cell r="G4080">
            <v>946580</v>
          </cell>
          <cell r="H4080">
            <v>25.98</v>
          </cell>
          <cell r="I4080">
            <v>0.25980000000000003</v>
          </cell>
          <cell r="J4080">
            <v>39996</v>
          </cell>
          <cell r="K4080">
            <v>41062</v>
          </cell>
          <cell r="L4080">
            <v>103400</v>
          </cell>
        </row>
        <row r="4081">
          <cell r="B4081">
            <v>10000000</v>
          </cell>
          <cell r="C4081">
            <v>39974</v>
          </cell>
          <cell r="F4081">
            <v>7539633.1500000004</v>
          </cell>
          <cell r="G4081">
            <v>436767</v>
          </cell>
          <cell r="H4081">
            <v>32.22</v>
          </cell>
          <cell r="I4081">
            <v>0.32219999999999999</v>
          </cell>
          <cell r="J4081">
            <v>40009</v>
          </cell>
          <cell r="K4081">
            <v>41075</v>
          </cell>
          <cell r="L4081">
            <v>244000</v>
          </cell>
        </row>
        <row r="4082">
          <cell r="B4082">
            <v>4000000</v>
          </cell>
          <cell r="C4082">
            <v>39974</v>
          </cell>
          <cell r="E4082" t="str">
            <v>R</v>
          </cell>
          <cell r="F4082">
            <v>3358795.01</v>
          </cell>
          <cell r="G4082">
            <v>222275</v>
          </cell>
          <cell r="H4082">
            <v>29.33</v>
          </cell>
          <cell r="I4082">
            <v>0.29330000000000001</v>
          </cell>
          <cell r="J4082">
            <v>40009</v>
          </cell>
          <cell r="K4082">
            <v>40709</v>
          </cell>
          <cell r="L4082">
            <v>65800</v>
          </cell>
        </row>
        <row r="4083">
          <cell r="B4083">
            <v>5000000</v>
          </cell>
          <cell r="C4083">
            <v>39974</v>
          </cell>
          <cell r="F4083">
            <v>2880208.67</v>
          </cell>
          <cell r="G4083">
            <v>318326</v>
          </cell>
          <cell r="H4083">
            <v>44.54</v>
          </cell>
          <cell r="I4083">
            <v>0.44540000000000002</v>
          </cell>
          <cell r="J4083">
            <v>40009</v>
          </cell>
          <cell r="K4083">
            <v>40709</v>
          </cell>
          <cell r="L4083">
            <v>132750</v>
          </cell>
        </row>
        <row r="4084">
          <cell r="B4084">
            <v>7000000</v>
          </cell>
          <cell r="C4084">
            <v>39974</v>
          </cell>
          <cell r="E4084" t="str">
            <v>R</v>
          </cell>
          <cell r="F4084">
            <v>5720299.8499999996</v>
          </cell>
          <cell r="G4084">
            <v>388980</v>
          </cell>
          <cell r="H4084">
            <v>29.33</v>
          </cell>
          <cell r="I4084">
            <v>0.29330000000000001</v>
          </cell>
          <cell r="J4084">
            <v>40009</v>
          </cell>
          <cell r="K4084">
            <v>40709</v>
          </cell>
          <cell r="L4084">
            <v>115150</v>
          </cell>
        </row>
        <row r="4085">
          <cell r="B4085">
            <v>6000000</v>
          </cell>
          <cell r="C4085">
            <v>39974</v>
          </cell>
          <cell r="D4085" t="str">
            <v>A</v>
          </cell>
          <cell r="E4085" t="str">
            <v>T</v>
          </cell>
          <cell r="F4085">
            <v>7715043.1299999999</v>
          </cell>
          <cell r="G4085">
            <v>331674</v>
          </cell>
          <cell r="H4085">
            <v>51.88</v>
          </cell>
          <cell r="I4085">
            <v>0.51880000000000004</v>
          </cell>
          <cell r="J4085">
            <v>40009</v>
          </cell>
          <cell r="K4085">
            <v>41075</v>
          </cell>
          <cell r="L4085">
            <v>117000</v>
          </cell>
        </row>
        <row r="4086">
          <cell r="B4086">
            <v>3000000</v>
          </cell>
          <cell r="C4086">
            <v>39974</v>
          </cell>
          <cell r="F4086">
            <v>1181110.46</v>
          </cell>
          <cell r="G4086">
            <v>226666</v>
          </cell>
          <cell r="H4086">
            <v>41.5</v>
          </cell>
          <cell r="I4086">
            <v>0.41499999999999998</v>
          </cell>
          <cell r="J4086">
            <v>40009</v>
          </cell>
          <cell r="K4086">
            <v>40527</v>
          </cell>
          <cell r="L4086">
            <v>79500</v>
          </cell>
        </row>
        <row r="4087">
          <cell r="B4087">
            <v>5000000</v>
          </cell>
          <cell r="C4087">
            <v>39974</v>
          </cell>
          <cell r="F4087">
            <v>2540414.75</v>
          </cell>
          <cell r="G4087">
            <v>287840</v>
          </cell>
          <cell r="H4087">
            <v>33.19</v>
          </cell>
          <cell r="I4087">
            <v>0.33189999999999997</v>
          </cell>
          <cell r="J4087">
            <v>40009</v>
          </cell>
          <cell r="K4087">
            <v>40709</v>
          </cell>
          <cell r="L4087">
            <v>132250</v>
          </cell>
        </row>
        <row r="4088">
          <cell r="B4088">
            <v>5000000</v>
          </cell>
          <cell r="C4088">
            <v>39974</v>
          </cell>
          <cell r="F4088">
            <v>2726410.19</v>
          </cell>
          <cell r="G4088">
            <v>287840</v>
          </cell>
          <cell r="H4088">
            <v>33.19</v>
          </cell>
          <cell r="I4088">
            <v>0.33189999999999997</v>
          </cell>
          <cell r="J4088">
            <v>40009</v>
          </cell>
          <cell r="K4088">
            <v>40709</v>
          </cell>
          <cell r="L4088">
            <v>132250</v>
          </cell>
        </row>
        <row r="4089">
          <cell r="B4089">
            <v>2000000</v>
          </cell>
          <cell r="C4089">
            <v>39974</v>
          </cell>
          <cell r="F4089">
            <v>700795.14</v>
          </cell>
          <cell r="G4089">
            <v>151111</v>
          </cell>
          <cell r="H4089">
            <v>41.5</v>
          </cell>
          <cell r="I4089">
            <v>0.41499999999999998</v>
          </cell>
          <cell r="J4089">
            <v>40009</v>
          </cell>
          <cell r="K4089">
            <v>40527</v>
          </cell>
          <cell r="L4089">
            <v>53000</v>
          </cell>
        </row>
        <row r="4090">
          <cell r="B4090">
            <v>6000000</v>
          </cell>
          <cell r="C4090">
            <v>39974</v>
          </cell>
          <cell r="F4090">
            <v>4881337.21</v>
          </cell>
          <cell r="G4090">
            <v>331674</v>
          </cell>
          <cell r="H4090">
            <v>51.88</v>
          </cell>
          <cell r="I4090">
            <v>0.51880000000000004</v>
          </cell>
          <cell r="J4090">
            <v>40009</v>
          </cell>
          <cell r="K4090">
            <v>41075</v>
          </cell>
          <cell r="L4090">
            <v>117000</v>
          </cell>
        </row>
        <row r="4091">
          <cell r="B4091">
            <v>2500000</v>
          </cell>
          <cell r="C4091">
            <v>39974</v>
          </cell>
          <cell r="F4091">
            <v>1433438.13</v>
          </cell>
          <cell r="G4091">
            <v>159163</v>
          </cell>
          <cell r="H4091">
            <v>44.54</v>
          </cell>
          <cell r="I4091">
            <v>0.44540000000000002</v>
          </cell>
          <cell r="J4091">
            <v>40009</v>
          </cell>
          <cell r="K4091">
            <v>40709</v>
          </cell>
          <cell r="L4091">
            <v>66375</v>
          </cell>
        </row>
        <row r="4092">
          <cell r="B4092">
            <v>5000000</v>
          </cell>
          <cell r="C4092">
            <v>39974</v>
          </cell>
          <cell r="F4092">
            <v>3702763.71</v>
          </cell>
          <cell r="G4092">
            <v>208388</v>
          </cell>
          <cell r="H4092">
            <v>28.58</v>
          </cell>
          <cell r="I4092">
            <v>0.2858</v>
          </cell>
          <cell r="J4092">
            <v>40009</v>
          </cell>
          <cell r="K4092">
            <v>41075</v>
          </cell>
          <cell r="L4092">
            <v>72000</v>
          </cell>
        </row>
        <row r="4093">
          <cell r="B4093">
            <v>14000000</v>
          </cell>
          <cell r="C4093">
            <v>39974</v>
          </cell>
          <cell r="D4093" t="str">
            <v>A</v>
          </cell>
          <cell r="E4093" t="str">
            <v>T</v>
          </cell>
          <cell r="F4093">
            <v>14768836.52</v>
          </cell>
          <cell r="G4093">
            <v>640855</v>
          </cell>
          <cell r="H4093">
            <v>35.950000000000003</v>
          </cell>
          <cell r="I4093">
            <v>0.35950000000000004</v>
          </cell>
          <cell r="J4093">
            <v>40009</v>
          </cell>
          <cell r="K4093">
            <v>41075</v>
          </cell>
          <cell r="L4093">
            <v>273000</v>
          </cell>
        </row>
        <row r="4094">
          <cell r="B4094">
            <v>3500000</v>
          </cell>
          <cell r="C4094">
            <v>39974</v>
          </cell>
          <cell r="F4094">
            <v>1890345.69</v>
          </cell>
          <cell r="G4094">
            <v>222828</v>
          </cell>
          <cell r="H4094">
            <v>44.54</v>
          </cell>
          <cell r="I4094">
            <v>0.44540000000000002</v>
          </cell>
          <cell r="J4094">
            <v>40009</v>
          </cell>
          <cell r="K4094">
            <v>40709</v>
          </cell>
          <cell r="L4094">
            <v>92925</v>
          </cell>
        </row>
        <row r="4095">
          <cell r="B4095">
            <v>3500000</v>
          </cell>
          <cell r="C4095">
            <v>39974</v>
          </cell>
          <cell r="E4095" t="str">
            <v>Q</v>
          </cell>
          <cell r="F4095">
            <v>220966.43</v>
          </cell>
          <cell r="G4095">
            <v>356410</v>
          </cell>
          <cell r="H4095">
            <v>38.729999999999997</v>
          </cell>
          <cell r="I4095">
            <v>0.38729999999999998</v>
          </cell>
          <cell r="J4095">
            <v>40009</v>
          </cell>
          <cell r="K4095">
            <v>40344</v>
          </cell>
          <cell r="L4095">
            <v>92750</v>
          </cell>
        </row>
        <row r="4096">
          <cell r="B4096">
            <v>2000000</v>
          </cell>
          <cell r="C4096">
            <v>39974</v>
          </cell>
          <cell r="D4096" t="str">
            <v>A</v>
          </cell>
          <cell r="E4096" t="str">
            <v>R</v>
          </cell>
          <cell r="F4096">
            <v>1066092.93</v>
          </cell>
          <cell r="G4096">
            <v>203663</v>
          </cell>
          <cell r="H4096">
            <v>38.729999999999997</v>
          </cell>
          <cell r="I4096">
            <v>0.38729999999999998</v>
          </cell>
          <cell r="J4096">
            <v>40009</v>
          </cell>
          <cell r="K4096">
            <v>40344</v>
          </cell>
          <cell r="L4096">
            <v>53000</v>
          </cell>
        </row>
        <row r="4097">
          <cell r="B4097">
            <v>30000000</v>
          </cell>
          <cell r="C4097">
            <v>39974</v>
          </cell>
          <cell r="F4097">
            <v>20419937.879999999</v>
          </cell>
          <cell r="G4097">
            <v>1208400</v>
          </cell>
          <cell r="H4097">
            <v>25.98</v>
          </cell>
          <cell r="I4097">
            <v>0.25980000000000003</v>
          </cell>
          <cell r="J4097">
            <v>39996</v>
          </cell>
          <cell r="K4097">
            <v>41062</v>
          </cell>
          <cell r="L4097">
            <v>132000</v>
          </cell>
        </row>
        <row r="4098">
          <cell r="B4098">
            <v>3000000</v>
          </cell>
          <cell r="C4098">
            <v>39974</v>
          </cell>
          <cell r="E4098" t="str">
            <v>P</v>
          </cell>
          <cell r="F4098">
            <v>1631322.65</v>
          </cell>
          <cell r="G4098">
            <v>226666</v>
          </cell>
          <cell r="H4098">
            <v>41.5</v>
          </cell>
          <cell r="I4098">
            <v>0.41499999999999998</v>
          </cell>
          <cell r="J4098">
            <v>40009</v>
          </cell>
          <cell r="K4098">
            <v>40527</v>
          </cell>
          <cell r="L4098">
            <v>79500</v>
          </cell>
        </row>
        <row r="4099">
          <cell r="B4099">
            <v>16900000</v>
          </cell>
          <cell r="C4099">
            <v>39974</v>
          </cell>
          <cell r="F4099">
            <v>9442601.5999999996</v>
          </cell>
          <cell r="G4099">
            <v>998260</v>
          </cell>
          <cell r="H4099">
            <v>36.04</v>
          </cell>
          <cell r="I4099">
            <v>0.3604</v>
          </cell>
          <cell r="J4099">
            <v>40009</v>
          </cell>
          <cell r="K4099">
            <v>40709</v>
          </cell>
          <cell r="L4099">
            <v>448695</v>
          </cell>
        </row>
        <row r="4100">
          <cell r="B4100">
            <v>3500000</v>
          </cell>
          <cell r="C4100">
            <v>39974</v>
          </cell>
          <cell r="F4100">
            <v>2637397.12</v>
          </cell>
          <cell r="G4100">
            <v>193477</v>
          </cell>
          <cell r="H4100">
            <v>51.88</v>
          </cell>
          <cell r="I4100">
            <v>0.51880000000000004</v>
          </cell>
          <cell r="J4100">
            <v>40009</v>
          </cell>
          <cell r="K4100">
            <v>41075</v>
          </cell>
          <cell r="L4100">
            <v>68250</v>
          </cell>
        </row>
        <row r="4101">
          <cell r="B4101">
            <v>6000000</v>
          </cell>
          <cell r="C4101">
            <v>39974</v>
          </cell>
          <cell r="E4101" t="str">
            <v>R</v>
          </cell>
          <cell r="F4101">
            <v>4974375.84</v>
          </cell>
          <cell r="G4101">
            <v>381991</v>
          </cell>
          <cell r="H4101">
            <v>44.54</v>
          </cell>
          <cell r="I4101">
            <v>0.44540000000000002</v>
          </cell>
          <cell r="J4101">
            <v>40009</v>
          </cell>
          <cell r="K4101">
            <v>40709</v>
          </cell>
          <cell r="L4101">
            <v>159300</v>
          </cell>
        </row>
        <row r="4102">
          <cell r="B4102">
            <v>5000000</v>
          </cell>
          <cell r="C4102">
            <v>39974</v>
          </cell>
          <cell r="F4102">
            <v>3282715.18</v>
          </cell>
          <cell r="G4102">
            <v>318326</v>
          </cell>
          <cell r="H4102">
            <v>44.54</v>
          </cell>
          <cell r="I4102">
            <v>0.44540000000000002</v>
          </cell>
          <cell r="J4102">
            <v>40009</v>
          </cell>
          <cell r="K4102">
            <v>40709</v>
          </cell>
          <cell r="L4102">
            <v>132750</v>
          </cell>
        </row>
        <row r="4103">
          <cell r="B4103">
            <v>4500000</v>
          </cell>
          <cell r="C4103">
            <v>39975</v>
          </cell>
          <cell r="F4103">
            <v>1552142.11</v>
          </cell>
          <cell r="G4103">
            <v>339999</v>
          </cell>
          <cell r="H4103">
            <v>41.5</v>
          </cell>
          <cell r="I4103">
            <v>0.41499999999999998</v>
          </cell>
          <cell r="J4103">
            <v>40009</v>
          </cell>
          <cell r="K4103">
            <v>40527</v>
          </cell>
          <cell r="L4103">
            <v>119250</v>
          </cell>
        </row>
        <row r="4104">
          <cell r="B4104">
            <v>3000000</v>
          </cell>
          <cell r="C4104">
            <v>39975</v>
          </cell>
          <cell r="F4104">
            <v>1039569.19</v>
          </cell>
          <cell r="G4104">
            <v>226666</v>
          </cell>
          <cell r="H4104">
            <v>41.5</v>
          </cell>
          <cell r="I4104">
            <v>0.41499999999999998</v>
          </cell>
          <cell r="J4104">
            <v>40009</v>
          </cell>
          <cell r="K4104">
            <v>40527</v>
          </cell>
          <cell r="L4104">
            <v>79500</v>
          </cell>
        </row>
        <row r="4105">
          <cell r="B4105">
            <v>9000000</v>
          </cell>
          <cell r="C4105">
            <v>39975</v>
          </cell>
          <cell r="E4105" t="str">
            <v>R</v>
          </cell>
          <cell r="F4105">
            <v>2166024.86</v>
          </cell>
          <cell r="G4105">
            <v>916482</v>
          </cell>
          <cell r="H4105">
            <v>38.729999999999997</v>
          </cell>
          <cell r="I4105">
            <v>0.38729999999999998</v>
          </cell>
          <cell r="J4105">
            <v>40009</v>
          </cell>
          <cell r="K4105">
            <v>40344</v>
          </cell>
          <cell r="L4105">
            <v>238500</v>
          </cell>
        </row>
        <row r="4106">
          <cell r="B4106">
            <v>5000000</v>
          </cell>
          <cell r="C4106">
            <v>39975</v>
          </cell>
          <cell r="F4106">
            <v>2876287.54</v>
          </cell>
          <cell r="G4106">
            <v>318326</v>
          </cell>
          <cell r="H4106">
            <v>44.54</v>
          </cell>
          <cell r="I4106">
            <v>0.44540000000000002</v>
          </cell>
          <cell r="J4106">
            <v>40009</v>
          </cell>
          <cell r="K4106">
            <v>40709</v>
          </cell>
          <cell r="L4106">
            <v>132750</v>
          </cell>
        </row>
        <row r="4107">
          <cell r="B4107">
            <v>5000000</v>
          </cell>
          <cell r="C4107">
            <v>39975</v>
          </cell>
          <cell r="F4107">
            <v>3042774.73</v>
          </cell>
          <cell r="G4107">
            <v>318326</v>
          </cell>
          <cell r="H4107">
            <v>44.54</v>
          </cell>
          <cell r="I4107">
            <v>0.44540000000000002</v>
          </cell>
          <cell r="J4107">
            <v>40009</v>
          </cell>
          <cell r="K4107">
            <v>40709</v>
          </cell>
          <cell r="L4107">
            <v>132750</v>
          </cell>
        </row>
        <row r="4108">
          <cell r="B4108">
            <v>2500000</v>
          </cell>
          <cell r="C4108">
            <v>39975</v>
          </cell>
          <cell r="F4108">
            <v>984602.87</v>
          </cell>
          <cell r="G4108">
            <v>188888</v>
          </cell>
          <cell r="H4108">
            <v>41.5</v>
          </cell>
          <cell r="I4108">
            <v>0.41499999999999998</v>
          </cell>
          <cell r="J4108">
            <v>40009</v>
          </cell>
          <cell r="K4108">
            <v>40527</v>
          </cell>
          <cell r="L4108">
            <v>66250</v>
          </cell>
        </row>
        <row r="4109">
          <cell r="B4109">
            <v>2500000</v>
          </cell>
          <cell r="C4109">
            <v>39975</v>
          </cell>
          <cell r="E4109" t="str">
            <v>R</v>
          </cell>
          <cell r="F4109">
            <v>726059.72</v>
          </cell>
          <cell r="G4109">
            <v>254579</v>
          </cell>
          <cell r="H4109">
            <v>38.729999999999997</v>
          </cell>
          <cell r="I4109">
            <v>0.38729999999999998</v>
          </cell>
          <cell r="J4109">
            <v>40009</v>
          </cell>
          <cell r="K4109">
            <v>40344</v>
          </cell>
          <cell r="L4109">
            <v>66250</v>
          </cell>
        </row>
        <row r="4110">
          <cell r="B4110">
            <v>2500000</v>
          </cell>
          <cell r="C4110">
            <v>39975</v>
          </cell>
          <cell r="E4110" t="str">
            <v>Q</v>
          </cell>
          <cell r="F4110">
            <v>664540.68000000005</v>
          </cell>
          <cell r="G4110">
            <v>254579</v>
          </cell>
          <cell r="H4110">
            <v>38.729999999999997</v>
          </cell>
          <cell r="I4110">
            <v>0.38729999999999998</v>
          </cell>
          <cell r="J4110">
            <v>40009</v>
          </cell>
          <cell r="K4110">
            <v>40344</v>
          </cell>
          <cell r="L4110">
            <v>66250</v>
          </cell>
        </row>
        <row r="4111">
          <cell r="B4111">
            <v>9000000</v>
          </cell>
          <cell r="C4111">
            <v>39975</v>
          </cell>
          <cell r="F4111">
            <v>5562399.1299999999</v>
          </cell>
          <cell r="G4111">
            <v>572986</v>
          </cell>
          <cell r="H4111">
            <v>44.54</v>
          </cell>
          <cell r="I4111">
            <v>0.44540000000000002</v>
          </cell>
          <cell r="J4111">
            <v>40009</v>
          </cell>
          <cell r="K4111">
            <v>40709</v>
          </cell>
          <cell r="L4111">
            <v>238950</v>
          </cell>
        </row>
        <row r="4112">
          <cell r="B4112">
            <v>4000000</v>
          </cell>
          <cell r="C4112">
            <v>39975</v>
          </cell>
          <cell r="F4112">
            <v>1388217.43</v>
          </cell>
          <cell r="G4112">
            <v>302221</v>
          </cell>
          <cell r="H4112">
            <v>41.5</v>
          </cell>
          <cell r="I4112">
            <v>0.41499999999999998</v>
          </cell>
          <cell r="J4112">
            <v>40009</v>
          </cell>
          <cell r="K4112">
            <v>40527</v>
          </cell>
          <cell r="L4112">
            <v>106000</v>
          </cell>
        </row>
        <row r="4113">
          <cell r="B4113">
            <v>4000000</v>
          </cell>
          <cell r="C4113">
            <v>39975</v>
          </cell>
          <cell r="D4113" t="str">
            <v>A</v>
          </cell>
          <cell r="F4113">
            <v>2749379.59</v>
          </cell>
          <cell r="G4113">
            <v>233338</v>
          </cell>
          <cell r="H4113">
            <v>48.86</v>
          </cell>
          <cell r="I4113">
            <v>0.48859999999999998</v>
          </cell>
          <cell r="J4113">
            <v>40009</v>
          </cell>
          <cell r="K4113">
            <v>40892</v>
          </cell>
          <cell r="L4113">
            <v>98000</v>
          </cell>
        </row>
        <row r="4114">
          <cell r="B4114">
            <v>2000000</v>
          </cell>
          <cell r="C4114">
            <v>39975</v>
          </cell>
          <cell r="D4114" t="str">
            <v>A</v>
          </cell>
          <cell r="E4114" t="str">
            <v>R</v>
          </cell>
          <cell r="F4114">
            <v>1535373.84</v>
          </cell>
          <cell r="G4114">
            <v>151111</v>
          </cell>
          <cell r="H4114">
            <v>41.5</v>
          </cell>
          <cell r="I4114">
            <v>0.41499999999999998</v>
          </cell>
          <cell r="J4114">
            <v>40009</v>
          </cell>
          <cell r="K4114">
            <v>40527</v>
          </cell>
          <cell r="L4114">
            <v>53000</v>
          </cell>
        </row>
        <row r="4115">
          <cell r="B4115">
            <v>4000000</v>
          </cell>
          <cell r="C4115">
            <v>39975</v>
          </cell>
          <cell r="E4115" t="str">
            <v>Q</v>
          </cell>
          <cell r="F4115">
            <v>2738666.97</v>
          </cell>
          <cell r="G4115">
            <v>302221</v>
          </cell>
          <cell r="H4115">
            <v>41.5</v>
          </cell>
          <cell r="I4115">
            <v>0.41499999999999998</v>
          </cell>
          <cell r="J4115">
            <v>40009</v>
          </cell>
          <cell r="K4115">
            <v>40527</v>
          </cell>
          <cell r="L4115">
            <v>106000</v>
          </cell>
        </row>
        <row r="4116">
          <cell r="B4116">
            <v>4000000</v>
          </cell>
          <cell r="C4116">
            <v>39975</v>
          </cell>
          <cell r="F4116">
            <v>2282134.73</v>
          </cell>
          <cell r="G4116">
            <v>254661</v>
          </cell>
          <cell r="H4116">
            <v>44.54</v>
          </cell>
          <cell r="I4116">
            <v>0.44540000000000002</v>
          </cell>
          <cell r="J4116">
            <v>40009</v>
          </cell>
          <cell r="K4116">
            <v>40709</v>
          </cell>
          <cell r="L4116">
            <v>106200</v>
          </cell>
        </row>
        <row r="4117">
          <cell r="B4117">
            <v>8000000</v>
          </cell>
          <cell r="C4117">
            <v>39975</v>
          </cell>
          <cell r="F4117">
            <v>5662856.0700000003</v>
          </cell>
          <cell r="G4117">
            <v>466675</v>
          </cell>
          <cell r="H4117">
            <v>48.86</v>
          </cell>
          <cell r="I4117">
            <v>0.48859999999999998</v>
          </cell>
          <cell r="J4117">
            <v>40009</v>
          </cell>
          <cell r="K4117">
            <v>40892</v>
          </cell>
          <cell r="L4117">
            <v>196000</v>
          </cell>
        </row>
        <row r="4118">
          <cell r="B4118">
            <v>7500000</v>
          </cell>
          <cell r="C4118">
            <v>39975</v>
          </cell>
          <cell r="F4118">
            <v>6561246.0899999999</v>
          </cell>
          <cell r="G4118">
            <v>414592</v>
          </cell>
          <cell r="H4118">
            <v>51.88</v>
          </cell>
          <cell r="I4118">
            <v>0.51880000000000004</v>
          </cell>
          <cell r="J4118">
            <v>40009</v>
          </cell>
          <cell r="K4118">
            <v>41075</v>
          </cell>
          <cell r="L4118">
            <v>146250</v>
          </cell>
        </row>
        <row r="4119">
          <cell r="B4119">
            <v>8000000</v>
          </cell>
          <cell r="C4119">
            <v>39975</v>
          </cell>
          <cell r="F4119">
            <v>4310028.97</v>
          </cell>
          <cell r="G4119">
            <v>509321</v>
          </cell>
          <cell r="H4119">
            <v>44.54</v>
          </cell>
          <cell r="I4119">
            <v>0.44540000000000002</v>
          </cell>
          <cell r="J4119">
            <v>40009</v>
          </cell>
          <cell r="K4119">
            <v>40709</v>
          </cell>
          <cell r="L4119">
            <v>212400</v>
          </cell>
        </row>
        <row r="4120">
          <cell r="B4120">
            <v>5000000</v>
          </cell>
          <cell r="C4120">
            <v>39975</v>
          </cell>
          <cell r="F4120">
            <v>2881044.47</v>
          </cell>
          <cell r="G4120">
            <v>318326</v>
          </cell>
          <cell r="H4120">
            <v>44.54</v>
          </cell>
          <cell r="I4120">
            <v>0.44540000000000002</v>
          </cell>
          <cell r="J4120">
            <v>40009</v>
          </cell>
          <cell r="K4120">
            <v>40709</v>
          </cell>
          <cell r="L4120">
            <v>132750</v>
          </cell>
        </row>
        <row r="4121">
          <cell r="B4121">
            <v>4500000</v>
          </cell>
          <cell r="C4121">
            <v>39975</v>
          </cell>
          <cell r="F4121">
            <v>1568784.81</v>
          </cell>
          <cell r="G4121">
            <v>339999</v>
          </cell>
          <cell r="H4121">
            <v>41.5</v>
          </cell>
          <cell r="I4121">
            <v>0.41499999999999998</v>
          </cell>
          <cell r="J4121">
            <v>40009</v>
          </cell>
          <cell r="K4121">
            <v>40527</v>
          </cell>
          <cell r="L4121">
            <v>119250</v>
          </cell>
        </row>
        <row r="4122">
          <cell r="B4122">
            <v>11000000</v>
          </cell>
          <cell r="C4122">
            <v>39975</v>
          </cell>
          <cell r="F4122">
            <v>8344395.6299999999</v>
          </cell>
          <cell r="G4122">
            <v>503529</v>
          </cell>
          <cell r="H4122">
            <v>35.950000000000003</v>
          </cell>
          <cell r="I4122">
            <v>0.35950000000000004</v>
          </cell>
          <cell r="J4122">
            <v>40009</v>
          </cell>
          <cell r="K4122">
            <v>41075</v>
          </cell>
          <cell r="L4122">
            <v>214500</v>
          </cell>
        </row>
        <row r="4123">
          <cell r="B4123">
            <v>20000000</v>
          </cell>
          <cell r="C4123">
            <v>39975</v>
          </cell>
          <cell r="F4123">
            <v>15485162.550000001</v>
          </cell>
          <cell r="G4123">
            <v>915507</v>
          </cell>
          <cell r="H4123">
            <v>35.950000000000003</v>
          </cell>
          <cell r="I4123">
            <v>0.35950000000000004</v>
          </cell>
          <cell r="J4123">
            <v>40009</v>
          </cell>
          <cell r="K4123">
            <v>41075</v>
          </cell>
          <cell r="L4123">
            <v>390000</v>
          </cell>
        </row>
        <row r="4124">
          <cell r="B4124">
            <v>25000000</v>
          </cell>
          <cell r="C4124">
            <v>39975</v>
          </cell>
          <cell r="D4124" t="str">
            <v>A</v>
          </cell>
          <cell r="E4124" t="str">
            <v>S</v>
          </cell>
          <cell r="F4124">
            <v>20130830.129999999</v>
          </cell>
          <cell r="G4124">
            <v>1476716</v>
          </cell>
          <cell r="H4124">
            <v>36.04</v>
          </cell>
          <cell r="I4124">
            <v>0.3604</v>
          </cell>
          <cell r="J4124">
            <v>40009</v>
          </cell>
          <cell r="K4124">
            <v>40709</v>
          </cell>
          <cell r="L4124">
            <v>663750</v>
          </cell>
        </row>
        <row r="4125">
          <cell r="B4125">
            <v>4500000</v>
          </cell>
          <cell r="C4125">
            <v>39975</v>
          </cell>
          <cell r="F4125">
            <v>1544941.26</v>
          </cell>
          <cell r="G4125">
            <v>339999</v>
          </cell>
          <cell r="H4125">
            <v>41.5</v>
          </cell>
          <cell r="I4125">
            <v>0.41499999999999998</v>
          </cell>
          <cell r="J4125">
            <v>40009</v>
          </cell>
          <cell r="K4125">
            <v>40527</v>
          </cell>
          <cell r="L4125">
            <v>119250</v>
          </cell>
        </row>
        <row r="4126">
          <cell r="B4126">
            <v>5000000</v>
          </cell>
          <cell r="C4126">
            <v>39975</v>
          </cell>
          <cell r="F4126">
            <v>1753324.45</v>
          </cell>
          <cell r="G4126">
            <v>377777</v>
          </cell>
          <cell r="H4126">
            <v>41.5</v>
          </cell>
          <cell r="I4126">
            <v>0.41499999999999998</v>
          </cell>
          <cell r="J4126">
            <v>40009</v>
          </cell>
          <cell r="K4126">
            <v>40527</v>
          </cell>
          <cell r="L4126">
            <v>132500</v>
          </cell>
        </row>
        <row r="4127">
          <cell r="B4127">
            <v>8000000</v>
          </cell>
          <cell r="C4127">
            <v>39975</v>
          </cell>
          <cell r="F4127">
            <v>6004134.7000000002</v>
          </cell>
          <cell r="G4127">
            <v>349413</v>
          </cell>
          <cell r="H4127">
            <v>32.22</v>
          </cell>
          <cell r="I4127">
            <v>0.32219999999999999</v>
          </cell>
          <cell r="J4127">
            <v>40009</v>
          </cell>
          <cell r="K4127">
            <v>41075</v>
          </cell>
          <cell r="L4127">
            <v>195200</v>
          </cell>
        </row>
        <row r="4128">
          <cell r="B4128">
            <v>4000000</v>
          </cell>
          <cell r="C4128">
            <v>39975</v>
          </cell>
          <cell r="E4128" t="str">
            <v>P</v>
          </cell>
          <cell r="F4128">
            <v>2474154.67</v>
          </cell>
          <cell r="G4128">
            <v>222275</v>
          </cell>
          <cell r="H4128">
            <v>29.33</v>
          </cell>
          <cell r="I4128">
            <v>0.29330000000000001</v>
          </cell>
          <cell r="J4128">
            <v>40009</v>
          </cell>
          <cell r="K4128">
            <v>40709</v>
          </cell>
          <cell r="L4128">
            <v>65800</v>
          </cell>
        </row>
        <row r="4129">
          <cell r="B4129">
            <v>20000000</v>
          </cell>
          <cell r="C4129">
            <v>39975</v>
          </cell>
          <cell r="D4129" t="str">
            <v>A</v>
          </cell>
          <cell r="E4129" t="str">
            <v>T</v>
          </cell>
          <cell r="F4129">
            <v>16871012.010000002</v>
          </cell>
          <cell r="G4129">
            <v>1455097</v>
          </cell>
          <cell r="H4129">
            <v>36.090000000000003</v>
          </cell>
          <cell r="I4129">
            <v>0.36090000000000005</v>
          </cell>
          <cell r="J4129">
            <v>40009</v>
          </cell>
          <cell r="K4129">
            <v>40527</v>
          </cell>
          <cell r="L4129">
            <v>530000</v>
          </cell>
        </row>
        <row r="4130">
          <cell r="B4130">
            <v>24000000</v>
          </cell>
          <cell r="C4130">
            <v>39975</v>
          </cell>
          <cell r="F4130">
            <v>18361163</v>
          </cell>
          <cell r="G4130">
            <v>1098608</v>
          </cell>
          <cell r="H4130">
            <v>35.950000000000003</v>
          </cell>
          <cell r="I4130">
            <v>0.35950000000000004</v>
          </cell>
          <cell r="J4130">
            <v>40009</v>
          </cell>
          <cell r="K4130">
            <v>41075</v>
          </cell>
          <cell r="L4130">
            <v>468000</v>
          </cell>
        </row>
        <row r="4131">
          <cell r="B4131">
            <v>20000000</v>
          </cell>
          <cell r="C4131">
            <v>39975</v>
          </cell>
          <cell r="D4131" t="str">
            <v>A</v>
          </cell>
          <cell r="E4131" t="str">
            <v>S</v>
          </cell>
          <cell r="F4131">
            <v>16376886.800000001</v>
          </cell>
          <cell r="G4131">
            <v>1181373</v>
          </cell>
          <cell r="H4131">
            <v>36.04</v>
          </cell>
          <cell r="I4131">
            <v>0.3604</v>
          </cell>
          <cell r="J4131">
            <v>40009</v>
          </cell>
          <cell r="K4131">
            <v>40709</v>
          </cell>
          <cell r="L4131">
            <v>531000</v>
          </cell>
        </row>
        <row r="4132">
          <cell r="B4132">
            <v>14500000</v>
          </cell>
          <cell r="C4132">
            <v>39975</v>
          </cell>
          <cell r="F4132">
            <v>10331115.310000001</v>
          </cell>
          <cell r="G4132">
            <v>663743</v>
          </cell>
          <cell r="H4132">
            <v>35.950000000000003</v>
          </cell>
          <cell r="I4132">
            <v>0.35950000000000004</v>
          </cell>
          <cell r="J4132">
            <v>40009</v>
          </cell>
          <cell r="K4132">
            <v>41075</v>
          </cell>
          <cell r="L4132">
            <v>282750</v>
          </cell>
        </row>
        <row r="4133">
          <cell r="B4133">
            <v>5000000</v>
          </cell>
          <cell r="C4133">
            <v>39975</v>
          </cell>
          <cell r="F4133">
            <v>2646388.0499999998</v>
          </cell>
          <cell r="G4133">
            <v>318326</v>
          </cell>
          <cell r="H4133">
            <v>44.54</v>
          </cell>
          <cell r="I4133">
            <v>0.44540000000000002</v>
          </cell>
          <cell r="J4133">
            <v>40009</v>
          </cell>
          <cell r="K4133">
            <v>40709</v>
          </cell>
          <cell r="L4133">
            <v>132750</v>
          </cell>
        </row>
        <row r="4134">
          <cell r="B4134">
            <v>15000000</v>
          </cell>
          <cell r="C4134">
            <v>39975</v>
          </cell>
          <cell r="D4134" t="str">
            <v>A</v>
          </cell>
          <cell r="E4134" t="str">
            <v>S</v>
          </cell>
          <cell r="F4134">
            <v>14442627.4</v>
          </cell>
          <cell r="G4134">
            <v>686630</v>
          </cell>
          <cell r="H4134">
            <v>35.950000000000003</v>
          </cell>
          <cell r="I4134">
            <v>0.35950000000000004</v>
          </cell>
          <cell r="J4134">
            <v>40009</v>
          </cell>
          <cell r="K4134">
            <v>41075</v>
          </cell>
          <cell r="L4134">
            <v>292500</v>
          </cell>
        </row>
        <row r="4135">
          <cell r="B4135">
            <v>4000000</v>
          </cell>
          <cell r="C4135">
            <v>39975</v>
          </cell>
          <cell r="F4135">
            <v>1399563.73</v>
          </cell>
          <cell r="G4135">
            <v>302221</v>
          </cell>
          <cell r="H4135">
            <v>41.5</v>
          </cell>
          <cell r="I4135">
            <v>0.41499999999999998</v>
          </cell>
          <cell r="J4135">
            <v>40009</v>
          </cell>
          <cell r="K4135">
            <v>40527</v>
          </cell>
          <cell r="L4135">
            <v>106000</v>
          </cell>
        </row>
        <row r="4136">
          <cell r="B4136">
            <v>7000000</v>
          </cell>
          <cell r="C4136">
            <v>39975</v>
          </cell>
          <cell r="F4136">
            <v>4162268.97</v>
          </cell>
          <cell r="G4136">
            <v>445656</v>
          </cell>
          <cell r="H4136">
            <v>44.54</v>
          </cell>
          <cell r="I4136">
            <v>0.44540000000000002</v>
          </cell>
          <cell r="J4136">
            <v>40009</v>
          </cell>
          <cell r="K4136">
            <v>40709</v>
          </cell>
          <cell r="L4136">
            <v>185850</v>
          </cell>
        </row>
        <row r="4137">
          <cell r="B4137">
            <v>6000000</v>
          </cell>
          <cell r="C4137">
            <v>39975</v>
          </cell>
          <cell r="F4137">
            <v>3452668.97</v>
          </cell>
          <cell r="G4137">
            <v>381991</v>
          </cell>
          <cell r="H4137">
            <v>44.54</v>
          </cell>
          <cell r="I4137">
            <v>0.44540000000000002</v>
          </cell>
          <cell r="J4137">
            <v>40009</v>
          </cell>
          <cell r="K4137">
            <v>40709</v>
          </cell>
          <cell r="L4137">
            <v>159300</v>
          </cell>
        </row>
        <row r="4138">
          <cell r="B4138">
            <v>12000000</v>
          </cell>
          <cell r="C4138">
            <v>39975</v>
          </cell>
          <cell r="F4138">
            <v>5557998.8600000003</v>
          </cell>
          <cell r="G4138">
            <v>650011</v>
          </cell>
          <cell r="H4138">
            <v>26.58</v>
          </cell>
          <cell r="I4138">
            <v>0.26579999999999998</v>
          </cell>
          <cell r="J4138">
            <v>39996</v>
          </cell>
          <cell r="K4138">
            <v>40696</v>
          </cell>
          <cell r="L4138">
            <v>77400</v>
          </cell>
        </row>
        <row r="4139">
          <cell r="B4139">
            <v>4000000</v>
          </cell>
          <cell r="C4139">
            <v>39975</v>
          </cell>
          <cell r="F4139">
            <v>3120340.7</v>
          </cell>
          <cell r="G4139">
            <v>221116</v>
          </cell>
          <cell r="H4139">
            <v>51.88</v>
          </cell>
          <cell r="I4139">
            <v>0.51880000000000004</v>
          </cell>
          <cell r="J4139">
            <v>40009</v>
          </cell>
          <cell r="K4139">
            <v>41075</v>
          </cell>
          <cell r="L4139">
            <v>78000</v>
          </cell>
        </row>
        <row r="4140">
          <cell r="B4140">
            <v>4000000</v>
          </cell>
          <cell r="C4140">
            <v>39975</v>
          </cell>
          <cell r="F4140">
            <v>2051745.65</v>
          </cell>
          <cell r="G4140">
            <v>254661</v>
          </cell>
          <cell r="H4140">
            <v>44.54</v>
          </cell>
          <cell r="I4140">
            <v>0.44540000000000002</v>
          </cell>
          <cell r="J4140">
            <v>40009</v>
          </cell>
          <cell r="K4140">
            <v>40709</v>
          </cell>
          <cell r="L4140">
            <v>106200</v>
          </cell>
        </row>
        <row r="4141">
          <cell r="B4141">
            <v>4500000</v>
          </cell>
          <cell r="C4141">
            <v>39975</v>
          </cell>
          <cell r="F4141">
            <v>1241739.01</v>
          </cell>
          <cell r="G4141">
            <v>339999</v>
          </cell>
          <cell r="H4141">
            <v>41.5</v>
          </cell>
          <cell r="I4141">
            <v>0.41499999999999998</v>
          </cell>
          <cell r="J4141">
            <v>40009</v>
          </cell>
          <cell r="K4141">
            <v>40527</v>
          </cell>
          <cell r="L4141">
            <v>119250</v>
          </cell>
        </row>
        <row r="4142">
          <cell r="B4142">
            <v>3000000</v>
          </cell>
          <cell r="C4142">
            <v>39975</v>
          </cell>
          <cell r="E4142" t="str">
            <v>P</v>
          </cell>
          <cell r="F4142">
            <v>1392868.42</v>
          </cell>
          <cell r="G4142">
            <v>226666</v>
          </cell>
          <cell r="H4142">
            <v>41.5</v>
          </cell>
          <cell r="I4142">
            <v>0.41499999999999998</v>
          </cell>
          <cell r="J4142">
            <v>40009</v>
          </cell>
          <cell r="K4142">
            <v>40527</v>
          </cell>
          <cell r="L4142">
            <v>79500</v>
          </cell>
        </row>
        <row r="4143">
          <cell r="B4143">
            <v>3000000</v>
          </cell>
          <cell r="C4143">
            <v>39975</v>
          </cell>
          <cell r="E4143" t="str">
            <v>P</v>
          </cell>
          <cell r="F4143">
            <v>2547446.0299999998</v>
          </cell>
          <cell r="G4143">
            <v>165837</v>
          </cell>
          <cell r="H4143">
            <v>51.88</v>
          </cell>
          <cell r="I4143">
            <v>0.51880000000000004</v>
          </cell>
          <cell r="J4143">
            <v>40009</v>
          </cell>
          <cell r="K4143">
            <v>41075</v>
          </cell>
          <cell r="L4143">
            <v>58500</v>
          </cell>
        </row>
        <row r="4144">
          <cell r="B4144">
            <v>15000000</v>
          </cell>
          <cell r="C4144">
            <v>39975</v>
          </cell>
          <cell r="E4144" t="str">
            <v>P</v>
          </cell>
          <cell r="F4144">
            <v>6420620.5099999998</v>
          </cell>
          <cell r="G4144">
            <v>1091323</v>
          </cell>
          <cell r="H4144">
            <v>36.090000000000003</v>
          </cell>
          <cell r="I4144">
            <v>0.36090000000000005</v>
          </cell>
          <cell r="J4144">
            <v>40009</v>
          </cell>
          <cell r="K4144">
            <v>40527</v>
          </cell>
          <cell r="L4144">
            <v>397500</v>
          </cell>
        </row>
        <row r="4145">
          <cell r="B4145">
            <v>5000000</v>
          </cell>
          <cell r="C4145">
            <v>39975</v>
          </cell>
          <cell r="E4145" t="str">
            <v>P</v>
          </cell>
          <cell r="F4145">
            <v>4388308.47</v>
          </cell>
          <cell r="G4145">
            <v>276395</v>
          </cell>
          <cell r="H4145">
            <v>51.88</v>
          </cell>
          <cell r="I4145">
            <v>0.51880000000000004</v>
          </cell>
          <cell r="J4145">
            <v>40009</v>
          </cell>
          <cell r="K4145">
            <v>41075</v>
          </cell>
          <cell r="L4145">
            <v>97500</v>
          </cell>
        </row>
        <row r="4146">
          <cell r="B4146">
            <v>4000000</v>
          </cell>
          <cell r="C4146">
            <v>39975</v>
          </cell>
          <cell r="F4146">
            <v>2179179.16</v>
          </cell>
          <cell r="G4146">
            <v>230272</v>
          </cell>
          <cell r="H4146">
            <v>33.19</v>
          </cell>
          <cell r="I4146">
            <v>0.33189999999999997</v>
          </cell>
          <cell r="J4146">
            <v>40009</v>
          </cell>
          <cell r="K4146">
            <v>40709</v>
          </cell>
          <cell r="L4146">
            <v>105800</v>
          </cell>
        </row>
        <row r="4147">
          <cell r="B4147">
            <v>30000000</v>
          </cell>
          <cell r="C4147">
            <v>39975</v>
          </cell>
          <cell r="F4147">
            <v>22839961.190000001</v>
          </cell>
          <cell r="G4147">
            <v>1373260</v>
          </cell>
          <cell r="H4147">
            <v>35.950000000000003</v>
          </cell>
          <cell r="I4147">
            <v>0.35950000000000004</v>
          </cell>
          <cell r="J4147">
            <v>40009</v>
          </cell>
          <cell r="K4147">
            <v>41075</v>
          </cell>
          <cell r="L4147">
            <v>585000</v>
          </cell>
        </row>
        <row r="4148">
          <cell r="B4148">
            <v>10000000</v>
          </cell>
          <cell r="C4148">
            <v>39975</v>
          </cell>
          <cell r="F4148">
            <v>5677895.8399999999</v>
          </cell>
          <cell r="G4148">
            <v>636651</v>
          </cell>
          <cell r="H4148">
            <v>44.54</v>
          </cell>
          <cell r="I4148">
            <v>0.44540000000000002</v>
          </cell>
          <cell r="J4148">
            <v>40009</v>
          </cell>
          <cell r="K4148">
            <v>40709</v>
          </cell>
          <cell r="L4148">
            <v>265500</v>
          </cell>
        </row>
        <row r="4149">
          <cell r="B4149">
            <v>16000000</v>
          </cell>
          <cell r="C4149">
            <v>39975</v>
          </cell>
          <cell r="F4149">
            <v>8927948.9100000001</v>
          </cell>
          <cell r="G4149">
            <v>945098</v>
          </cell>
          <cell r="H4149">
            <v>36.04</v>
          </cell>
          <cell r="I4149">
            <v>0.3604</v>
          </cell>
          <cell r="J4149">
            <v>40009</v>
          </cell>
          <cell r="K4149">
            <v>40709</v>
          </cell>
          <cell r="L4149">
            <v>424800</v>
          </cell>
        </row>
        <row r="4150">
          <cell r="B4150">
            <v>8000000</v>
          </cell>
          <cell r="C4150">
            <v>39975</v>
          </cell>
          <cell r="F4150">
            <v>19454.41</v>
          </cell>
          <cell r="G4150">
            <v>814650</v>
          </cell>
          <cell r="H4150">
            <v>38.729999999999997</v>
          </cell>
          <cell r="I4150">
            <v>0.38729999999999998</v>
          </cell>
          <cell r="J4150">
            <v>40009</v>
          </cell>
          <cell r="K4150">
            <v>40344</v>
          </cell>
          <cell r="L4150">
            <v>212000</v>
          </cell>
        </row>
        <row r="4151">
          <cell r="B4151">
            <v>5000000</v>
          </cell>
          <cell r="C4151">
            <v>39975</v>
          </cell>
          <cell r="D4151" t="str">
            <v>A</v>
          </cell>
          <cell r="E4151" t="str">
            <v>T</v>
          </cell>
          <cell r="F4151">
            <v>6220031.1900000004</v>
          </cell>
          <cell r="G4151">
            <v>276395</v>
          </cell>
          <cell r="H4151">
            <v>51.88</v>
          </cell>
          <cell r="I4151">
            <v>0.51880000000000004</v>
          </cell>
          <cell r="J4151">
            <v>40009</v>
          </cell>
          <cell r="K4151">
            <v>41075</v>
          </cell>
          <cell r="L4151">
            <v>97500</v>
          </cell>
        </row>
        <row r="4152">
          <cell r="B4152">
            <v>28000000</v>
          </cell>
          <cell r="C4152">
            <v>39976</v>
          </cell>
          <cell r="F4152">
            <v>21279055.449999999</v>
          </cell>
          <cell r="G4152">
            <v>1281709</v>
          </cell>
          <cell r="H4152">
            <v>35.950000000000003</v>
          </cell>
          <cell r="I4152">
            <v>0.35950000000000004</v>
          </cell>
          <cell r="J4152">
            <v>40009</v>
          </cell>
          <cell r="K4152">
            <v>41075</v>
          </cell>
          <cell r="L4152">
            <v>546000</v>
          </cell>
        </row>
        <row r="4153">
          <cell r="B4153">
            <v>4000000</v>
          </cell>
          <cell r="C4153">
            <v>39976</v>
          </cell>
          <cell r="D4153" t="str">
            <v>A</v>
          </cell>
          <cell r="E4153" t="str">
            <v>T</v>
          </cell>
          <cell r="F4153">
            <v>4220097.33</v>
          </cell>
          <cell r="G4153">
            <v>302221</v>
          </cell>
          <cell r="H4153">
            <v>41.5</v>
          </cell>
          <cell r="I4153">
            <v>0.41499999999999998</v>
          </cell>
          <cell r="J4153">
            <v>40009</v>
          </cell>
          <cell r="K4153">
            <v>40527</v>
          </cell>
          <cell r="L4153">
            <v>106000</v>
          </cell>
        </row>
        <row r="4154">
          <cell r="B4154">
            <v>6000000</v>
          </cell>
          <cell r="C4154">
            <v>39976</v>
          </cell>
          <cell r="F4154">
            <v>4588860.6500000004</v>
          </cell>
          <cell r="G4154">
            <v>262060</v>
          </cell>
          <cell r="H4154">
            <v>32.22</v>
          </cell>
          <cell r="I4154">
            <v>0.32219999999999999</v>
          </cell>
          <cell r="J4154">
            <v>40009</v>
          </cell>
          <cell r="K4154">
            <v>41075</v>
          </cell>
          <cell r="L4154">
            <v>146400</v>
          </cell>
        </row>
        <row r="4155">
          <cell r="B4155">
            <v>5000000</v>
          </cell>
          <cell r="C4155">
            <v>39976</v>
          </cell>
          <cell r="F4155">
            <v>2045662.88</v>
          </cell>
          <cell r="G4155">
            <v>377777</v>
          </cell>
          <cell r="H4155">
            <v>41.5</v>
          </cell>
          <cell r="I4155">
            <v>0.41499999999999998</v>
          </cell>
          <cell r="J4155">
            <v>40009</v>
          </cell>
          <cell r="K4155">
            <v>40527</v>
          </cell>
          <cell r="L4155">
            <v>132500</v>
          </cell>
        </row>
        <row r="4156">
          <cell r="B4156">
            <v>29500000</v>
          </cell>
          <cell r="C4156">
            <v>39976</v>
          </cell>
          <cell r="F4156">
            <v>22371212.789999999</v>
          </cell>
          <cell r="G4156">
            <v>1350372</v>
          </cell>
          <cell r="H4156">
            <v>35.950000000000003</v>
          </cell>
          <cell r="I4156">
            <v>0.35950000000000004</v>
          </cell>
          <cell r="J4156">
            <v>40009</v>
          </cell>
          <cell r="K4156">
            <v>41075</v>
          </cell>
          <cell r="L4156">
            <v>575250</v>
          </cell>
        </row>
        <row r="4157">
          <cell r="B4157">
            <v>4000000</v>
          </cell>
          <cell r="C4157">
            <v>39976</v>
          </cell>
          <cell r="F4157">
            <v>3238944.95</v>
          </cell>
          <cell r="G4157">
            <v>221116</v>
          </cell>
          <cell r="H4157">
            <v>51.88</v>
          </cell>
          <cell r="I4157">
            <v>0.51880000000000004</v>
          </cell>
          <cell r="J4157">
            <v>40009</v>
          </cell>
          <cell r="K4157">
            <v>41075</v>
          </cell>
          <cell r="L4157">
            <v>78000</v>
          </cell>
        </row>
        <row r="4158">
          <cell r="B4158">
            <v>4500000</v>
          </cell>
          <cell r="C4158">
            <v>39976</v>
          </cell>
          <cell r="D4158" t="str">
            <v>A</v>
          </cell>
          <cell r="E4158" t="str">
            <v>T</v>
          </cell>
          <cell r="F4158">
            <v>5182242.17</v>
          </cell>
          <cell r="G4158">
            <v>286493</v>
          </cell>
          <cell r="H4158">
            <v>44.54</v>
          </cell>
          <cell r="I4158">
            <v>0.44540000000000002</v>
          </cell>
          <cell r="J4158">
            <v>40009</v>
          </cell>
          <cell r="K4158">
            <v>40709</v>
          </cell>
          <cell r="L4158">
            <v>119475</v>
          </cell>
        </row>
        <row r="4159">
          <cell r="B4159">
            <v>4000000</v>
          </cell>
          <cell r="C4159">
            <v>39976</v>
          </cell>
          <cell r="F4159">
            <v>2299948.9500000002</v>
          </cell>
          <cell r="G4159">
            <v>254661</v>
          </cell>
          <cell r="H4159">
            <v>44.54</v>
          </cell>
          <cell r="I4159">
            <v>0.44540000000000002</v>
          </cell>
          <cell r="J4159">
            <v>40009</v>
          </cell>
          <cell r="K4159">
            <v>40709</v>
          </cell>
          <cell r="L4159">
            <v>106200</v>
          </cell>
        </row>
        <row r="4160">
          <cell r="B4160">
            <v>6000000</v>
          </cell>
          <cell r="C4160">
            <v>39976</v>
          </cell>
          <cell r="D4160" t="str">
            <v>A</v>
          </cell>
          <cell r="E4160" t="str">
            <v>T</v>
          </cell>
          <cell r="F4160">
            <v>5208907.71</v>
          </cell>
          <cell r="G4160">
            <v>453332</v>
          </cell>
          <cell r="H4160">
            <v>41.5</v>
          </cell>
          <cell r="I4160">
            <v>0.41499999999999998</v>
          </cell>
          <cell r="J4160">
            <v>40009</v>
          </cell>
          <cell r="K4160">
            <v>40527</v>
          </cell>
          <cell r="L4160">
            <v>159000</v>
          </cell>
        </row>
        <row r="4161">
          <cell r="B4161">
            <v>7000000</v>
          </cell>
          <cell r="C4161">
            <v>39976</v>
          </cell>
          <cell r="E4161" t="str">
            <v>P</v>
          </cell>
          <cell r="F4161">
            <v>4491663.5599999996</v>
          </cell>
          <cell r="G4161">
            <v>445656</v>
          </cell>
          <cell r="H4161">
            <v>44.54</v>
          </cell>
          <cell r="I4161">
            <v>0.44540000000000002</v>
          </cell>
          <cell r="J4161">
            <v>40009</v>
          </cell>
          <cell r="K4161">
            <v>40709</v>
          </cell>
          <cell r="L4161">
            <v>185850</v>
          </cell>
        </row>
        <row r="4162">
          <cell r="B4162">
            <v>4500000</v>
          </cell>
          <cell r="C4162">
            <v>39976</v>
          </cell>
          <cell r="F4162">
            <v>2593748.61</v>
          </cell>
          <cell r="G4162">
            <v>286493</v>
          </cell>
          <cell r="H4162">
            <v>44.54</v>
          </cell>
          <cell r="I4162">
            <v>0.44540000000000002</v>
          </cell>
          <cell r="J4162">
            <v>40009</v>
          </cell>
          <cell r="K4162">
            <v>40709</v>
          </cell>
          <cell r="L4162">
            <v>119475</v>
          </cell>
        </row>
        <row r="4163">
          <cell r="B4163">
            <v>4000000</v>
          </cell>
          <cell r="C4163">
            <v>39976</v>
          </cell>
          <cell r="F4163">
            <v>2244816.37</v>
          </cell>
          <cell r="G4163">
            <v>222275</v>
          </cell>
          <cell r="H4163">
            <v>29.33</v>
          </cell>
          <cell r="I4163">
            <v>0.29330000000000001</v>
          </cell>
          <cell r="J4163">
            <v>40009</v>
          </cell>
          <cell r="K4163">
            <v>40709</v>
          </cell>
          <cell r="L4163">
            <v>65800</v>
          </cell>
        </row>
        <row r="4164">
          <cell r="B4164">
            <v>4500000</v>
          </cell>
          <cell r="C4164">
            <v>39976</v>
          </cell>
          <cell r="F4164">
            <v>2583635.21</v>
          </cell>
          <cell r="G4164">
            <v>286493</v>
          </cell>
          <cell r="H4164">
            <v>44.54</v>
          </cell>
          <cell r="I4164">
            <v>0.44540000000000002</v>
          </cell>
          <cell r="J4164">
            <v>40009</v>
          </cell>
          <cell r="K4164">
            <v>40709</v>
          </cell>
          <cell r="L4164">
            <v>119475</v>
          </cell>
        </row>
        <row r="4165">
          <cell r="B4165">
            <v>24000000</v>
          </cell>
          <cell r="C4165">
            <v>39976</v>
          </cell>
          <cell r="F4165">
            <v>18329909.190000001</v>
          </cell>
          <cell r="G4165">
            <v>1098608</v>
          </cell>
          <cell r="H4165">
            <v>35.950000000000003</v>
          </cell>
          <cell r="I4165">
            <v>0.35950000000000004</v>
          </cell>
          <cell r="J4165">
            <v>40009</v>
          </cell>
          <cell r="K4165">
            <v>41075</v>
          </cell>
          <cell r="L4165">
            <v>468000</v>
          </cell>
        </row>
        <row r="4166">
          <cell r="B4166">
            <v>8000000</v>
          </cell>
          <cell r="C4166">
            <v>39976</v>
          </cell>
          <cell r="E4166" t="str">
            <v>R</v>
          </cell>
          <cell r="F4166">
            <v>7382546.6799999997</v>
          </cell>
          <cell r="G4166">
            <v>349413</v>
          </cell>
          <cell r="H4166">
            <v>32.22</v>
          </cell>
          <cell r="I4166">
            <v>0.32219999999999999</v>
          </cell>
          <cell r="J4166">
            <v>40009</v>
          </cell>
          <cell r="K4166">
            <v>41075</v>
          </cell>
          <cell r="L4166">
            <v>195200</v>
          </cell>
        </row>
        <row r="4167">
          <cell r="B4167">
            <v>5000000</v>
          </cell>
          <cell r="C4167">
            <v>39976</v>
          </cell>
          <cell r="F4167">
            <v>3100326.43</v>
          </cell>
          <cell r="G4167">
            <v>318326</v>
          </cell>
          <cell r="H4167">
            <v>44.54</v>
          </cell>
          <cell r="I4167">
            <v>0.44540000000000002</v>
          </cell>
          <cell r="J4167">
            <v>40009</v>
          </cell>
          <cell r="K4167">
            <v>40709</v>
          </cell>
          <cell r="L4167">
            <v>132750</v>
          </cell>
        </row>
        <row r="4168">
          <cell r="B4168">
            <v>4000000</v>
          </cell>
          <cell r="C4168">
            <v>39976</v>
          </cell>
          <cell r="G4168">
            <v>407325</v>
          </cell>
          <cell r="H4168">
            <v>38.729999999999997</v>
          </cell>
          <cell r="I4168">
            <v>0.38729999999999998</v>
          </cell>
          <cell r="J4168">
            <v>40009</v>
          </cell>
          <cell r="K4168">
            <v>40344</v>
          </cell>
          <cell r="L4168">
            <v>106000</v>
          </cell>
        </row>
        <row r="4169">
          <cell r="B4169">
            <v>3000000</v>
          </cell>
          <cell r="C4169">
            <v>39976</v>
          </cell>
          <cell r="F4169">
            <v>894117.55</v>
          </cell>
          <cell r="G4169">
            <v>226666</v>
          </cell>
          <cell r="H4169">
            <v>41.5</v>
          </cell>
          <cell r="I4169">
            <v>0.41499999999999998</v>
          </cell>
          <cell r="J4169">
            <v>40009</v>
          </cell>
          <cell r="K4169">
            <v>40527</v>
          </cell>
          <cell r="L4169">
            <v>79500</v>
          </cell>
        </row>
        <row r="4170">
          <cell r="B4170">
            <v>8000000</v>
          </cell>
          <cell r="C4170">
            <v>39976</v>
          </cell>
          <cell r="E4170" t="str">
            <v>P</v>
          </cell>
          <cell r="F4170">
            <v>6881167.9199999999</v>
          </cell>
          <cell r="G4170">
            <v>442232</v>
          </cell>
          <cell r="H4170">
            <v>51.88</v>
          </cell>
          <cell r="I4170">
            <v>0.51880000000000004</v>
          </cell>
          <cell r="J4170">
            <v>40009</v>
          </cell>
          <cell r="K4170">
            <v>41075</v>
          </cell>
          <cell r="L4170">
            <v>156000</v>
          </cell>
        </row>
        <row r="4171">
          <cell r="B4171">
            <v>6000000</v>
          </cell>
          <cell r="C4171">
            <v>39976</v>
          </cell>
          <cell r="F4171">
            <v>4618903.6399999997</v>
          </cell>
          <cell r="G4171">
            <v>262060</v>
          </cell>
          <cell r="H4171">
            <v>32.22</v>
          </cell>
          <cell r="I4171">
            <v>0.32219999999999999</v>
          </cell>
          <cell r="J4171">
            <v>40009</v>
          </cell>
          <cell r="K4171">
            <v>41075</v>
          </cell>
          <cell r="L4171">
            <v>146400</v>
          </cell>
        </row>
        <row r="4172">
          <cell r="B4172">
            <v>10000000</v>
          </cell>
          <cell r="C4172">
            <v>39976</v>
          </cell>
          <cell r="F4172">
            <v>5618483.3099999996</v>
          </cell>
          <cell r="G4172">
            <v>636651</v>
          </cell>
          <cell r="H4172">
            <v>44.54</v>
          </cell>
          <cell r="I4172">
            <v>0.44540000000000002</v>
          </cell>
          <cell r="J4172">
            <v>40009</v>
          </cell>
          <cell r="K4172">
            <v>40709</v>
          </cell>
          <cell r="L4172">
            <v>265500</v>
          </cell>
        </row>
        <row r="4173">
          <cell r="B4173">
            <v>6000000</v>
          </cell>
          <cell r="C4173">
            <v>39976</v>
          </cell>
          <cell r="F4173">
            <v>3880453.23</v>
          </cell>
          <cell r="G4173">
            <v>381991</v>
          </cell>
          <cell r="H4173">
            <v>44.54</v>
          </cell>
          <cell r="I4173">
            <v>0.44540000000000002</v>
          </cell>
          <cell r="J4173">
            <v>40009</v>
          </cell>
          <cell r="K4173">
            <v>40709</v>
          </cell>
          <cell r="L4173">
            <v>159300</v>
          </cell>
        </row>
        <row r="4174">
          <cell r="B4174">
            <v>4000000</v>
          </cell>
          <cell r="C4174">
            <v>39976</v>
          </cell>
          <cell r="E4174" t="str">
            <v>Q</v>
          </cell>
          <cell r="F4174">
            <v>1380394.92</v>
          </cell>
          <cell r="G4174">
            <v>407325</v>
          </cell>
          <cell r="H4174">
            <v>38.729999999999997</v>
          </cell>
          <cell r="I4174">
            <v>0.38729999999999998</v>
          </cell>
          <cell r="J4174">
            <v>40009</v>
          </cell>
          <cell r="K4174">
            <v>40344</v>
          </cell>
          <cell r="L4174">
            <v>106000</v>
          </cell>
        </row>
        <row r="4175">
          <cell r="B4175">
            <v>32000000</v>
          </cell>
          <cell r="C4175">
            <v>39976</v>
          </cell>
          <cell r="F4175">
            <v>24448344.280000001</v>
          </cell>
          <cell r="G4175">
            <v>1464811</v>
          </cell>
          <cell r="H4175">
            <v>35.950000000000003</v>
          </cell>
          <cell r="I4175">
            <v>0.35950000000000004</v>
          </cell>
          <cell r="J4175">
            <v>40009</v>
          </cell>
          <cell r="K4175">
            <v>41075</v>
          </cell>
          <cell r="L4175">
            <v>624000</v>
          </cell>
        </row>
        <row r="4176">
          <cell r="B4176">
            <v>7000000</v>
          </cell>
          <cell r="C4176">
            <v>39976</v>
          </cell>
          <cell r="F4176">
            <v>4475925.92</v>
          </cell>
          <cell r="G4176">
            <v>445656</v>
          </cell>
          <cell r="H4176">
            <v>44.54</v>
          </cell>
          <cell r="I4176">
            <v>0.44540000000000002</v>
          </cell>
          <cell r="J4176">
            <v>40009</v>
          </cell>
          <cell r="K4176">
            <v>40709</v>
          </cell>
          <cell r="L4176">
            <v>185850</v>
          </cell>
        </row>
        <row r="4177">
          <cell r="B4177">
            <v>8000000</v>
          </cell>
          <cell r="C4177">
            <v>39976</v>
          </cell>
          <cell r="F4177">
            <v>4512115.07</v>
          </cell>
          <cell r="G4177">
            <v>509321</v>
          </cell>
          <cell r="H4177">
            <v>44.54</v>
          </cell>
          <cell r="I4177">
            <v>0.44540000000000002</v>
          </cell>
          <cell r="J4177">
            <v>40009</v>
          </cell>
          <cell r="K4177">
            <v>40709</v>
          </cell>
          <cell r="L4177">
            <v>212400</v>
          </cell>
        </row>
        <row r="4178">
          <cell r="B4178">
            <v>4000000</v>
          </cell>
          <cell r="C4178">
            <v>39976</v>
          </cell>
          <cell r="F4178">
            <v>3233778.79</v>
          </cell>
          <cell r="G4178">
            <v>221116</v>
          </cell>
          <cell r="H4178">
            <v>51.88</v>
          </cell>
          <cell r="I4178">
            <v>0.51880000000000004</v>
          </cell>
          <cell r="J4178">
            <v>40009</v>
          </cell>
          <cell r="K4178">
            <v>41075</v>
          </cell>
          <cell r="L4178">
            <v>78000</v>
          </cell>
        </row>
        <row r="4179">
          <cell r="B4179">
            <v>16000000</v>
          </cell>
          <cell r="C4179">
            <v>39976</v>
          </cell>
          <cell r="F4179">
            <v>8750387.3800000008</v>
          </cell>
          <cell r="G4179">
            <v>945098</v>
          </cell>
          <cell r="H4179">
            <v>36.04</v>
          </cell>
          <cell r="I4179">
            <v>0.3604</v>
          </cell>
          <cell r="J4179">
            <v>40009</v>
          </cell>
          <cell r="K4179">
            <v>40709</v>
          </cell>
          <cell r="L4179">
            <v>424800</v>
          </cell>
        </row>
        <row r="4180">
          <cell r="B4180">
            <v>4000000</v>
          </cell>
          <cell r="C4180">
            <v>39976</v>
          </cell>
          <cell r="E4180" t="str">
            <v>P</v>
          </cell>
          <cell r="F4180">
            <v>199108.24</v>
          </cell>
          <cell r="G4180">
            <v>407325</v>
          </cell>
          <cell r="H4180">
            <v>38.729999999999997</v>
          </cell>
          <cell r="I4180">
            <v>0.38729999999999998</v>
          </cell>
          <cell r="J4180">
            <v>40009</v>
          </cell>
          <cell r="K4180">
            <v>40344</v>
          </cell>
          <cell r="L4180">
            <v>106000</v>
          </cell>
        </row>
        <row r="4181">
          <cell r="B4181">
            <v>8000000</v>
          </cell>
          <cell r="C4181">
            <v>39976</v>
          </cell>
          <cell r="F4181">
            <v>6444533.6399999997</v>
          </cell>
          <cell r="G4181">
            <v>442232</v>
          </cell>
          <cell r="H4181">
            <v>51.88</v>
          </cell>
          <cell r="I4181">
            <v>0.51880000000000004</v>
          </cell>
          <cell r="J4181">
            <v>40009</v>
          </cell>
          <cell r="K4181">
            <v>41075</v>
          </cell>
          <cell r="L4181">
            <v>156000</v>
          </cell>
        </row>
        <row r="4182">
          <cell r="B4182">
            <v>11000000</v>
          </cell>
          <cell r="C4182">
            <v>39976</v>
          </cell>
          <cell r="F4182">
            <v>3709600.94</v>
          </cell>
          <cell r="G4182">
            <v>800303</v>
          </cell>
          <cell r="H4182">
            <v>36.090000000000003</v>
          </cell>
          <cell r="I4182">
            <v>0.36090000000000005</v>
          </cell>
          <cell r="J4182">
            <v>40009</v>
          </cell>
          <cell r="K4182">
            <v>40527</v>
          </cell>
          <cell r="L4182">
            <v>291500</v>
          </cell>
        </row>
        <row r="4183">
          <cell r="B4183">
            <v>5000000</v>
          </cell>
          <cell r="C4183">
            <v>39976</v>
          </cell>
          <cell r="F4183">
            <v>2987152.7</v>
          </cell>
          <cell r="G4183">
            <v>318326</v>
          </cell>
          <cell r="H4183">
            <v>44.54</v>
          </cell>
          <cell r="I4183">
            <v>0.44540000000000002</v>
          </cell>
          <cell r="J4183">
            <v>40009</v>
          </cell>
          <cell r="K4183">
            <v>40709</v>
          </cell>
          <cell r="L4183">
            <v>132750</v>
          </cell>
        </row>
        <row r="4184">
          <cell r="B4184">
            <v>4000000</v>
          </cell>
          <cell r="C4184">
            <v>39976</v>
          </cell>
          <cell r="F4184">
            <v>927744.88</v>
          </cell>
          <cell r="G4184">
            <v>277821</v>
          </cell>
          <cell r="H4184">
            <v>29.57</v>
          </cell>
          <cell r="I4184">
            <v>0.29570000000000002</v>
          </cell>
          <cell r="J4184">
            <v>40009</v>
          </cell>
          <cell r="K4184">
            <v>40527</v>
          </cell>
          <cell r="L4184">
            <v>65600</v>
          </cell>
        </row>
        <row r="4185">
          <cell r="B4185">
            <v>8000000</v>
          </cell>
          <cell r="C4185">
            <v>39976</v>
          </cell>
          <cell r="F4185">
            <v>5708397.7199999997</v>
          </cell>
          <cell r="G4185">
            <v>466675</v>
          </cell>
          <cell r="H4185">
            <v>48.86</v>
          </cell>
          <cell r="I4185">
            <v>0.48859999999999998</v>
          </cell>
          <cell r="J4185">
            <v>40009</v>
          </cell>
          <cell r="K4185">
            <v>40892</v>
          </cell>
          <cell r="L4185">
            <v>196000</v>
          </cell>
        </row>
        <row r="4186">
          <cell r="B4186">
            <v>15000000</v>
          </cell>
          <cell r="C4186">
            <v>39976</v>
          </cell>
          <cell r="E4186" t="str">
            <v>P</v>
          </cell>
          <cell r="F4186">
            <v>10005780.83</v>
          </cell>
          <cell r="G4186">
            <v>886030</v>
          </cell>
          <cell r="H4186">
            <v>36.04</v>
          </cell>
          <cell r="I4186">
            <v>0.3604</v>
          </cell>
          <cell r="J4186">
            <v>40009</v>
          </cell>
          <cell r="K4186">
            <v>40709</v>
          </cell>
          <cell r="L4186">
            <v>398250</v>
          </cell>
        </row>
        <row r="4187">
          <cell r="B4187">
            <v>4000000</v>
          </cell>
          <cell r="C4187">
            <v>39976</v>
          </cell>
          <cell r="F4187">
            <v>1379761.98</v>
          </cell>
          <cell r="G4187">
            <v>302221</v>
          </cell>
          <cell r="H4187">
            <v>41.5</v>
          </cell>
          <cell r="I4187">
            <v>0.41499999999999998</v>
          </cell>
          <cell r="J4187">
            <v>40009</v>
          </cell>
          <cell r="K4187">
            <v>40527</v>
          </cell>
          <cell r="L4187">
            <v>106000</v>
          </cell>
        </row>
        <row r="4188">
          <cell r="B4188">
            <v>8000000</v>
          </cell>
          <cell r="C4188">
            <v>39976</v>
          </cell>
          <cell r="F4188">
            <v>6457025.3899999997</v>
          </cell>
          <cell r="G4188">
            <v>442232</v>
          </cell>
          <cell r="H4188">
            <v>51.88</v>
          </cell>
          <cell r="I4188">
            <v>0.51880000000000004</v>
          </cell>
          <cell r="J4188">
            <v>40009</v>
          </cell>
          <cell r="K4188">
            <v>41075</v>
          </cell>
          <cell r="L4188">
            <v>156000</v>
          </cell>
        </row>
        <row r="4189">
          <cell r="B4189">
            <v>75000000</v>
          </cell>
          <cell r="C4189">
            <v>39976</v>
          </cell>
          <cell r="F4189">
            <v>57520934</v>
          </cell>
          <cell r="G4189">
            <v>3433150</v>
          </cell>
          <cell r="H4189">
            <v>35.950000000000003</v>
          </cell>
          <cell r="I4189">
            <v>0.35950000000000004</v>
          </cell>
          <cell r="J4189">
            <v>40009</v>
          </cell>
          <cell r="K4189">
            <v>41075</v>
          </cell>
          <cell r="L4189">
            <v>1462500</v>
          </cell>
        </row>
        <row r="4190">
          <cell r="B4190">
            <v>3000000</v>
          </cell>
          <cell r="C4190">
            <v>39976</v>
          </cell>
          <cell r="F4190">
            <v>1039042.59</v>
          </cell>
          <cell r="G4190">
            <v>226666</v>
          </cell>
          <cell r="H4190">
            <v>41.5</v>
          </cell>
          <cell r="I4190">
            <v>0.41499999999999998</v>
          </cell>
          <cell r="J4190">
            <v>40009</v>
          </cell>
          <cell r="K4190">
            <v>40527</v>
          </cell>
          <cell r="L4190">
            <v>79500</v>
          </cell>
        </row>
        <row r="4191">
          <cell r="B4191">
            <v>10500000</v>
          </cell>
          <cell r="C4191">
            <v>39976</v>
          </cell>
          <cell r="F4191">
            <v>7984562.6299999999</v>
          </cell>
          <cell r="G4191">
            <v>480641</v>
          </cell>
          <cell r="H4191">
            <v>35.950000000000003</v>
          </cell>
          <cell r="I4191">
            <v>0.35950000000000004</v>
          </cell>
          <cell r="J4191">
            <v>40009</v>
          </cell>
          <cell r="K4191">
            <v>41075</v>
          </cell>
          <cell r="L4191">
            <v>204750</v>
          </cell>
        </row>
        <row r="4192">
          <cell r="B4192">
            <v>3000000</v>
          </cell>
          <cell r="C4192">
            <v>39976</v>
          </cell>
          <cell r="F4192">
            <v>1643250.78</v>
          </cell>
          <cell r="G4192">
            <v>172704</v>
          </cell>
          <cell r="H4192">
            <v>33.19</v>
          </cell>
          <cell r="I4192">
            <v>0.33189999999999997</v>
          </cell>
          <cell r="J4192">
            <v>40009</v>
          </cell>
          <cell r="K4192">
            <v>40709</v>
          </cell>
          <cell r="L4192">
            <v>79350</v>
          </cell>
        </row>
        <row r="4193">
          <cell r="B4193">
            <v>3000000</v>
          </cell>
          <cell r="C4193">
            <v>39976</v>
          </cell>
          <cell r="D4193" t="str">
            <v>A</v>
          </cell>
          <cell r="E4193" t="str">
            <v>T</v>
          </cell>
          <cell r="F4193">
            <v>3177437.58</v>
          </cell>
          <cell r="G4193">
            <v>172704</v>
          </cell>
          <cell r="H4193">
            <v>33.19</v>
          </cell>
          <cell r="I4193">
            <v>0.33189999999999997</v>
          </cell>
          <cell r="J4193">
            <v>40009</v>
          </cell>
          <cell r="K4193">
            <v>40709</v>
          </cell>
          <cell r="L4193">
            <v>79350</v>
          </cell>
        </row>
        <row r="4194">
          <cell r="B4194">
            <v>5000000</v>
          </cell>
          <cell r="C4194">
            <v>39976</v>
          </cell>
          <cell r="F4194">
            <v>2673670.9500000002</v>
          </cell>
          <cell r="G4194">
            <v>277843</v>
          </cell>
          <cell r="H4194">
            <v>29.33</v>
          </cell>
          <cell r="I4194">
            <v>0.29330000000000001</v>
          </cell>
          <cell r="J4194">
            <v>40009</v>
          </cell>
          <cell r="K4194">
            <v>40709</v>
          </cell>
          <cell r="L4194">
            <v>82250</v>
          </cell>
        </row>
        <row r="4195">
          <cell r="B4195">
            <v>8000000</v>
          </cell>
          <cell r="C4195">
            <v>39976</v>
          </cell>
          <cell r="F4195">
            <v>6111199.2000000002</v>
          </cell>
          <cell r="G4195">
            <v>349413</v>
          </cell>
          <cell r="H4195">
            <v>32.22</v>
          </cell>
          <cell r="I4195">
            <v>0.32219999999999999</v>
          </cell>
          <cell r="J4195">
            <v>40009</v>
          </cell>
          <cell r="K4195">
            <v>41075</v>
          </cell>
          <cell r="L4195">
            <v>195200</v>
          </cell>
        </row>
        <row r="4196">
          <cell r="B4196">
            <v>12000000</v>
          </cell>
          <cell r="C4196">
            <v>39976</v>
          </cell>
          <cell r="F4196">
            <v>6574571.1699999999</v>
          </cell>
          <cell r="G4196">
            <v>708824</v>
          </cell>
          <cell r="H4196">
            <v>36.04</v>
          </cell>
          <cell r="I4196">
            <v>0.3604</v>
          </cell>
          <cell r="J4196">
            <v>40009</v>
          </cell>
          <cell r="K4196">
            <v>40709</v>
          </cell>
          <cell r="L4196">
            <v>318600</v>
          </cell>
        </row>
        <row r="4197">
          <cell r="B4197">
            <v>10000000</v>
          </cell>
          <cell r="C4197">
            <v>39976</v>
          </cell>
          <cell r="F4197">
            <v>5774877.8600000003</v>
          </cell>
          <cell r="G4197">
            <v>636651</v>
          </cell>
          <cell r="H4197">
            <v>44.54</v>
          </cell>
          <cell r="I4197">
            <v>0.44540000000000002</v>
          </cell>
          <cell r="J4197">
            <v>40009</v>
          </cell>
          <cell r="K4197">
            <v>40709</v>
          </cell>
          <cell r="L4197">
            <v>265500</v>
          </cell>
        </row>
        <row r="4198">
          <cell r="B4198">
            <v>4000000</v>
          </cell>
          <cell r="C4198">
            <v>39976</v>
          </cell>
          <cell r="F4198">
            <v>1354210.8</v>
          </cell>
          <cell r="G4198">
            <v>302221</v>
          </cell>
          <cell r="H4198">
            <v>41.5</v>
          </cell>
          <cell r="I4198">
            <v>0.41499999999999998</v>
          </cell>
          <cell r="J4198">
            <v>40009</v>
          </cell>
          <cell r="K4198">
            <v>40527</v>
          </cell>
          <cell r="L4198">
            <v>106000</v>
          </cell>
        </row>
        <row r="4199">
          <cell r="B4199">
            <v>8000000</v>
          </cell>
          <cell r="C4199">
            <v>39976</v>
          </cell>
          <cell r="F4199">
            <v>4591627.18</v>
          </cell>
          <cell r="G4199">
            <v>509321</v>
          </cell>
          <cell r="H4199">
            <v>44.54</v>
          </cell>
          <cell r="I4199">
            <v>0.44540000000000002</v>
          </cell>
          <cell r="J4199">
            <v>40009</v>
          </cell>
          <cell r="K4199">
            <v>40709</v>
          </cell>
          <cell r="L4199">
            <v>212400</v>
          </cell>
        </row>
        <row r="4200">
          <cell r="B4200">
            <v>3000000</v>
          </cell>
          <cell r="C4200">
            <v>39976</v>
          </cell>
          <cell r="F4200">
            <v>1708078.67</v>
          </cell>
          <cell r="G4200">
            <v>190996</v>
          </cell>
          <cell r="H4200">
            <v>44.54</v>
          </cell>
          <cell r="I4200">
            <v>0.44540000000000002</v>
          </cell>
          <cell r="J4200">
            <v>40009</v>
          </cell>
          <cell r="K4200">
            <v>40709</v>
          </cell>
          <cell r="L4200">
            <v>79650</v>
          </cell>
        </row>
        <row r="4201">
          <cell r="B4201">
            <v>8000000</v>
          </cell>
          <cell r="C4201">
            <v>39976</v>
          </cell>
          <cell r="F4201">
            <v>6565424.6799999997</v>
          </cell>
          <cell r="G4201">
            <v>442232</v>
          </cell>
          <cell r="H4201">
            <v>51.88</v>
          </cell>
          <cell r="I4201">
            <v>0.51880000000000004</v>
          </cell>
          <cell r="J4201">
            <v>40009</v>
          </cell>
          <cell r="K4201">
            <v>41075</v>
          </cell>
          <cell r="L4201">
            <v>156000</v>
          </cell>
        </row>
        <row r="4202">
          <cell r="B4202">
            <v>4000000</v>
          </cell>
          <cell r="C4202">
            <v>39976</v>
          </cell>
          <cell r="F4202">
            <v>2233862.38</v>
          </cell>
          <cell r="G4202">
            <v>254661</v>
          </cell>
          <cell r="H4202">
            <v>44.54</v>
          </cell>
          <cell r="I4202">
            <v>0.44540000000000002</v>
          </cell>
          <cell r="J4202">
            <v>40009</v>
          </cell>
          <cell r="K4202">
            <v>40709</v>
          </cell>
          <cell r="L4202">
            <v>106200</v>
          </cell>
        </row>
        <row r="4203">
          <cell r="B4203">
            <v>3000000</v>
          </cell>
          <cell r="C4203">
            <v>39976</v>
          </cell>
          <cell r="F4203">
            <v>1697942.95</v>
          </cell>
          <cell r="G4203">
            <v>190996</v>
          </cell>
          <cell r="H4203">
            <v>44.54</v>
          </cell>
          <cell r="I4203">
            <v>0.44540000000000002</v>
          </cell>
          <cell r="J4203">
            <v>40009</v>
          </cell>
          <cell r="K4203">
            <v>40709</v>
          </cell>
          <cell r="L4203">
            <v>79650</v>
          </cell>
        </row>
        <row r="4204">
          <cell r="B4204">
            <v>12000000</v>
          </cell>
          <cell r="C4204">
            <v>39976</v>
          </cell>
          <cell r="F4204">
            <v>4159352.65</v>
          </cell>
          <cell r="G4204">
            <v>873058</v>
          </cell>
          <cell r="H4204">
            <v>36.090000000000003</v>
          </cell>
          <cell r="I4204">
            <v>0.36090000000000005</v>
          </cell>
          <cell r="J4204">
            <v>40009</v>
          </cell>
          <cell r="K4204">
            <v>40527</v>
          </cell>
          <cell r="L4204">
            <v>318000</v>
          </cell>
        </row>
        <row r="4205">
          <cell r="B4205">
            <v>20000000</v>
          </cell>
          <cell r="C4205">
            <v>39976</v>
          </cell>
          <cell r="F4205">
            <v>13613746.4</v>
          </cell>
          <cell r="G4205">
            <v>1020715</v>
          </cell>
          <cell r="H4205">
            <v>36.03</v>
          </cell>
          <cell r="I4205">
            <v>0.36030000000000001</v>
          </cell>
          <cell r="J4205">
            <v>40009</v>
          </cell>
          <cell r="K4205">
            <v>40892</v>
          </cell>
          <cell r="L4205">
            <v>490000</v>
          </cell>
        </row>
        <row r="4206">
          <cell r="B4206">
            <v>10000000</v>
          </cell>
          <cell r="C4206">
            <v>39979</v>
          </cell>
          <cell r="F4206">
            <v>3206967.92</v>
          </cell>
          <cell r="G4206">
            <v>755553</v>
          </cell>
          <cell r="H4206">
            <v>41.5</v>
          </cell>
          <cell r="I4206">
            <v>0.41499999999999998</v>
          </cell>
          <cell r="J4206">
            <v>40017</v>
          </cell>
          <cell r="K4206">
            <v>40535</v>
          </cell>
          <cell r="L4206">
            <v>265000</v>
          </cell>
        </row>
        <row r="4207">
          <cell r="B4207">
            <v>4000000</v>
          </cell>
          <cell r="C4207">
            <v>39979</v>
          </cell>
          <cell r="D4207" t="str">
            <v>A</v>
          </cell>
          <cell r="E4207" t="str">
            <v>T</v>
          </cell>
          <cell r="F4207">
            <v>4089922.36</v>
          </cell>
          <cell r="G4207">
            <v>302221</v>
          </cell>
          <cell r="H4207">
            <v>41.5</v>
          </cell>
          <cell r="I4207">
            <v>0.41499999999999998</v>
          </cell>
          <cell r="J4207">
            <v>40017</v>
          </cell>
          <cell r="K4207">
            <v>40535</v>
          </cell>
          <cell r="L4207">
            <v>106000</v>
          </cell>
        </row>
        <row r="4208">
          <cell r="B4208">
            <v>5000000</v>
          </cell>
          <cell r="C4208">
            <v>39979</v>
          </cell>
          <cell r="E4208" t="str">
            <v>R</v>
          </cell>
          <cell r="F4208">
            <v>4077193.04</v>
          </cell>
          <cell r="G4208">
            <v>377777</v>
          </cell>
          <cell r="H4208">
            <v>41.5</v>
          </cell>
          <cell r="I4208">
            <v>0.41499999999999998</v>
          </cell>
          <cell r="J4208">
            <v>40017</v>
          </cell>
          <cell r="K4208">
            <v>40535</v>
          </cell>
          <cell r="L4208">
            <v>132500</v>
          </cell>
        </row>
        <row r="4209">
          <cell r="B4209">
            <v>11000000</v>
          </cell>
          <cell r="C4209">
            <v>39979</v>
          </cell>
          <cell r="F4209">
            <v>6261018.4299999997</v>
          </cell>
          <cell r="G4209">
            <v>649755</v>
          </cell>
          <cell r="H4209">
            <v>36.04</v>
          </cell>
          <cell r="I4209">
            <v>0.3604</v>
          </cell>
          <cell r="J4209">
            <v>40017</v>
          </cell>
          <cell r="K4209">
            <v>40717</v>
          </cell>
          <cell r="L4209">
            <v>292050</v>
          </cell>
        </row>
        <row r="4210">
          <cell r="B4210">
            <v>4000000</v>
          </cell>
          <cell r="C4210">
            <v>39979</v>
          </cell>
          <cell r="E4210" t="str">
            <v>P</v>
          </cell>
          <cell r="F4210">
            <v>2919884.91</v>
          </cell>
          <cell r="G4210">
            <v>254661</v>
          </cell>
          <cell r="H4210">
            <v>44.54</v>
          </cell>
          <cell r="I4210">
            <v>0.44540000000000002</v>
          </cell>
          <cell r="J4210">
            <v>40017</v>
          </cell>
          <cell r="K4210">
            <v>40717</v>
          </cell>
          <cell r="L4210">
            <v>106200</v>
          </cell>
        </row>
        <row r="4211">
          <cell r="B4211">
            <v>5000000</v>
          </cell>
          <cell r="C4211">
            <v>39979</v>
          </cell>
          <cell r="E4211" t="str">
            <v>Q</v>
          </cell>
          <cell r="F4211">
            <v>3118653.94</v>
          </cell>
          <cell r="G4211">
            <v>377777</v>
          </cell>
          <cell r="H4211">
            <v>41.5</v>
          </cell>
          <cell r="I4211">
            <v>0.41499999999999998</v>
          </cell>
          <cell r="J4211">
            <v>40017</v>
          </cell>
          <cell r="K4211">
            <v>40535</v>
          </cell>
          <cell r="L4211">
            <v>132500</v>
          </cell>
        </row>
        <row r="4212">
          <cell r="B4212">
            <v>8000000</v>
          </cell>
          <cell r="C4212">
            <v>39979</v>
          </cell>
          <cell r="E4212" t="str">
            <v>P</v>
          </cell>
          <cell r="F4212">
            <v>379194.08</v>
          </cell>
          <cell r="G4212">
            <v>814650</v>
          </cell>
          <cell r="H4212">
            <v>38.729999999999997</v>
          </cell>
          <cell r="I4212">
            <v>0.38729999999999998</v>
          </cell>
          <cell r="J4212">
            <v>40017</v>
          </cell>
          <cell r="K4212">
            <v>40352</v>
          </cell>
          <cell r="L4212">
            <v>212000</v>
          </cell>
        </row>
        <row r="4213">
          <cell r="B4213">
            <v>12000000</v>
          </cell>
          <cell r="C4213">
            <v>39979</v>
          </cell>
          <cell r="F4213">
            <v>8936400.2599999998</v>
          </cell>
          <cell r="G4213">
            <v>549304</v>
          </cell>
          <cell r="H4213">
            <v>35.950000000000003</v>
          </cell>
          <cell r="I4213">
            <v>0.35950000000000004</v>
          </cell>
          <cell r="J4213">
            <v>40017</v>
          </cell>
          <cell r="K4213">
            <v>41083</v>
          </cell>
          <cell r="L4213">
            <v>234000</v>
          </cell>
        </row>
        <row r="4214">
          <cell r="B4214">
            <v>8000000</v>
          </cell>
          <cell r="C4214">
            <v>39979</v>
          </cell>
          <cell r="E4214" t="str">
            <v>P</v>
          </cell>
          <cell r="F4214">
            <v>6151050.7199999997</v>
          </cell>
          <cell r="G4214">
            <v>509321</v>
          </cell>
          <cell r="H4214">
            <v>44.54</v>
          </cell>
          <cell r="I4214">
            <v>0.44540000000000002</v>
          </cell>
          <cell r="J4214">
            <v>40017</v>
          </cell>
          <cell r="K4214">
            <v>40717</v>
          </cell>
          <cell r="L4214">
            <v>212400</v>
          </cell>
        </row>
        <row r="4215">
          <cell r="B4215">
            <v>4000000</v>
          </cell>
          <cell r="C4215">
            <v>39979</v>
          </cell>
          <cell r="E4215" t="str">
            <v>P</v>
          </cell>
          <cell r="F4215">
            <v>3137122.07</v>
          </cell>
          <cell r="G4215">
            <v>254661</v>
          </cell>
          <cell r="H4215">
            <v>44.54</v>
          </cell>
          <cell r="I4215">
            <v>0.44540000000000002</v>
          </cell>
          <cell r="J4215">
            <v>40017</v>
          </cell>
          <cell r="K4215">
            <v>40717</v>
          </cell>
          <cell r="L4215">
            <v>106200</v>
          </cell>
        </row>
        <row r="4216">
          <cell r="B4216">
            <v>3000000</v>
          </cell>
          <cell r="C4216">
            <v>39979</v>
          </cell>
          <cell r="D4216" t="str">
            <v>A</v>
          </cell>
          <cell r="E4216" t="str">
            <v>S</v>
          </cell>
          <cell r="F4216">
            <v>1658334</v>
          </cell>
          <cell r="G4216">
            <v>305494</v>
          </cell>
          <cell r="H4216">
            <v>38.729999999999997</v>
          </cell>
          <cell r="I4216">
            <v>0.38729999999999998</v>
          </cell>
          <cell r="J4216">
            <v>40017</v>
          </cell>
          <cell r="K4216">
            <v>40352</v>
          </cell>
          <cell r="L4216">
            <v>79500</v>
          </cell>
        </row>
        <row r="4217">
          <cell r="B4217">
            <v>7000000</v>
          </cell>
          <cell r="C4217">
            <v>39979</v>
          </cell>
          <cell r="F4217">
            <v>3915909.76</v>
          </cell>
          <cell r="G4217">
            <v>445656</v>
          </cell>
          <cell r="H4217">
            <v>44.54</v>
          </cell>
          <cell r="I4217">
            <v>0.44540000000000002</v>
          </cell>
          <cell r="J4217">
            <v>40017</v>
          </cell>
          <cell r="K4217">
            <v>40717</v>
          </cell>
          <cell r="L4217">
            <v>185850</v>
          </cell>
        </row>
        <row r="4218">
          <cell r="B4218">
            <v>8000000</v>
          </cell>
          <cell r="C4218">
            <v>39979</v>
          </cell>
          <cell r="F4218">
            <v>5724592.8099999996</v>
          </cell>
          <cell r="G4218">
            <v>509321</v>
          </cell>
          <cell r="H4218">
            <v>44.54</v>
          </cell>
          <cell r="I4218">
            <v>0.44540000000000002</v>
          </cell>
          <cell r="J4218">
            <v>40017</v>
          </cell>
          <cell r="K4218">
            <v>40717</v>
          </cell>
          <cell r="L4218">
            <v>212400</v>
          </cell>
        </row>
        <row r="4219">
          <cell r="B4219">
            <v>6000000</v>
          </cell>
          <cell r="C4219">
            <v>39979</v>
          </cell>
          <cell r="F4219">
            <v>4423281.43</v>
          </cell>
          <cell r="G4219">
            <v>350007</v>
          </cell>
          <cell r="H4219">
            <v>48.86</v>
          </cell>
          <cell r="I4219">
            <v>0.48859999999999998</v>
          </cell>
          <cell r="J4219">
            <v>40017</v>
          </cell>
          <cell r="K4219">
            <v>40900</v>
          </cell>
          <cell r="L4219">
            <v>147000</v>
          </cell>
        </row>
        <row r="4220">
          <cell r="B4220">
            <v>4000000</v>
          </cell>
          <cell r="C4220">
            <v>39979</v>
          </cell>
          <cell r="F4220">
            <v>1357970.83</v>
          </cell>
          <cell r="G4220">
            <v>302221</v>
          </cell>
          <cell r="H4220">
            <v>41.5</v>
          </cell>
          <cell r="I4220">
            <v>0.41499999999999998</v>
          </cell>
          <cell r="J4220">
            <v>40017</v>
          </cell>
          <cell r="K4220">
            <v>40535</v>
          </cell>
          <cell r="L4220">
            <v>106000</v>
          </cell>
        </row>
        <row r="4221">
          <cell r="B4221">
            <v>6500000</v>
          </cell>
          <cell r="C4221">
            <v>39979</v>
          </cell>
          <cell r="F4221">
            <v>2067618.5</v>
          </cell>
          <cell r="G4221">
            <v>491109</v>
          </cell>
          <cell r="H4221">
            <v>41.5</v>
          </cell>
          <cell r="I4221">
            <v>0.41499999999999998</v>
          </cell>
          <cell r="J4221">
            <v>40017</v>
          </cell>
          <cell r="K4221">
            <v>40535</v>
          </cell>
          <cell r="L4221">
            <v>172250</v>
          </cell>
        </row>
        <row r="4222">
          <cell r="B4222">
            <v>3000000</v>
          </cell>
          <cell r="C4222">
            <v>39979</v>
          </cell>
          <cell r="F4222">
            <v>1008846.1</v>
          </cell>
          <cell r="G4222">
            <v>226666</v>
          </cell>
          <cell r="H4222">
            <v>41.5</v>
          </cell>
          <cell r="I4222">
            <v>0.41499999999999998</v>
          </cell>
          <cell r="J4222">
            <v>40017</v>
          </cell>
          <cell r="K4222">
            <v>40535</v>
          </cell>
          <cell r="L4222">
            <v>79500</v>
          </cell>
        </row>
        <row r="4223">
          <cell r="B4223">
            <v>3000000</v>
          </cell>
          <cell r="C4223">
            <v>39979</v>
          </cell>
          <cell r="E4223" t="str">
            <v>R</v>
          </cell>
          <cell r="F4223">
            <v>3046746.89</v>
          </cell>
          <cell r="G4223">
            <v>190996</v>
          </cell>
          <cell r="H4223">
            <v>44.54</v>
          </cell>
          <cell r="I4223">
            <v>0.44540000000000002</v>
          </cell>
          <cell r="J4223">
            <v>40017</v>
          </cell>
          <cell r="K4223">
            <v>40717</v>
          </cell>
          <cell r="L4223">
            <v>79650</v>
          </cell>
        </row>
        <row r="4224">
          <cell r="B4224">
            <v>8000000</v>
          </cell>
          <cell r="C4224">
            <v>39979</v>
          </cell>
          <cell r="D4224" t="str">
            <v>A</v>
          </cell>
          <cell r="E4224" t="str">
            <v>T</v>
          </cell>
          <cell r="F4224">
            <v>7311165.6500000004</v>
          </cell>
          <cell r="G4224">
            <v>604442</v>
          </cell>
          <cell r="H4224">
            <v>41.5</v>
          </cell>
          <cell r="I4224">
            <v>0.41499999999999998</v>
          </cell>
          <cell r="J4224">
            <v>40017</v>
          </cell>
          <cell r="K4224">
            <v>40535</v>
          </cell>
          <cell r="L4224">
            <v>212000</v>
          </cell>
        </row>
        <row r="4225">
          <cell r="B4225">
            <v>6000000</v>
          </cell>
          <cell r="C4225">
            <v>39979</v>
          </cell>
          <cell r="F4225">
            <v>3322483.43</v>
          </cell>
          <cell r="G4225">
            <v>381991</v>
          </cell>
          <cell r="H4225">
            <v>44.54</v>
          </cell>
          <cell r="I4225">
            <v>0.44540000000000002</v>
          </cell>
          <cell r="J4225">
            <v>40017</v>
          </cell>
          <cell r="K4225">
            <v>40717</v>
          </cell>
          <cell r="L4225">
            <v>159300</v>
          </cell>
        </row>
        <row r="4226">
          <cell r="B4226">
            <v>3000000</v>
          </cell>
          <cell r="C4226">
            <v>39979</v>
          </cell>
          <cell r="E4226" t="str">
            <v>R</v>
          </cell>
          <cell r="F4226">
            <v>3003258.27</v>
          </cell>
          <cell r="G4226">
            <v>190996</v>
          </cell>
          <cell r="H4226">
            <v>44.54</v>
          </cell>
          <cell r="I4226">
            <v>0.44540000000000002</v>
          </cell>
          <cell r="J4226">
            <v>40017</v>
          </cell>
          <cell r="K4226">
            <v>40717</v>
          </cell>
          <cell r="L4226">
            <v>79650</v>
          </cell>
        </row>
        <row r="4227">
          <cell r="B4227">
            <v>12000000</v>
          </cell>
          <cell r="C4227">
            <v>39979</v>
          </cell>
          <cell r="F4227">
            <v>8743062.1699999999</v>
          </cell>
          <cell r="G4227">
            <v>483360</v>
          </cell>
          <cell r="H4227">
            <v>25.98</v>
          </cell>
          <cell r="I4227">
            <v>0.25980000000000003</v>
          </cell>
          <cell r="J4227">
            <v>40026</v>
          </cell>
          <cell r="K4227">
            <v>41091</v>
          </cell>
          <cell r="L4227">
            <v>52800</v>
          </cell>
        </row>
        <row r="4228">
          <cell r="B4228">
            <v>25000000</v>
          </cell>
          <cell r="C4228">
            <v>39979</v>
          </cell>
          <cell r="D4228" t="str">
            <v>A</v>
          </cell>
          <cell r="E4228" t="str">
            <v>T</v>
          </cell>
          <cell r="F4228">
            <v>27771745.91</v>
          </cell>
          <cell r="G4228">
            <v>1144384</v>
          </cell>
          <cell r="H4228">
            <v>35.950000000000003</v>
          </cell>
          <cell r="I4228">
            <v>0.35950000000000004</v>
          </cell>
          <cell r="J4228">
            <v>40017</v>
          </cell>
          <cell r="K4228">
            <v>41083</v>
          </cell>
          <cell r="L4228">
            <v>487500</v>
          </cell>
        </row>
        <row r="4229">
          <cell r="B4229">
            <v>4000000</v>
          </cell>
          <cell r="C4229">
            <v>39979</v>
          </cell>
          <cell r="F4229">
            <v>2307157.5699999998</v>
          </cell>
          <cell r="G4229">
            <v>254661</v>
          </cell>
          <cell r="H4229">
            <v>44.54</v>
          </cell>
          <cell r="I4229">
            <v>0.44540000000000002</v>
          </cell>
          <cell r="J4229">
            <v>40017</v>
          </cell>
          <cell r="K4229">
            <v>40717</v>
          </cell>
          <cell r="L4229">
            <v>106200</v>
          </cell>
        </row>
        <row r="4230">
          <cell r="B4230">
            <v>5000000</v>
          </cell>
          <cell r="C4230">
            <v>39979</v>
          </cell>
          <cell r="E4230" t="str">
            <v>Q</v>
          </cell>
          <cell r="F4230">
            <v>4104175.89</v>
          </cell>
          <cell r="G4230">
            <v>277843</v>
          </cell>
          <cell r="H4230">
            <v>29.33</v>
          </cell>
          <cell r="I4230">
            <v>0.29330000000000001</v>
          </cell>
          <cell r="J4230">
            <v>40017</v>
          </cell>
          <cell r="K4230">
            <v>40717</v>
          </cell>
          <cell r="L4230">
            <v>82250</v>
          </cell>
        </row>
        <row r="4231">
          <cell r="B4231">
            <v>25000000</v>
          </cell>
          <cell r="C4231">
            <v>39979</v>
          </cell>
          <cell r="F4231">
            <v>17844750.300000001</v>
          </cell>
          <cell r="G4231">
            <v>1041940</v>
          </cell>
          <cell r="H4231">
            <v>28.58</v>
          </cell>
          <cell r="I4231">
            <v>0.2858</v>
          </cell>
          <cell r="J4231">
            <v>40017</v>
          </cell>
          <cell r="K4231">
            <v>41083</v>
          </cell>
          <cell r="L4231">
            <v>360000</v>
          </cell>
        </row>
        <row r="4232">
          <cell r="B4232">
            <v>6000000</v>
          </cell>
          <cell r="C4232">
            <v>39979</v>
          </cell>
          <cell r="F4232">
            <v>639.45000000000005</v>
          </cell>
          <cell r="G4232">
            <v>610988</v>
          </cell>
          <cell r="H4232">
            <v>38.729999999999997</v>
          </cell>
          <cell r="I4232">
            <v>0.38729999999999998</v>
          </cell>
          <cell r="J4232">
            <v>40017</v>
          </cell>
          <cell r="K4232">
            <v>40352</v>
          </cell>
          <cell r="L4232">
            <v>159000</v>
          </cell>
        </row>
        <row r="4233">
          <cell r="B4233">
            <v>8000000</v>
          </cell>
          <cell r="C4233">
            <v>39979</v>
          </cell>
          <cell r="F4233">
            <v>4434361.78</v>
          </cell>
          <cell r="G4233">
            <v>509321</v>
          </cell>
          <cell r="H4233">
            <v>44.54</v>
          </cell>
          <cell r="I4233">
            <v>0.44540000000000002</v>
          </cell>
          <cell r="J4233">
            <v>40017</v>
          </cell>
          <cell r="K4233">
            <v>40717</v>
          </cell>
          <cell r="L4233">
            <v>212400</v>
          </cell>
        </row>
        <row r="4234">
          <cell r="B4234">
            <v>2500000</v>
          </cell>
          <cell r="C4234">
            <v>39979</v>
          </cell>
          <cell r="F4234">
            <v>1422102.56</v>
          </cell>
          <cell r="G4234">
            <v>159163</v>
          </cell>
          <cell r="H4234">
            <v>44.54</v>
          </cell>
          <cell r="I4234">
            <v>0.44540000000000002</v>
          </cell>
          <cell r="J4234">
            <v>40017</v>
          </cell>
          <cell r="K4234">
            <v>40717</v>
          </cell>
          <cell r="L4234">
            <v>66375</v>
          </cell>
        </row>
        <row r="4235">
          <cell r="B4235">
            <v>12000000</v>
          </cell>
          <cell r="C4235">
            <v>39979</v>
          </cell>
          <cell r="F4235">
            <v>6544155.5700000003</v>
          </cell>
          <cell r="G4235">
            <v>708824</v>
          </cell>
          <cell r="H4235">
            <v>36.04</v>
          </cell>
          <cell r="I4235">
            <v>0.3604</v>
          </cell>
          <cell r="J4235">
            <v>40017</v>
          </cell>
          <cell r="K4235">
            <v>40717</v>
          </cell>
          <cell r="L4235">
            <v>318600</v>
          </cell>
        </row>
        <row r="4236">
          <cell r="B4236">
            <v>8000000</v>
          </cell>
          <cell r="C4236">
            <v>39979</v>
          </cell>
          <cell r="G4236">
            <v>814650</v>
          </cell>
          <cell r="H4236">
            <v>38.729999999999997</v>
          </cell>
          <cell r="I4236">
            <v>0.38729999999999998</v>
          </cell>
          <cell r="J4236">
            <v>40017</v>
          </cell>
          <cell r="K4236">
            <v>40352</v>
          </cell>
          <cell r="L4236">
            <v>212000</v>
          </cell>
        </row>
        <row r="4237">
          <cell r="B4237">
            <v>4000000</v>
          </cell>
          <cell r="C4237">
            <v>39979</v>
          </cell>
          <cell r="F4237">
            <v>2415.85</v>
          </cell>
          <cell r="G4237">
            <v>407325</v>
          </cell>
          <cell r="H4237">
            <v>38.729999999999997</v>
          </cell>
          <cell r="I4237">
            <v>0.38729999999999998</v>
          </cell>
          <cell r="J4237">
            <v>40017</v>
          </cell>
          <cell r="K4237">
            <v>40352</v>
          </cell>
          <cell r="L4237">
            <v>106000</v>
          </cell>
        </row>
        <row r="4238">
          <cell r="B4238">
            <v>5000000</v>
          </cell>
          <cell r="C4238">
            <v>39979</v>
          </cell>
          <cell r="F4238">
            <v>2797946.26</v>
          </cell>
          <cell r="G4238">
            <v>318326</v>
          </cell>
          <cell r="H4238">
            <v>44.54</v>
          </cell>
          <cell r="I4238">
            <v>0.44540000000000002</v>
          </cell>
          <cell r="J4238">
            <v>40017</v>
          </cell>
          <cell r="K4238">
            <v>40717</v>
          </cell>
          <cell r="L4238">
            <v>132750</v>
          </cell>
        </row>
        <row r="4239">
          <cell r="B4239">
            <v>3000000</v>
          </cell>
          <cell r="C4239">
            <v>39979</v>
          </cell>
          <cell r="D4239" t="str">
            <v>A</v>
          </cell>
          <cell r="E4239" t="str">
            <v>T</v>
          </cell>
          <cell r="F4239">
            <v>3605280.79</v>
          </cell>
          <cell r="G4239">
            <v>226666</v>
          </cell>
          <cell r="H4239">
            <v>41.5</v>
          </cell>
          <cell r="I4239">
            <v>0.41499999999999998</v>
          </cell>
          <cell r="J4239">
            <v>40017</v>
          </cell>
          <cell r="K4239">
            <v>40535</v>
          </cell>
          <cell r="L4239">
            <v>79500</v>
          </cell>
        </row>
        <row r="4240">
          <cell r="B4240">
            <v>8000000</v>
          </cell>
          <cell r="C4240">
            <v>39979</v>
          </cell>
          <cell r="F4240">
            <v>6163477.1699999999</v>
          </cell>
          <cell r="G4240">
            <v>442232</v>
          </cell>
          <cell r="H4240">
            <v>51.88</v>
          </cell>
          <cell r="I4240">
            <v>0.51880000000000004</v>
          </cell>
          <cell r="J4240">
            <v>40017</v>
          </cell>
          <cell r="K4240">
            <v>41083</v>
          </cell>
          <cell r="L4240">
            <v>156000</v>
          </cell>
        </row>
        <row r="4241">
          <cell r="B4241">
            <v>20000000</v>
          </cell>
          <cell r="C4241">
            <v>39979</v>
          </cell>
          <cell r="E4241" t="str">
            <v>Q</v>
          </cell>
          <cell r="F4241">
            <v>4919262.1500000004</v>
          </cell>
          <cell r="G4241">
            <v>2008643</v>
          </cell>
          <cell r="H4241">
            <v>35.94</v>
          </cell>
          <cell r="I4241">
            <v>0.3594</v>
          </cell>
          <cell r="J4241">
            <v>40017</v>
          </cell>
          <cell r="K4241">
            <v>40352</v>
          </cell>
          <cell r="L4241">
            <v>530000</v>
          </cell>
        </row>
        <row r="4242">
          <cell r="B4242">
            <v>4000000</v>
          </cell>
          <cell r="C4242">
            <v>39979</v>
          </cell>
          <cell r="E4242" t="str">
            <v>P</v>
          </cell>
          <cell r="F4242">
            <v>2567272.14</v>
          </cell>
          <cell r="G4242">
            <v>302221</v>
          </cell>
          <cell r="H4242">
            <v>41.5</v>
          </cell>
          <cell r="I4242">
            <v>0.41499999999999998</v>
          </cell>
          <cell r="J4242">
            <v>40017</v>
          </cell>
          <cell r="K4242">
            <v>40535</v>
          </cell>
          <cell r="L4242">
            <v>106000</v>
          </cell>
        </row>
        <row r="4243">
          <cell r="B4243">
            <v>4000000</v>
          </cell>
          <cell r="C4243">
            <v>39979</v>
          </cell>
          <cell r="F4243">
            <v>1345116.13</v>
          </cell>
          <cell r="G4243">
            <v>302221</v>
          </cell>
          <cell r="H4243">
            <v>41.5</v>
          </cell>
          <cell r="I4243">
            <v>0.41499999999999998</v>
          </cell>
          <cell r="J4243">
            <v>40017</v>
          </cell>
          <cell r="K4243">
            <v>40535</v>
          </cell>
          <cell r="L4243">
            <v>106000</v>
          </cell>
        </row>
        <row r="4244">
          <cell r="B4244">
            <v>8000000</v>
          </cell>
          <cell r="C4244">
            <v>39979</v>
          </cell>
          <cell r="F4244">
            <v>4245547.72</v>
          </cell>
          <cell r="G4244">
            <v>444549</v>
          </cell>
          <cell r="H4244">
            <v>29.33</v>
          </cell>
          <cell r="I4244">
            <v>0.29330000000000001</v>
          </cell>
          <cell r="J4244">
            <v>40017</v>
          </cell>
          <cell r="K4244">
            <v>40717</v>
          </cell>
          <cell r="L4244">
            <v>131600</v>
          </cell>
        </row>
        <row r="4245">
          <cell r="B4245">
            <v>6000000</v>
          </cell>
          <cell r="C4245">
            <v>39979</v>
          </cell>
          <cell r="F4245">
            <v>3386209.5</v>
          </cell>
          <cell r="G4245">
            <v>381991</v>
          </cell>
          <cell r="H4245">
            <v>44.54</v>
          </cell>
          <cell r="I4245">
            <v>0.44540000000000002</v>
          </cell>
          <cell r="J4245">
            <v>40017</v>
          </cell>
          <cell r="K4245">
            <v>40717</v>
          </cell>
          <cell r="L4245">
            <v>159300</v>
          </cell>
        </row>
        <row r="4246">
          <cell r="B4246">
            <v>8000000</v>
          </cell>
          <cell r="C4246">
            <v>39979</v>
          </cell>
          <cell r="F4246">
            <v>3830311.99</v>
          </cell>
          <cell r="G4246">
            <v>604442</v>
          </cell>
          <cell r="H4246">
            <v>41.5</v>
          </cell>
          <cell r="I4246">
            <v>0.41499999999999998</v>
          </cell>
          <cell r="J4246">
            <v>40017</v>
          </cell>
          <cell r="K4246">
            <v>40535</v>
          </cell>
          <cell r="L4246">
            <v>212000</v>
          </cell>
        </row>
        <row r="4247">
          <cell r="B4247">
            <v>10000000</v>
          </cell>
          <cell r="C4247">
            <v>39979</v>
          </cell>
          <cell r="F4247">
            <v>7993254.2699999996</v>
          </cell>
          <cell r="G4247">
            <v>552789</v>
          </cell>
          <cell r="H4247">
            <v>51.88</v>
          </cell>
          <cell r="I4247">
            <v>0.51880000000000004</v>
          </cell>
          <cell r="J4247">
            <v>40017</v>
          </cell>
          <cell r="K4247">
            <v>41083</v>
          </cell>
          <cell r="L4247">
            <v>195000</v>
          </cell>
        </row>
        <row r="4248">
          <cell r="B4248">
            <v>7500000</v>
          </cell>
          <cell r="C4248">
            <v>39979</v>
          </cell>
          <cell r="F4248">
            <v>3914888.63</v>
          </cell>
          <cell r="G4248">
            <v>416764</v>
          </cell>
          <cell r="H4248">
            <v>29.33</v>
          </cell>
          <cell r="I4248">
            <v>0.29330000000000001</v>
          </cell>
          <cell r="J4248">
            <v>40017</v>
          </cell>
          <cell r="K4248">
            <v>40717</v>
          </cell>
          <cell r="L4248">
            <v>123375</v>
          </cell>
        </row>
        <row r="4249">
          <cell r="B4249">
            <v>4500000</v>
          </cell>
          <cell r="C4249">
            <v>39979</v>
          </cell>
          <cell r="E4249" t="str">
            <v>P</v>
          </cell>
          <cell r="F4249">
            <v>227980.79999999999</v>
          </cell>
          <cell r="G4249">
            <v>437542</v>
          </cell>
          <cell r="H4249">
            <v>29.48</v>
          </cell>
          <cell r="I4249">
            <v>0.29480000000000001</v>
          </cell>
          <cell r="J4249">
            <v>40017</v>
          </cell>
          <cell r="K4249">
            <v>40352</v>
          </cell>
          <cell r="L4249">
            <v>73800</v>
          </cell>
        </row>
        <row r="4250">
          <cell r="B4250">
            <v>3500000</v>
          </cell>
          <cell r="C4250">
            <v>39979</v>
          </cell>
          <cell r="D4250" t="str">
            <v>A</v>
          </cell>
          <cell r="E4250" t="str">
            <v>T</v>
          </cell>
          <cell r="F4250">
            <v>4185875.31</v>
          </cell>
          <cell r="G4250">
            <v>222828</v>
          </cell>
          <cell r="H4250">
            <v>44.54</v>
          </cell>
          <cell r="I4250">
            <v>0.44540000000000002</v>
          </cell>
          <cell r="J4250">
            <v>40017</v>
          </cell>
          <cell r="K4250">
            <v>40717</v>
          </cell>
          <cell r="L4250">
            <v>92925</v>
          </cell>
        </row>
        <row r="4251">
          <cell r="B4251">
            <v>4500000</v>
          </cell>
          <cell r="C4251">
            <v>39979</v>
          </cell>
          <cell r="F4251">
            <v>2676413.33</v>
          </cell>
          <cell r="G4251">
            <v>286493</v>
          </cell>
          <cell r="H4251">
            <v>44.54</v>
          </cell>
          <cell r="I4251">
            <v>0.44540000000000002</v>
          </cell>
          <cell r="J4251">
            <v>40017</v>
          </cell>
          <cell r="K4251">
            <v>40717</v>
          </cell>
          <cell r="L4251">
            <v>119475</v>
          </cell>
        </row>
        <row r="4252">
          <cell r="B4252">
            <v>8000000</v>
          </cell>
          <cell r="C4252">
            <v>39979</v>
          </cell>
          <cell r="F4252">
            <v>5397039.1200000001</v>
          </cell>
          <cell r="G4252">
            <v>509321</v>
          </cell>
          <cell r="H4252">
            <v>44.54</v>
          </cell>
          <cell r="I4252">
            <v>0.44540000000000002</v>
          </cell>
          <cell r="J4252">
            <v>40017</v>
          </cell>
          <cell r="K4252">
            <v>40717</v>
          </cell>
          <cell r="L4252">
            <v>212400</v>
          </cell>
        </row>
        <row r="4253">
          <cell r="B4253">
            <v>13000000</v>
          </cell>
          <cell r="C4253">
            <v>39979</v>
          </cell>
          <cell r="F4253">
            <v>7095134.1699999999</v>
          </cell>
          <cell r="G4253">
            <v>767893</v>
          </cell>
          <cell r="H4253">
            <v>36.04</v>
          </cell>
          <cell r="I4253">
            <v>0.3604</v>
          </cell>
          <cell r="J4253">
            <v>40017</v>
          </cell>
          <cell r="K4253">
            <v>40717</v>
          </cell>
          <cell r="L4253">
            <v>345150</v>
          </cell>
        </row>
        <row r="4254">
          <cell r="B4254">
            <v>4000000</v>
          </cell>
          <cell r="C4254">
            <v>39979</v>
          </cell>
          <cell r="F4254">
            <v>2011626.92</v>
          </cell>
          <cell r="G4254">
            <v>222275</v>
          </cell>
          <cell r="H4254">
            <v>29.33</v>
          </cell>
          <cell r="I4254">
            <v>0.29330000000000001</v>
          </cell>
          <cell r="J4254">
            <v>40017</v>
          </cell>
          <cell r="K4254">
            <v>40717</v>
          </cell>
          <cell r="L4254">
            <v>65800</v>
          </cell>
        </row>
        <row r="4255">
          <cell r="B4255">
            <v>5000000</v>
          </cell>
          <cell r="C4255">
            <v>39979</v>
          </cell>
          <cell r="F4255">
            <v>4234910.43</v>
          </cell>
          <cell r="G4255">
            <v>276395</v>
          </cell>
          <cell r="H4255">
            <v>51.88</v>
          </cell>
          <cell r="I4255">
            <v>0.51880000000000004</v>
          </cell>
          <cell r="J4255">
            <v>40017</v>
          </cell>
          <cell r="K4255">
            <v>41083</v>
          </cell>
          <cell r="L4255">
            <v>97500</v>
          </cell>
        </row>
        <row r="4256">
          <cell r="B4256">
            <v>6000000</v>
          </cell>
          <cell r="C4256">
            <v>39979</v>
          </cell>
          <cell r="F4256">
            <v>3497690</v>
          </cell>
          <cell r="G4256">
            <v>381991</v>
          </cell>
          <cell r="H4256">
            <v>44.54</v>
          </cell>
          <cell r="I4256">
            <v>0.44540000000000002</v>
          </cell>
          <cell r="J4256">
            <v>40017</v>
          </cell>
          <cell r="K4256">
            <v>40717</v>
          </cell>
          <cell r="L4256">
            <v>159300</v>
          </cell>
        </row>
        <row r="4257">
          <cell r="B4257">
            <v>3500000</v>
          </cell>
          <cell r="C4257">
            <v>39979</v>
          </cell>
          <cell r="E4257" t="str">
            <v>P</v>
          </cell>
          <cell r="F4257">
            <v>2793549.8</v>
          </cell>
          <cell r="G4257">
            <v>222828</v>
          </cell>
          <cell r="H4257">
            <v>44.54</v>
          </cell>
          <cell r="I4257">
            <v>0.44540000000000002</v>
          </cell>
          <cell r="J4257">
            <v>40017</v>
          </cell>
          <cell r="K4257">
            <v>40717</v>
          </cell>
          <cell r="L4257">
            <v>92925</v>
          </cell>
        </row>
        <row r="4258">
          <cell r="B4258">
            <v>8000000</v>
          </cell>
          <cell r="C4258">
            <v>39979</v>
          </cell>
          <cell r="F4258">
            <v>4585498.5</v>
          </cell>
          <cell r="G4258">
            <v>509321</v>
          </cell>
          <cell r="H4258">
            <v>44.54</v>
          </cell>
          <cell r="I4258">
            <v>0.44540000000000002</v>
          </cell>
          <cell r="J4258">
            <v>40017</v>
          </cell>
          <cell r="K4258">
            <v>40717</v>
          </cell>
          <cell r="L4258">
            <v>212400</v>
          </cell>
        </row>
        <row r="4259">
          <cell r="B4259">
            <v>6500000</v>
          </cell>
          <cell r="C4259">
            <v>39979</v>
          </cell>
          <cell r="F4259">
            <v>3545755.56</v>
          </cell>
          <cell r="G4259">
            <v>413824</v>
          </cell>
          <cell r="H4259">
            <v>44.54</v>
          </cell>
          <cell r="I4259">
            <v>0.44540000000000002</v>
          </cell>
          <cell r="J4259">
            <v>40017</v>
          </cell>
          <cell r="K4259">
            <v>40717</v>
          </cell>
          <cell r="L4259">
            <v>172575</v>
          </cell>
        </row>
        <row r="4260">
          <cell r="B4260">
            <v>3500000</v>
          </cell>
          <cell r="C4260">
            <v>39979</v>
          </cell>
          <cell r="F4260">
            <v>1194185.77</v>
          </cell>
          <cell r="G4260">
            <v>264444</v>
          </cell>
          <cell r="H4260">
            <v>41.5</v>
          </cell>
          <cell r="I4260">
            <v>0.41499999999999998</v>
          </cell>
          <cell r="J4260">
            <v>40017</v>
          </cell>
          <cell r="K4260">
            <v>40535</v>
          </cell>
          <cell r="L4260">
            <v>92750</v>
          </cell>
        </row>
        <row r="4261">
          <cell r="B4261">
            <v>4500000</v>
          </cell>
          <cell r="C4261">
            <v>39979</v>
          </cell>
          <cell r="D4261" t="str">
            <v>A</v>
          </cell>
          <cell r="E4261" t="str">
            <v>R</v>
          </cell>
          <cell r="F4261">
            <v>4555270.9400000004</v>
          </cell>
          <cell r="G4261">
            <v>262505</v>
          </cell>
          <cell r="H4261">
            <v>48.86</v>
          </cell>
          <cell r="I4261">
            <v>0.48859999999999998</v>
          </cell>
          <cell r="J4261">
            <v>40017</v>
          </cell>
          <cell r="K4261">
            <v>40900</v>
          </cell>
          <cell r="L4261">
            <v>110250</v>
          </cell>
        </row>
        <row r="4262">
          <cell r="B4262">
            <v>45000000</v>
          </cell>
          <cell r="C4262">
            <v>39979</v>
          </cell>
          <cell r="F4262">
            <v>32603617.670000002</v>
          </cell>
          <cell r="G4262">
            <v>1875491</v>
          </cell>
          <cell r="H4262">
            <v>28.58</v>
          </cell>
          <cell r="I4262">
            <v>0.2858</v>
          </cell>
          <cell r="J4262">
            <v>40017</v>
          </cell>
          <cell r="K4262">
            <v>41083</v>
          </cell>
          <cell r="L4262">
            <v>648000</v>
          </cell>
        </row>
        <row r="4263">
          <cell r="B4263">
            <v>15000000</v>
          </cell>
          <cell r="C4263">
            <v>39979</v>
          </cell>
          <cell r="E4263" t="str">
            <v>R</v>
          </cell>
          <cell r="F4263">
            <v>14225794.140000001</v>
          </cell>
          <cell r="G4263">
            <v>686630</v>
          </cell>
          <cell r="H4263">
            <v>35.950000000000003</v>
          </cell>
          <cell r="I4263">
            <v>0.35950000000000004</v>
          </cell>
          <cell r="J4263">
            <v>40017</v>
          </cell>
          <cell r="K4263">
            <v>41083</v>
          </cell>
          <cell r="L4263">
            <v>292500</v>
          </cell>
        </row>
        <row r="4264">
          <cell r="B4264">
            <v>5000000</v>
          </cell>
          <cell r="C4264">
            <v>39979</v>
          </cell>
          <cell r="F4264">
            <v>2939862.42</v>
          </cell>
          <cell r="G4264">
            <v>318326</v>
          </cell>
          <cell r="H4264">
            <v>44.54</v>
          </cell>
          <cell r="I4264">
            <v>0.44540000000000002</v>
          </cell>
          <cell r="J4264">
            <v>40017</v>
          </cell>
          <cell r="K4264">
            <v>40717</v>
          </cell>
          <cell r="L4264">
            <v>132750</v>
          </cell>
        </row>
        <row r="4265">
          <cell r="B4265">
            <v>5000000</v>
          </cell>
          <cell r="C4265">
            <v>39979</v>
          </cell>
          <cell r="F4265">
            <v>2649900.1800000002</v>
          </cell>
          <cell r="G4265">
            <v>277843</v>
          </cell>
          <cell r="H4265">
            <v>29.33</v>
          </cell>
          <cell r="I4265">
            <v>0.29330000000000001</v>
          </cell>
          <cell r="J4265">
            <v>40017</v>
          </cell>
          <cell r="K4265">
            <v>40717</v>
          </cell>
          <cell r="L4265">
            <v>82250</v>
          </cell>
        </row>
        <row r="4266">
          <cell r="B4266">
            <v>4150000</v>
          </cell>
          <cell r="C4266">
            <v>39979</v>
          </cell>
          <cell r="F4266">
            <v>2443503.41</v>
          </cell>
          <cell r="G4266">
            <v>264211</v>
          </cell>
          <cell r="H4266">
            <v>44.54</v>
          </cell>
          <cell r="I4266">
            <v>0.44540000000000002</v>
          </cell>
          <cell r="J4266">
            <v>40017</v>
          </cell>
          <cell r="K4266">
            <v>40717</v>
          </cell>
          <cell r="L4266">
            <v>110182</v>
          </cell>
        </row>
        <row r="4267">
          <cell r="B4267">
            <v>5000000</v>
          </cell>
          <cell r="C4267">
            <v>39979</v>
          </cell>
          <cell r="F4267">
            <v>3453937.05</v>
          </cell>
          <cell r="G4267">
            <v>318326</v>
          </cell>
          <cell r="H4267">
            <v>44.54</v>
          </cell>
          <cell r="I4267">
            <v>0.44540000000000002</v>
          </cell>
          <cell r="J4267">
            <v>40017</v>
          </cell>
          <cell r="K4267">
            <v>40717</v>
          </cell>
          <cell r="L4267">
            <v>132750</v>
          </cell>
        </row>
        <row r="4268">
          <cell r="B4268">
            <v>15000000</v>
          </cell>
          <cell r="C4268">
            <v>39979</v>
          </cell>
          <cell r="E4268" t="str">
            <v>R</v>
          </cell>
          <cell r="F4268">
            <v>12512320.35</v>
          </cell>
          <cell r="G4268">
            <v>886030</v>
          </cell>
          <cell r="H4268">
            <v>36.04</v>
          </cell>
          <cell r="I4268">
            <v>0.3604</v>
          </cell>
          <cell r="J4268">
            <v>40017</v>
          </cell>
          <cell r="K4268">
            <v>40717</v>
          </cell>
          <cell r="L4268">
            <v>398250</v>
          </cell>
        </row>
        <row r="4269">
          <cell r="B4269">
            <v>15000000</v>
          </cell>
          <cell r="C4269">
            <v>39979</v>
          </cell>
          <cell r="F4269">
            <v>8105096.46</v>
          </cell>
          <cell r="G4269">
            <v>886030</v>
          </cell>
          <cell r="H4269">
            <v>36.04</v>
          </cell>
          <cell r="I4269">
            <v>0.3604</v>
          </cell>
          <cell r="J4269">
            <v>40017</v>
          </cell>
          <cell r="K4269">
            <v>40717</v>
          </cell>
          <cell r="L4269">
            <v>398250</v>
          </cell>
        </row>
        <row r="4270">
          <cell r="B4270">
            <v>16000000</v>
          </cell>
          <cell r="C4270">
            <v>39979</v>
          </cell>
          <cell r="F4270">
            <v>8738229.6999999993</v>
          </cell>
          <cell r="G4270">
            <v>945098</v>
          </cell>
          <cell r="H4270">
            <v>36.04</v>
          </cell>
          <cell r="I4270">
            <v>0.3604</v>
          </cell>
          <cell r="J4270">
            <v>40017</v>
          </cell>
          <cell r="K4270">
            <v>40717</v>
          </cell>
          <cell r="L4270">
            <v>424800</v>
          </cell>
        </row>
        <row r="4271">
          <cell r="B4271">
            <v>3200000</v>
          </cell>
          <cell r="C4271">
            <v>39979</v>
          </cell>
          <cell r="E4271" t="str">
            <v>P</v>
          </cell>
          <cell r="F4271">
            <v>222472.55</v>
          </cell>
          <cell r="G4271">
            <v>325860</v>
          </cell>
          <cell r="H4271">
            <v>38.729999999999997</v>
          </cell>
          <cell r="I4271">
            <v>0.38729999999999998</v>
          </cell>
          <cell r="J4271">
            <v>40017</v>
          </cell>
          <cell r="K4271">
            <v>40352</v>
          </cell>
          <cell r="L4271">
            <v>84800</v>
          </cell>
        </row>
        <row r="4272">
          <cell r="B4272">
            <v>6500000</v>
          </cell>
          <cell r="C4272">
            <v>39979</v>
          </cell>
          <cell r="E4272" t="str">
            <v>P</v>
          </cell>
          <cell r="F4272">
            <v>243622.2</v>
          </cell>
          <cell r="G4272">
            <v>661904</v>
          </cell>
          <cell r="H4272">
            <v>38.729999999999997</v>
          </cell>
          <cell r="I4272">
            <v>0.38729999999999998</v>
          </cell>
          <cell r="J4272">
            <v>40017</v>
          </cell>
          <cell r="K4272">
            <v>40352</v>
          </cell>
          <cell r="L4272">
            <v>172250</v>
          </cell>
        </row>
        <row r="4273">
          <cell r="B4273">
            <v>4000000</v>
          </cell>
          <cell r="C4273">
            <v>39980</v>
          </cell>
          <cell r="F4273">
            <v>2352136.21</v>
          </cell>
          <cell r="G4273">
            <v>254661</v>
          </cell>
          <cell r="H4273">
            <v>44.54</v>
          </cell>
          <cell r="I4273">
            <v>0.44540000000000002</v>
          </cell>
          <cell r="J4273">
            <v>40017</v>
          </cell>
          <cell r="K4273">
            <v>40717</v>
          </cell>
          <cell r="L4273">
            <v>106200</v>
          </cell>
        </row>
        <row r="4274">
          <cell r="B4274">
            <v>3000000</v>
          </cell>
          <cell r="C4274">
            <v>39980</v>
          </cell>
          <cell r="E4274" t="str">
            <v>Q</v>
          </cell>
          <cell r="F4274">
            <v>832915.49</v>
          </cell>
          <cell r="G4274">
            <v>305494</v>
          </cell>
          <cell r="H4274">
            <v>38.729999999999997</v>
          </cell>
          <cell r="I4274">
            <v>0.38729999999999998</v>
          </cell>
          <cell r="J4274">
            <v>40017</v>
          </cell>
          <cell r="K4274">
            <v>40352</v>
          </cell>
          <cell r="L4274">
            <v>79500</v>
          </cell>
        </row>
        <row r="4275">
          <cell r="B4275">
            <v>10000000</v>
          </cell>
          <cell r="C4275">
            <v>39980</v>
          </cell>
          <cell r="F4275">
            <v>6178133.9500000002</v>
          </cell>
          <cell r="G4275">
            <v>636651</v>
          </cell>
          <cell r="H4275">
            <v>44.54</v>
          </cell>
          <cell r="I4275">
            <v>0.44540000000000002</v>
          </cell>
          <cell r="J4275">
            <v>40017</v>
          </cell>
          <cell r="K4275">
            <v>40717</v>
          </cell>
          <cell r="L4275">
            <v>265500</v>
          </cell>
        </row>
        <row r="4276">
          <cell r="B4276">
            <v>18000000</v>
          </cell>
          <cell r="C4276">
            <v>39980</v>
          </cell>
          <cell r="F4276">
            <v>9757177.7100000009</v>
          </cell>
          <cell r="G4276">
            <v>1063236</v>
          </cell>
          <cell r="H4276">
            <v>36.04</v>
          </cell>
          <cell r="I4276">
            <v>0.3604</v>
          </cell>
          <cell r="J4276">
            <v>40017</v>
          </cell>
          <cell r="K4276">
            <v>40717</v>
          </cell>
          <cell r="L4276">
            <v>477900</v>
          </cell>
        </row>
        <row r="4277">
          <cell r="B4277">
            <v>20000000</v>
          </cell>
          <cell r="C4277">
            <v>39980</v>
          </cell>
          <cell r="F4277">
            <v>10459829.609999999</v>
          </cell>
          <cell r="G4277">
            <v>1111371</v>
          </cell>
          <cell r="H4277">
            <v>29.33</v>
          </cell>
          <cell r="I4277">
            <v>0.29330000000000001</v>
          </cell>
          <cell r="J4277">
            <v>40017</v>
          </cell>
          <cell r="K4277">
            <v>40717</v>
          </cell>
          <cell r="L4277">
            <v>329000</v>
          </cell>
        </row>
        <row r="4278">
          <cell r="B4278">
            <v>12000000</v>
          </cell>
          <cell r="C4278">
            <v>39980</v>
          </cell>
          <cell r="F4278">
            <v>5933570.4800000004</v>
          </cell>
          <cell r="G4278">
            <v>708824</v>
          </cell>
          <cell r="H4278">
            <v>36.04</v>
          </cell>
          <cell r="I4278">
            <v>0.3604</v>
          </cell>
          <cell r="J4278">
            <v>40017</v>
          </cell>
          <cell r="K4278">
            <v>40717</v>
          </cell>
          <cell r="L4278">
            <v>318600</v>
          </cell>
        </row>
        <row r="4279">
          <cell r="B4279">
            <v>10000000</v>
          </cell>
          <cell r="C4279">
            <v>39980</v>
          </cell>
          <cell r="D4279" t="str">
            <v>A</v>
          </cell>
          <cell r="E4279" t="str">
            <v>R</v>
          </cell>
          <cell r="F4279">
            <v>7595263.8099999996</v>
          </cell>
          <cell r="G4279">
            <v>755553</v>
          </cell>
          <cell r="H4279">
            <v>41.5</v>
          </cell>
          <cell r="I4279">
            <v>0.41499999999999998</v>
          </cell>
          <cell r="J4279">
            <v>40017</v>
          </cell>
          <cell r="K4279">
            <v>40535</v>
          </cell>
          <cell r="L4279">
            <v>265000</v>
          </cell>
        </row>
        <row r="4280">
          <cell r="B4280">
            <v>5000000</v>
          </cell>
          <cell r="C4280">
            <v>39980</v>
          </cell>
          <cell r="E4280" t="str">
            <v>P</v>
          </cell>
          <cell r="F4280">
            <v>234704.23</v>
          </cell>
          <cell r="G4280">
            <v>509157</v>
          </cell>
          <cell r="H4280">
            <v>38.729999999999997</v>
          </cell>
          <cell r="I4280">
            <v>0.38729999999999998</v>
          </cell>
          <cell r="J4280">
            <v>40017</v>
          </cell>
          <cell r="K4280">
            <v>40352</v>
          </cell>
          <cell r="L4280">
            <v>132500</v>
          </cell>
        </row>
        <row r="4281">
          <cell r="B4281">
            <v>5000000</v>
          </cell>
          <cell r="C4281">
            <v>39980</v>
          </cell>
          <cell r="F4281">
            <v>3364567.7</v>
          </cell>
          <cell r="G4281">
            <v>236163</v>
          </cell>
          <cell r="H4281">
            <v>28.97</v>
          </cell>
          <cell r="I4281">
            <v>0.28970000000000001</v>
          </cell>
          <cell r="J4281">
            <v>40017</v>
          </cell>
          <cell r="K4281">
            <v>40900</v>
          </cell>
          <cell r="L4281">
            <v>72000</v>
          </cell>
        </row>
        <row r="4282">
          <cell r="B4282">
            <v>4000000</v>
          </cell>
          <cell r="C4282">
            <v>39980</v>
          </cell>
          <cell r="F4282">
            <v>1488022.12</v>
          </cell>
          <cell r="G4282">
            <v>302221</v>
          </cell>
          <cell r="H4282">
            <v>41.5</v>
          </cell>
          <cell r="I4282">
            <v>0.41499999999999998</v>
          </cell>
          <cell r="J4282">
            <v>40017</v>
          </cell>
          <cell r="K4282">
            <v>40535</v>
          </cell>
          <cell r="L4282">
            <v>106000</v>
          </cell>
        </row>
        <row r="4283">
          <cell r="B4283">
            <v>5000000</v>
          </cell>
          <cell r="C4283">
            <v>39980</v>
          </cell>
          <cell r="F4283">
            <v>2807402.35</v>
          </cell>
          <cell r="G4283">
            <v>318326</v>
          </cell>
          <cell r="H4283">
            <v>44.54</v>
          </cell>
          <cell r="I4283">
            <v>0.44540000000000002</v>
          </cell>
          <cell r="J4283">
            <v>40017</v>
          </cell>
          <cell r="K4283">
            <v>40717</v>
          </cell>
          <cell r="L4283">
            <v>132750</v>
          </cell>
        </row>
        <row r="4284">
          <cell r="B4284">
            <v>3000000</v>
          </cell>
          <cell r="C4284">
            <v>39980</v>
          </cell>
          <cell r="E4284" t="str">
            <v>Q</v>
          </cell>
          <cell r="F4284">
            <v>3070339.04</v>
          </cell>
          <cell r="G4284">
            <v>190996</v>
          </cell>
          <cell r="H4284">
            <v>44.54</v>
          </cell>
          <cell r="I4284">
            <v>0.44540000000000002</v>
          </cell>
          <cell r="J4284">
            <v>40017</v>
          </cell>
          <cell r="K4284">
            <v>40717</v>
          </cell>
          <cell r="L4284">
            <v>79650</v>
          </cell>
        </row>
        <row r="4285">
          <cell r="B4285">
            <v>5000000</v>
          </cell>
          <cell r="C4285">
            <v>39980</v>
          </cell>
          <cell r="F4285">
            <v>2797010.77</v>
          </cell>
          <cell r="G4285">
            <v>318326</v>
          </cell>
          <cell r="H4285">
            <v>44.54</v>
          </cell>
          <cell r="I4285">
            <v>0.44540000000000002</v>
          </cell>
          <cell r="J4285">
            <v>40017</v>
          </cell>
          <cell r="K4285">
            <v>40717</v>
          </cell>
          <cell r="L4285">
            <v>132750</v>
          </cell>
        </row>
        <row r="4286">
          <cell r="B4286">
            <v>6000000</v>
          </cell>
          <cell r="C4286">
            <v>39980</v>
          </cell>
          <cell r="F4286">
            <v>3115902.88</v>
          </cell>
          <cell r="G4286">
            <v>381991</v>
          </cell>
          <cell r="H4286">
            <v>44.54</v>
          </cell>
          <cell r="I4286">
            <v>0.44540000000000002</v>
          </cell>
          <cell r="J4286">
            <v>40017</v>
          </cell>
          <cell r="K4286">
            <v>40717</v>
          </cell>
          <cell r="L4286">
            <v>159300</v>
          </cell>
        </row>
        <row r="4287">
          <cell r="B4287">
            <v>19000000</v>
          </cell>
          <cell r="C4287">
            <v>39980</v>
          </cell>
          <cell r="F4287">
            <v>11721042.039999999</v>
          </cell>
          <cell r="G4287">
            <v>1122304</v>
          </cell>
          <cell r="H4287">
            <v>36.04</v>
          </cell>
          <cell r="I4287">
            <v>0.3604</v>
          </cell>
          <cell r="J4287">
            <v>40017</v>
          </cell>
          <cell r="K4287">
            <v>40717</v>
          </cell>
          <cell r="L4287">
            <v>504450</v>
          </cell>
        </row>
        <row r="4288">
          <cell r="B4288">
            <v>4000000</v>
          </cell>
          <cell r="C4288">
            <v>39980</v>
          </cell>
          <cell r="F4288">
            <v>1358752.27</v>
          </cell>
          <cell r="G4288">
            <v>302221</v>
          </cell>
          <cell r="H4288">
            <v>41.5</v>
          </cell>
          <cell r="I4288">
            <v>0.41499999999999998</v>
          </cell>
          <cell r="J4288">
            <v>40017</v>
          </cell>
          <cell r="K4288">
            <v>40535</v>
          </cell>
          <cell r="L4288">
            <v>106000</v>
          </cell>
        </row>
        <row r="4289">
          <cell r="B4289">
            <v>11000000</v>
          </cell>
          <cell r="C4289">
            <v>39980</v>
          </cell>
          <cell r="F4289">
            <v>8666441.4299999997</v>
          </cell>
          <cell r="G4289">
            <v>503529</v>
          </cell>
          <cell r="H4289">
            <v>35.950000000000003</v>
          </cell>
          <cell r="I4289">
            <v>0.35950000000000004</v>
          </cell>
          <cell r="J4289">
            <v>40017</v>
          </cell>
          <cell r="K4289">
            <v>41083</v>
          </cell>
          <cell r="L4289">
            <v>214500</v>
          </cell>
        </row>
        <row r="4290">
          <cell r="B4290">
            <v>8000000</v>
          </cell>
          <cell r="C4290">
            <v>39980</v>
          </cell>
          <cell r="F4290">
            <v>6352866.3499999996</v>
          </cell>
          <cell r="G4290">
            <v>442232</v>
          </cell>
          <cell r="H4290">
            <v>51.88</v>
          </cell>
          <cell r="I4290">
            <v>0.51880000000000004</v>
          </cell>
          <cell r="J4290">
            <v>40017</v>
          </cell>
          <cell r="K4290">
            <v>41083</v>
          </cell>
          <cell r="L4290">
            <v>156000</v>
          </cell>
        </row>
        <row r="4291">
          <cell r="B4291">
            <v>7000000</v>
          </cell>
          <cell r="C4291">
            <v>39980</v>
          </cell>
          <cell r="F4291">
            <v>3902489.52</v>
          </cell>
          <cell r="G4291">
            <v>445656</v>
          </cell>
          <cell r="H4291">
            <v>44.54</v>
          </cell>
          <cell r="I4291">
            <v>0.44540000000000002</v>
          </cell>
          <cell r="J4291">
            <v>40017</v>
          </cell>
          <cell r="K4291">
            <v>40717</v>
          </cell>
          <cell r="L4291">
            <v>185850</v>
          </cell>
        </row>
        <row r="4292">
          <cell r="B4292">
            <v>23000000</v>
          </cell>
          <cell r="C4292">
            <v>39980</v>
          </cell>
          <cell r="F4292">
            <v>15085111.67</v>
          </cell>
          <cell r="G4292">
            <v>1358579</v>
          </cell>
          <cell r="H4292">
            <v>36.04</v>
          </cell>
          <cell r="I4292">
            <v>0.3604</v>
          </cell>
          <cell r="J4292">
            <v>40017</v>
          </cell>
          <cell r="K4292">
            <v>40717</v>
          </cell>
          <cell r="L4292">
            <v>610650</v>
          </cell>
        </row>
        <row r="4293">
          <cell r="B4293">
            <v>30000000</v>
          </cell>
          <cell r="C4293">
            <v>39980</v>
          </cell>
          <cell r="F4293">
            <v>22299792.120000001</v>
          </cell>
          <cell r="G4293">
            <v>1531073</v>
          </cell>
          <cell r="H4293">
            <v>36.03</v>
          </cell>
          <cell r="I4293">
            <v>0.36030000000000001</v>
          </cell>
          <cell r="J4293">
            <v>40017</v>
          </cell>
          <cell r="K4293">
            <v>40900</v>
          </cell>
          <cell r="L4293">
            <v>735000</v>
          </cell>
        </row>
        <row r="4294">
          <cell r="B4294">
            <v>5000000</v>
          </cell>
          <cell r="C4294">
            <v>39980</v>
          </cell>
          <cell r="F4294">
            <v>3501488.26</v>
          </cell>
          <cell r="G4294">
            <v>318326</v>
          </cell>
          <cell r="H4294">
            <v>44.54</v>
          </cell>
          <cell r="I4294">
            <v>0.44540000000000002</v>
          </cell>
          <cell r="J4294">
            <v>40017</v>
          </cell>
          <cell r="K4294">
            <v>40717</v>
          </cell>
          <cell r="L4294">
            <v>132750</v>
          </cell>
        </row>
        <row r="4295">
          <cell r="B4295">
            <v>4000000</v>
          </cell>
          <cell r="C4295">
            <v>39980</v>
          </cell>
          <cell r="E4295" t="str">
            <v>Q</v>
          </cell>
          <cell r="F4295">
            <v>904100.18</v>
          </cell>
          <cell r="G4295">
            <v>407325</v>
          </cell>
          <cell r="H4295">
            <v>38.729999999999997</v>
          </cell>
          <cell r="I4295">
            <v>0.38729999999999998</v>
          </cell>
          <cell r="J4295">
            <v>40017</v>
          </cell>
          <cell r="K4295">
            <v>40352</v>
          </cell>
          <cell r="L4295">
            <v>106000</v>
          </cell>
        </row>
        <row r="4296">
          <cell r="B4296">
            <v>3000000</v>
          </cell>
          <cell r="C4296">
            <v>39980</v>
          </cell>
          <cell r="E4296" t="str">
            <v>P</v>
          </cell>
          <cell r="F4296">
            <v>2400372.62</v>
          </cell>
          <cell r="G4296">
            <v>190996</v>
          </cell>
          <cell r="H4296">
            <v>44.54</v>
          </cell>
          <cell r="I4296">
            <v>0.44540000000000002</v>
          </cell>
          <cell r="J4296">
            <v>40017</v>
          </cell>
          <cell r="K4296">
            <v>40717</v>
          </cell>
          <cell r="L4296">
            <v>79650</v>
          </cell>
        </row>
        <row r="4297">
          <cell r="B4297">
            <v>4000000</v>
          </cell>
          <cell r="C4297">
            <v>39980</v>
          </cell>
          <cell r="E4297" t="str">
            <v>Q</v>
          </cell>
          <cell r="F4297">
            <v>3692822.31</v>
          </cell>
          <cell r="G4297">
            <v>254661</v>
          </cell>
          <cell r="H4297">
            <v>44.54</v>
          </cell>
          <cell r="I4297">
            <v>0.44540000000000002</v>
          </cell>
          <cell r="J4297">
            <v>40017</v>
          </cell>
          <cell r="K4297">
            <v>40717</v>
          </cell>
          <cell r="L4297">
            <v>106200</v>
          </cell>
        </row>
        <row r="4298">
          <cell r="B4298">
            <v>3000000</v>
          </cell>
          <cell r="C4298">
            <v>39980</v>
          </cell>
          <cell r="F4298">
            <v>675698.28</v>
          </cell>
          <cell r="G4298">
            <v>226666</v>
          </cell>
          <cell r="H4298">
            <v>41.5</v>
          </cell>
          <cell r="I4298">
            <v>0.41499999999999998</v>
          </cell>
          <cell r="J4298">
            <v>40017</v>
          </cell>
          <cell r="K4298">
            <v>40535</v>
          </cell>
          <cell r="L4298">
            <v>79500</v>
          </cell>
        </row>
        <row r="4299">
          <cell r="B4299">
            <v>3000000</v>
          </cell>
          <cell r="C4299">
            <v>39980</v>
          </cell>
          <cell r="E4299" t="str">
            <v>P</v>
          </cell>
          <cell r="F4299">
            <v>668425.74</v>
          </cell>
          <cell r="G4299">
            <v>305494</v>
          </cell>
          <cell r="H4299">
            <v>38.729999999999997</v>
          </cell>
          <cell r="I4299">
            <v>0.38729999999999998</v>
          </cell>
          <cell r="J4299">
            <v>40017</v>
          </cell>
          <cell r="K4299">
            <v>40352</v>
          </cell>
          <cell r="L4299">
            <v>79500</v>
          </cell>
        </row>
        <row r="4300">
          <cell r="B4300">
            <v>2000000</v>
          </cell>
          <cell r="C4300">
            <v>39980</v>
          </cell>
          <cell r="E4300" t="str">
            <v>P</v>
          </cell>
          <cell r="F4300">
            <v>532789.09</v>
          </cell>
          <cell r="G4300">
            <v>203663</v>
          </cell>
          <cell r="H4300">
            <v>38.729999999999997</v>
          </cell>
          <cell r="I4300">
            <v>0.38729999999999998</v>
          </cell>
          <cell r="J4300">
            <v>40017</v>
          </cell>
          <cell r="K4300">
            <v>40352</v>
          </cell>
          <cell r="L4300">
            <v>53000</v>
          </cell>
        </row>
        <row r="4301">
          <cell r="B4301">
            <v>11000000</v>
          </cell>
          <cell r="C4301">
            <v>39980</v>
          </cell>
          <cell r="F4301">
            <v>5853753.2599999998</v>
          </cell>
          <cell r="G4301">
            <v>649755</v>
          </cell>
          <cell r="H4301">
            <v>36.04</v>
          </cell>
          <cell r="I4301">
            <v>0.3604</v>
          </cell>
          <cell r="J4301">
            <v>40017</v>
          </cell>
          <cell r="K4301">
            <v>40717</v>
          </cell>
          <cell r="L4301">
            <v>292050</v>
          </cell>
        </row>
        <row r="4302">
          <cell r="B4302">
            <v>3500000</v>
          </cell>
          <cell r="C4302">
            <v>39980</v>
          </cell>
          <cell r="D4302" t="str">
            <v>A</v>
          </cell>
          <cell r="E4302" t="str">
            <v>S</v>
          </cell>
          <cell r="F4302">
            <v>3299340.83</v>
          </cell>
          <cell r="G4302">
            <v>264444</v>
          </cell>
          <cell r="H4302">
            <v>41.5</v>
          </cell>
          <cell r="I4302">
            <v>0.41499999999999998</v>
          </cell>
          <cell r="J4302">
            <v>40017</v>
          </cell>
          <cell r="K4302">
            <v>40535</v>
          </cell>
          <cell r="L4302">
            <v>92750</v>
          </cell>
        </row>
        <row r="4303">
          <cell r="B4303">
            <v>20000000</v>
          </cell>
          <cell r="C4303">
            <v>39980</v>
          </cell>
          <cell r="F4303">
            <v>13398225.220000001</v>
          </cell>
          <cell r="G4303">
            <v>1020715</v>
          </cell>
          <cell r="H4303">
            <v>36.03</v>
          </cell>
          <cell r="I4303">
            <v>0.36030000000000001</v>
          </cell>
          <cell r="J4303">
            <v>40017</v>
          </cell>
          <cell r="K4303">
            <v>40900</v>
          </cell>
          <cell r="L4303">
            <v>490000</v>
          </cell>
        </row>
        <row r="4304">
          <cell r="B4304">
            <v>4000000</v>
          </cell>
          <cell r="C4304">
            <v>39980</v>
          </cell>
          <cell r="F4304">
            <v>1295036.3500000001</v>
          </cell>
          <cell r="G4304">
            <v>302221</v>
          </cell>
          <cell r="H4304">
            <v>41.5</v>
          </cell>
          <cell r="I4304">
            <v>0.41499999999999998</v>
          </cell>
          <cell r="J4304">
            <v>40017</v>
          </cell>
          <cell r="K4304">
            <v>40535</v>
          </cell>
          <cell r="L4304">
            <v>106000</v>
          </cell>
        </row>
        <row r="4305">
          <cell r="B4305">
            <v>7500000</v>
          </cell>
          <cell r="C4305">
            <v>39980</v>
          </cell>
          <cell r="E4305" t="str">
            <v>Q</v>
          </cell>
          <cell r="F4305">
            <v>6298410.0499999998</v>
          </cell>
          <cell r="G4305">
            <v>477489</v>
          </cell>
          <cell r="H4305">
            <v>44.54</v>
          </cell>
          <cell r="I4305">
            <v>0.44540000000000002</v>
          </cell>
          <cell r="J4305">
            <v>40017</v>
          </cell>
          <cell r="K4305">
            <v>40717</v>
          </cell>
          <cell r="L4305">
            <v>199125</v>
          </cell>
        </row>
        <row r="4306">
          <cell r="B4306">
            <v>9000000</v>
          </cell>
          <cell r="C4306">
            <v>39980</v>
          </cell>
          <cell r="D4306" t="str">
            <v>A</v>
          </cell>
          <cell r="E4306" t="str">
            <v>Q</v>
          </cell>
          <cell r="F4306">
            <v>7754920.4800000004</v>
          </cell>
          <cell r="G4306">
            <v>572986</v>
          </cell>
          <cell r="H4306">
            <v>44.54</v>
          </cell>
          <cell r="I4306">
            <v>0.44540000000000002</v>
          </cell>
          <cell r="J4306">
            <v>40017</v>
          </cell>
          <cell r="K4306">
            <v>40717</v>
          </cell>
          <cell r="L4306">
            <v>238950</v>
          </cell>
        </row>
        <row r="4307">
          <cell r="B4307">
            <v>3500000</v>
          </cell>
          <cell r="C4307">
            <v>39980</v>
          </cell>
          <cell r="D4307" t="str">
            <v>A</v>
          </cell>
          <cell r="E4307" t="str">
            <v>T</v>
          </cell>
          <cell r="F4307">
            <v>4078769.11</v>
          </cell>
          <cell r="G4307">
            <v>264444</v>
          </cell>
          <cell r="H4307">
            <v>41.5</v>
          </cell>
          <cell r="I4307">
            <v>0.41499999999999998</v>
          </cell>
          <cell r="J4307">
            <v>40017</v>
          </cell>
          <cell r="K4307">
            <v>40535</v>
          </cell>
          <cell r="L4307">
            <v>92750</v>
          </cell>
        </row>
        <row r="4308">
          <cell r="B4308">
            <v>12000000</v>
          </cell>
          <cell r="C4308">
            <v>39980</v>
          </cell>
          <cell r="F4308">
            <v>7902314.29</v>
          </cell>
          <cell r="G4308">
            <v>612429</v>
          </cell>
          <cell r="H4308">
            <v>36.03</v>
          </cell>
          <cell r="I4308">
            <v>0.36030000000000001</v>
          </cell>
          <cell r="J4308">
            <v>40017</v>
          </cell>
          <cell r="K4308">
            <v>40900</v>
          </cell>
          <cell r="L4308">
            <v>294000</v>
          </cell>
        </row>
        <row r="4309">
          <cell r="B4309">
            <v>15000000</v>
          </cell>
          <cell r="C4309">
            <v>39980</v>
          </cell>
          <cell r="D4309" t="str">
            <v>A</v>
          </cell>
          <cell r="E4309" t="str">
            <v>S</v>
          </cell>
          <cell r="F4309">
            <v>13100290.18</v>
          </cell>
          <cell r="G4309">
            <v>886030</v>
          </cell>
          <cell r="H4309">
            <v>36.04</v>
          </cell>
          <cell r="I4309">
            <v>0.3604</v>
          </cell>
          <cell r="J4309">
            <v>40017</v>
          </cell>
          <cell r="K4309">
            <v>40717</v>
          </cell>
          <cell r="L4309">
            <v>398250</v>
          </cell>
        </row>
        <row r="4310">
          <cell r="B4310">
            <v>5000000</v>
          </cell>
          <cell r="C4310">
            <v>39980</v>
          </cell>
          <cell r="F4310">
            <v>1684518.24</v>
          </cell>
          <cell r="G4310">
            <v>377777</v>
          </cell>
          <cell r="H4310">
            <v>41.5</v>
          </cell>
          <cell r="I4310">
            <v>0.41499999999999998</v>
          </cell>
          <cell r="J4310">
            <v>40017</v>
          </cell>
          <cell r="K4310">
            <v>40535</v>
          </cell>
          <cell r="L4310">
            <v>132500</v>
          </cell>
        </row>
        <row r="4311">
          <cell r="B4311">
            <v>5000000</v>
          </cell>
          <cell r="C4311">
            <v>39980</v>
          </cell>
          <cell r="E4311" t="str">
            <v>Q</v>
          </cell>
          <cell r="F4311">
            <v>1246035.56</v>
          </cell>
          <cell r="G4311">
            <v>509157</v>
          </cell>
          <cell r="H4311">
            <v>38.729999999999997</v>
          </cell>
          <cell r="I4311">
            <v>0.38729999999999998</v>
          </cell>
          <cell r="J4311">
            <v>40017</v>
          </cell>
          <cell r="K4311">
            <v>40352</v>
          </cell>
          <cell r="L4311">
            <v>132500</v>
          </cell>
        </row>
        <row r="4312">
          <cell r="B4312">
            <v>8000000</v>
          </cell>
          <cell r="C4312">
            <v>39980</v>
          </cell>
          <cell r="E4312" t="str">
            <v>P</v>
          </cell>
          <cell r="F4312">
            <v>7759924.5999999996</v>
          </cell>
          <cell r="G4312">
            <v>349413</v>
          </cell>
          <cell r="H4312">
            <v>32.22</v>
          </cell>
          <cell r="I4312">
            <v>0.32219999999999999</v>
          </cell>
          <cell r="J4312">
            <v>40017</v>
          </cell>
          <cell r="K4312">
            <v>41083</v>
          </cell>
          <cell r="L4312">
            <v>195200</v>
          </cell>
        </row>
        <row r="4313">
          <cell r="B4313">
            <v>5000000</v>
          </cell>
          <cell r="C4313">
            <v>39980</v>
          </cell>
          <cell r="D4313" t="str">
            <v>A</v>
          </cell>
          <cell r="E4313" t="str">
            <v>R</v>
          </cell>
          <cell r="F4313">
            <v>4650497.57</v>
          </cell>
          <cell r="G4313">
            <v>318326</v>
          </cell>
          <cell r="H4313">
            <v>44.54</v>
          </cell>
          <cell r="I4313">
            <v>0.44540000000000002</v>
          </cell>
          <cell r="J4313">
            <v>40017</v>
          </cell>
          <cell r="K4313">
            <v>40717</v>
          </cell>
          <cell r="L4313">
            <v>132750</v>
          </cell>
        </row>
        <row r="4314">
          <cell r="B4314">
            <v>45000000</v>
          </cell>
          <cell r="C4314">
            <v>39980</v>
          </cell>
          <cell r="E4314" t="str">
            <v>P</v>
          </cell>
          <cell r="F4314">
            <v>29724024.609999999</v>
          </cell>
          <cell r="G4314">
            <v>2658088</v>
          </cell>
          <cell r="H4314">
            <v>36.04</v>
          </cell>
          <cell r="I4314">
            <v>0.3604</v>
          </cell>
          <cell r="J4314">
            <v>40017</v>
          </cell>
          <cell r="K4314">
            <v>40717</v>
          </cell>
          <cell r="L4314">
            <v>1194750</v>
          </cell>
        </row>
        <row r="4315">
          <cell r="B4315">
            <v>5000000</v>
          </cell>
          <cell r="C4315">
            <v>39980</v>
          </cell>
          <cell r="F4315">
            <v>1689987.78</v>
          </cell>
          <cell r="G4315">
            <v>377777</v>
          </cell>
          <cell r="H4315">
            <v>41.5</v>
          </cell>
          <cell r="I4315">
            <v>0.41499999999999998</v>
          </cell>
          <cell r="J4315">
            <v>40017</v>
          </cell>
          <cell r="K4315">
            <v>40535</v>
          </cell>
          <cell r="L4315">
            <v>132500</v>
          </cell>
        </row>
        <row r="4316">
          <cell r="B4316">
            <v>6000000</v>
          </cell>
          <cell r="C4316">
            <v>39980</v>
          </cell>
          <cell r="F4316">
            <v>2168509.1</v>
          </cell>
          <cell r="G4316">
            <v>453332</v>
          </cell>
          <cell r="H4316">
            <v>41.5</v>
          </cell>
          <cell r="I4316">
            <v>0.41499999999999998</v>
          </cell>
          <cell r="J4316">
            <v>40017</v>
          </cell>
          <cell r="K4316">
            <v>40535</v>
          </cell>
          <cell r="L4316">
            <v>159000</v>
          </cell>
        </row>
        <row r="4317">
          <cell r="B4317">
            <v>14000000</v>
          </cell>
          <cell r="C4317">
            <v>39980</v>
          </cell>
          <cell r="F4317">
            <v>10677126.34</v>
          </cell>
          <cell r="G4317">
            <v>640855</v>
          </cell>
          <cell r="H4317">
            <v>35.950000000000003</v>
          </cell>
          <cell r="I4317">
            <v>0.35950000000000004</v>
          </cell>
          <cell r="J4317">
            <v>40017</v>
          </cell>
          <cell r="K4317">
            <v>41083</v>
          </cell>
          <cell r="L4317">
            <v>273000</v>
          </cell>
        </row>
        <row r="4318">
          <cell r="B4318">
            <v>20000000</v>
          </cell>
          <cell r="C4318">
            <v>39980</v>
          </cell>
          <cell r="F4318">
            <v>12300135.300000001</v>
          </cell>
          <cell r="G4318">
            <v>1181373</v>
          </cell>
          <cell r="H4318">
            <v>36.04</v>
          </cell>
          <cell r="I4318">
            <v>0.3604</v>
          </cell>
          <cell r="J4318">
            <v>40017</v>
          </cell>
          <cell r="K4318">
            <v>40717</v>
          </cell>
          <cell r="L4318">
            <v>531000</v>
          </cell>
        </row>
        <row r="4319">
          <cell r="B4319">
            <v>20000000</v>
          </cell>
          <cell r="C4319">
            <v>39980</v>
          </cell>
          <cell r="F4319">
            <v>14539559.83</v>
          </cell>
          <cell r="G4319">
            <v>833552</v>
          </cell>
          <cell r="H4319">
            <v>28.58</v>
          </cell>
          <cell r="I4319">
            <v>0.2858</v>
          </cell>
          <cell r="J4319">
            <v>40017</v>
          </cell>
          <cell r="K4319">
            <v>41083</v>
          </cell>
          <cell r="L4319">
            <v>288000</v>
          </cell>
        </row>
        <row r="4320">
          <cell r="B4320">
            <v>4000000</v>
          </cell>
          <cell r="C4320">
            <v>39980</v>
          </cell>
          <cell r="F4320">
            <v>2232519.04</v>
          </cell>
          <cell r="G4320">
            <v>254661</v>
          </cell>
          <cell r="H4320">
            <v>44.54</v>
          </cell>
          <cell r="I4320">
            <v>0.44540000000000002</v>
          </cell>
          <cell r="J4320">
            <v>40017</v>
          </cell>
          <cell r="K4320">
            <v>40717</v>
          </cell>
          <cell r="L4320">
            <v>106200</v>
          </cell>
        </row>
        <row r="4321">
          <cell r="B4321">
            <v>20000000</v>
          </cell>
          <cell r="C4321">
            <v>39980</v>
          </cell>
          <cell r="F4321">
            <v>10534316.800000001</v>
          </cell>
          <cell r="G4321">
            <v>1111371</v>
          </cell>
          <cell r="H4321">
            <v>29.33</v>
          </cell>
          <cell r="I4321">
            <v>0.29330000000000001</v>
          </cell>
          <cell r="J4321">
            <v>40017</v>
          </cell>
          <cell r="K4321">
            <v>40717</v>
          </cell>
          <cell r="L4321">
            <v>329000</v>
          </cell>
        </row>
        <row r="4322">
          <cell r="B4322">
            <v>15000000</v>
          </cell>
          <cell r="C4322">
            <v>39980</v>
          </cell>
          <cell r="F4322">
            <v>8075984.25</v>
          </cell>
          <cell r="G4322">
            <v>833528</v>
          </cell>
          <cell r="H4322">
            <v>29.33</v>
          </cell>
          <cell r="I4322">
            <v>0.29330000000000001</v>
          </cell>
          <cell r="J4322">
            <v>40017</v>
          </cell>
          <cell r="K4322">
            <v>40717</v>
          </cell>
          <cell r="L4322">
            <v>246750</v>
          </cell>
        </row>
        <row r="4323">
          <cell r="B4323">
            <v>10000000</v>
          </cell>
          <cell r="C4323">
            <v>39980</v>
          </cell>
          <cell r="F4323">
            <v>5181736.58</v>
          </cell>
          <cell r="G4323">
            <v>555686</v>
          </cell>
          <cell r="H4323">
            <v>29.33</v>
          </cell>
          <cell r="I4323">
            <v>0.29330000000000001</v>
          </cell>
          <cell r="J4323">
            <v>40017</v>
          </cell>
          <cell r="K4323">
            <v>40717</v>
          </cell>
          <cell r="L4323">
            <v>164500</v>
          </cell>
        </row>
        <row r="4324">
          <cell r="B4324">
            <v>5000000</v>
          </cell>
          <cell r="C4324">
            <v>39980</v>
          </cell>
          <cell r="F4324">
            <v>1548070.27</v>
          </cell>
          <cell r="G4324">
            <v>357272</v>
          </cell>
          <cell r="H4324">
            <v>33.54</v>
          </cell>
          <cell r="I4324">
            <v>0.33539999999999998</v>
          </cell>
          <cell r="J4324">
            <v>40017</v>
          </cell>
          <cell r="K4324">
            <v>40535</v>
          </cell>
          <cell r="L4324">
            <v>132000</v>
          </cell>
        </row>
        <row r="4325">
          <cell r="B4325">
            <v>15000000</v>
          </cell>
          <cell r="C4325">
            <v>39980</v>
          </cell>
          <cell r="F4325">
            <v>5433596.2199999997</v>
          </cell>
          <cell r="G4325">
            <v>886030</v>
          </cell>
          <cell r="H4325">
            <v>36.04</v>
          </cell>
          <cell r="I4325">
            <v>0.3604</v>
          </cell>
          <cell r="J4325">
            <v>40017</v>
          </cell>
          <cell r="K4325">
            <v>40717</v>
          </cell>
          <cell r="L4325">
            <v>398250</v>
          </cell>
        </row>
        <row r="4326">
          <cell r="B4326">
            <v>16000000</v>
          </cell>
          <cell r="C4326">
            <v>39980</v>
          </cell>
          <cell r="F4326">
            <v>8863068.5299999993</v>
          </cell>
          <cell r="G4326">
            <v>945098</v>
          </cell>
          <cell r="H4326">
            <v>36.04</v>
          </cell>
          <cell r="I4326">
            <v>0.3604</v>
          </cell>
          <cell r="J4326">
            <v>40017</v>
          </cell>
          <cell r="K4326">
            <v>40717</v>
          </cell>
          <cell r="L4326">
            <v>424800</v>
          </cell>
        </row>
        <row r="4327">
          <cell r="B4327">
            <v>11000000</v>
          </cell>
          <cell r="C4327">
            <v>39980</v>
          </cell>
          <cell r="D4327" t="str">
            <v>A</v>
          </cell>
          <cell r="E4327" t="str">
            <v>S</v>
          </cell>
          <cell r="F4327">
            <v>9900700.75</v>
          </cell>
          <cell r="G4327">
            <v>649755</v>
          </cell>
          <cell r="H4327">
            <v>36.04</v>
          </cell>
          <cell r="I4327">
            <v>0.3604</v>
          </cell>
          <cell r="J4327">
            <v>40017</v>
          </cell>
          <cell r="K4327">
            <v>40717</v>
          </cell>
          <cell r="L4327">
            <v>292050</v>
          </cell>
        </row>
        <row r="4328">
          <cell r="B4328">
            <v>9000000</v>
          </cell>
          <cell r="C4328">
            <v>39980</v>
          </cell>
          <cell r="E4328" t="str">
            <v>P</v>
          </cell>
          <cell r="F4328">
            <v>7599844.2400000002</v>
          </cell>
          <cell r="G4328">
            <v>375099</v>
          </cell>
          <cell r="H4328">
            <v>28.58</v>
          </cell>
          <cell r="I4328">
            <v>0.2858</v>
          </cell>
          <cell r="J4328">
            <v>40017</v>
          </cell>
          <cell r="K4328">
            <v>41083</v>
          </cell>
          <cell r="L4328">
            <v>129600</v>
          </cell>
        </row>
        <row r="4329">
          <cell r="B4329">
            <v>11000000</v>
          </cell>
          <cell r="C4329">
            <v>39980</v>
          </cell>
          <cell r="E4329" t="str">
            <v>Q</v>
          </cell>
          <cell r="F4329">
            <v>10607628.26</v>
          </cell>
          <cell r="G4329">
            <v>503529</v>
          </cell>
          <cell r="H4329">
            <v>35.950000000000003</v>
          </cell>
          <cell r="I4329">
            <v>0.35950000000000004</v>
          </cell>
          <cell r="J4329">
            <v>40017</v>
          </cell>
          <cell r="K4329">
            <v>41083</v>
          </cell>
          <cell r="L4329">
            <v>214500</v>
          </cell>
        </row>
        <row r="4330">
          <cell r="B4330">
            <v>10000000</v>
          </cell>
          <cell r="C4330">
            <v>39980</v>
          </cell>
          <cell r="F4330">
            <v>7370296.7699999996</v>
          </cell>
          <cell r="G4330">
            <v>416776</v>
          </cell>
          <cell r="H4330">
            <v>28.58</v>
          </cell>
          <cell r="I4330">
            <v>0.2858</v>
          </cell>
          <cell r="J4330">
            <v>40017</v>
          </cell>
          <cell r="K4330">
            <v>41083</v>
          </cell>
          <cell r="L4330">
            <v>144000</v>
          </cell>
        </row>
        <row r="4331">
          <cell r="B4331">
            <v>4500000</v>
          </cell>
          <cell r="C4331">
            <v>39980</v>
          </cell>
          <cell r="F4331">
            <v>2160262.52</v>
          </cell>
          <cell r="G4331">
            <v>312548</v>
          </cell>
          <cell r="H4331">
            <v>29.57</v>
          </cell>
          <cell r="I4331">
            <v>0.29570000000000002</v>
          </cell>
          <cell r="J4331">
            <v>40017</v>
          </cell>
          <cell r="K4331">
            <v>40535</v>
          </cell>
          <cell r="L4331">
            <v>73800</v>
          </cell>
        </row>
        <row r="4332">
          <cell r="B4332">
            <v>10000000</v>
          </cell>
          <cell r="C4332">
            <v>39980</v>
          </cell>
          <cell r="E4332" t="str">
            <v>P</v>
          </cell>
          <cell r="F4332">
            <v>282525.76</v>
          </cell>
          <cell r="G4332">
            <v>992317</v>
          </cell>
          <cell r="H4332">
            <v>33.53</v>
          </cell>
          <cell r="I4332">
            <v>0.33529999999999999</v>
          </cell>
          <cell r="J4332">
            <v>40017</v>
          </cell>
          <cell r="K4332">
            <v>40352</v>
          </cell>
          <cell r="L4332">
            <v>264000</v>
          </cell>
        </row>
        <row r="4333">
          <cell r="B4333">
            <v>2000000</v>
          </cell>
          <cell r="C4333">
            <v>39980</v>
          </cell>
          <cell r="D4333" t="str">
            <v>A</v>
          </cell>
          <cell r="E4333" t="str">
            <v>R</v>
          </cell>
          <cell r="F4333">
            <v>2582850.5</v>
          </cell>
          <cell r="G4333">
            <v>127331</v>
          </cell>
          <cell r="H4333">
            <v>44.54</v>
          </cell>
          <cell r="I4333">
            <v>0.44540000000000002</v>
          </cell>
          <cell r="J4333">
            <v>40017</v>
          </cell>
          <cell r="K4333">
            <v>40717</v>
          </cell>
          <cell r="L4333">
            <v>53100</v>
          </cell>
        </row>
        <row r="4334">
          <cell r="B4334">
            <v>12000000</v>
          </cell>
          <cell r="C4334">
            <v>39980</v>
          </cell>
          <cell r="F4334">
            <v>7020674.5999999996</v>
          </cell>
          <cell r="G4334">
            <v>708824</v>
          </cell>
          <cell r="H4334">
            <v>36.04</v>
          </cell>
          <cell r="I4334">
            <v>0.3604</v>
          </cell>
          <cell r="J4334">
            <v>40017</v>
          </cell>
          <cell r="K4334">
            <v>40717</v>
          </cell>
          <cell r="L4334">
            <v>318600</v>
          </cell>
        </row>
        <row r="4335">
          <cell r="B4335">
            <v>10000000</v>
          </cell>
          <cell r="C4335">
            <v>39980</v>
          </cell>
          <cell r="F4335">
            <v>7256012.4100000001</v>
          </cell>
          <cell r="G4335">
            <v>416776</v>
          </cell>
          <cell r="H4335">
            <v>28.58</v>
          </cell>
          <cell r="I4335">
            <v>0.2858</v>
          </cell>
          <cell r="J4335">
            <v>40017</v>
          </cell>
          <cell r="K4335">
            <v>41083</v>
          </cell>
          <cell r="L4335">
            <v>144000</v>
          </cell>
        </row>
        <row r="4336">
          <cell r="B4336">
            <v>12000000</v>
          </cell>
          <cell r="C4336">
            <v>39980</v>
          </cell>
          <cell r="F4336">
            <v>9605980.9000000004</v>
          </cell>
          <cell r="G4336">
            <v>549304</v>
          </cell>
          <cell r="H4336">
            <v>35.950000000000003</v>
          </cell>
          <cell r="I4336">
            <v>0.35950000000000004</v>
          </cell>
          <cell r="J4336">
            <v>40017</v>
          </cell>
          <cell r="K4336">
            <v>41083</v>
          </cell>
          <cell r="L4336">
            <v>234000</v>
          </cell>
        </row>
        <row r="4337">
          <cell r="B4337">
            <v>10000000</v>
          </cell>
          <cell r="C4337">
            <v>39980</v>
          </cell>
          <cell r="F4337">
            <v>5590819.04</v>
          </cell>
          <cell r="G4337">
            <v>636651</v>
          </cell>
          <cell r="H4337">
            <v>44.54</v>
          </cell>
          <cell r="I4337">
            <v>0.44540000000000002</v>
          </cell>
          <cell r="J4337">
            <v>40017</v>
          </cell>
          <cell r="K4337">
            <v>40717</v>
          </cell>
          <cell r="L4337">
            <v>265500</v>
          </cell>
        </row>
        <row r="4338">
          <cell r="B4338">
            <v>5000000</v>
          </cell>
          <cell r="C4338">
            <v>39980</v>
          </cell>
          <cell r="F4338">
            <v>2796612.26</v>
          </cell>
          <cell r="G4338">
            <v>318326</v>
          </cell>
          <cell r="H4338">
            <v>44.54</v>
          </cell>
          <cell r="I4338">
            <v>0.44540000000000002</v>
          </cell>
          <cell r="J4338">
            <v>40017</v>
          </cell>
          <cell r="K4338">
            <v>40717</v>
          </cell>
          <cell r="L4338">
            <v>132750</v>
          </cell>
        </row>
        <row r="4339">
          <cell r="B4339">
            <v>5000000</v>
          </cell>
          <cell r="C4339">
            <v>39980</v>
          </cell>
          <cell r="F4339">
            <v>1798393.95</v>
          </cell>
          <cell r="G4339">
            <v>377777</v>
          </cell>
          <cell r="H4339">
            <v>41.5</v>
          </cell>
          <cell r="I4339">
            <v>0.41499999999999998</v>
          </cell>
          <cell r="J4339">
            <v>40017</v>
          </cell>
          <cell r="K4339">
            <v>40535</v>
          </cell>
          <cell r="L4339">
            <v>132500</v>
          </cell>
        </row>
        <row r="4340">
          <cell r="B4340">
            <v>4000000</v>
          </cell>
          <cell r="C4340">
            <v>39980</v>
          </cell>
          <cell r="F4340">
            <v>1358963.44</v>
          </cell>
          <cell r="G4340">
            <v>302221</v>
          </cell>
          <cell r="H4340">
            <v>41.5</v>
          </cell>
          <cell r="I4340">
            <v>0.41499999999999998</v>
          </cell>
          <cell r="J4340">
            <v>40017</v>
          </cell>
          <cell r="K4340">
            <v>40535</v>
          </cell>
          <cell r="L4340">
            <v>106000</v>
          </cell>
        </row>
        <row r="4341">
          <cell r="B4341">
            <v>3000000</v>
          </cell>
          <cell r="C4341">
            <v>39980</v>
          </cell>
          <cell r="F4341">
            <v>1655251.98</v>
          </cell>
          <cell r="G4341">
            <v>190996</v>
          </cell>
          <cell r="H4341">
            <v>44.54</v>
          </cell>
          <cell r="I4341">
            <v>0.44540000000000002</v>
          </cell>
          <cell r="J4341">
            <v>40017</v>
          </cell>
          <cell r="K4341">
            <v>40717</v>
          </cell>
          <cell r="L4341">
            <v>79650</v>
          </cell>
        </row>
        <row r="4342">
          <cell r="B4342">
            <v>10000000</v>
          </cell>
          <cell r="C4342">
            <v>39980</v>
          </cell>
          <cell r="D4342" t="str">
            <v>A</v>
          </cell>
          <cell r="E4342" t="str">
            <v>S</v>
          </cell>
          <cell r="F4342">
            <v>9723791.1899999995</v>
          </cell>
          <cell r="G4342">
            <v>636651</v>
          </cell>
          <cell r="H4342">
            <v>44.54</v>
          </cell>
          <cell r="I4342">
            <v>0.44540000000000002</v>
          </cell>
          <cell r="J4342">
            <v>40017</v>
          </cell>
          <cell r="K4342">
            <v>40717</v>
          </cell>
          <cell r="L4342">
            <v>265500</v>
          </cell>
        </row>
        <row r="4343">
          <cell r="B4343">
            <v>6000000</v>
          </cell>
          <cell r="C4343">
            <v>39980</v>
          </cell>
          <cell r="F4343">
            <v>4939378.0999999996</v>
          </cell>
          <cell r="G4343">
            <v>331674</v>
          </cell>
          <cell r="H4343">
            <v>51.88</v>
          </cell>
          <cell r="I4343">
            <v>0.51880000000000004</v>
          </cell>
          <cell r="J4343">
            <v>40017</v>
          </cell>
          <cell r="K4343">
            <v>41083</v>
          </cell>
          <cell r="L4343">
            <v>117000</v>
          </cell>
        </row>
        <row r="4344">
          <cell r="B4344">
            <v>7000000</v>
          </cell>
          <cell r="C4344">
            <v>39980</v>
          </cell>
          <cell r="E4344" t="str">
            <v>R</v>
          </cell>
          <cell r="F4344">
            <v>4802805.0199999996</v>
          </cell>
          <cell r="G4344">
            <v>528887</v>
          </cell>
          <cell r="H4344">
            <v>41.5</v>
          </cell>
          <cell r="I4344">
            <v>0.41499999999999998</v>
          </cell>
          <cell r="J4344">
            <v>40017</v>
          </cell>
          <cell r="K4344">
            <v>40535</v>
          </cell>
          <cell r="L4344">
            <v>185500</v>
          </cell>
        </row>
        <row r="4345">
          <cell r="B4345">
            <v>6000000</v>
          </cell>
          <cell r="C4345">
            <v>39980</v>
          </cell>
          <cell r="E4345" t="str">
            <v>P</v>
          </cell>
          <cell r="F4345">
            <v>5581788.1200000001</v>
          </cell>
          <cell r="G4345">
            <v>331674</v>
          </cell>
          <cell r="H4345">
            <v>51.88</v>
          </cell>
          <cell r="I4345">
            <v>0.51880000000000004</v>
          </cell>
          <cell r="J4345">
            <v>40017</v>
          </cell>
          <cell r="K4345">
            <v>41083</v>
          </cell>
          <cell r="L4345">
            <v>117000</v>
          </cell>
        </row>
        <row r="4346">
          <cell r="B4346">
            <v>3000000</v>
          </cell>
          <cell r="C4346">
            <v>39980</v>
          </cell>
          <cell r="F4346">
            <v>1089382.98</v>
          </cell>
          <cell r="G4346">
            <v>226666</v>
          </cell>
          <cell r="H4346">
            <v>41.5</v>
          </cell>
          <cell r="I4346">
            <v>0.41499999999999998</v>
          </cell>
          <cell r="J4346">
            <v>40017</v>
          </cell>
          <cell r="K4346">
            <v>40535</v>
          </cell>
          <cell r="L4346">
            <v>79500</v>
          </cell>
        </row>
        <row r="4347">
          <cell r="B4347">
            <v>4500000</v>
          </cell>
          <cell r="C4347">
            <v>39981</v>
          </cell>
          <cell r="F4347">
            <v>3860199.73</v>
          </cell>
          <cell r="G4347">
            <v>248756</v>
          </cell>
          <cell r="H4347">
            <v>51.88</v>
          </cell>
          <cell r="I4347">
            <v>0.51880000000000004</v>
          </cell>
          <cell r="J4347">
            <v>40017</v>
          </cell>
          <cell r="K4347">
            <v>41083</v>
          </cell>
          <cell r="L4347">
            <v>87750</v>
          </cell>
        </row>
        <row r="4348">
          <cell r="B4348">
            <v>3000000</v>
          </cell>
          <cell r="C4348">
            <v>39981</v>
          </cell>
          <cell r="E4348" t="str">
            <v>P</v>
          </cell>
          <cell r="F4348">
            <v>436359.41</v>
          </cell>
          <cell r="G4348">
            <v>305494</v>
          </cell>
          <cell r="H4348">
            <v>38.729999999999997</v>
          </cell>
          <cell r="I4348">
            <v>0.38729999999999998</v>
          </cell>
          <cell r="J4348">
            <v>40017</v>
          </cell>
          <cell r="K4348">
            <v>40352</v>
          </cell>
          <cell r="L4348">
            <v>79500</v>
          </cell>
        </row>
        <row r="4349">
          <cell r="B4349">
            <v>5000000</v>
          </cell>
          <cell r="C4349">
            <v>39981</v>
          </cell>
          <cell r="F4349">
            <v>1652314.12</v>
          </cell>
          <cell r="G4349">
            <v>377777</v>
          </cell>
          <cell r="H4349">
            <v>41.5</v>
          </cell>
          <cell r="I4349">
            <v>0.41499999999999998</v>
          </cell>
          <cell r="J4349">
            <v>40017</v>
          </cell>
          <cell r="K4349">
            <v>40535</v>
          </cell>
          <cell r="L4349">
            <v>132500</v>
          </cell>
        </row>
        <row r="4350">
          <cell r="B4350">
            <v>4000000</v>
          </cell>
          <cell r="C4350">
            <v>39981</v>
          </cell>
          <cell r="F4350">
            <v>2800733.45</v>
          </cell>
          <cell r="G4350">
            <v>254661</v>
          </cell>
          <cell r="H4350">
            <v>44.54</v>
          </cell>
          <cell r="I4350">
            <v>0.44540000000000002</v>
          </cell>
          <cell r="J4350">
            <v>40017</v>
          </cell>
          <cell r="K4350">
            <v>40717</v>
          </cell>
          <cell r="L4350">
            <v>106200</v>
          </cell>
        </row>
        <row r="4351">
          <cell r="B4351">
            <v>5000000</v>
          </cell>
          <cell r="C4351">
            <v>39981</v>
          </cell>
          <cell r="F4351">
            <v>2839847.59</v>
          </cell>
          <cell r="G4351">
            <v>318326</v>
          </cell>
          <cell r="H4351">
            <v>44.54</v>
          </cell>
          <cell r="I4351">
            <v>0.44540000000000002</v>
          </cell>
          <cell r="J4351">
            <v>40017</v>
          </cell>
          <cell r="K4351">
            <v>40717</v>
          </cell>
          <cell r="L4351">
            <v>132750</v>
          </cell>
        </row>
        <row r="4352">
          <cell r="B4352">
            <v>5000000</v>
          </cell>
          <cell r="C4352">
            <v>39981</v>
          </cell>
          <cell r="F4352">
            <v>1748582.94</v>
          </cell>
          <cell r="G4352">
            <v>377777</v>
          </cell>
          <cell r="H4352">
            <v>41.5</v>
          </cell>
          <cell r="I4352">
            <v>0.41499999999999998</v>
          </cell>
          <cell r="J4352">
            <v>40017</v>
          </cell>
          <cell r="K4352">
            <v>40535</v>
          </cell>
          <cell r="L4352">
            <v>132500</v>
          </cell>
        </row>
        <row r="4353">
          <cell r="B4353">
            <v>5000000</v>
          </cell>
          <cell r="C4353">
            <v>39981</v>
          </cell>
          <cell r="F4353">
            <v>3841090.92</v>
          </cell>
          <cell r="G4353">
            <v>276395</v>
          </cell>
          <cell r="H4353">
            <v>51.88</v>
          </cell>
          <cell r="I4353">
            <v>0.51880000000000004</v>
          </cell>
          <cell r="J4353">
            <v>40017</v>
          </cell>
          <cell r="K4353">
            <v>41083</v>
          </cell>
          <cell r="L4353">
            <v>97500</v>
          </cell>
        </row>
        <row r="4354">
          <cell r="B4354">
            <v>5000000</v>
          </cell>
          <cell r="C4354">
            <v>39981</v>
          </cell>
          <cell r="F4354">
            <v>3664271.76</v>
          </cell>
          <cell r="G4354">
            <v>218384</v>
          </cell>
          <cell r="H4354">
            <v>32.22</v>
          </cell>
          <cell r="I4354">
            <v>0.32219999999999999</v>
          </cell>
          <cell r="J4354">
            <v>40017</v>
          </cell>
          <cell r="K4354">
            <v>41083</v>
          </cell>
          <cell r="L4354">
            <v>122000</v>
          </cell>
        </row>
        <row r="4355">
          <cell r="B4355">
            <v>5000000</v>
          </cell>
          <cell r="C4355">
            <v>39981</v>
          </cell>
          <cell r="F4355">
            <v>3359505.22</v>
          </cell>
          <cell r="G4355">
            <v>318326</v>
          </cell>
          <cell r="H4355">
            <v>44.54</v>
          </cell>
          <cell r="I4355">
            <v>0.44540000000000002</v>
          </cell>
          <cell r="J4355">
            <v>40017</v>
          </cell>
          <cell r="K4355">
            <v>40717</v>
          </cell>
          <cell r="L4355">
            <v>132750</v>
          </cell>
        </row>
        <row r="4356">
          <cell r="B4356">
            <v>4500000</v>
          </cell>
          <cell r="C4356">
            <v>39981</v>
          </cell>
          <cell r="F4356">
            <v>3894323.83</v>
          </cell>
          <cell r="G4356">
            <v>248756</v>
          </cell>
          <cell r="H4356">
            <v>51.88</v>
          </cell>
          <cell r="I4356">
            <v>0.51880000000000004</v>
          </cell>
          <cell r="J4356">
            <v>40017</v>
          </cell>
          <cell r="K4356">
            <v>41083</v>
          </cell>
          <cell r="L4356">
            <v>87750</v>
          </cell>
        </row>
        <row r="4357">
          <cell r="B4357">
            <v>7000000</v>
          </cell>
          <cell r="C4357">
            <v>39981</v>
          </cell>
          <cell r="F4357">
            <v>2379192.31</v>
          </cell>
          <cell r="G4357">
            <v>528887</v>
          </cell>
          <cell r="H4357">
            <v>41.5</v>
          </cell>
          <cell r="I4357">
            <v>0.41499999999999998</v>
          </cell>
          <cell r="J4357">
            <v>40017</v>
          </cell>
          <cell r="K4357">
            <v>40535</v>
          </cell>
          <cell r="L4357">
            <v>185500</v>
          </cell>
        </row>
        <row r="4358">
          <cell r="B4358">
            <v>10000000</v>
          </cell>
          <cell r="C4358">
            <v>39981</v>
          </cell>
          <cell r="F4358">
            <v>5769203.1699999999</v>
          </cell>
          <cell r="G4358">
            <v>636651</v>
          </cell>
          <cell r="H4358">
            <v>44.54</v>
          </cell>
          <cell r="I4358">
            <v>0.44540000000000002</v>
          </cell>
          <cell r="J4358">
            <v>40017</v>
          </cell>
          <cell r="K4358">
            <v>40717</v>
          </cell>
          <cell r="L4358">
            <v>265500</v>
          </cell>
        </row>
        <row r="4359">
          <cell r="B4359">
            <v>8000000</v>
          </cell>
          <cell r="C4359">
            <v>39981</v>
          </cell>
          <cell r="F4359">
            <v>4955197</v>
          </cell>
          <cell r="G4359">
            <v>509321</v>
          </cell>
          <cell r="H4359">
            <v>44.54</v>
          </cell>
          <cell r="I4359">
            <v>0.44540000000000002</v>
          </cell>
          <cell r="J4359">
            <v>40017</v>
          </cell>
          <cell r="K4359">
            <v>40717</v>
          </cell>
          <cell r="L4359">
            <v>212400</v>
          </cell>
        </row>
        <row r="4360">
          <cell r="B4360">
            <v>5500000</v>
          </cell>
          <cell r="C4360">
            <v>39981</v>
          </cell>
          <cell r="F4360">
            <v>2902644.14</v>
          </cell>
          <cell r="G4360">
            <v>305627</v>
          </cell>
          <cell r="H4360">
            <v>29.33</v>
          </cell>
          <cell r="I4360">
            <v>0.29330000000000001</v>
          </cell>
          <cell r="J4360">
            <v>40017</v>
          </cell>
          <cell r="K4360">
            <v>40717</v>
          </cell>
          <cell r="L4360">
            <v>90475</v>
          </cell>
        </row>
        <row r="4361">
          <cell r="B4361">
            <v>6000000</v>
          </cell>
          <cell r="C4361">
            <v>39981</v>
          </cell>
          <cell r="E4361" t="str">
            <v>P</v>
          </cell>
          <cell r="F4361">
            <v>3295982.91</v>
          </cell>
          <cell r="G4361">
            <v>453332</v>
          </cell>
          <cell r="H4361">
            <v>41.5</v>
          </cell>
          <cell r="I4361">
            <v>0.41499999999999998</v>
          </cell>
          <cell r="J4361">
            <v>40017</v>
          </cell>
          <cell r="K4361">
            <v>40535</v>
          </cell>
          <cell r="L4361">
            <v>159000</v>
          </cell>
        </row>
        <row r="4362">
          <cell r="B4362">
            <v>8000000</v>
          </cell>
          <cell r="C4362">
            <v>39981</v>
          </cell>
          <cell r="D4362" t="str">
            <v>A</v>
          </cell>
          <cell r="E4362" t="str">
            <v>T</v>
          </cell>
          <cell r="F4362">
            <v>10255763.060000001</v>
          </cell>
          <cell r="G4362">
            <v>442232</v>
          </cell>
          <cell r="H4362">
            <v>51.88</v>
          </cell>
          <cell r="I4362">
            <v>0.51880000000000004</v>
          </cell>
          <cell r="J4362">
            <v>40017</v>
          </cell>
          <cell r="K4362">
            <v>41083</v>
          </cell>
          <cell r="L4362">
            <v>156000</v>
          </cell>
        </row>
        <row r="4363">
          <cell r="B4363">
            <v>4500000</v>
          </cell>
          <cell r="C4363">
            <v>39981</v>
          </cell>
          <cell r="D4363" t="str">
            <v>A</v>
          </cell>
          <cell r="E4363" t="str">
            <v>S</v>
          </cell>
          <cell r="F4363">
            <v>4340227.84</v>
          </cell>
          <cell r="G4363">
            <v>259056</v>
          </cell>
          <cell r="H4363">
            <v>33.19</v>
          </cell>
          <cell r="I4363">
            <v>0.33189999999999997</v>
          </cell>
          <cell r="J4363">
            <v>40017</v>
          </cell>
          <cell r="K4363">
            <v>40717</v>
          </cell>
          <cell r="L4363">
            <v>119025</v>
          </cell>
        </row>
        <row r="4364">
          <cell r="B4364">
            <v>10000000</v>
          </cell>
          <cell r="C4364">
            <v>39981</v>
          </cell>
          <cell r="F4364">
            <v>7944581.4299999997</v>
          </cell>
          <cell r="G4364">
            <v>552789</v>
          </cell>
          <cell r="H4364">
            <v>51.88</v>
          </cell>
          <cell r="I4364">
            <v>0.51880000000000004</v>
          </cell>
          <cell r="J4364">
            <v>40017</v>
          </cell>
          <cell r="K4364">
            <v>41083</v>
          </cell>
          <cell r="L4364">
            <v>195000</v>
          </cell>
        </row>
        <row r="4365">
          <cell r="B4365">
            <v>10000000</v>
          </cell>
          <cell r="C4365">
            <v>39981</v>
          </cell>
          <cell r="F4365">
            <v>5438846.5999999996</v>
          </cell>
          <cell r="G4365">
            <v>636651</v>
          </cell>
          <cell r="H4365">
            <v>44.54</v>
          </cell>
          <cell r="I4365">
            <v>0.44540000000000002</v>
          </cell>
          <cell r="J4365">
            <v>40017</v>
          </cell>
          <cell r="K4365">
            <v>40717</v>
          </cell>
          <cell r="L4365">
            <v>265500</v>
          </cell>
        </row>
        <row r="4366">
          <cell r="B4366">
            <v>3500000</v>
          </cell>
          <cell r="C4366">
            <v>39981</v>
          </cell>
          <cell r="F4366">
            <v>2723814.58</v>
          </cell>
          <cell r="G4366">
            <v>193477</v>
          </cell>
          <cell r="H4366">
            <v>51.88</v>
          </cell>
          <cell r="I4366">
            <v>0.51880000000000004</v>
          </cell>
          <cell r="J4366">
            <v>40017</v>
          </cell>
          <cell r="K4366">
            <v>41083</v>
          </cell>
          <cell r="L4366">
            <v>68250</v>
          </cell>
        </row>
        <row r="4367">
          <cell r="B4367">
            <v>4000000</v>
          </cell>
          <cell r="C4367">
            <v>39981</v>
          </cell>
          <cell r="E4367" t="str">
            <v>P</v>
          </cell>
          <cell r="F4367">
            <v>462265.54</v>
          </cell>
          <cell r="G4367">
            <v>407325</v>
          </cell>
          <cell r="H4367">
            <v>38.729999999999997</v>
          </cell>
          <cell r="I4367">
            <v>0.38729999999999998</v>
          </cell>
          <cell r="J4367">
            <v>40017</v>
          </cell>
          <cell r="K4367">
            <v>40352</v>
          </cell>
          <cell r="L4367">
            <v>106000</v>
          </cell>
        </row>
        <row r="4368">
          <cell r="B4368">
            <v>15000000</v>
          </cell>
          <cell r="C4368">
            <v>39981</v>
          </cell>
          <cell r="F4368">
            <v>6340669.3799999999</v>
          </cell>
          <cell r="G4368">
            <v>1091323</v>
          </cell>
          <cell r="H4368">
            <v>36.090000000000003</v>
          </cell>
          <cell r="I4368">
            <v>0.36090000000000005</v>
          </cell>
          <cell r="J4368">
            <v>40017</v>
          </cell>
          <cell r="K4368">
            <v>40535</v>
          </cell>
          <cell r="L4368">
            <v>397500</v>
          </cell>
        </row>
        <row r="4369">
          <cell r="B4369">
            <v>6500000</v>
          </cell>
          <cell r="C4369">
            <v>39981</v>
          </cell>
          <cell r="F4369">
            <v>4539139.8600000003</v>
          </cell>
          <cell r="G4369">
            <v>413824</v>
          </cell>
          <cell r="H4369">
            <v>44.54</v>
          </cell>
          <cell r="I4369">
            <v>0.44540000000000002</v>
          </cell>
          <cell r="J4369">
            <v>40017</v>
          </cell>
          <cell r="K4369">
            <v>40717</v>
          </cell>
          <cell r="L4369">
            <v>172575</v>
          </cell>
        </row>
        <row r="4370">
          <cell r="B4370">
            <v>4000000</v>
          </cell>
          <cell r="C4370">
            <v>39981</v>
          </cell>
          <cell r="E4370" t="str">
            <v>Q</v>
          </cell>
          <cell r="F4370">
            <v>1321737.79</v>
          </cell>
          <cell r="G4370">
            <v>407325</v>
          </cell>
          <cell r="H4370">
            <v>38.729999999999997</v>
          </cell>
          <cell r="I4370">
            <v>0.38729999999999998</v>
          </cell>
          <cell r="J4370">
            <v>40017</v>
          </cell>
          <cell r="K4370">
            <v>40352</v>
          </cell>
          <cell r="L4370">
            <v>106000</v>
          </cell>
        </row>
        <row r="4371">
          <cell r="B4371">
            <v>3000000</v>
          </cell>
          <cell r="C4371">
            <v>39981</v>
          </cell>
          <cell r="E4371" t="str">
            <v>P</v>
          </cell>
          <cell r="F4371">
            <v>612182.39</v>
          </cell>
          <cell r="G4371">
            <v>291695</v>
          </cell>
          <cell r="H4371">
            <v>29.48</v>
          </cell>
          <cell r="I4371">
            <v>0.29480000000000001</v>
          </cell>
          <cell r="J4371">
            <v>40017</v>
          </cell>
          <cell r="K4371">
            <v>40352</v>
          </cell>
          <cell r="L4371">
            <v>49200</v>
          </cell>
        </row>
        <row r="4372">
          <cell r="B4372">
            <v>7000000</v>
          </cell>
          <cell r="C4372">
            <v>39981</v>
          </cell>
          <cell r="E4372" t="str">
            <v>R</v>
          </cell>
          <cell r="F4372">
            <v>6165330.2300000004</v>
          </cell>
          <cell r="G4372">
            <v>445656</v>
          </cell>
          <cell r="H4372">
            <v>44.54</v>
          </cell>
          <cell r="I4372">
            <v>0.44540000000000002</v>
          </cell>
          <cell r="J4372">
            <v>40017</v>
          </cell>
          <cell r="K4372">
            <v>40717</v>
          </cell>
          <cell r="L4372">
            <v>185850</v>
          </cell>
        </row>
        <row r="4373">
          <cell r="B4373">
            <v>15000000</v>
          </cell>
          <cell r="C4373">
            <v>39981</v>
          </cell>
          <cell r="F4373">
            <v>11206967.34</v>
          </cell>
          <cell r="G4373">
            <v>686630</v>
          </cell>
          <cell r="H4373">
            <v>35.950000000000003</v>
          </cell>
          <cell r="I4373">
            <v>0.35950000000000004</v>
          </cell>
          <cell r="J4373">
            <v>40017</v>
          </cell>
          <cell r="K4373">
            <v>41083</v>
          </cell>
          <cell r="L4373">
            <v>292500</v>
          </cell>
        </row>
        <row r="4374">
          <cell r="B4374">
            <v>6000000</v>
          </cell>
          <cell r="C4374">
            <v>39981</v>
          </cell>
          <cell r="F4374">
            <v>3150779.67</v>
          </cell>
          <cell r="G4374">
            <v>333412</v>
          </cell>
          <cell r="H4374">
            <v>29.33</v>
          </cell>
          <cell r="I4374">
            <v>0.29330000000000001</v>
          </cell>
          <cell r="J4374">
            <v>40017</v>
          </cell>
          <cell r="K4374">
            <v>40717</v>
          </cell>
          <cell r="L4374">
            <v>98700</v>
          </cell>
        </row>
        <row r="4375">
          <cell r="B4375">
            <v>6500000</v>
          </cell>
          <cell r="C4375">
            <v>39981</v>
          </cell>
          <cell r="F4375">
            <v>2138285.62</v>
          </cell>
          <cell r="G4375">
            <v>491109</v>
          </cell>
          <cell r="H4375">
            <v>41.5</v>
          </cell>
          <cell r="I4375">
            <v>0.41499999999999998</v>
          </cell>
          <cell r="J4375">
            <v>40017</v>
          </cell>
          <cell r="K4375">
            <v>40535</v>
          </cell>
          <cell r="L4375">
            <v>172250</v>
          </cell>
        </row>
        <row r="4376">
          <cell r="B4376">
            <v>8000000</v>
          </cell>
          <cell r="C4376">
            <v>39981</v>
          </cell>
          <cell r="E4376" t="str">
            <v>Q</v>
          </cell>
          <cell r="F4376">
            <v>5756562.1299999999</v>
          </cell>
          <cell r="G4376">
            <v>604442</v>
          </cell>
          <cell r="H4376">
            <v>41.5</v>
          </cell>
          <cell r="I4376">
            <v>0.41499999999999998</v>
          </cell>
          <cell r="J4376">
            <v>40017</v>
          </cell>
          <cell r="K4376">
            <v>40535</v>
          </cell>
          <cell r="L4376">
            <v>212000</v>
          </cell>
        </row>
        <row r="4377">
          <cell r="B4377">
            <v>10000000</v>
          </cell>
          <cell r="C4377">
            <v>39981</v>
          </cell>
          <cell r="D4377" t="str">
            <v>A</v>
          </cell>
          <cell r="E4377" t="str">
            <v>S</v>
          </cell>
          <cell r="F4377">
            <v>7711175.96</v>
          </cell>
          <cell r="G4377">
            <v>755553</v>
          </cell>
          <cell r="H4377">
            <v>41.5</v>
          </cell>
          <cell r="I4377">
            <v>0.41499999999999998</v>
          </cell>
          <cell r="J4377">
            <v>40017</v>
          </cell>
          <cell r="K4377">
            <v>40535</v>
          </cell>
          <cell r="L4377">
            <v>265000</v>
          </cell>
        </row>
        <row r="4378">
          <cell r="B4378">
            <v>3000000</v>
          </cell>
          <cell r="C4378">
            <v>39981</v>
          </cell>
          <cell r="F4378">
            <v>1682393.08</v>
          </cell>
          <cell r="G4378">
            <v>190996</v>
          </cell>
          <cell r="H4378">
            <v>44.54</v>
          </cell>
          <cell r="I4378">
            <v>0.44540000000000002</v>
          </cell>
          <cell r="J4378">
            <v>40017</v>
          </cell>
          <cell r="K4378">
            <v>40717</v>
          </cell>
          <cell r="L4378">
            <v>79650</v>
          </cell>
        </row>
        <row r="4379">
          <cell r="B4379">
            <v>8000000</v>
          </cell>
          <cell r="C4379">
            <v>39981</v>
          </cell>
          <cell r="E4379" t="str">
            <v>P</v>
          </cell>
          <cell r="F4379">
            <v>2088008.11</v>
          </cell>
          <cell r="G4379">
            <v>814650</v>
          </cell>
          <cell r="H4379">
            <v>38.729999999999997</v>
          </cell>
          <cell r="I4379">
            <v>0.38729999999999998</v>
          </cell>
          <cell r="J4379">
            <v>40017</v>
          </cell>
          <cell r="K4379">
            <v>40352</v>
          </cell>
          <cell r="L4379">
            <v>212000</v>
          </cell>
        </row>
        <row r="4380">
          <cell r="B4380">
            <v>10500000</v>
          </cell>
          <cell r="C4380">
            <v>39981</v>
          </cell>
          <cell r="F4380">
            <v>5718370.04</v>
          </cell>
          <cell r="G4380">
            <v>620221</v>
          </cell>
          <cell r="H4380">
            <v>36.04</v>
          </cell>
          <cell r="I4380">
            <v>0.3604</v>
          </cell>
          <cell r="J4380">
            <v>40017</v>
          </cell>
          <cell r="K4380">
            <v>40717</v>
          </cell>
          <cell r="L4380">
            <v>278775</v>
          </cell>
        </row>
        <row r="4381">
          <cell r="B4381">
            <v>15000000</v>
          </cell>
          <cell r="C4381">
            <v>39981</v>
          </cell>
          <cell r="G4381">
            <v>1506482</v>
          </cell>
          <cell r="H4381">
            <v>35.94</v>
          </cell>
          <cell r="I4381">
            <v>0.3594</v>
          </cell>
          <cell r="J4381">
            <v>40017</v>
          </cell>
          <cell r="K4381">
            <v>40352</v>
          </cell>
          <cell r="L4381">
            <v>397500</v>
          </cell>
        </row>
        <row r="4382">
          <cell r="B4382">
            <v>6000000</v>
          </cell>
          <cell r="C4382">
            <v>39981</v>
          </cell>
          <cell r="D4382" t="str">
            <v>A</v>
          </cell>
          <cell r="E4382" t="str">
            <v>S</v>
          </cell>
          <cell r="F4382">
            <v>5213398.3600000003</v>
          </cell>
          <cell r="G4382">
            <v>453332</v>
          </cell>
          <cell r="H4382">
            <v>41.5</v>
          </cell>
          <cell r="I4382">
            <v>0.41499999999999998</v>
          </cell>
          <cell r="J4382">
            <v>40017</v>
          </cell>
          <cell r="K4382">
            <v>40535</v>
          </cell>
          <cell r="L4382">
            <v>159000</v>
          </cell>
        </row>
        <row r="4383">
          <cell r="B4383">
            <v>13000000</v>
          </cell>
          <cell r="C4383">
            <v>39981</v>
          </cell>
          <cell r="F4383">
            <v>4362448.53</v>
          </cell>
          <cell r="G4383">
            <v>945813</v>
          </cell>
          <cell r="H4383">
            <v>36.090000000000003</v>
          </cell>
          <cell r="I4383">
            <v>0.36090000000000005</v>
          </cell>
          <cell r="J4383">
            <v>40017</v>
          </cell>
          <cell r="K4383">
            <v>40535</v>
          </cell>
          <cell r="L4383">
            <v>344500</v>
          </cell>
        </row>
        <row r="4384">
          <cell r="B4384">
            <v>10000000</v>
          </cell>
          <cell r="C4384">
            <v>39981</v>
          </cell>
          <cell r="D4384" t="str">
            <v>A</v>
          </cell>
          <cell r="E4384" t="str">
            <v>T</v>
          </cell>
          <cell r="F4384">
            <v>5577253.0099999998</v>
          </cell>
          <cell r="G4384">
            <v>1018313</v>
          </cell>
          <cell r="H4384">
            <v>38.729999999999997</v>
          </cell>
          <cell r="I4384">
            <v>0.38729999999999998</v>
          </cell>
          <cell r="J4384">
            <v>40017</v>
          </cell>
          <cell r="K4384">
            <v>40352</v>
          </cell>
          <cell r="L4384">
            <v>265000</v>
          </cell>
        </row>
        <row r="4385">
          <cell r="B4385">
            <v>5000000</v>
          </cell>
          <cell r="C4385">
            <v>39981</v>
          </cell>
          <cell r="F4385">
            <v>3606482.55</v>
          </cell>
          <cell r="G4385">
            <v>318326</v>
          </cell>
          <cell r="H4385">
            <v>44.54</v>
          </cell>
          <cell r="I4385">
            <v>0.44540000000000002</v>
          </cell>
          <cell r="J4385">
            <v>40017</v>
          </cell>
          <cell r="K4385">
            <v>40717</v>
          </cell>
          <cell r="L4385">
            <v>132750</v>
          </cell>
        </row>
        <row r="4386">
          <cell r="B4386">
            <v>20000000</v>
          </cell>
          <cell r="C4386">
            <v>39981</v>
          </cell>
          <cell r="F4386">
            <v>16012340.630000001</v>
          </cell>
          <cell r="G4386">
            <v>915507</v>
          </cell>
          <cell r="H4386">
            <v>35.950000000000003</v>
          </cell>
          <cell r="I4386">
            <v>0.35950000000000004</v>
          </cell>
          <cell r="J4386">
            <v>40017</v>
          </cell>
          <cell r="K4386">
            <v>41083</v>
          </cell>
          <cell r="L4386">
            <v>390000</v>
          </cell>
        </row>
        <row r="4387">
          <cell r="B4387">
            <v>4800000</v>
          </cell>
          <cell r="C4387">
            <v>39981</v>
          </cell>
          <cell r="F4387">
            <v>3270343.24</v>
          </cell>
          <cell r="G4387">
            <v>305593</v>
          </cell>
          <cell r="H4387">
            <v>44.54</v>
          </cell>
          <cell r="I4387">
            <v>0.44540000000000002</v>
          </cell>
          <cell r="J4387">
            <v>40017</v>
          </cell>
          <cell r="K4387">
            <v>40717</v>
          </cell>
          <cell r="L4387">
            <v>127440</v>
          </cell>
        </row>
        <row r="4388">
          <cell r="B4388">
            <v>7000000</v>
          </cell>
          <cell r="C4388">
            <v>39981</v>
          </cell>
          <cell r="F4388">
            <v>5458571.9100000001</v>
          </cell>
          <cell r="G4388">
            <v>386953</v>
          </cell>
          <cell r="H4388">
            <v>51.88</v>
          </cell>
          <cell r="I4388">
            <v>0.51880000000000004</v>
          </cell>
          <cell r="J4388">
            <v>40017</v>
          </cell>
          <cell r="K4388">
            <v>41083</v>
          </cell>
          <cell r="L4388">
            <v>136500</v>
          </cell>
        </row>
        <row r="4389">
          <cell r="B4389">
            <v>12000000</v>
          </cell>
          <cell r="C4389">
            <v>39981</v>
          </cell>
          <cell r="F4389">
            <v>8714112.4600000009</v>
          </cell>
          <cell r="G4389">
            <v>500131</v>
          </cell>
          <cell r="H4389">
            <v>28.58</v>
          </cell>
          <cell r="I4389">
            <v>0.2858</v>
          </cell>
          <cell r="J4389">
            <v>40017</v>
          </cell>
          <cell r="K4389">
            <v>41083</v>
          </cell>
          <cell r="L4389">
            <v>172800</v>
          </cell>
        </row>
        <row r="4390">
          <cell r="B4390">
            <v>8000000</v>
          </cell>
          <cell r="C4390">
            <v>39981</v>
          </cell>
          <cell r="F4390">
            <v>2699655.36</v>
          </cell>
          <cell r="G4390">
            <v>604442</v>
          </cell>
          <cell r="H4390">
            <v>41.5</v>
          </cell>
          <cell r="I4390">
            <v>0.41499999999999998</v>
          </cell>
          <cell r="J4390">
            <v>40017</v>
          </cell>
          <cell r="K4390">
            <v>40535</v>
          </cell>
          <cell r="L4390">
            <v>212000</v>
          </cell>
        </row>
        <row r="4391">
          <cell r="B4391">
            <v>8000000</v>
          </cell>
          <cell r="C4391">
            <v>39981</v>
          </cell>
          <cell r="F4391">
            <v>3132178.12</v>
          </cell>
          <cell r="G4391">
            <v>604442</v>
          </cell>
          <cell r="H4391">
            <v>41.5</v>
          </cell>
          <cell r="I4391">
            <v>0.41499999999999998</v>
          </cell>
          <cell r="J4391">
            <v>40017</v>
          </cell>
          <cell r="K4391">
            <v>40535</v>
          </cell>
          <cell r="L4391">
            <v>212000</v>
          </cell>
        </row>
        <row r="4392">
          <cell r="B4392">
            <v>12500000</v>
          </cell>
          <cell r="C4392">
            <v>39981</v>
          </cell>
          <cell r="F4392">
            <v>9244841.2599999998</v>
          </cell>
          <cell r="G4392">
            <v>572192</v>
          </cell>
          <cell r="H4392">
            <v>35.950000000000003</v>
          </cell>
          <cell r="I4392">
            <v>0.35950000000000004</v>
          </cell>
          <cell r="J4392">
            <v>40017</v>
          </cell>
          <cell r="K4392">
            <v>41083</v>
          </cell>
          <cell r="L4392">
            <v>243750</v>
          </cell>
        </row>
        <row r="4393">
          <cell r="B4393">
            <v>4000000</v>
          </cell>
          <cell r="C4393">
            <v>39981</v>
          </cell>
          <cell r="F4393">
            <v>2356710.9300000002</v>
          </cell>
          <cell r="G4393">
            <v>254661</v>
          </cell>
          <cell r="H4393">
            <v>44.54</v>
          </cell>
          <cell r="I4393">
            <v>0.44540000000000002</v>
          </cell>
          <cell r="J4393">
            <v>40017</v>
          </cell>
          <cell r="K4393">
            <v>40717</v>
          </cell>
          <cell r="L4393">
            <v>106200</v>
          </cell>
        </row>
        <row r="4394">
          <cell r="B4394">
            <v>3500000</v>
          </cell>
          <cell r="C4394">
            <v>39981</v>
          </cell>
          <cell r="F4394">
            <v>2018603.14</v>
          </cell>
          <cell r="G4394">
            <v>222828</v>
          </cell>
          <cell r="H4394">
            <v>44.54</v>
          </cell>
          <cell r="I4394">
            <v>0.44540000000000002</v>
          </cell>
          <cell r="J4394">
            <v>40017</v>
          </cell>
          <cell r="K4394">
            <v>40717</v>
          </cell>
          <cell r="L4394">
            <v>92925</v>
          </cell>
        </row>
        <row r="4395">
          <cell r="B4395">
            <v>10500000</v>
          </cell>
          <cell r="C4395">
            <v>39981</v>
          </cell>
          <cell r="F4395">
            <v>5783529.0599999996</v>
          </cell>
          <cell r="G4395">
            <v>620221</v>
          </cell>
          <cell r="H4395">
            <v>36.04</v>
          </cell>
          <cell r="I4395">
            <v>0.3604</v>
          </cell>
          <cell r="J4395">
            <v>40017</v>
          </cell>
          <cell r="K4395">
            <v>40717</v>
          </cell>
          <cell r="L4395">
            <v>278775</v>
          </cell>
        </row>
        <row r="4396">
          <cell r="B4396">
            <v>12500000</v>
          </cell>
          <cell r="C4396">
            <v>39981</v>
          </cell>
          <cell r="F4396">
            <v>9304527.8000000007</v>
          </cell>
          <cell r="G4396">
            <v>572192</v>
          </cell>
          <cell r="H4396">
            <v>35.950000000000003</v>
          </cell>
          <cell r="I4396">
            <v>0.35950000000000004</v>
          </cell>
          <cell r="J4396">
            <v>40017</v>
          </cell>
          <cell r="K4396">
            <v>41083</v>
          </cell>
          <cell r="L4396">
            <v>243750</v>
          </cell>
        </row>
        <row r="4397">
          <cell r="B4397">
            <v>10000000</v>
          </cell>
          <cell r="C4397">
            <v>39981</v>
          </cell>
          <cell r="D4397" t="str">
            <v>A</v>
          </cell>
          <cell r="E4397" t="str">
            <v>S</v>
          </cell>
          <cell r="F4397">
            <v>11699900.710000001</v>
          </cell>
          <cell r="G4397">
            <v>552789</v>
          </cell>
          <cell r="H4397">
            <v>51.88</v>
          </cell>
          <cell r="I4397">
            <v>0.51880000000000004</v>
          </cell>
          <cell r="J4397">
            <v>40017</v>
          </cell>
          <cell r="K4397">
            <v>41083</v>
          </cell>
          <cell r="L4397">
            <v>195000</v>
          </cell>
        </row>
        <row r="4398">
          <cell r="B4398">
            <v>15500000</v>
          </cell>
          <cell r="C4398">
            <v>39981</v>
          </cell>
          <cell r="F4398">
            <v>11222021.73</v>
          </cell>
          <cell r="G4398">
            <v>646003</v>
          </cell>
          <cell r="H4398">
            <v>28.58</v>
          </cell>
          <cell r="I4398">
            <v>0.2858</v>
          </cell>
          <cell r="J4398">
            <v>40017</v>
          </cell>
          <cell r="K4398">
            <v>41083</v>
          </cell>
          <cell r="L4398">
            <v>223200</v>
          </cell>
        </row>
        <row r="4399">
          <cell r="B4399">
            <v>3500000</v>
          </cell>
          <cell r="C4399">
            <v>39981</v>
          </cell>
          <cell r="D4399" t="str">
            <v>A</v>
          </cell>
          <cell r="E4399" t="str">
            <v>S</v>
          </cell>
          <cell r="F4399">
            <v>3244630.92</v>
          </cell>
          <cell r="G4399">
            <v>264444</v>
          </cell>
          <cell r="H4399">
            <v>41.5</v>
          </cell>
          <cell r="I4399">
            <v>0.41499999999999998</v>
          </cell>
          <cell r="J4399">
            <v>40017</v>
          </cell>
          <cell r="K4399">
            <v>40535</v>
          </cell>
          <cell r="L4399">
            <v>92750</v>
          </cell>
        </row>
        <row r="4400">
          <cell r="B4400">
            <v>15000000</v>
          </cell>
          <cell r="C4400">
            <v>39981</v>
          </cell>
          <cell r="E4400" t="str">
            <v>Q</v>
          </cell>
          <cell r="F4400">
            <v>10990203.130000001</v>
          </cell>
          <cell r="G4400">
            <v>886030</v>
          </cell>
          <cell r="H4400">
            <v>36.04</v>
          </cell>
          <cell r="I4400">
            <v>0.3604</v>
          </cell>
          <cell r="J4400">
            <v>40017</v>
          </cell>
          <cell r="K4400">
            <v>40717</v>
          </cell>
          <cell r="L4400">
            <v>398250</v>
          </cell>
        </row>
        <row r="4401">
          <cell r="B4401">
            <v>10000000</v>
          </cell>
          <cell r="C4401">
            <v>39981</v>
          </cell>
          <cell r="F4401">
            <v>7810888.7699999996</v>
          </cell>
          <cell r="G4401">
            <v>552789</v>
          </cell>
          <cell r="H4401">
            <v>51.88</v>
          </cell>
          <cell r="I4401">
            <v>0.51880000000000004</v>
          </cell>
          <cell r="J4401">
            <v>40017</v>
          </cell>
          <cell r="K4401">
            <v>41083</v>
          </cell>
          <cell r="L4401">
            <v>195000</v>
          </cell>
        </row>
        <row r="4402">
          <cell r="B4402">
            <v>4000000</v>
          </cell>
          <cell r="C4402">
            <v>39981</v>
          </cell>
          <cell r="F4402">
            <v>1893037.21</v>
          </cell>
          <cell r="G4402">
            <v>302221</v>
          </cell>
          <cell r="H4402">
            <v>41.5</v>
          </cell>
          <cell r="I4402">
            <v>0.41499999999999998</v>
          </cell>
          <cell r="J4402">
            <v>40017</v>
          </cell>
          <cell r="K4402">
            <v>40535</v>
          </cell>
          <cell r="L4402">
            <v>106000</v>
          </cell>
        </row>
        <row r="4403">
          <cell r="B4403">
            <v>18000000</v>
          </cell>
          <cell r="C4403">
            <v>39981</v>
          </cell>
          <cell r="E4403" t="str">
            <v>R</v>
          </cell>
          <cell r="F4403">
            <v>17053665.260000002</v>
          </cell>
          <cell r="G4403">
            <v>823956</v>
          </cell>
          <cell r="H4403">
            <v>35.950000000000003</v>
          </cell>
          <cell r="I4403">
            <v>0.35950000000000004</v>
          </cell>
          <cell r="J4403">
            <v>40017</v>
          </cell>
          <cell r="K4403">
            <v>41083</v>
          </cell>
          <cell r="L4403">
            <v>351000</v>
          </cell>
        </row>
        <row r="4404">
          <cell r="B4404">
            <v>3000000</v>
          </cell>
          <cell r="C4404">
            <v>39981</v>
          </cell>
          <cell r="E4404" t="str">
            <v>P</v>
          </cell>
          <cell r="F4404">
            <v>840052.49</v>
          </cell>
          <cell r="G4404">
            <v>305494</v>
          </cell>
          <cell r="H4404">
            <v>38.729999999999997</v>
          </cell>
          <cell r="I4404">
            <v>0.38729999999999998</v>
          </cell>
          <cell r="J4404">
            <v>40017</v>
          </cell>
          <cell r="K4404">
            <v>40352</v>
          </cell>
          <cell r="L4404">
            <v>79500</v>
          </cell>
        </row>
        <row r="4405">
          <cell r="B4405">
            <v>5000000</v>
          </cell>
          <cell r="C4405">
            <v>39981</v>
          </cell>
          <cell r="F4405">
            <v>3105778.66</v>
          </cell>
          <cell r="G4405">
            <v>318326</v>
          </cell>
          <cell r="H4405">
            <v>44.54</v>
          </cell>
          <cell r="I4405">
            <v>0.44540000000000002</v>
          </cell>
          <cell r="J4405">
            <v>40017</v>
          </cell>
          <cell r="K4405">
            <v>40717</v>
          </cell>
          <cell r="L4405">
            <v>132750</v>
          </cell>
        </row>
        <row r="4406">
          <cell r="B4406">
            <v>10000000</v>
          </cell>
          <cell r="C4406">
            <v>39981</v>
          </cell>
          <cell r="F4406">
            <v>5586174.3600000003</v>
          </cell>
          <cell r="G4406">
            <v>636651</v>
          </cell>
          <cell r="H4406">
            <v>44.54</v>
          </cell>
          <cell r="I4406">
            <v>0.44540000000000002</v>
          </cell>
          <cell r="J4406">
            <v>40017</v>
          </cell>
          <cell r="K4406">
            <v>40717</v>
          </cell>
          <cell r="L4406">
            <v>265500</v>
          </cell>
        </row>
        <row r="4407">
          <cell r="B4407">
            <v>2000000</v>
          </cell>
          <cell r="C4407">
            <v>39981</v>
          </cell>
          <cell r="F4407">
            <v>944919.23</v>
          </cell>
          <cell r="G4407">
            <v>151111</v>
          </cell>
          <cell r="H4407">
            <v>41.5</v>
          </cell>
          <cell r="I4407">
            <v>0.41499999999999998</v>
          </cell>
          <cell r="J4407">
            <v>40017</v>
          </cell>
          <cell r="K4407">
            <v>40535</v>
          </cell>
          <cell r="L4407">
            <v>53000</v>
          </cell>
        </row>
        <row r="4408">
          <cell r="B4408">
            <v>10000000</v>
          </cell>
          <cell r="C4408">
            <v>39982</v>
          </cell>
          <cell r="F4408">
            <v>3415767.44</v>
          </cell>
          <cell r="G4408">
            <v>755553</v>
          </cell>
          <cell r="H4408">
            <v>41.5</v>
          </cell>
          <cell r="I4408">
            <v>0.41499999999999998</v>
          </cell>
          <cell r="J4408">
            <v>40020</v>
          </cell>
          <cell r="K4408">
            <v>40538</v>
          </cell>
          <cell r="L4408">
            <v>265000</v>
          </cell>
        </row>
        <row r="4409">
          <cell r="B4409">
            <v>11500000</v>
          </cell>
          <cell r="C4409">
            <v>39982</v>
          </cell>
          <cell r="E4409" t="str">
            <v>P</v>
          </cell>
          <cell r="F4409">
            <v>10277616.890000001</v>
          </cell>
          <cell r="G4409">
            <v>526417</v>
          </cell>
          <cell r="H4409">
            <v>35.950000000000003</v>
          </cell>
          <cell r="I4409">
            <v>0.35950000000000004</v>
          </cell>
          <cell r="J4409">
            <v>40020</v>
          </cell>
          <cell r="K4409">
            <v>41086</v>
          </cell>
          <cell r="L4409">
            <v>224250</v>
          </cell>
        </row>
        <row r="4410">
          <cell r="B4410">
            <v>24000000</v>
          </cell>
          <cell r="C4410">
            <v>39982</v>
          </cell>
          <cell r="F4410">
            <v>13046503</v>
          </cell>
          <cell r="G4410">
            <v>1417647</v>
          </cell>
          <cell r="H4410">
            <v>36.04</v>
          </cell>
          <cell r="I4410">
            <v>0.3604</v>
          </cell>
          <cell r="J4410">
            <v>40020</v>
          </cell>
          <cell r="K4410">
            <v>40720</v>
          </cell>
          <cell r="L4410">
            <v>637200</v>
          </cell>
        </row>
        <row r="4411">
          <cell r="B4411">
            <v>11000000</v>
          </cell>
          <cell r="C4411">
            <v>39982</v>
          </cell>
          <cell r="F4411">
            <v>8236165.2699999996</v>
          </cell>
          <cell r="G4411">
            <v>503529</v>
          </cell>
          <cell r="H4411">
            <v>35.950000000000003</v>
          </cell>
          <cell r="I4411">
            <v>0.35950000000000004</v>
          </cell>
          <cell r="J4411">
            <v>40020</v>
          </cell>
          <cell r="K4411">
            <v>41086</v>
          </cell>
          <cell r="L4411">
            <v>214500</v>
          </cell>
        </row>
        <row r="4412">
          <cell r="B4412">
            <v>3500000</v>
          </cell>
          <cell r="C4412">
            <v>39982</v>
          </cell>
          <cell r="E4412" t="str">
            <v>Q</v>
          </cell>
          <cell r="F4412">
            <v>1100507.08</v>
          </cell>
          <cell r="G4412">
            <v>356410</v>
          </cell>
          <cell r="H4412">
            <v>38.729999999999997</v>
          </cell>
          <cell r="I4412">
            <v>0.38729999999999998</v>
          </cell>
          <cell r="J4412">
            <v>40020</v>
          </cell>
          <cell r="K4412">
            <v>40355</v>
          </cell>
          <cell r="L4412">
            <v>92750</v>
          </cell>
        </row>
        <row r="4413">
          <cell r="B4413">
            <v>25000000</v>
          </cell>
          <cell r="C4413">
            <v>39982</v>
          </cell>
          <cell r="F4413">
            <v>19968539.879999999</v>
          </cell>
          <cell r="G4413">
            <v>1144384</v>
          </cell>
          <cell r="H4413">
            <v>35.950000000000003</v>
          </cell>
          <cell r="I4413">
            <v>0.35950000000000004</v>
          </cell>
          <cell r="J4413">
            <v>40020</v>
          </cell>
          <cell r="K4413">
            <v>41086</v>
          </cell>
          <cell r="L4413">
            <v>487500</v>
          </cell>
        </row>
        <row r="4414">
          <cell r="B4414">
            <v>3000000</v>
          </cell>
          <cell r="C4414">
            <v>39982</v>
          </cell>
          <cell r="F4414">
            <v>1690521.85</v>
          </cell>
          <cell r="G4414">
            <v>190996</v>
          </cell>
          <cell r="H4414">
            <v>44.54</v>
          </cell>
          <cell r="I4414">
            <v>0.44540000000000002</v>
          </cell>
          <cell r="J4414">
            <v>40020</v>
          </cell>
          <cell r="K4414">
            <v>40720</v>
          </cell>
          <cell r="L4414">
            <v>79650</v>
          </cell>
        </row>
        <row r="4415">
          <cell r="B4415">
            <v>5000000</v>
          </cell>
          <cell r="C4415">
            <v>39982</v>
          </cell>
          <cell r="E4415" t="str">
            <v>R</v>
          </cell>
          <cell r="F4415">
            <v>3467202.02</v>
          </cell>
          <cell r="G4415">
            <v>377777</v>
          </cell>
          <cell r="H4415">
            <v>41.5</v>
          </cell>
          <cell r="I4415">
            <v>0.41499999999999998</v>
          </cell>
          <cell r="J4415">
            <v>40020</v>
          </cell>
          <cell r="K4415">
            <v>40538</v>
          </cell>
          <cell r="L4415">
            <v>132500</v>
          </cell>
        </row>
        <row r="4416">
          <cell r="B4416">
            <v>4000000</v>
          </cell>
          <cell r="C4416">
            <v>39982</v>
          </cell>
          <cell r="F4416">
            <v>1359965.41</v>
          </cell>
          <cell r="G4416">
            <v>302221</v>
          </cell>
          <cell r="H4416">
            <v>41.5</v>
          </cell>
          <cell r="I4416">
            <v>0.41499999999999998</v>
          </cell>
          <cell r="J4416">
            <v>40020</v>
          </cell>
          <cell r="K4416">
            <v>40538</v>
          </cell>
          <cell r="L4416">
            <v>106000</v>
          </cell>
        </row>
        <row r="4417">
          <cell r="B4417">
            <v>5000000</v>
          </cell>
          <cell r="C4417">
            <v>39982</v>
          </cell>
          <cell r="F4417">
            <v>2700001.46</v>
          </cell>
          <cell r="G4417">
            <v>318326</v>
          </cell>
          <cell r="H4417">
            <v>44.54</v>
          </cell>
          <cell r="I4417">
            <v>0.44540000000000002</v>
          </cell>
          <cell r="J4417">
            <v>40020</v>
          </cell>
          <cell r="K4417">
            <v>40720</v>
          </cell>
          <cell r="L4417">
            <v>132750</v>
          </cell>
        </row>
        <row r="4418">
          <cell r="B4418">
            <v>25000000</v>
          </cell>
          <cell r="C4418">
            <v>39982</v>
          </cell>
          <cell r="D4418" t="str">
            <v>A</v>
          </cell>
          <cell r="E4418" t="str">
            <v>T</v>
          </cell>
          <cell r="F4418">
            <v>26960000.66</v>
          </cell>
          <cell r="G4418">
            <v>1144384</v>
          </cell>
          <cell r="H4418">
            <v>35.950000000000003</v>
          </cell>
          <cell r="I4418">
            <v>0.35950000000000004</v>
          </cell>
          <cell r="J4418">
            <v>40020</v>
          </cell>
          <cell r="K4418">
            <v>41086</v>
          </cell>
          <cell r="L4418">
            <v>487500</v>
          </cell>
        </row>
        <row r="4419">
          <cell r="B4419">
            <v>20000000</v>
          </cell>
          <cell r="C4419">
            <v>39982</v>
          </cell>
          <cell r="E4419" t="str">
            <v>P</v>
          </cell>
          <cell r="F4419">
            <v>602266.18000000005</v>
          </cell>
          <cell r="G4419">
            <v>2008643</v>
          </cell>
          <cell r="H4419">
            <v>35.94</v>
          </cell>
          <cell r="I4419">
            <v>0.3594</v>
          </cell>
          <cell r="J4419">
            <v>40020</v>
          </cell>
          <cell r="K4419">
            <v>40355</v>
          </cell>
          <cell r="L4419">
            <v>530000</v>
          </cell>
        </row>
        <row r="4420">
          <cell r="B4420">
            <v>20000000</v>
          </cell>
          <cell r="C4420">
            <v>39982</v>
          </cell>
          <cell r="F4420">
            <v>14955366.039999999</v>
          </cell>
          <cell r="G4420">
            <v>915507</v>
          </cell>
          <cell r="H4420">
            <v>35.950000000000003</v>
          </cell>
          <cell r="I4420">
            <v>0.35950000000000004</v>
          </cell>
          <cell r="J4420">
            <v>40020</v>
          </cell>
          <cell r="K4420">
            <v>41086</v>
          </cell>
          <cell r="L4420">
            <v>390000</v>
          </cell>
        </row>
        <row r="4421">
          <cell r="B4421">
            <v>4500000</v>
          </cell>
          <cell r="C4421">
            <v>39982</v>
          </cell>
          <cell r="F4421">
            <v>2734903.62</v>
          </cell>
          <cell r="G4421">
            <v>286493</v>
          </cell>
          <cell r="H4421">
            <v>44.54</v>
          </cell>
          <cell r="I4421">
            <v>0.44540000000000002</v>
          </cell>
          <cell r="J4421">
            <v>40020</v>
          </cell>
          <cell r="K4421">
            <v>40720</v>
          </cell>
          <cell r="L4421">
            <v>119475</v>
          </cell>
        </row>
        <row r="4422">
          <cell r="B4422">
            <v>2000000</v>
          </cell>
          <cell r="C4422">
            <v>39982</v>
          </cell>
          <cell r="E4422" t="str">
            <v>P</v>
          </cell>
          <cell r="F4422">
            <v>228673.12</v>
          </cell>
          <cell r="G4422">
            <v>203663</v>
          </cell>
          <cell r="H4422">
            <v>38.729999999999997</v>
          </cell>
          <cell r="I4422">
            <v>0.38729999999999998</v>
          </cell>
          <cell r="J4422">
            <v>40020</v>
          </cell>
          <cell r="K4422">
            <v>40355</v>
          </cell>
          <cell r="L4422">
            <v>53000</v>
          </cell>
        </row>
        <row r="4423">
          <cell r="B4423">
            <v>3000000</v>
          </cell>
          <cell r="C4423">
            <v>39982</v>
          </cell>
          <cell r="F4423">
            <v>1006691.85</v>
          </cell>
          <cell r="G4423">
            <v>226666</v>
          </cell>
          <cell r="H4423">
            <v>41.5</v>
          </cell>
          <cell r="I4423">
            <v>0.41499999999999998</v>
          </cell>
          <cell r="J4423">
            <v>40020</v>
          </cell>
          <cell r="K4423">
            <v>40538</v>
          </cell>
          <cell r="L4423">
            <v>79500</v>
          </cell>
        </row>
        <row r="4424">
          <cell r="B4424">
            <v>10000000</v>
          </cell>
          <cell r="C4424">
            <v>39982</v>
          </cell>
          <cell r="E4424" t="str">
            <v>Q</v>
          </cell>
          <cell r="F4424">
            <v>10671014.029999999</v>
          </cell>
          <cell r="G4424">
            <v>552789</v>
          </cell>
          <cell r="H4424">
            <v>51.88</v>
          </cell>
          <cell r="I4424">
            <v>0.51880000000000004</v>
          </cell>
          <cell r="J4424">
            <v>40020</v>
          </cell>
          <cell r="K4424">
            <v>41086</v>
          </cell>
          <cell r="L4424">
            <v>195000</v>
          </cell>
        </row>
        <row r="4425">
          <cell r="B4425">
            <v>28000000</v>
          </cell>
          <cell r="C4425">
            <v>39982</v>
          </cell>
          <cell r="F4425">
            <v>21201713.629999999</v>
          </cell>
          <cell r="G4425">
            <v>1281709</v>
          </cell>
          <cell r="H4425">
            <v>35.950000000000003</v>
          </cell>
          <cell r="I4425">
            <v>0.35950000000000004</v>
          </cell>
          <cell r="J4425">
            <v>40020</v>
          </cell>
          <cell r="K4425">
            <v>41086</v>
          </cell>
          <cell r="L4425">
            <v>546000</v>
          </cell>
        </row>
        <row r="4426">
          <cell r="B4426">
            <v>3500000</v>
          </cell>
          <cell r="C4426">
            <v>39982</v>
          </cell>
          <cell r="D4426" t="str">
            <v>A</v>
          </cell>
          <cell r="E4426" t="str">
            <v>S</v>
          </cell>
          <cell r="F4426">
            <v>4657000.84</v>
          </cell>
          <cell r="G4426">
            <v>193477</v>
          </cell>
          <cell r="H4426">
            <v>51.88</v>
          </cell>
          <cell r="I4426">
            <v>0.51880000000000004</v>
          </cell>
          <cell r="J4426">
            <v>40020</v>
          </cell>
          <cell r="K4426">
            <v>41086</v>
          </cell>
          <cell r="L4426">
            <v>68250</v>
          </cell>
        </row>
        <row r="4427">
          <cell r="B4427">
            <v>16000000</v>
          </cell>
          <cell r="C4427">
            <v>39982</v>
          </cell>
          <cell r="F4427">
            <v>8302901.75</v>
          </cell>
          <cell r="G4427">
            <v>945098</v>
          </cell>
          <cell r="H4427">
            <v>36.04</v>
          </cell>
          <cell r="I4427">
            <v>0.3604</v>
          </cell>
          <cell r="J4427">
            <v>40020</v>
          </cell>
          <cell r="K4427">
            <v>40720</v>
          </cell>
          <cell r="L4427">
            <v>424800</v>
          </cell>
        </row>
        <row r="4428">
          <cell r="B4428">
            <v>10000000</v>
          </cell>
          <cell r="C4428">
            <v>39982</v>
          </cell>
          <cell r="F4428">
            <v>7242464.3200000003</v>
          </cell>
          <cell r="G4428">
            <v>416776</v>
          </cell>
          <cell r="H4428">
            <v>28.58</v>
          </cell>
          <cell r="I4428">
            <v>0.2858</v>
          </cell>
          <cell r="J4428">
            <v>40020</v>
          </cell>
          <cell r="K4428">
            <v>41086</v>
          </cell>
          <cell r="L4428">
            <v>144000</v>
          </cell>
        </row>
        <row r="4429">
          <cell r="B4429">
            <v>30000000</v>
          </cell>
          <cell r="C4429">
            <v>39982</v>
          </cell>
          <cell r="F4429">
            <v>22443517.52</v>
          </cell>
          <cell r="G4429">
            <v>1373260</v>
          </cell>
          <cell r="H4429">
            <v>35.950000000000003</v>
          </cell>
          <cell r="I4429">
            <v>0.35950000000000004</v>
          </cell>
          <cell r="J4429">
            <v>40020</v>
          </cell>
          <cell r="K4429">
            <v>41086</v>
          </cell>
          <cell r="L4429">
            <v>585000</v>
          </cell>
        </row>
        <row r="4430">
          <cell r="B4430">
            <v>12000000</v>
          </cell>
          <cell r="C4430">
            <v>39982</v>
          </cell>
          <cell r="E4430" t="str">
            <v>R</v>
          </cell>
          <cell r="F4430">
            <v>10117298.58</v>
          </cell>
          <cell r="G4430">
            <v>708824</v>
          </cell>
          <cell r="H4430">
            <v>36.04</v>
          </cell>
          <cell r="I4430">
            <v>0.3604</v>
          </cell>
          <cell r="J4430">
            <v>40020</v>
          </cell>
          <cell r="K4430">
            <v>40720</v>
          </cell>
          <cell r="L4430">
            <v>318600</v>
          </cell>
        </row>
        <row r="4431">
          <cell r="B4431">
            <v>10000000</v>
          </cell>
          <cell r="C4431">
            <v>39982</v>
          </cell>
          <cell r="F4431">
            <v>3559488.37</v>
          </cell>
          <cell r="G4431">
            <v>755553</v>
          </cell>
          <cell r="H4431">
            <v>41.5</v>
          </cell>
          <cell r="I4431">
            <v>0.41499999999999998</v>
          </cell>
          <cell r="J4431">
            <v>40020</v>
          </cell>
          <cell r="K4431">
            <v>40538</v>
          </cell>
          <cell r="L4431">
            <v>265000</v>
          </cell>
        </row>
        <row r="4432">
          <cell r="B4432">
            <v>3000000</v>
          </cell>
          <cell r="C4432">
            <v>39982</v>
          </cell>
          <cell r="F4432">
            <v>2331961.06</v>
          </cell>
          <cell r="G4432">
            <v>190996</v>
          </cell>
          <cell r="H4432">
            <v>44.54</v>
          </cell>
          <cell r="I4432">
            <v>0.44540000000000002</v>
          </cell>
          <cell r="J4432">
            <v>40020</v>
          </cell>
          <cell r="K4432">
            <v>40720</v>
          </cell>
          <cell r="L4432">
            <v>79650</v>
          </cell>
        </row>
        <row r="4433">
          <cell r="B4433">
            <v>29000000</v>
          </cell>
          <cell r="C4433">
            <v>39982</v>
          </cell>
          <cell r="F4433">
            <v>20146004.48</v>
          </cell>
          <cell r="G4433">
            <v>1327485</v>
          </cell>
          <cell r="H4433">
            <v>35.950000000000003</v>
          </cell>
          <cell r="I4433">
            <v>0.35950000000000004</v>
          </cell>
          <cell r="J4433">
            <v>40020</v>
          </cell>
          <cell r="K4433">
            <v>41086</v>
          </cell>
          <cell r="L4433">
            <v>565500</v>
          </cell>
        </row>
        <row r="4434">
          <cell r="B4434">
            <v>15000000</v>
          </cell>
          <cell r="C4434">
            <v>39982</v>
          </cell>
          <cell r="F4434">
            <v>8186621.4900000002</v>
          </cell>
          <cell r="G4434">
            <v>886030</v>
          </cell>
          <cell r="H4434">
            <v>36.04</v>
          </cell>
          <cell r="I4434">
            <v>0.3604</v>
          </cell>
          <cell r="J4434">
            <v>40020</v>
          </cell>
          <cell r="K4434">
            <v>40720</v>
          </cell>
          <cell r="L4434">
            <v>398250</v>
          </cell>
        </row>
        <row r="4435">
          <cell r="B4435">
            <v>9000000</v>
          </cell>
          <cell r="C4435">
            <v>39982</v>
          </cell>
          <cell r="F4435">
            <v>5015562.75</v>
          </cell>
          <cell r="G4435">
            <v>572986</v>
          </cell>
          <cell r="H4435">
            <v>44.54</v>
          </cell>
          <cell r="I4435">
            <v>0.44540000000000002</v>
          </cell>
          <cell r="J4435">
            <v>40020</v>
          </cell>
          <cell r="K4435">
            <v>40720</v>
          </cell>
          <cell r="L4435">
            <v>238950</v>
          </cell>
        </row>
        <row r="4436">
          <cell r="B4436">
            <v>15000000</v>
          </cell>
          <cell r="C4436">
            <v>39982</v>
          </cell>
          <cell r="F4436">
            <v>7195275.8399999999</v>
          </cell>
          <cell r="G4436">
            <v>886030</v>
          </cell>
          <cell r="H4436">
            <v>36.04</v>
          </cell>
          <cell r="I4436">
            <v>0.3604</v>
          </cell>
          <cell r="J4436">
            <v>40020</v>
          </cell>
          <cell r="K4436">
            <v>40720</v>
          </cell>
          <cell r="L4436">
            <v>398250</v>
          </cell>
        </row>
        <row r="4437">
          <cell r="B4437">
            <v>3000000</v>
          </cell>
          <cell r="C4437">
            <v>39982</v>
          </cell>
          <cell r="D4437" t="str">
            <v>A</v>
          </cell>
          <cell r="E4437" t="str">
            <v>S</v>
          </cell>
          <cell r="F4437">
            <v>2354464.91</v>
          </cell>
          <cell r="G4437">
            <v>305494</v>
          </cell>
          <cell r="H4437">
            <v>38.729999999999997</v>
          </cell>
          <cell r="I4437">
            <v>0.38729999999999998</v>
          </cell>
          <cell r="J4437">
            <v>40020</v>
          </cell>
          <cell r="K4437">
            <v>40355</v>
          </cell>
          <cell r="L4437">
            <v>79500</v>
          </cell>
        </row>
        <row r="4438">
          <cell r="B4438">
            <v>4500000</v>
          </cell>
          <cell r="C4438">
            <v>39982</v>
          </cell>
          <cell r="E4438" t="str">
            <v>R</v>
          </cell>
          <cell r="F4438">
            <v>4964737.3099999996</v>
          </cell>
          <cell r="G4438">
            <v>248756</v>
          </cell>
          <cell r="H4438">
            <v>51.88</v>
          </cell>
          <cell r="I4438">
            <v>0.51880000000000004</v>
          </cell>
          <cell r="J4438">
            <v>40020</v>
          </cell>
          <cell r="K4438">
            <v>41086</v>
          </cell>
          <cell r="L4438">
            <v>87750</v>
          </cell>
        </row>
        <row r="4439">
          <cell r="B4439">
            <v>4000000</v>
          </cell>
          <cell r="C4439">
            <v>39982</v>
          </cell>
          <cell r="F4439">
            <v>2589651.48</v>
          </cell>
          <cell r="G4439">
            <v>254661</v>
          </cell>
          <cell r="H4439">
            <v>44.54</v>
          </cell>
          <cell r="I4439">
            <v>0.44540000000000002</v>
          </cell>
          <cell r="J4439">
            <v>40020</v>
          </cell>
          <cell r="K4439">
            <v>40720</v>
          </cell>
          <cell r="L4439">
            <v>106200</v>
          </cell>
        </row>
        <row r="4440">
          <cell r="B4440">
            <v>5000000</v>
          </cell>
          <cell r="C4440">
            <v>39982</v>
          </cell>
          <cell r="F4440">
            <v>2195385.6800000002</v>
          </cell>
          <cell r="G4440">
            <v>377777</v>
          </cell>
          <cell r="H4440">
            <v>41.5</v>
          </cell>
          <cell r="I4440">
            <v>0.41499999999999998</v>
          </cell>
          <cell r="J4440">
            <v>40020</v>
          </cell>
          <cell r="K4440">
            <v>40538</v>
          </cell>
          <cell r="L4440">
            <v>132500</v>
          </cell>
        </row>
        <row r="4441">
          <cell r="B4441">
            <v>3000000</v>
          </cell>
          <cell r="C4441">
            <v>39982</v>
          </cell>
          <cell r="F4441">
            <v>1689166.67</v>
          </cell>
          <cell r="G4441">
            <v>166706</v>
          </cell>
          <cell r="H4441">
            <v>29.33</v>
          </cell>
          <cell r="I4441">
            <v>0.29330000000000001</v>
          </cell>
          <cell r="J4441">
            <v>40020</v>
          </cell>
          <cell r="K4441">
            <v>40720</v>
          </cell>
          <cell r="L4441">
            <v>49350</v>
          </cell>
        </row>
        <row r="4442">
          <cell r="B4442">
            <v>11500000</v>
          </cell>
          <cell r="C4442">
            <v>39982</v>
          </cell>
          <cell r="F4442">
            <v>8931316.4700000007</v>
          </cell>
          <cell r="G4442">
            <v>526417</v>
          </cell>
          <cell r="H4442">
            <v>35.950000000000003</v>
          </cell>
          <cell r="I4442">
            <v>0.35950000000000004</v>
          </cell>
          <cell r="J4442">
            <v>40020</v>
          </cell>
          <cell r="K4442">
            <v>41086</v>
          </cell>
          <cell r="L4442">
            <v>224250</v>
          </cell>
        </row>
        <row r="4443">
          <cell r="B4443">
            <v>9000000</v>
          </cell>
          <cell r="C4443">
            <v>39982</v>
          </cell>
          <cell r="D4443" t="str">
            <v>A</v>
          </cell>
          <cell r="E4443" t="str">
            <v>T</v>
          </cell>
          <cell r="F4443">
            <v>11759128.24</v>
          </cell>
          <cell r="G4443">
            <v>497511</v>
          </cell>
          <cell r="H4443">
            <v>51.88</v>
          </cell>
          <cell r="I4443">
            <v>0.51880000000000004</v>
          </cell>
          <cell r="J4443">
            <v>40020</v>
          </cell>
          <cell r="K4443">
            <v>41086</v>
          </cell>
          <cell r="L4443">
            <v>175500</v>
          </cell>
        </row>
        <row r="4444">
          <cell r="B4444">
            <v>6000000</v>
          </cell>
          <cell r="C4444">
            <v>39982</v>
          </cell>
          <cell r="F4444">
            <v>3384719.77</v>
          </cell>
          <cell r="G4444">
            <v>381991</v>
          </cell>
          <cell r="H4444">
            <v>44.54</v>
          </cell>
          <cell r="I4444">
            <v>0.44540000000000002</v>
          </cell>
          <cell r="J4444">
            <v>40020</v>
          </cell>
          <cell r="K4444">
            <v>40720</v>
          </cell>
          <cell r="L4444">
            <v>159300</v>
          </cell>
        </row>
        <row r="4445">
          <cell r="B4445">
            <v>4000000</v>
          </cell>
          <cell r="C4445">
            <v>39982</v>
          </cell>
          <cell r="F4445">
            <v>2603035.2000000002</v>
          </cell>
          <cell r="G4445">
            <v>254661</v>
          </cell>
          <cell r="H4445">
            <v>44.54</v>
          </cell>
          <cell r="I4445">
            <v>0.44540000000000002</v>
          </cell>
          <cell r="J4445">
            <v>40020</v>
          </cell>
          <cell r="K4445">
            <v>40720</v>
          </cell>
          <cell r="L4445">
            <v>106200</v>
          </cell>
        </row>
        <row r="4446">
          <cell r="B4446">
            <v>5000000</v>
          </cell>
          <cell r="C4446">
            <v>39982</v>
          </cell>
          <cell r="F4446">
            <v>4273099.78</v>
          </cell>
          <cell r="G4446">
            <v>276395</v>
          </cell>
          <cell r="H4446">
            <v>51.88</v>
          </cell>
          <cell r="I4446">
            <v>0.51880000000000004</v>
          </cell>
          <cell r="J4446">
            <v>40020</v>
          </cell>
          <cell r="K4446">
            <v>41086</v>
          </cell>
          <cell r="L4446">
            <v>97500</v>
          </cell>
        </row>
        <row r="4447">
          <cell r="B4447">
            <v>6500000</v>
          </cell>
          <cell r="C4447">
            <v>39982</v>
          </cell>
          <cell r="F4447">
            <v>3655635.78</v>
          </cell>
          <cell r="G4447">
            <v>413824</v>
          </cell>
          <cell r="H4447">
            <v>44.54</v>
          </cell>
          <cell r="I4447">
            <v>0.44540000000000002</v>
          </cell>
          <cell r="J4447">
            <v>40020</v>
          </cell>
          <cell r="K4447">
            <v>40720</v>
          </cell>
          <cell r="L4447">
            <v>172575</v>
          </cell>
        </row>
        <row r="4448">
          <cell r="B4448">
            <v>6000000</v>
          </cell>
          <cell r="C4448">
            <v>39982</v>
          </cell>
          <cell r="F4448">
            <v>4795294.5999999996</v>
          </cell>
          <cell r="G4448">
            <v>350007</v>
          </cell>
          <cell r="H4448">
            <v>48.86</v>
          </cell>
          <cell r="I4448">
            <v>0.48859999999999998</v>
          </cell>
          <cell r="J4448">
            <v>40020</v>
          </cell>
          <cell r="K4448">
            <v>40903</v>
          </cell>
          <cell r="L4448">
            <v>147000</v>
          </cell>
        </row>
        <row r="4449">
          <cell r="B4449">
            <v>10000000</v>
          </cell>
          <cell r="C4449">
            <v>39982</v>
          </cell>
          <cell r="F4449">
            <v>5392345.1799999997</v>
          </cell>
          <cell r="G4449">
            <v>636651</v>
          </cell>
          <cell r="H4449">
            <v>44.54</v>
          </cell>
          <cell r="I4449">
            <v>0.44540000000000002</v>
          </cell>
          <cell r="J4449">
            <v>40020</v>
          </cell>
          <cell r="K4449">
            <v>40720</v>
          </cell>
          <cell r="L4449">
            <v>265500</v>
          </cell>
        </row>
        <row r="4450">
          <cell r="B4450">
            <v>20000000</v>
          </cell>
          <cell r="C4450">
            <v>39982</v>
          </cell>
          <cell r="F4450">
            <v>6405870.3099999996</v>
          </cell>
          <cell r="G4450">
            <v>1389101</v>
          </cell>
          <cell r="H4450">
            <v>29.57</v>
          </cell>
          <cell r="I4450">
            <v>0.29570000000000002</v>
          </cell>
          <cell r="J4450">
            <v>40020</v>
          </cell>
          <cell r="K4450">
            <v>40538</v>
          </cell>
          <cell r="L4450">
            <v>328000</v>
          </cell>
        </row>
        <row r="4451">
          <cell r="B4451">
            <v>30000000</v>
          </cell>
          <cell r="C4451">
            <v>39982</v>
          </cell>
          <cell r="F4451">
            <v>22395952.84</v>
          </cell>
          <cell r="G4451">
            <v>1373260</v>
          </cell>
          <cell r="H4451">
            <v>35.950000000000003</v>
          </cell>
          <cell r="I4451">
            <v>0.35950000000000004</v>
          </cell>
          <cell r="J4451">
            <v>40020</v>
          </cell>
          <cell r="K4451">
            <v>41086</v>
          </cell>
          <cell r="L4451">
            <v>585000</v>
          </cell>
        </row>
        <row r="4452">
          <cell r="B4452">
            <v>3000000</v>
          </cell>
          <cell r="C4452">
            <v>39982</v>
          </cell>
          <cell r="F4452">
            <v>1989214.22</v>
          </cell>
          <cell r="G4452">
            <v>190996</v>
          </cell>
          <cell r="H4452">
            <v>44.54</v>
          </cell>
          <cell r="I4452">
            <v>0.44540000000000002</v>
          </cell>
          <cell r="J4452">
            <v>40020</v>
          </cell>
          <cell r="K4452">
            <v>40720</v>
          </cell>
          <cell r="L4452">
            <v>79650</v>
          </cell>
        </row>
        <row r="4453">
          <cell r="B4453">
            <v>11000000</v>
          </cell>
          <cell r="C4453">
            <v>39982</v>
          </cell>
          <cell r="F4453">
            <v>3594801.25</v>
          </cell>
          <cell r="G4453">
            <v>800303</v>
          </cell>
          <cell r="H4453">
            <v>36.090000000000003</v>
          </cell>
          <cell r="I4453">
            <v>0.36090000000000005</v>
          </cell>
          <cell r="J4453">
            <v>40020</v>
          </cell>
          <cell r="K4453">
            <v>40538</v>
          </cell>
          <cell r="L4453">
            <v>291500</v>
          </cell>
        </row>
        <row r="4454">
          <cell r="B4454">
            <v>12000000</v>
          </cell>
          <cell r="C4454">
            <v>39982</v>
          </cell>
          <cell r="F4454">
            <v>6447199.8399999999</v>
          </cell>
          <cell r="G4454">
            <v>708824</v>
          </cell>
          <cell r="H4454">
            <v>36.04</v>
          </cell>
          <cell r="I4454">
            <v>0.3604</v>
          </cell>
          <cell r="J4454">
            <v>40020</v>
          </cell>
          <cell r="K4454">
            <v>40720</v>
          </cell>
          <cell r="L4454">
            <v>318600</v>
          </cell>
        </row>
        <row r="4455">
          <cell r="B4455">
            <v>5000000</v>
          </cell>
          <cell r="C4455">
            <v>39982</v>
          </cell>
          <cell r="F4455">
            <v>1587890.37</v>
          </cell>
          <cell r="G4455">
            <v>347276</v>
          </cell>
          <cell r="H4455">
            <v>29.57</v>
          </cell>
          <cell r="I4455">
            <v>0.29570000000000002</v>
          </cell>
          <cell r="J4455">
            <v>40020</v>
          </cell>
          <cell r="K4455">
            <v>40538</v>
          </cell>
          <cell r="L4455">
            <v>82000</v>
          </cell>
        </row>
        <row r="4456">
          <cell r="B4456">
            <v>5000000</v>
          </cell>
          <cell r="C4456">
            <v>39982</v>
          </cell>
          <cell r="F4456">
            <v>2801995.51</v>
          </cell>
          <cell r="G4456">
            <v>318326</v>
          </cell>
          <cell r="H4456">
            <v>44.54</v>
          </cell>
          <cell r="I4456">
            <v>0.44540000000000002</v>
          </cell>
          <cell r="J4456">
            <v>40020</v>
          </cell>
          <cell r="K4456">
            <v>40720</v>
          </cell>
          <cell r="L4456">
            <v>132750</v>
          </cell>
        </row>
        <row r="4457">
          <cell r="B4457">
            <v>5000000</v>
          </cell>
          <cell r="C4457">
            <v>39982</v>
          </cell>
          <cell r="D4457" t="str">
            <v>A</v>
          </cell>
          <cell r="E4457" t="str">
            <v>S</v>
          </cell>
          <cell r="F4457">
            <v>6122297.96</v>
          </cell>
          <cell r="G4457">
            <v>276395</v>
          </cell>
          <cell r="H4457">
            <v>51.88</v>
          </cell>
          <cell r="I4457">
            <v>0.51880000000000004</v>
          </cell>
          <cell r="J4457">
            <v>40020</v>
          </cell>
          <cell r="K4457">
            <v>41086</v>
          </cell>
          <cell r="L4457">
            <v>97500</v>
          </cell>
        </row>
        <row r="4458">
          <cell r="B4458">
            <v>5000000</v>
          </cell>
          <cell r="C4458">
            <v>39982</v>
          </cell>
          <cell r="E4458" t="str">
            <v>R</v>
          </cell>
          <cell r="F4458">
            <v>4489596.24</v>
          </cell>
          <cell r="G4458">
            <v>318326</v>
          </cell>
          <cell r="H4458">
            <v>44.54</v>
          </cell>
          <cell r="I4458">
            <v>0.44540000000000002</v>
          </cell>
          <cell r="J4458">
            <v>40020</v>
          </cell>
          <cell r="K4458">
            <v>40720</v>
          </cell>
          <cell r="L4458">
            <v>132750</v>
          </cell>
        </row>
        <row r="4459">
          <cell r="B4459">
            <v>4000000</v>
          </cell>
          <cell r="C4459">
            <v>39982</v>
          </cell>
          <cell r="D4459" t="str">
            <v>A</v>
          </cell>
          <cell r="E4459" t="str">
            <v>T</v>
          </cell>
          <cell r="F4459">
            <v>4850338</v>
          </cell>
          <cell r="G4459">
            <v>254661</v>
          </cell>
          <cell r="H4459">
            <v>44.54</v>
          </cell>
          <cell r="I4459">
            <v>0.44540000000000002</v>
          </cell>
          <cell r="J4459">
            <v>40020</v>
          </cell>
          <cell r="K4459">
            <v>40720</v>
          </cell>
          <cell r="L4459">
            <v>106200</v>
          </cell>
        </row>
        <row r="4460">
          <cell r="B4460">
            <v>8000000</v>
          </cell>
          <cell r="C4460">
            <v>39982</v>
          </cell>
          <cell r="F4460">
            <v>3229041.56</v>
          </cell>
          <cell r="G4460">
            <v>604442</v>
          </cell>
          <cell r="H4460">
            <v>41.5</v>
          </cell>
          <cell r="I4460">
            <v>0.41499999999999998</v>
          </cell>
          <cell r="J4460">
            <v>40020</v>
          </cell>
          <cell r="K4460">
            <v>40538</v>
          </cell>
          <cell r="L4460">
            <v>212000</v>
          </cell>
        </row>
        <row r="4461">
          <cell r="B4461">
            <v>3000000</v>
          </cell>
          <cell r="C4461">
            <v>39982</v>
          </cell>
          <cell r="E4461" t="str">
            <v>Q</v>
          </cell>
          <cell r="F4461">
            <v>3262853.84</v>
          </cell>
          <cell r="G4461">
            <v>165837</v>
          </cell>
          <cell r="H4461">
            <v>51.88</v>
          </cell>
          <cell r="I4461">
            <v>0.51880000000000004</v>
          </cell>
          <cell r="J4461">
            <v>40020</v>
          </cell>
          <cell r="K4461">
            <v>41086</v>
          </cell>
          <cell r="L4461">
            <v>58500</v>
          </cell>
        </row>
        <row r="4462">
          <cell r="B4462">
            <v>20000000</v>
          </cell>
          <cell r="C4462">
            <v>39982</v>
          </cell>
          <cell r="F4462">
            <v>5942065.2199999997</v>
          </cell>
          <cell r="G4462">
            <v>1455097</v>
          </cell>
          <cell r="H4462">
            <v>36.090000000000003</v>
          </cell>
          <cell r="I4462">
            <v>0.36090000000000005</v>
          </cell>
          <cell r="J4462">
            <v>40020</v>
          </cell>
          <cell r="K4462">
            <v>40538</v>
          </cell>
          <cell r="L4462">
            <v>530000</v>
          </cell>
        </row>
        <row r="4463">
          <cell r="B4463">
            <v>3000000</v>
          </cell>
          <cell r="C4463">
            <v>39982</v>
          </cell>
          <cell r="F4463">
            <v>991698.2</v>
          </cell>
          <cell r="G4463">
            <v>226666</v>
          </cell>
          <cell r="H4463">
            <v>41.5</v>
          </cell>
          <cell r="I4463">
            <v>0.41499999999999998</v>
          </cell>
          <cell r="J4463">
            <v>40020</v>
          </cell>
          <cell r="K4463">
            <v>40538</v>
          </cell>
          <cell r="L4463">
            <v>79500</v>
          </cell>
        </row>
        <row r="4464">
          <cell r="B4464">
            <v>6000000</v>
          </cell>
          <cell r="C4464">
            <v>39982</v>
          </cell>
          <cell r="F4464">
            <v>4266899.8899999997</v>
          </cell>
          <cell r="G4464">
            <v>381991</v>
          </cell>
          <cell r="H4464">
            <v>44.54</v>
          </cell>
          <cell r="I4464">
            <v>0.44540000000000002</v>
          </cell>
          <cell r="J4464">
            <v>40020</v>
          </cell>
          <cell r="K4464">
            <v>40720</v>
          </cell>
          <cell r="L4464">
            <v>159300</v>
          </cell>
        </row>
        <row r="4465">
          <cell r="B4465">
            <v>14000000</v>
          </cell>
          <cell r="C4465">
            <v>39982</v>
          </cell>
          <cell r="F4465">
            <v>10000214.43</v>
          </cell>
          <cell r="G4465">
            <v>583486</v>
          </cell>
          <cell r="H4465">
            <v>28.58</v>
          </cell>
          <cell r="I4465">
            <v>0.2858</v>
          </cell>
          <cell r="J4465">
            <v>40020</v>
          </cell>
          <cell r="K4465">
            <v>41086</v>
          </cell>
          <cell r="L4465">
            <v>201600</v>
          </cell>
        </row>
        <row r="4466">
          <cell r="B4466">
            <v>13500000</v>
          </cell>
          <cell r="C4466">
            <v>39982</v>
          </cell>
          <cell r="F4466">
            <v>7112741.5199999996</v>
          </cell>
          <cell r="G4466">
            <v>750176</v>
          </cell>
          <cell r="H4466">
            <v>29.33</v>
          </cell>
          <cell r="I4466">
            <v>0.29330000000000001</v>
          </cell>
          <cell r="J4466">
            <v>40020</v>
          </cell>
          <cell r="K4466">
            <v>40720</v>
          </cell>
          <cell r="L4466">
            <v>222075</v>
          </cell>
        </row>
        <row r="4467">
          <cell r="B4467">
            <v>14500000</v>
          </cell>
          <cell r="C4467">
            <v>39982</v>
          </cell>
          <cell r="F4467">
            <v>10842920.74</v>
          </cell>
          <cell r="G4467">
            <v>663743</v>
          </cell>
          <cell r="H4467">
            <v>35.950000000000003</v>
          </cell>
          <cell r="I4467">
            <v>0.35950000000000004</v>
          </cell>
          <cell r="J4467">
            <v>40020</v>
          </cell>
          <cell r="K4467">
            <v>41086</v>
          </cell>
          <cell r="L4467">
            <v>282750</v>
          </cell>
        </row>
        <row r="4468">
          <cell r="B4468">
            <v>60000000</v>
          </cell>
          <cell r="C4468">
            <v>39982</v>
          </cell>
          <cell r="F4468">
            <v>44889820.32</v>
          </cell>
          <cell r="G4468">
            <v>2746520</v>
          </cell>
          <cell r="H4468">
            <v>35.950000000000003</v>
          </cell>
          <cell r="I4468">
            <v>0.35950000000000004</v>
          </cell>
          <cell r="J4468">
            <v>40020</v>
          </cell>
          <cell r="K4468">
            <v>41086</v>
          </cell>
          <cell r="L4468">
            <v>1170000</v>
          </cell>
        </row>
        <row r="4469">
          <cell r="B4469">
            <v>20000000</v>
          </cell>
          <cell r="C4469">
            <v>39982</v>
          </cell>
          <cell r="F4469">
            <v>11701955.92</v>
          </cell>
          <cell r="G4469">
            <v>1181373</v>
          </cell>
          <cell r="H4469">
            <v>36.04</v>
          </cell>
          <cell r="I4469">
            <v>0.3604</v>
          </cell>
          <cell r="J4469">
            <v>40020</v>
          </cell>
          <cell r="K4469">
            <v>40720</v>
          </cell>
          <cell r="L4469">
            <v>531000</v>
          </cell>
        </row>
        <row r="4470">
          <cell r="B4470">
            <v>20000000</v>
          </cell>
          <cell r="C4470">
            <v>39982</v>
          </cell>
          <cell r="F4470">
            <v>14950451.529999999</v>
          </cell>
          <cell r="G4470">
            <v>915507</v>
          </cell>
          <cell r="H4470">
            <v>35.950000000000003</v>
          </cell>
          <cell r="I4470">
            <v>0.35950000000000004</v>
          </cell>
          <cell r="J4470">
            <v>40020</v>
          </cell>
          <cell r="K4470">
            <v>41086</v>
          </cell>
          <cell r="L4470">
            <v>390000</v>
          </cell>
        </row>
        <row r="4471">
          <cell r="B4471">
            <v>15500000</v>
          </cell>
          <cell r="C4471">
            <v>39982</v>
          </cell>
          <cell r="F4471">
            <v>8217033.0599999996</v>
          </cell>
          <cell r="G4471">
            <v>861313</v>
          </cell>
          <cell r="H4471">
            <v>29.33</v>
          </cell>
          <cell r="I4471">
            <v>0.29330000000000001</v>
          </cell>
          <cell r="J4471">
            <v>40020</v>
          </cell>
          <cell r="K4471">
            <v>40720</v>
          </cell>
          <cell r="L4471">
            <v>254975</v>
          </cell>
        </row>
        <row r="4472">
          <cell r="B4472">
            <v>6000000</v>
          </cell>
          <cell r="C4472">
            <v>39982</v>
          </cell>
          <cell r="D4472" t="str">
            <v>A</v>
          </cell>
          <cell r="E4472" t="str">
            <v>T</v>
          </cell>
          <cell r="F4472">
            <v>7175398.5599999996</v>
          </cell>
          <cell r="G4472">
            <v>262060</v>
          </cell>
          <cell r="H4472">
            <v>32.22</v>
          </cell>
          <cell r="I4472">
            <v>0.32219999999999999</v>
          </cell>
          <cell r="J4472">
            <v>40020</v>
          </cell>
          <cell r="K4472">
            <v>41086</v>
          </cell>
          <cell r="L4472">
            <v>146400</v>
          </cell>
        </row>
        <row r="4473">
          <cell r="B4473">
            <v>12500000</v>
          </cell>
          <cell r="C4473">
            <v>39982</v>
          </cell>
          <cell r="F4473">
            <v>10217906.130000001</v>
          </cell>
          <cell r="G4473">
            <v>572192</v>
          </cell>
          <cell r="H4473">
            <v>35.950000000000003</v>
          </cell>
          <cell r="I4473">
            <v>0.35950000000000004</v>
          </cell>
          <cell r="J4473">
            <v>40020</v>
          </cell>
          <cell r="K4473">
            <v>41086</v>
          </cell>
          <cell r="L4473">
            <v>243750</v>
          </cell>
        </row>
        <row r="4474">
          <cell r="B4474">
            <v>6500000</v>
          </cell>
          <cell r="C4474">
            <v>39982</v>
          </cell>
          <cell r="F4474">
            <v>5459954.7999999998</v>
          </cell>
          <cell r="G4474">
            <v>270905</v>
          </cell>
          <cell r="H4474">
            <v>28.58</v>
          </cell>
          <cell r="I4474">
            <v>0.2858</v>
          </cell>
          <cell r="J4474">
            <v>40020</v>
          </cell>
          <cell r="K4474">
            <v>41086</v>
          </cell>
          <cell r="L4474">
            <v>93600</v>
          </cell>
        </row>
        <row r="4475">
          <cell r="B4475">
            <v>3500000</v>
          </cell>
          <cell r="C4475">
            <v>39982</v>
          </cell>
          <cell r="F4475">
            <v>2055789.29</v>
          </cell>
          <cell r="G4475">
            <v>194490</v>
          </cell>
          <cell r="H4475">
            <v>29.33</v>
          </cell>
          <cell r="I4475">
            <v>0.29330000000000001</v>
          </cell>
          <cell r="J4475">
            <v>40020</v>
          </cell>
          <cell r="K4475">
            <v>40720</v>
          </cell>
          <cell r="L4475">
            <v>57575</v>
          </cell>
        </row>
        <row r="4476">
          <cell r="B4476">
            <v>70000000</v>
          </cell>
          <cell r="C4476">
            <v>39982</v>
          </cell>
          <cell r="F4476">
            <v>38057464.979999997</v>
          </cell>
          <cell r="G4476">
            <v>4134804</v>
          </cell>
          <cell r="H4476">
            <v>36.04</v>
          </cell>
          <cell r="I4476">
            <v>0.3604</v>
          </cell>
          <cell r="J4476">
            <v>40020</v>
          </cell>
          <cell r="K4476">
            <v>40720</v>
          </cell>
          <cell r="L4476">
            <v>1858500</v>
          </cell>
        </row>
        <row r="4477">
          <cell r="B4477">
            <v>6000000</v>
          </cell>
          <cell r="C4477">
            <v>39982</v>
          </cell>
          <cell r="F4477">
            <v>3165870.31</v>
          </cell>
          <cell r="G4477">
            <v>325006</v>
          </cell>
          <cell r="H4477">
            <v>26.58</v>
          </cell>
          <cell r="I4477">
            <v>0.26579999999999998</v>
          </cell>
          <cell r="J4477">
            <v>40026</v>
          </cell>
          <cell r="K4477">
            <v>40725</v>
          </cell>
          <cell r="L4477">
            <v>38700</v>
          </cell>
        </row>
        <row r="4478">
          <cell r="B4478">
            <v>4000000</v>
          </cell>
          <cell r="C4478">
            <v>39982</v>
          </cell>
          <cell r="E4478" t="str">
            <v>P</v>
          </cell>
          <cell r="F4478">
            <v>3360630.17</v>
          </cell>
          <cell r="G4478">
            <v>254661</v>
          </cell>
          <cell r="H4478">
            <v>44.54</v>
          </cell>
          <cell r="I4478">
            <v>0.44540000000000002</v>
          </cell>
          <cell r="J4478">
            <v>40020</v>
          </cell>
          <cell r="K4478">
            <v>40720</v>
          </cell>
          <cell r="L4478">
            <v>106200</v>
          </cell>
        </row>
        <row r="4479">
          <cell r="B4479">
            <v>4000000</v>
          </cell>
          <cell r="C4479">
            <v>39982</v>
          </cell>
          <cell r="F4479">
            <v>1897936.69</v>
          </cell>
          <cell r="G4479">
            <v>302221</v>
          </cell>
          <cell r="H4479">
            <v>41.5</v>
          </cell>
          <cell r="I4479">
            <v>0.41499999999999998</v>
          </cell>
          <cell r="J4479">
            <v>40020</v>
          </cell>
          <cell r="K4479">
            <v>40538</v>
          </cell>
          <cell r="L4479">
            <v>106000</v>
          </cell>
        </row>
        <row r="4480">
          <cell r="B4480">
            <v>10500000</v>
          </cell>
          <cell r="C4480">
            <v>39982</v>
          </cell>
          <cell r="D4480" t="str">
            <v>A</v>
          </cell>
          <cell r="E4480" t="str">
            <v>S</v>
          </cell>
          <cell r="F4480">
            <v>10535488</v>
          </cell>
          <cell r="G4480">
            <v>480641</v>
          </cell>
          <cell r="H4480">
            <v>35.950000000000003</v>
          </cell>
          <cell r="I4480">
            <v>0.35950000000000004</v>
          </cell>
          <cell r="J4480">
            <v>40020</v>
          </cell>
          <cell r="K4480">
            <v>41086</v>
          </cell>
          <cell r="L4480">
            <v>204750</v>
          </cell>
        </row>
        <row r="4481">
          <cell r="B4481">
            <v>8000000</v>
          </cell>
          <cell r="C4481">
            <v>39982</v>
          </cell>
          <cell r="E4481" t="str">
            <v>P</v>
          </cell>
          <cell r="F4481">
            <v>292689.45</v>
          </cell>
          <cell r="G4481">
            <v>814650</v>
          </cell>
          <cell r="H4481">
            <v>38.729999999999997</v>
          </cell>
          <cell r="I4481">
            <v>0.38729999999999998</v>
          </cell>
          <cell r="J4481">
            <v>40020</v>
          </cell>
          <cell r="K4481">
            <v>40355</v>
          </cell>
          <cell r="L4481">
            <v>212000</v>
          </cell>
        </row>
        <row r="4482">
          <cell r="B4482">
            <v>10000000</v>
          </cell>
          <cell r="C4482">
            <v>39982</v>
          </cell>
          <cell r="F4482">
            <v>3473162.22</v>
          </cell>
          <cell r="G4482">
            <v>755553</v>
          </cell>
          <cell r="H4482">
            <v>41.5</v>
          </cell>
          <cell r="I4482">
            <v>0.41499999999999998</v>
          </cell>
          <cell r="J4482">
            <v>40020</v>
          </cell>
          <cell r="K4482">
            <v>40538</v>
          </cell>
          <cell r="L4482">
            <v>265000</v>
          </cell>
        </row>
        <row r="4483">
          <cell r="B4483">
            <v>5000000</v>
          </cell>
          <cell r="C4483">
            <v>39982</v>
          </cell>
          <cell r="F4483">
            <v>2799619.34</v>
          </cell>
          <cell r="G4483">
            <v>318326</v>
          </cell>
          <cell r="H4483">
            <v>44.54</v>
          </cell>
          <cell r="I4483">
            <v>0.44540000000000002</v>
          </cell>
          <cell r="J4483">
            <v>40020</v>
          </cell>
          <cell r="K4483">
            <v>40720</v>
          </cell>
          <cell r="L4483">
            <v>132750</v>
          </cell>
        </row>
        <row r="4484">
          <cell r="B4484">
            <v>15000000</v>
          </cell>
          <cell r="C4484">
            <v>39983</v>
          </cell>
          <cell r="F4484">
            <v>4899976.92</v>
          </cell>
          <cell r="G4484">
            <v>1091323</v>
          </cell>
          <cell r="H4484">
            <v>36.090000000000003</v>
          </cell>
          <cell r="I4484">
            <v>0.36090000000000005</v>
          </cell>
          <cell r="J4484">
            <v>40020</v>
          </cell>
          <cell r="K4484">
            <v>40538</v>
          </cell>
          <cell r="L4484">
            <v>397500</v>
          </cell>
        </row>
        <row r="4485">
          <cell r="B4485">
            <v>4000000</v>
          </cell>
          <cell r="C4485">
            <v>39983</v>
          </cell>
          <cell r="E4485" t="str">
            <v>P</v>
          </cell>
          <cell r="F4485">
            <v>664951.05000000005</v>
          </cell>
          <cell r="G4485">
            <v>407325</v>
          </cell>
          <cell r="H4485">
            <v>38.729999999999997</v>
          </cell>
          <cell r="I4485">
            <v>0.38729999999999998</v>
          </cell>
          <cell r="J4485">
            <v>40020</v>
          </cell>
          <cell r="K4485">
            <v>40355</v>
          </cell>
          <cell r="L4485">
            <v>106000</v>
          </cell>
        </row>
        <row r="4486">
          <cell r="B4486">
            <v>10000000</v>
          </cell>
          <cell r="C4486">
            <v>39983</v>
          </cell>
          <cell r="D4486" t="str">
            <v>A</v>
          </cell>
          <cell r="E4486" t="str">
            <v>T</v>
          </cell>
          <cell r="F4486">
            <v>6245046.7400000002</v>
          </cell>
          <cell r="G4486">
            <v>1018313</v>
          </cell>
          <cell r="H4486">
            <v>38.729999999999997</v>
          </cell>
          <cell r="I4486">
            <v>0.38729999999999998</v>
          </cell>
          <cell r="J4486">
            <v>40020</v>
          </cell>
          <cell r="K4486">
            <v>40355</v>
          </cell>
          <cell r="L4486">
            <v>265000</v>
          </cell>
        </row>
        <row r="4487">
          <cell r="B4487">
            <v>2000000</v>
          </cell>
          <cell r="C4487">
            <v>39983</v>
          </cell>
          <cell r="F4487">
            <v>677355.52000000002</v>
          </cell>
          <cell r="G4487">
            <v>151111</v>
          </cell>
          <cell r="H4487">
            <v>41.5</v>
          </cell>
          <cell r="I4487">
            <v>0.41499999999999998</v>
          </cell>
          <cell r="J4487">
            <v>40020</v>
          </cell>
          <cell r="K4487">
            <v>40538</v>
          </cell>
          <cell r="L4487">
            <v>53000</v>
          </cell>
        </row>
        <row r="4488">
          <cell r="B4488">
            <v>4000000</v>
          </cell>
          <cell r="C4488">
            <v>39983</v>
          </cell>
          <cell r="F4488">
            <v>2266800.02</v>
          </cell>
          <cell r="G4488">
            <v>254661</v>
          </cell>
          <cell r="H4488">
            <v>44.54</v>
          </cell>
          <cell r="I4488">
            <v>0.44540000000000002</v>
          </cell>
          <cell r="J4488">
            <v>40020</v>
          </cell>
          <cell r="K4488">
            <v>40720</v>
          </cell>
          <cell r="L4488">
            <v>106200</v>
          </cell>
        </row>
        <row r="4489">
          <cell r="B4489">
            <v>4500000</v>
          </cell>
          <cell r="C4489">
            <v>39983</v>
          </cell>
          <cell r="F4489">
            <v>-3183.83</v>
          </cell>
          <cell r="G4489">
            <v>458241</v>
          </cell>
          <cell r="H4489">
            <v>38.729999999999997</v>
          </cell>
          <cell r="I4489">
            <v>0.38729999999999998</v>
          </cell>
          <cell r="J4489">
            <v>40020</v>
          </cell>
          <cell r="K4489">
            <v>40355</v>
          </cell>
          <cell r="L4489">
            <v>119250</v>
          </cell>
        </row>
        <row r="4490">
          <cell r="B4490">
            <v>5000000</v>
          </cell>
          <cell r="C4490">
            <v>39983</v>
          </cell>
          <cell r="F4490">
            <v>1543232.99</v>
          </cell>
          <cell r="G4490">
            <v>377777</v>
          </cell>
          <cell r="H4490">
            <v>41.5</v>
          </cell>
          <cell r="I4490">
            <v>0.41499999999999998</v>
          </cell>
          <cell r="J4490">
            <v>40020</v>
          </cell>
          <cell r="K4490">
            <v>40538</v>
          </cell>
          <cell r="L4490">
            <v>132500</v>
          </cell>
        </row>
        <row r="4491">
          <cell r="B4491">
            <v>4000000</v>
          </cell>
          <cell r="C4491">
            <v>39983</v>
          </cell>
          <cell r="D4491" t="str">
            <v>A</v>
          </cell>
          <cell r="E4491" t="str">
            <v>R</v>
          </cell>
          <cell r="F4491">
            <v>4871263.33</v>
          </cell>
          <cell r="G4491">
            <v>221116</v>
          </cell>
          <cell r="H4491">
            <v>51.88</v>
          </cell>
          <cell r="I4491">
            <v>0.51880000000000004</v>
          </cell>
          <cell r="J4491">
            <v>40020</v>
          </cell>
          <cell r="K4491">
            <v>41086</v>
          </cell>
          <cell r="L4491">
            <v>78000</v>
          </cell>
        </row>
        <row r="4492">
          <cell r="B4492">
            <v>6000000</v>
          </cell>
          <cell r="C4492">
            <v>39983</v>
          </cell>
          <cell r="F4492">
            <v>3374473.1</v>
          </cell>
          <cell r="G4492">
            <v>381991</v>
          </cell>
          <cell r="H4492">
            <v>44.54</v>
          </cell>
          <cell r="I4492">
            <v>0.44540000000000002</v>
          </cell>
          <cell r="J4492">
            <v>40020</v>
          </cell>
          <cell r="K4492">
            <v>40720</v>
          </cell>
          <cell r="L4492">
            <v>159300</v>
          </cell>
        </row>
        <row r="4493">
          <cell r="B4493">
            <v>6000000</v>
          </cell>
          <cell r="C4493">
            <v>39983</v>
          </cell>
          <cell r="F4493">
            <v>4667324.99</v>
          </cell>
          <cell r="G4493">
            <v>331674</v>
          </cell>
          <cell r="H4493">
            <v>51.88</v>
          </cell>
          <cell r="I4493">
            <v>0.51880000000000004</v>
          </cell>
          <cell r="J4493">
            <v>40020</v>
          </cell>
          <cell r="K4493">
            <v>41086</v>
          </cell>
          <cell r="L4493">
            <v>117000</v>
          </cell>
        </row>
        <row r="4494">
          <cell r="B4494">
            <v>20000000</v>
          </cell>
          <cell r="C4494">
            <v>39983</v>
          </cell>
          <cell r="F4494">
            <v>12240616.390000001</v>
          </cell>
          <cell r="G4494">
            <v>1181373</v>
          </cell>
          <cell r="H4494">
            <v>36.04</v>
          </cell>
          <cell r="I4494">
            <v>0.3604</v>
          </cell>
          <cell r="J4494">
            <v>40020</v>
          </cell>
          <cell r="K4494">
            <v>40720</v>
          </cell>
          <cell r="L4494">
            <v>531000</v>
          </cell>
        </row>
        <row r="4495">
          <cell r="B4495">
            <v>20000000</v>
          </cell>
          <cell r="C4495">
            <v>39983</v>
          </cell>
          <cell r="D4495" t="str">
            <v>A</v>
          </cell>
          <cell r="E4495" t="str">
            <v>S</v>
          </cell>
          <cell r="F4495">
            <v>20288968.309999999</v>
          </cell>
          <cell r="G4495">
            <v>915507</v>
          </cell>
          <cell r="H4495">
            <v>35.950000000000003</v>
          </cell>
          <cell r="I4495">
            <v>0.35950000000000004</v>
          </cell>
          <cell r="J4495">
            <v>40020</v>
          </cell>
          <cell r="K4495">
            <v>41086</v>
          </cell>
          <cell r="L4495">
            <v>390000</v>
          </cell>
        </row>
        <row r="4496">
          <cell r="B4496">
            <v>9000000</v>
          </cell>
          <cell r="C4496">
            <v>39983</v>
          </cell>
          <cell r="D4496" t="str">
            <v>A</v>
          </cell>
          <cell r="E4496" t="str">
            <v>S</v>
          </cell>
          <cell r="F4496">
            <v>8371807.0300000003</v>
          </cell>
          <cell r="G4496">
            <v>572986</v>
          </cell>
          <cell r="H4496">
            <v>44.54</v>
          </cell>
          <cell r="I4496">
            <v>0.44540000000000002</v>
          </cell>
          <cell r="J4496">
            <v>40020</v>
          </cell>
          <cell r="K4496">
            <v>40720</v>
          </cell>
          <cell r="L4496">
            <v>238950</v>
          </cell>
        </row>
        <row r="4497">
          <cell r="B4497">
            <v>4500000</v>
          </cell>
          <cell r="C4497">
            <v>39983</v>
          </cell>
          <cell r="E4497" t="str">
            <v>R</v>
          </cell>
          <cell r="F4497">
            <v>4081031.58</v>
          </cell>
          <cell r="G4497">
            <v>286493</v>
          </cell>
          <cell r="H4497">
            <v>44.54</v>
          </cell>
          <cell r="I4497">
            <v>0.44540000000000002</v>
          </cell>
          <cell r="J4497">
            <v>40020</v>
          </cell>
          <cell r="K4497">
            <v>40720</v>
          </cell>
          <cell r="L4497">
            <v>119475</v>
          </cell>
        </row>
        <row r="4498">
          <cell r="B4498">
            <v>6000000</v>
          </cell>
          <cell r="C4498">
            <v>39983</v>
          </cell>
          <cell r="F4498">
            <v>3361796.7</v>
          </cell>
          <cell r="G4498">
            <v>381991</v>
          </cell>
          <cell r="H4498">
            <v>44.54</v>
          </cell>
          <cell r="I4498">
            <v>0.44540000000000002</v>
          </cell>
          <cell r="J4498">
            <v>40020</v>
          </cell>
          <cell r="K4498">
            <v>40720</v>
          </cell>
          <cell r="L4498">
            <v>159300</v>
          </cell>
        </row>
        <row r="4499">
          <cell r="B4499">
            <v>4000000</v>
          </cell>
          <cell r="C4499">
            <v>39983</v>
          </cell>
          <cell r="D4499" t="str">
            <v>A</v>
          </cell>
          <cell r="E4499" t="str">
            <v>T</v>
          </cell>
          <cell r="F4499">
            <v>3280288.26</v>
          </cell>
          <cell r="G4499">
            <v>407325</v>
          </cell>
          <cell r="H4499">
            <v>38.729999999999997</v>
          </cell>
          <cell r="I4499">
            <v>0.38729999999999998</v>
          </cell>
          <cell r="J4499">
            <v>40020</v>
          </cell>
          <cell r="K4499">
            <v>40355</v>
          </cell>
          <cell r="L4499">
            <v>106000</v>
          </cell>
        </row>
        <row r="4500">
          <cell r="B4500">
            <v>5000000</v>
          </cell>
          <cell r="C4500">
            <v>39983</v>
          </cell>
          <cell r="E4500" t="str">
            <v>P</v>
          </cell>
          <cell r="F4500">
            <v>357731.01</v>
          </cell>
          <cell r="G4500">
            <v>509157</v>
          </cell>
          <cell r="H4500">
            <v>38.729999999999997</v>
          </cell>
          <cell r="I4500">
            <v>0.38729999999999998</v>
          </cell>
          <cell r="J4500">
            <v>40020</v>
          </cell>
          <cell r="K4500">
            <v>40355</v>
          </cell>
          <cell r="L4500">
            <v>132500</v>
          </cell>
        </row>
        <row r="4501">
          <cell r="B4501">
            <v>4500000</v>
          </cell>
          <cell r="C4501">
            <v>39983</v>
          </cell>
          <cell r="F4501">
            <v>1529367.89</v>
          </cell>
          <cell r="G4501">
            <v>339999</v>
          </cell>
          <cell r="H4501">
            <v>41.5</v>
          </cell>
          <cell r="I4501">
            <v>0.41499999999999998</v>
          </cell>
          <cell r="J4501">
            <v>40020</v>
          </cell>
          <cell r="K4501">
            <v>40538</v>
          </cell>
          <cell r="L4501">
            <v>119250</v>
          </cell>
        </row>
        <row r="4502">
          <cell r="B4502">
            <v>4000000</v>
          </cell>
          <cell r="C4502">
            <v>39983</v>
          </cell>
          <cell r="F4502">
            <v>2126735.1</v>
          </cell>
          <cell r="G4502">
            <v>254661</v>
          </cell>
          <cell r="H4502">
            <v>44.54</v>
          </cell>
          <cell r="I4502">
            <v>0.44540000000000002</v>
          </cell>
          <cell r="J4502">
            <v>40020</v>
          </cell>
          <cell r="K4502">
            <v>40720</v>
          </cell>
          <cell r="L4502">
            <v>106200</v>
          </cell>
        </row>
        <row r="4503">
          <cell r="B4503">
            <v>5000000</v>
          </cell>
          <cell r="C4503">
            <v>39983</v>
          </cell>
          <cell r="E4503" t="str">
            <v>Q</v>
          </cell>
          <cell r="F4503">
            <v>1078441.53</v>
          </cell>
          <cell r="G4503">
            <v>509157</v>
          </cell>
          <cell r="H4503">
            <v>38.729999999999997</v>
          </cell>
          <cell r="I4503">
            <v>0.38729999999999998</v>
          </cell>
          <cell r="J4503">
            <v>40020</v>
          </cell>
          <cell r="K4503">
            <v>40355</v>
          </cell>
          <cell r="L4503">
            <v>132500</v>
          </cell>
        </row>
        <row r="4504">
          <cell r="B4504">
            <v>4000000</v>
          </cell>
          <cell r="C4504">
            <v>39983</v>
          </cell>
          <cell r="F4504">
            <v>2124095.67</v>
          </cell>
          <cell r="G4504">
            <v>254661</v>
          </cell>
          <cell r="H4504">
            <v>44.54</v>
          </cell>
          <cell r="I4504">
            <v>0.44540000000000002</v>
          </cell>
          <cell r="J4504">
            <v>40020</v>
          </cell>
          <cell r="K4504">
            <v>40720</v>
          </cell>
          <cell r="L4504">
            <v>106200</v>
          </cell>
        </row>
        <row r="4505">
          <cell r="B4505">
            <v>3000000</v>
          </cell>
          <cell r="C4505">
            <v>39983</v>
          </cell>
          <cell r="F4505">
            <v>885791.02</v>
          </cell>
          <cell r="G4505">
            <v>226666</v>
          </cell>
          <cell r="H4505">
            <v>41.5</v>
          </cell>
          <cell r="I4505">
            <v>0.41499999999999998</v>
          </cell>
          <cell r="J4505">
            <v>40020</v>
          </cell>
          <cell r="K4505">
            <v>40538</v>
          </cell>
          <cell r="L4505">
            <v>79500</v>
          </cell>
        </row>
        <row r="4506">
          <cell r="B4506">
            <v>3500000</v>
          </cell>
          <cell r="C4506">
            <v>39983</v>
          </cell>
          <cell r="F4506">
            <v>2417390.33</v>
          </cell>
          <cell r="G4506">
            <v>204171</v>
          </cell>
          <cell r="H4506">
            <v>48.86</v>
          </cell>
          <cell r="I4506">
            <v>0.48859999999999998</v>
          </cell>
          <cell r="J4506">
            <v>40020</v>
          </cell>
          <cell r="K4506">
            <v>40903</v>
          </cell>
          <cell r="L4506">
            <v>85750</v>
          </cell>
        </row>
        <row r="4507">
          <cell r="B4507">
            <v>5000000</v>
          </cell>
          <cell r="C4507">
            <v>39983</v>
          </cell>
          <cell r="F4507">
            <v>1617724.35</v>
          </cell>
          <cell r="G4507">
            <v>347276</v>
          </cell>
          <cell r="H4507">
            <v>29.57</v>
          </cell>
          <cell r="I4507">
            <v>0.29570000000000002</v>
          </cell>
          <cell r="J4507">
            <v>40020</v>
          </cell>
          <cell r="K4507">
            <v>40538</v>
          </cell>
          <cell r="L4507">
            <v>82000</v>
          </cell>
        </row>
        <row r="4508">
          <cell r="B4508">
            <v>6500000</v>
          </cell>
          <cell r="C4508">
            <v>39983</v>
          </cell>
          <cell r="F4508">
            <v>4364224.04</v>
          </cell>
          <cell r="G4508">
            <v>270905</v>
          </cell>
          <cell r="H4508">
            <v>28.58</v>
          </cell>
          <cell r="I4508">
            <v>0.2858</v>
          </cell>
          <cell r="J4508">
            <v>40020</v>
          </cell>
          <cell r="K4508">
            <v>41086</v>
          </cell>
          <cell r="L4508">
            <v>93600</v>
          </cell>
        </row>
        <row r="4509">
          <cell r="B4509">
            <v>3500000</v>
          </cell>
          <cell r="C4509">
            <v>39983</v>
          </cell>
          <cell r="E4509" t="str">
            <v>P</v>
          </cell>
          <cell r="F4509">
            <v>460192.22</v>
          </cell>
          <cell r="G4509">
            <v>356410</v>
          </cell>
          <cell r="H4509">
            <v>38.729999999999997</v>
          </cell>
          <cell r="I4509">
            <v>0.38729999999999998</v>
          </cell>
          <cell r="J4509">
            <v>40020</v>
          </cell>
          <cell r="K4509">
            <v>40355</v>
          </cell>
          <cell r="L4509">
            <v>92750</v>
          </cell>
        </row>
        <row r="4510">
          <cell r="B4510">
            <v>3500000</v>
          </cell>
          <cell r="C4510">
            <v>39983</v>
          </cell>
          <cell r="F4510">
            <v>964358.34</v>
          </cell>
          <cell r="G4510">
            <v>264444</v>
          </cell>
          <cell r="H4510">
            <v>41.5</v>
          </cell>
          <cell r="I4510">
            <v>0.41499999999999998</v>
          </cell>
          <cell r="J4510">
            <v>40020</v>
          </cell>
          <cell r="K4510">
            <v>40538</v>
          </cell>
          <cell r="L4510">
            <v>92750</v>
          </cell>
        </row>
        <row r="4511">
          <cell r="B4511">
            <v>5000000</v>
          </cell>
          <cell r="C4511">
            <v>39983</v>
          </cell>
          <cell r="E4511" t="str">
            <v>P</v>
          </cell>
          <cell r="F4511">
            <v>3701884.62</v>
          </cell>
          <cell r="G4511">
            <v>318326</v>
          </cell>
          <cell r="H4511">
            <v>44.54</v>
          </cell>
          <cell r="I4511">
            <v>0.44540000000000002</v>
          </cell>
          <cell r="J4511">
            <v>40020</v>
          </cell>
          <cell r="K4511">
            <v>40720</v>
          </cell>
          <cell r="L4511">
            <v>132750</v>
          </cell>
        </row>
        <row r="4512">
          <cell r="B4512">
            <v>15000000</v>
          </cell>
          <cell r="C4512">
            <v>39983</v>
          </cell>
          <cell r="E4512" t="str">
            <v>P</v>
          </cell>
          <cell r="F4512">
            <v>10803452.810000001</v>
          </cell>
          <cell r="G4512">
            <v>886030</v>
          </cell>
          <cell r="H4512">
            <v>36.04</v>
          </cell>
          <cell r="I4512">
            <v>0.3604</v>
          </cell>
          <cell r="J4512">
            <v>40020</v>
          </cell>
          <cell r="K4512">
            <v>40720</v>
          </cell>
          <cell r="L4512">
            <v>398250</v>
          </cell>
        </row>
        <row r="4513">
          <cell r="B4513">
            <v>3000000</v>
          </cell>
          <cell r="C4513">
            <v>39983</v>
          </cell>
          <cell r="E4513" t="str">
            <v>P</v>
          </cell>
          <cell r="F4513">
            <v>1512980.37</v>
          </cell>
          <cell r="G4513">
            <v>226666</v>
          </cell>
          <cell r="H4513">
            <v>41.5</v>
          </cell>
          <cell r="I4513">
            <v>0.41499999999999998</v>
          </cell>
          <cell r="J4513">
            <v>40020</v>
          </cell>
          <cell r="K4513">
            <v>40538</v>
          </cell>
          <cell r="L4513">
            <v>79500</v>
          </cell>
        </row>
        <row r="4514">
          <cell r="B4514">
            <v>12000000</v>
          </cell>
          <cell r="C4514">
            <v>39983</v>
          </cell>
          <cell r="F4514">
            <v>3946558.74</v>
          </cell>
          <cell r="G4514">
            <v>873058</v>
          </cell>
          <cell r="H4514">
            <v>36.090000000000003</v>
          </cell>
          <cell r="I4514">
            <v>0.36090000000000005</v>
          </cell>
          <cell r="J4514">
            <v>40020</v>
          </cell>
          <cell r="K4514">
            <v>40538</v>
          </cell>
          <cell r="L4514">
            <v>318000</v>
          </cell>
        </row>
        <row r="4515">
          <cell r="B4515">
            <v>4000000</v>
          </cell>
          <cell r="C4515">
            <v>39983</v>
          </cell>
          <cell r="E4515" t="str">
            <v>Q</v>
          </cell>
          <cell r="F4515">
            <v>3380530.65</v>
          </cell>
          <cell r="G4515">
            <v>254661</v>
          </cell>
          <cell r="H4515">
            <v>44.54</v>
          </cell>
          <cell r="I4515">
            <v>0.44540000000000002</v>
          </cell>
          <cell r="J4515">
            <v>40020</v>
          </cell>
          <cell r="K4515">
            <v>40720</v>
          </cell>
          <cell r="L4515">
            <v>106200</v>
          </cell>
        </row>
        <row r="4516">
          <cell r="B4516">
            <v>8000000</v>
          </cell>
          <cell r="C4516">
            <v>39983</v>
          </cell>
          <cell r="F4516">
            <v>5305840.26</v>
          </cell>
          <cell r="G4516">
            <v>509321</v>
          </cell>
          <cell r="H4516">
            <v>44.54</v>
          </cell>
          <cell r="I4516">
            <v>0.44540000000000002</v>
          </cell>
          <cell r="J4516">
            <v>40020</v>
          </cell>
          <cell r="K4516">
            <v>40720</v>
          </cell>
          <cell r="L4516">
            <v>212400</v>
          </cell>
        </row>
        <row r="4517">
          <cell r="B4517">
            <v>30000000</v>
          </cell>
          <cell r="C4517">
            <v>39983</v>
          </cell>
          <cell r="F4517">
            <v>24215530.170000002</v>
          </cell>
          <cell r="G4517">
            <v>1373260</v>
          </cell>
          <cell r="H4517">
            <v>35.950000000000003</v>
          </cell>
          <cell r="I4517">
            <v>0.35950000000000004</v>
          </cell>
          <cell r="J4517">
            <v>40020</v>
          </cell>
          <cell r="K4517">
            <v>41086</v>
          </cell>
          <cell r="L4517">
            <v>585000</v>
          </cell>
        </row>
        <row r="4518">
          <cell r="B4518">
            <v>10000000</v>
          </cell>
          <cell r="C4518">
            <v>39983</v>
          </cell>
          <cell r="F4518">
            <v>5504358.25</v>
          </cell>
          <cell r="G4518">
            <v>636651</v>
          </cell>
          <cell r="H4518">
            <v>44.54</v>
          </cell>
          <cell r="I4518">
            <v>0.44540000000000002</v>
          </cell>
          <cell r="J4518">
            <v>40020</v>
          </cell>
          <cell r="K4518">
            <v>40720</v>
          </cell>
          <cell r="L4518">
            <v>265500</v>
          </cell>
        </row>
        <row r="4519">
          <cell r="B4519">
            <v>5000000</v>
          </cell>
          <cell r="C4519">
            <v>39983</v>
          </cell>
          <cell r="E4519" t="str">
            <v>P</v>
          </cell>
          <cell r="F4519">
            <v>743334.04</v>
          </cell>
          <cell r="G4519">
            <v>509157</v>
          </cell>
          <cell r="H4519">
            <v>38.729999999999997</v>
          </cell>
          <cell r="I4519">
            <v>0.38729999999999998</v>
          </cell>
          <cell r="J4519">
            <v>40020</v>
          </cell>
          <cell r="K4519">
            <v>40355</v>
          </cell>
          <cell r="L4519">
            <v>132500</v>
          </cell>
        </row>
        <row r="4520">
          <cell r="B4520">
            <v>5000000</v>
          </cell>
          <cell r="C4520">
            <v>39983</v>
          </cell>
          <cell r="F4520">
            <v>2943902.35</v>
          </cell>
          <cell r="G4520">
            <v>318326</v>
          </cell>
          <cell r="H4520">
            <v>44.54</v>
          </cell>
          <cell r="I4520">
            <v>0.44540000000000002</v>
          </cell>
          <cell r="J4520">
            <v>40020</v>
          </cell>
          <cell r="K4520">
            <v>40720</v>
          </cell>
          <cell r="L4520">
            <v>132750</v>
          </cell>
        </row>
        <row r="4521">
          <cell r="B4521">
            <v>4000000</v>
          </cell>
          <cell r="C4521">
            <v>39983</v>
          </cell>
          <cell r="F4521">
            <v>2895651.56</v>
          </cell>
          <cell r="G4521">
            <v>166711</v>
          </cell>
          <cell r="H4521">
            <v>28.58</v>
          </cell>
          <cell r="I4521">
            <v>0.2858</v>
          </cell>
          <cell r="J4521">
            <v>40020</v>
          </cell>
          <cell r="K4521">
            <v>41086</v>
          </cell>
          <cell r="L4521">
            <v>57600</v>
          </cell>
        </row>
        <row r="4522">
          <cell r="B4522">
            <v>28000000</v>
          </cell>
          <cell r="C4522">
            <v>39983</v>
          </cell>
          <cell r="E4522" t="str">
            <v>P</v>
          </cell>
          <cell r="F4522">
            <v>24007885.120000001</v>
          </cell>
          <cell r="G4522">
            <v>1281709</v>
          </cell>
          <cell r="H4522">
            <v>35.950000000000003</v>
          </cell>
          <cell r="I4522">
            <v>0.35950000000000004</v>
          </cell>
          <cell r="J4522">
            <v>40020</v>
          </cell>
          <cell r="K4522">
            <v>41086</v>
          </cell>
          <cell r="L4522">
            <v>546000</v>
          </cell>
        </row>
        <row r="4523">
          <cell r="B4523">
            <v>16000000</v>
          </cell>
          <cell r="C4523">
            <v>39983</v>
          </cell>
          <cell r="F4523">
            <v>11550057.26</v>
          </cell>
          <cell r="G4523">
            <v>732406</v>
          </cell>
          <cell r="H4523">
            <v>35.950000000000003</v>
          </cell>
          <cell r="I4523">
            <v>0.35950000000000004</v>
          </cell>
          <cell r="J4523">
            <v>40020</v>
          </cell>
          <cell r="K4523">
            <v>41086</v>
          </cell>
          <cell r="L4523">
            <v>312000</v>
          </cell>
        </row>
        <row r="4524">
          <cell r="B4524">
            <v>3000000</v>
          </cell>
          <cell r="C4524">
            <v>39983</v>
          </cell>
          <cell r="F4524">
            <v>1678273.95</v>
          </cell>
          <cell r="G4524">
            <v>190996</v>
          </cell>
          <cell r="H4524">
            <v>44.54</v>
          </cell>
          <cell r="I4524">
            <v>0.44540000000000002</v>
          </cell>
          <cell r="J4524">
            <v>40020</v>
          </cell>
          <cell r="K4524">
            <v>40720</v>
          </cell>
          <cell r="L4524">
            <v>79650</v>
          </cell>
        </row>
        <row r="4525">
          <cell r="B4525">
            <v>10000000</v>
          </cell>
          <cell r="C4525">
            <v>39983</v>
          </cell>
          <cell r="F4525">
            <v>8537759.4199999999</v>
          </cell>
          <cell r="G4525">
            <v>552789</v>
          </cell>
          <cell r="H4525">
            <v>51.88</v>
          </cell>
          <cell r="I4525">
            <v>0.51880000000000004</v>
          </cell>
          <cell r="J4525">
            <v>40020</v>
          </cell>
          <cell r="K4525">
            <v>41086</v>
          </cell>
          <cell r="L4525">
            <v>195000</v>
          </cell>
        </row>
        <row r="4526">
          <cell r="B4526">
            <v>15000000</v>
          </cell>
          <cell r="C4526">
            <v>39983</v>
          </cell>
          <cell r="F4526">
            <v>7898195.1299999999</v>
          </cell>
          <cell r="G4526">
            <v>833528</v>
          </cell>
          <cell r="H4526">
            <v>29.33</v>
          </cell>
          <cell r="I4526">
            <v>0.29330000000000001</v>
          </cell>
          <cell r="J4526">
            <v>40020</v>
          </cell>
          <cell r="K4526">
            <v>40720</v>
          </cell>
          <cell r="L4526">
            <v>246750</v>
          </cell>
        </row>
        <row r="4527">
          <cell r="B4527">
            <v>10000000</v>
          </cell>
          <cell r="C4527">
            <v>39983</v>
          </cell>
          <cell r="F4527">
            <v>8540394.9199999999</v>
          </cell>
          <cell r="G4527">
            <v>552789</v>
          </cell>
          <cell r="H4527">
            <v>51.88</v>
          </cell>
          <cell r="I4527">
            <v>0.51880000000000004</v>
          </cell>
          <cell r="J4527">
            <v>40020</v>
          </cell>
          <cell r="K4527">
            <v>41086</v>
          </cell>
          <cell r="L4527">
            <v>195000</v>
          </cell>
        </row>
        <row r="4528">
          <cell r="B4528">
            <v>5000000</v>
          </cell>
          <cell r="C4528">
            <v>39983</v>
          </cell>
          <cell r="F4528">
            <v>2980571.45</v>
          </cell>
          <cell r="G4528">
            <v>318326</v>
          </cell>
          <cell r="H4528">
            <v>44.54</v>
          </cell>
          <cell r="I4528">
            <v>0.44540000000000002</v>
          </cell>
          <cell r="J4528">
            <v>40020</v>
          </cell>
          <cell r="K4528">
            <v>40720</v>
          </cell>
          <cell r="L4528">
            <v>132750</v>
          </cell>
        </row>
        <row r="4529">
          <cell r="B4529">
            <v>5000000</v>
          </cell>
          <cell r="C4529">
            <v>39983</v>
          </cell>
          <cell r="F4529">
            <v>221967.73</v>
          </cell>
          <cell r="G4529">
            <v>486158</v>
          </cell>
          <cell r="H4529">
            <v>29.48</v>
          </cell>
          <cell r="I4529">
            <v>0.29480000000000001</v>
          </cell>
          <cell r="J4529">
            <v>40020</v>
          </cell>
          <cell r="K4529">
            <v>40355</v>
          </cell>
          <cell r="L4529">
            <v>82000</v>
          </cell>
        </row>
        <row r="4530">
          <cell r="B4530">
            <v>5000000</v>
          </cell>
          <cell r="C4530">
            <v>39983</v>
          </cell>
          <cell r="F4530">
            <v>3028361.49</v>
          </cell>
          <cell r="G4530">
            <v>318326</v>
          </cell>
          <cell r="H4530">
            <v>44.54</v>
          </cell>
          <cell r="I4530">
            <v>0.44540000000000002</v>
          </cell>
          <cell r="J4530">
            <v>40020</v>
          </cell>
          <cell r="K4530">
            <v>40720</v>
          </cell>
          <cell r="L4530">
            <v>132750</v>
          </cell>
        </row>
        <row r="4531">
          <cell r="B4531">
            <v>13000000</v>
          </cell>
          <cell r="C4531">
            <v>39983</v>
          </cell>
          <cell r="D4531" t="str">
            <v>A</v>
          </cell>
          <cell r="E4531" t="str">
            <v>S</v>
          </cell>
          <cell r="F4531">
            <v>13553367.01</v>
          </cell>
          <cell r="G4531">
            <v>595080</v>
          </cell>
          <cell r="H4531">
            <v>35.950000000000003</v>
          </cell>
          <cell r="I4531">
            <v>0.35950000000000004</v>
          </cell>
          <cell r="J4531">
            <v>40020</v>
          </cell>
          <cell r="K4531">
            <v>41086</v>
          </cell>
          <cell r="L4531">
            <v>253500</v>
          </cell>
        </row>
        <row r="4532">
          <cell r="B4532">
            <v>6000000</v>
          </cell>
          <cell r="C4532">
            <v>39983</v>
          </cell>
          <cell r="F4532">
            <v>3356784.5</v>
          </cell>
          <cell r="G4532">
            <v>381991</v>
          </cell>
          <cell r="H4532">
            <v>44.54</v>
          </cell>
          <cell r="I4532">
            <v>0.44540000000000002</v>
          </cell>
          <cell r="J4532">
            <v>40020</v>
          </cell>
          <cell r="K4532">
            <v>40720</v>
          </cell>
          <cell r="L4532">
            <v>159300</v>
          </cell>
        </row>
        <row r="4533">
          <cell r="B4533">
            <v>40000000</v>
          </cell>
          <cell r="C4533">
            <v>39983</v>
          </cell>
          <cell r="E4533" t="str">
            <v>P</v>
          </cell>
          <cell r="F4533">
            <v>31198046.719999999</v>
          </cell>
          <cell r="G4533">
            <v>2041430</v>
          </cell>
          <cell r="H4533">
            <v>36.03</v>
          </cell>
          <cell r="I4533">
            <v>0.36030000000000001</v>
          </cell>
          <cell r="J4533">
            <v>40020</v>
          </cell>
          <cell r="K4533">
            <v>40903</v>
          </cell>
          <cell r="L4533">
            <v>980000</v>
          </cell>
        </row>
        <row r="4534">
          <cell r="B4534">
            <v>3000000</v>
          </cell>
          <cell r="C4534">
            <v>39983</v>
          </cell>
          <cell r="E4534" t="str">
            <v>P</v>
          </cell>
          <cell r="F4534">
            <v>2265565.42</v>
          </cell>
          <cell r="G4534">
            <v>190996</v>
          </cell>
          <cell r="H4534">
            <v>44.54</v>
          </cell>
          <cell r="I4534">
            <v>0.44540000000000002</v>
          </cell>
          <cell r="J4534">
            <v>40020</v>
          </cell>
          <cell r="K4534">
            <v>40720</v>
          </cell>
          <cell r="L4534">
            <v>79650</v>
          </cell>
        </row>
        <row r="4535">
          <cell r="B4535">
            <v>5000000</v>
          </cell>
          <cell r="C4535">
            <v>39983</v>
          </cell>
          <cell r="F4535">
            <v>3829103.76</v>
          </cell>
          <cell r="G4535">
            <v>276395</v>
          </cell>
          <cell r="H4535">
            <v>51.88</v>
          </cell>
          <cell r="I4535">
            <v>0.51880000000000004</v>
          </cell>
          <cell r="J4535">
            <v>40020</v>
          </cell>
          <cell r="K4535">
            <v>41086</v>
          </cell>
          <cell r="L4535">
            <v>97500</v>
          </cell>
        </row>
        <row r="4536">
          <cell r="B4536">
            <v>10000000</v>
          </cell>
          <cell r="C4536">
            <v>39983</v>
          </cell>
          <cell r="F4536">
            <v>6526700.3700000001</v>
          </cell>
          <cell r="G4536">
            <v>636651</v>
          </cell>
          <cell r="H4536">
            <v>44.54</v>
          </cell>
          <cell r="I4536">
            <v>0.44540000000000002</v>
          </cell>
          <cell r="J4536">
            <v>40020</v>
          </cell>
          <cell r="K4536">
            <v>40720</v>
          </cell>
          <cell r="L4536">
            <v>265500</v>
          </cell>
        </row>
        <row r="4537">
          <cell r="B4537">
            <v>24000000</v>
          </cell>
          <cell r="C4537">
            <v>39983</v>
          </cell>
          <cell r="F4537">
            <v>17980187.27</v>
          </cell>
          <cell r="G4537">
            <v>1098608</v>
          </cell>
          <cell r="H4537">
            <v>35.950000000000003</v>
          </cell>
          <cell r="I4537">
            <v>0.35950000000000004</v>
          </cell>
          <cell r="J4537">
            <v>40020</v>
          </cell>
          <cell r="K4537">
            <v>41086</v>
          </cell>
          <cell r="L4537">
            <v>468000</v>
          </cell>
        </row>
        <row r="4538">
          <cell r="B4538">
            <v>5000000</v>
          </cell>
          <cell r="C4538">
            <v>39983</v>
          </cell>
          <cell r="E4538" t="str">
            <v>P</v>
          </cell>
          <cell r="F4538">
            <v>162744.43</v>
          </cell>
          <cell r="G4538">
            <v>481162</v>
          </cell>
          <cell r="H4538">
            <v>27.44</v>
          </cell>
          <cell r="I4538">
            <v>0.27440000000000003</v>
          </cell>
          <cell r="J4538">
            <v>40026</v>
          </cell>
          <cell r="K4538">
            <v>40360</v>
          </cell>
          <cell r="L4538">
            <v>32000</v>
          </cell>
        </row>
        <row r="4539">
          <cell r="B4539">
            <v>25000000</v>
          </cell>
          <cell r="C4539">
            <v>39983</v>
          </cell>
          <cell r="F4539">
            <v>18681248.579999998</v>
          </cell>
          <cell r="G4539">
            <v>1144384</v>
          </cell>
          <cell r="H4539">
            <v>35.950000000000003</v>
          </cell>
          <cell r="I4539">
            <v>0.35950000000000004</v>
          </cell>
          <cell r="J4539">
            <v>40020</v>
          </cell>
          <cell r="K4539">
            <v>41086</v>
          </cell>
          <cell r="L4539">
            <v>487500</v>
          </cell>
        </row>
        <row r="4540">
          <cell r="B4540">
            <v>5000000</v>
          </cell>
          <cell r="C4540">
            <v>39983</v>
          </cell>
          <cell r="F4540">
            <v>1758266.71</v>
          </cell>
          <cell r="G4540">
            <v>377777</v>
          </cell>
          <cell r="H4540">
            <v>41.5</v>
          </cell>
          <cell r="I4540">
            <v>0.41499999999999998</v>
          </cell>
          <cell r="J4540">
            <v>40020</v>
          </cell>
          <cell r="K4540">
            <v>40538</v>
          </cell>
          <cell r="L4540">
            <v>132500</v>
          </cell>
        </row>
        <row r="4541">
          <cell r="B4541">
            <v>6000000</v>
          </cell>
          <cell r="C4541">
            <v>39983</v>
          </cell>
          <cell r="F4541">
            <v>2034657.35</v>
          </cell>
          <cell r="G4541">
            <v>453332</v>
          </cell>
          <cell r="H4541">
            <v>41.5</v>
          </cell>
          <cell r="I4541">
            <v>0.41499999999999998</v>
          </cell>
          <cell r="J4541">
            <v>40020</v>
          </cell>
          <cell r="K4541">
            <v>40538</v>
          </cell>
          <cell r="L4541">
            <v>159000</v>
          </cell>
        </row>
        <row r="4542">
          <cell r="B4542">
            <v>10000000</v>
          </cell>
          <cell r="C4542">
            <v>39983</v>
          </cell>
          <cell r="D4542" t="str">
            <v>A</v>
          </cell>
          <cell r="E4542" t="str">
            <v>S</v>
          </cell>
          <cell r="F4542">
            <v>10019268.039999999</v>
          </cell>
          <cell r="G4542">
            <v>636651</v>
          </cell>
          <cell r="H4542">
            <v>44.54</v>
          </cell>
          <cell r="I4542">
            <v>0.44540000000000002</v>
          </cell>
          <cell r="J4542">
            <v>40020</v>
          </cell>
          <cell r="K4542">
            <v>40720</v>
          </cell>
          <cell r="L4542">
            <v>265500</v>
          </cell>
        </row>
        <row r="4543">
          <cell r="B4543">
            <v>5000000</v>
          </cell>
          <cell r="C4543">
            <v>39983</v>
          </cell>
          <cell r="F4543">
            <v>1674426.27</v>
          </cell>
          <cell r="G4543">
            <v>377777</v>
          </cell>
          <cell r="H4543">
            <v>41.5</v>
          </cell>
          <cell r="I4543">
            <v>0.41499999999999998</v>
          </cell>
          <cell r="J4543">
            <v>40020</v>
          </cell>
          <cell r="K4543">
            <v>40538</v>
          </cell>
          <cell r="L4543">
            <v>132500</v>
          </cell>
        </row>
        <row r="4544">
          <cell r="B4544">
            <v>12000000</v>
          </cell>
          <cell r="C4544">
            <v>39983</v>
          </cell>
          <cell r="E4544" t="str">
            <v>R</v>
          </cell>
          <cell r="F4544">
            <v>10079858.640000001</v>
          </cell>
          <cell r="G4544">
            <v>708824</v>
          </cell>
          <cell r="H4544">
            <v>36.04</v>
          </cell>
          <cell r="I4544">
            <v>0.3604</v>
          </cell>
          <cell r="J4544">
            <v>40020</v>
          </cell>
          <cell r="K4544">
            <v>40720</v>
          </cell>
          <cell r="L4544">
            <v>318600</v>
          </cell>
        </row>
        <row r="4545">
          <cell r="B4545">
            <v>5000000</v>
          </cell>
          <cell r="C4545">
            <v>39983</v>
          </cell>
          <cell r="D4545" t="str">
            <v>A</v>
          </cell>
          <cell r="E4545" t="str">
            <v>T</v>
          </cell>
          <cell r="F4545">
            <v>6807544.5300000003</v>
          </cell>
          <cell r="G4545">
            <v>276395</v>
          </cell>
          <cell r="H4545">
            <v>51.88</v>
          </cell>
          <cell r="I4545">
            <v>0.51880000000000004</v>
          </cell>
          <cell r="J4545">
            <v>40020</v>
          </cell>
          <cell r="K4545">
            <v>41086</v>
          </cell>
          <cell r="L4545">
            <v>97500</v>
          </cell>
        </row>
        <row r="4546">
          <cell r="B4546">
            <v>10000000</v>
          </cell>
          <cell r="C4546">
            <v>39983</v>
          </cell>
          <cell r="F4546">
            <v>5980731.7300000004</v>
          </cell>
          <cell r="G4546">
            <v>636651</v>
          </cell>
          <cell r="H4546">
            <v>44.54</v>
          </cell>
          <cell r="I4546">
            <v>0.44540000000000002</v>
          </cell>
          <cell r="J4546">
            <v>40020</v>
          </cell>
          <cell r="K4546">
            <v>40720</v>
          </cell>
          <cell r="L4546">
            <v>265500</v>
          </cell>
        </row>
        <row r="4547">
          <cell r="B4547">
            <v>4000000</v>
          </cell>
          <cell r="C4547">
            <v>39983</v>
          </cell>
          <cell r="F4547">
            <v>1637575.72</v>
          </cell>
          <cell r="G4547">
            <v>302221</v>
          </cell>
          <cell r="H4547">
            <v>41.5</v>
          </cell>
          <cell r="I4547">
            <v>0.41499999999999998</v>
          </cell>
          <cell r="J4547">
            <v>40020</v>
          </cell>
          <cell r="K4547">
            <v>40538</v>
          </cell>
          <cell r="L4547">
            <v>106000</v>
          </cell>
        </row>
        <row r="4548">
          <cell r="B4548">
            <v>8000000</v>
          </cell>
          <cell r="C4548">
            <v>39983</v>
          </cell>
          <cell r="D4548" t="str">
            <v>A</v>
          </cell>
          <cell r="E4548" t="str">
            <v>T</v>
          </cell>
          <cell r="F4548">
            <v>9470872.2899999991</v>
          </cell>
          <cell r="G4548">
            <v>509321</v>
          </cell>
          <cell r="H4548">
            <v>44.54</v>
          </cell>
          <cell r="I4548">
            <v>0.44540000000000002</v>
          </cell>
          <cell r="J4548">
            <v>40020</v>
          </cell>
          <cell r="K4548">
            <v>40720</v>
          </cell>
          <cell r="L4548">
            <v>212400</v>
          </cell>
        </row>
        <row r="4549">
          <cell r="B4549">
            <v>12000000</v>
          </cell>
          <cell r="C4549">
            <v>39983</v>
          </cell>
          <cell r="F4549">
            <v>6516331.3499999996</v>
          </cell>
          <cell r="G4549">
            <v>708824</v>
          </cell>
          <cell r="H4549">
            <v>36.04</v>
          </cell>
          <cell r="I4549">
            <v>0.3604</v>
          </cell>
          <cell r="J4549">
            <v>40020</v>
          </cell>
          <cell r="K4549">
            <v>40720</v>
          </cell>
          <cell r="L4549">
            <v>318600</v>
          </cell>
        </row>
        <row r="4550">
          <cell r="B4550">
            <v>14000000</v>
          </cell>
          <cell r="C4550">
            <v>39983</v>
          </cell>
          <cell r="F4550">
            <v>7517847.5700000003</v>
          </cell>
          <cell r="G4550">
            <v>826961</v>
          </cell>
          <cell r="H4550">
            <v>36.04</v>
          </cell>
          <cell r="I4550">
            <v>0.3604</v>
          </cell>
          <cell r="J4550">
            <v>40020</v>
          </cell>
          <cell r="K4550">
            <v>40720</v>
          </cell>
          <cell r="L4550">
            <v>371700</v>
          </cell>
        </row>
        <row r="4551">
          <cell r="B4551">
            <v>7000000</v>
          </cell>
          <cell r="C4551">
            <v>39983</v>
          </cell>
          <cell r="F4551">
            <v>3847754.62</v>
          </cell>
          <cell r="G4551">
            <v>445656</v>
          </cell>
          <cell r="H4551">
            <v>44.54</v>
          </cell>
          <cell r="I4551">
            <v>0.44540000000000002</v>
          </cell>
          <cell r="J4551">
            <v>40020</v>
          </cell>
          <cell r="K4551">
            <v>40720</v>
          </cell>
          <cell r="L4551">
            <v>185850</v>
          </cell>
        </row>
        <row r="4552">
          <cell r="B4552">
            <v>5000000</v>
          </cell>
          <cell r="C4552">
            <v>39983</v>
          </cell>
          <cell r="F4552">
            <v>3868587.09</v>
          </cell>
          <cell r="G4552">
            <v>276395</v>
          </cell>
          <cell r="H4552">
            <v>51.88</v>
          </cell>
          <cell r="I4552">
            <v>0.51880000000000004</v>
          </cell>
          <cell r="J4552">
            <v>40020</v>
          </cell>
          <cell r="K4552">
            <v>41086</v>
          </cell>
          <cell r="L4552">
            <v>97500</v>
          </cell>
        </row>
        <row r="4553">
          <cell r="B4553">
            <v>12000000</v>
          </cell>
          <cell r="C4553">
            <v>39983</v>
          </cell>
          <cell r="F4553">
            <v>9746079.1799999997</v>
          </cell>
          <cell r="G4553">
            <v>549304</v>
          </cell>
          <cell r="H4553">
            <v>35.950000000000003</v>
          </cell>
          <cell r="I4553">
            <v>0.35950000000000004</v>
          </cell>
          <cell r="J4553">
            <v>40020</v>
          </cell>
          <cell r="K4553">
            <v>41086</v>
          </cell>
          <cell r="L4553">
            <v>234000</v>
          </cell>
        </row>
        <row r="4554">
          <cell r="B4554">
            <v>4000000</v>
          </cell>
          <cell r="C4554">
            <v>39983</v>
          </cell>
          <cell r="E4554" t="str">
            <v>R</v>
          </cell>
          <cell r="F4554">
            <v>3305593.87</v>
          </cell>
          <cell r="G4554">
            <v>302221</v>
          </cell>
          <cell r="H4554">
            <v>41.5</v>
          </cell>
          <cell r="I4554">
            <v>0.41499999999999998</v>
          </cell>
          <cell r="J4554">
            <v>40020</v>
          </cell>
          <cell r="K4554">
            <v>40538</v>
          </cell>
          <cell r="L4554">
            <v>106000</v>
          </cell>
        </row>
        <row r="4555">
          <cell r="B4555">
            <v>6000000</v>
          </cell>
          <cell r="C4555">
            <v>39983</v>
          </cell>
          <cell r="E4555" t="str">
            <v>Q</v>
          </cell>
          <cell r="F4555">
            <v>3791808.88</v>
          </cell>
          <cell r="G4555">
            <v>453332</v>
          </cell>
          <cell r="H4555">
            <v>41.5</v>
          </cell>
          <cell r="I4555">
            <v>0.41499999999999998</v>
          </cell>
          <cell r="J4555">
            <v>40020</v>
          </cell>
          <cell r="K4555">
            <v>40538</v>
          </cell>
          <cell r="L4555">
            <v>159000</v>
          </cell>
        </row>
        <row r="4556">
          <cell r="B4556">
            <v>6000000</v>
          </cell>
          <cell r="C4556">
            <v>39983</v>
          </cell>
          <cell r="F4556">
            <v>2032546.84</v>
          </cell>
          <cell r="G4556">
            <v>453332</v>
          </cell>
          <cell r="H4556">
            <v>41.5</v>
          </cell>
          <cell r="I4556">
            <v>0.41499999999999998</v>
          </cell>
          <cell r="J4556">
            <v>40020</v>
          </cell>
          <cell r="K4556">
            <v>40538</v>
          </cell>
          <cell r="L4556">
            <v>159000</v>
          </cell>
        </row>
        <row r="4557">
          <cell r="B4557">
            <v>4000000</v>
          </cell>
          <cell r="C4557">
            <v>39983</v>
          </cell>
          <cell r="D4557" t="str">
            <v>A</v>
          </cell>
          <cell r="E4557" t="str">
            <v>T</v>
          </cell>
          <cell r="F4557">
            <v>3387026.29</v>
          </cell>
          <cell r="G4557">
            <v>407325</v>
          </cell>
          <cell r="H4557">
            <v>38.729999999999997</v>
          </cell>
          <cell r="I4557">
            <v>0.38729999999999998</v>
          </cell>
          <cell r="J4557">
            <v>40020</v>
          </cell>
          <cell r="K4557">
            <v>40355</v>
          </cell>
          <cell r="L4557">
            <v>106000</v>
          </cell>
        </row>
        <row r="4558">
          <cell r="B4558">
            <v>4000000</v>
          </cell>
          <cell r="C4558">
            <v>39983</v>
          </cell>
          <cell r="F4558">
            <v>2594852.7000000002</v>
          </cell>
          <cell r="G4558">
            <v>233338</v>
          </cell>
          <cell r="H4558">
            <v>48.86</v>
          </cell>
          <cell r="I4558">
            <v>0.48859999999999998</v>
          </cell>
          <cell r="J4558">
            <v>40020</v>
          </cell>
          <cell r="K4558">
            <v>40903</v>
          </cell>
          <cell r="L4558">
            <v>98000</v>
          </cell>
        </row>
        <row r="4559">
          <cell r="B4559">
            <v>9000000</v>
          </cell>
          <cell r="C4559">
            <v>39983</v>
          </cell>
          <cell r="F4559">
            <v>7064313.0499999998</v>
          </cell>
          <cell r="G4559">
            <v>497511</v>
          </cell>
          <cell r="H4559">
            <v>51.88</v>
          </cell>
          <cell r="I4559">
            <v>0.51880000000000004</v>
          </cell>
          <cell r="J4559">
            <v>40020</v>
          </cell>
          <cell r="K4559">
            <v>41086</v>
          </cell>
          <cell r="L4559">
            <v>175500</v>
          </cell>
        </row>
        <row r="4560">
          <cell r="B4560">
            <v>20000000</v>
          </cell>
          <cell r="C4560">
            <v>39983</v>
          </cell>
          <cell r="F4560">
            <v>12765641.34</v>
          </cell>
          <cell r="G4560">
            <v>1181373</v>
          </cell>
          <cell r="H4560">
            <v>36.04</v>
          </cell>
          <cell r="I4560">
            <v>0.3604</v>
          </cell>
          <cell r="J4560">
            <v>40020</v>
          </cell>
          <cell r="K4560">
            <v>40720</v>
          </cell>
          <cell r="L4560">
            <v>531000</v>
          </cell>
        </row>
        <row r="4561">
          <cell r="B4561">
            <v>8000000</v>
          </cell>
          <cell r="C4561">
            <v>39983</v>
          </cell>
          <cell r="F4561">
            <v>2827942.82</v>
          </cell>
          <cell r="G4561">
            <v>604442</v>
          </cell>
          <cell r="H4561">
            <v>41.5</v>
          </cell>
          <cell r="I4561">
            <v>0.41499999999999998</v>
          </cell>
          <cell r="J4561">
            <v>40020</v>
          </cell>
          <cell r="K4561">
            <v>40538</v>
          </cell>
          <cell r="L4561">
            <v>212000</v>
          </cell>
        </row>
        <row r="4562">
          <cell r="B4562">
            <v>6500000</v>
          </cell>
          <cell r="C4562">
            <v>39983</v>
          </cell>
          <cell r="F4562">
            <v>4585730.75</v>
          </cell>
          <cell r="G4562">
            <v>413824</v>
          </cell>
          <cell r="H4562">
            <v>44.54</v>
          </cell>
          <cell r="I4562">
            <v>0.44540000000000002</v>
          </cell>
          <cell r="J4562">
            <v>40020</v>
          </cell>
          <cell r="K4562">
            <v>40720</v>
          </cell>
          <cell r="L4562">
            <v>172575</v>
          </cell>
        </row>
        <row r="4563">
          <cell r="B4563">
            <v>20000000</v>
          </cell>
          <cell r="C4563">
            <v>39983</v>
          </cell>
          <cell r="F4563">
            <v>15990952.08</v>
          </cell>
          <cell r="G4563">
            <v>915507</v>
          </cell>
          <cell r="H4563">
            <v>35.950000000000003</v>
          </cell>
          <cell r="I4563">
            <v>0.35950000000000004</v>
          </cell>
          <cell r="J4563">
            <v>40020</v>
          </cell>
          <cell r="K4563">
            <v>41086</v>
          </cell>
          <cell r="L4563">
            <v>390000</v>
          </cell>
        </row>
        <row r="4564">
          <cell r="B4564">
            <v>20000000</v>
          </cell>
          <cell r="C4564">
            <v>39983</v>
          </cell>
          <cell r="F4564">
            <v>10762441.02</v>
          </cell>
          <cell r="G4564">
            <v>1181373</v>
          </cell>
          <cell r="H4564">
            <v>36.04</v>
          </cell>
          <cell r="I4564">
            <v>0.3604</v>
          </cell>
          <cell r="J4564">
            <v>40020</v>
          </cell>
          <cell r="K4564">
            <v>40720</v>
          </cell>
          <cell r="L4564">
            <v>531000</v>
          </cell>
        </row>
        <row r="4565">
          <cell r="B4565">
            <v>7000000</v>
          </cell>
          <cell r="C4565">
            <v>39983</v>
          </cell>
          <cell r="F4565">
            <v>2262699.2799999998</v>
          </cell>
          <cell r="G4565">
            <v>528887</v>
          </cell>
          <cell r="H4565">
            <v>41.5</v>
          </cell>
          <cell r="I4565">
            <v>0.41499999999999998</v>
          </cell>
          <cell r="J4565">
            <v>40020</v>
          </cell>
          <cell r="K4565">
            <v>40538</v>
          </cell>
          <cell r="L4565">
            <v>185500</v>
          </cell>
        </row>
        <row r="4566">
          <cell r="B4566">
            <v>12000000</v>
          </cell>
          <cell r="C4566">
            <v>39983</v>
          </cell>
          <cell r="F4566">
            <v>6588378.8600000003</v>
          </cell>
          <cell r="G4566">
            <v>708824</v>
          </cell>
          <cell r="H4566">
            <v>36.04</v>
          </cell>
          <cell r="I4566">
            <v>0.3604</v>
          </cell>
          <cell r="J4566">
            <v>40020</v>
          </cell>
          <cell r="K4566">
            <v>40720</v>
          </cell>
          <cell r="L4566">
            <v>318600</v>
          </cell>
        </row>
        <row r="4567">
          <cell r="B4567">
            <v>10000000</v>
          </cell>
          <cell r="C4567">
            <v>39986</v>
          </cell>
          <cell r="E4567" t="str">
            <v>Q</v>
          </cell>
          <cell r="F4567">
            <v>8635417.3200000003</v>
          </cell>
          <cell r="G4567">
            <v>636651</v>
          </cell>
          <cell r="H4567">
            <v>44.54</v>
          </cell>
          <cell r="I4567">
            <v>0.44540000000000002</v>
          </cell>
          <cell r="J4567">
            <v>40020</v>
          </cell>
          <cell r="K4567">
            <v>40720</v>
          </cell>
          <cell r="L4567">
            <v>265500</v>
          </cell>
        </row>
        <row r="4568">
          <cell r="B4568">
            <v>5000000</v>
          </cell>
          <cell r="C4568">
            <v>39986</v>
          </cell>
          <cell r="E4568" t="str">
            <v>P</v>
          </cell>
          <cell r="F4568">
            <v>346054.09</v>
          </cell>
          <cell r="G4568">
            <v>509157</v>
          </cell>
          <cell r="H4568">
            <v>38.729999999999997</v>
          </cell>
          <cell r="I4568">
            <v>0.38729999999999998</v>
          </cell>
          <cell r="J4568">
            <v>40020</v>
          </cell>
          <cell r="K4568">
            <v>40355</v>
          </cell>
          <cell r="L4568">
            <v>132500</v>
          </cell>
        </row>
        <row r="4569">
          <cell r="B4569">
            <v>4500000</v>
          </cell>
          <cell r="C4569">
            <v>39986</v>
          </cell>
          <cell r="F4569">
            <v>1439614</v>
          </cell>
          <cell r="G4569">
            <v>339999</v>
          </cell>
          <cell r="H4569">
            <v>41.5</v>
          </cell>
          <cell r="I4569">
            <v>0.41499999999999998</v>
          </cell>
          <cell r="J4569">
            <v>40020</v>
          </cell>
          <cell r="K4569">
            <v>40538</v>
          </cell>
          <cell r="L4569">
            <v>119250</v>
          </cell>
        </row>
        <row r="4570">
          <cell r="B4570">
            <v>6500000</v>
          </cell>
          <cell r="C4570">
            <v>39986</v>
          </cell>
          <cell r="F4570">
            <v>2710427.63</v>
          </cell>
          <cell r="G4570">
            <v>413824</v>
          </cell>
          <cell r="H4570">
            <v>44.54</v>
          </cell>
          <cell r="I4570">
            <v>0.44540000000000002</v>
          </cell>
          <cell r="J4570">
            <v>40020</v>
          </cell>
          <cell r="K4570">
            <v>40720</v>
          </cell>
          <cell r="L4570">
            <v>172575</v>
          </cell>
        </row>
        <row r="4571">
          <cell r="B4571">
            <v>17000000</v>
          </cell>
          <cell r="C4571">
            <v>39986</v>
          </cell>
          <cell r="E4571" t="str">
            <v>Q</v>
          </cell>
          <cell r="F4571">
            <v>12160969.35</v>
          </cell>
          <cell r="G4571">
            <v>1004167</v>
          </cell>
          <cell r="H4571">
            <v>36.04</v>
          </cell>
          <cell r="I4571">
            <v>0.3604</v>
          </cell>
          <cell r="J4571">
            <v>40020</v>
          </cell>
          <cell r="K4571">
            <v>40720</v>
          </cell>
          <cell r="L4571">
            <v>451350</v>
          </cell>
        </row>
        <row r="4572">
          <cell r="B4572">
            <v>8000000</v>
          </cell>
          <cell r="C4572">
            <v>39986</v>
          </cell>
          <cell r="F4572">
            <v>7192295.71</v>
          </cell>
          <cell r="G4572">
            <v>442232</v>
          </cell>
          <cell r="H4572">
            <v>51.88</v>
          </cell>
          <cell r="I4572">
            <v>0.51880000000000004</v>
          </cell>
          <cell r="J4572">
            <v>40020</v>
          </cell>
          <cell r="K4572">
            <v>41086</v>
          </cell>
          <cell r="L4572">
            <v>156000</v>
          </cell>
        </row>
        <row r="4573">
          <cell r="B4573">
            <v>10500000</v>
          </cell>
          <cell r="C4573">
            <v>39986</v>
          </cell>
          <cell r="E4573" t="str">
            <v>P</v>
          </cell>
          <cell r="F4573">
            <v>7226434.6600000001</v>
          </cell>
          <cell r="G4573">
            <v>620221</v>
          </cell>
          <cell r="H4573">
            <v>36.04</v>
          </cell>
          <cell r="I4573">
            <v>0.3604</v>
          </cell>
          <cell r="J4573">
            <v>40020</v>
          </cell>
          <cell r="K4573">
            <v>40720</v>
          </cell>
          <cell r="L4573">
            <v>278775</v>
          </cell>
        </row>
        <row r="4574">
          <cell r="B4574">
            <v>14000000</v>
          </cell>
          <cell r="C4574">
            <v>39986</v>
          </cell>
          <cell r="F4574">
            <v>10398288.49</v>
          </cell>
          <cell r="G4574">
            <v>640855</v>
          </cell>
          <cell r="H4574">
            <v>35.950000000000003</v>
          </cell>
          <cell r="I4574">
            <v>0.35950000000000004</v>
          </cell>
          <cell r="J4574">
            <v>40020</v>
          </cell>
          <cell r="K4574">
            <v>41086</v>
          </cell>
          <cell r="L4574">
            <v>273000</v>
          </cell>
        </row>
        <row r="4575">
          <cell r="B4575">
            <v>13000000</v>
          </cell>
          <cell r="C4575">
            <v>39986</v>
          </cell>
          <cell r="F4575">
            <v>9621649.1999999993</v>
          </cell>
          <cell r="G4575">
            <v>663465</v>
          </cell>
          <cell r="H4575">
            <v>36.03</v>
          </cell>
          <cell r="I4575">
            <v>0.36030000000000001</v>
          </cell>
          <cell r="J4575">
            <v>40020</v>
          </cell>
          <cell r="K4575">
            <v>40903</v>
          </cell>
          <cell r="L4575">
            <v>318500</v>
          </cell>
        </row>
        <row r="4576">
          <cell r="B4576">
            <v>6500000</v>
          </cell>
          <cell r="C4576">
            <v>39986</v>
          </cell>
          <cell r="F4576">
            <v>5028685.63</v>
          </cell>
          <cell r="G4576">
            <v>359313</v>
          </cell>
          <cell r="H4576">
            <v>51.88</v>
          </cell>
          <cell r="I4576">
            <v>0.51880000000000004</v>
          </cell>
          <cell r="J4576">
            <v>40020</v>
          </cell>
          <cell r="K4576">
            <v>41086</v>
          </cell>
          <cell r="L4576">
            <v>126750</v>
          </cell>
        </row>
        <row r="4577">
          <cell r="B4577">
            <v>12000000</v>
          </cell>
          <cell r="C4577">
            <v>39986</v>
          </cell>
          <cell r="F4577">
            <v>8906877.7400000002</v>
          </cell>
          <cell r="G4577">
            <v>549304</v>
          </cell>
          <cell r="H4577">
            <v>35.950000000000003</v>
          </cell>
          <cell r="I4577">
            <v>0.35950000000000004</v>
          </cell>
          <cell r="J4577">
            <v>40020</v>
          </cell>
          <cell r="K4577">
            <v>41086</v>
          </cell>
          <cell r="L4577">
            <v>234000</v>
          </cell>
        </row>
        <row r="4578">
          <cell r="B4578">
            <v>44000000</v>
          </cell>
          <cell r="C4578">
            <v>39986</v>
          </cell>
          <cell r="F4578">
            <v>23568797.890000001</v>
          </cell>
          <cell r="G4578">
            <v>2599020</v>
          </cell>
          <cell r="H4578">
            <v>36.04</v>
          </cell>
          <cell r="I4578">
            <v>0.3604</v>
          </cell>
          <cell r="J4578">
            <v>40020</v>
          </cell>
          <cell r="K4578">
            <v>40720</v>
          </cell>
          <cell r="L4578">
            <v>1168200</v>
          </cell>
        </row>
        <row r="4579">
          <cell r="B4579">
            <v>4000000</v>
          </cell>
          <cell r="C4579">
            <v>39986</v>
          </cell>
          <cell r="F4579">
            <v>3303863.94</v>
          </cell>
          <cell r="G4579">
            <v>221116</v>
          </cell>
          <cell r="H4579">
            <v>51.88</v>
          </cell>
          <cell r="I4579">
            <v>0.51880000000000004</v>
          </cell>
          <cell r="J4579">
            <v>40020</v>
          </cell>
          <cell r="K4579">
            <v>41086</v>
          </cell>
          <cell r="L4579">
            <v>78000</v>
          </cell>
        </row>
        <row r="4580">
          <cell r="B4580">
            <v>12000000</v>
          </cell>
          <cell r="C4580">
            <v>39986</v>
          </cell>
          <cell r="F4580">
            <v>8847626.1199999992</v>
          </cell>
          <cell r="G4580">
            <v>549304</v>
          </cell>
          <cell r="H4580">
            <v>35.950000000000003</v>
          </cell>
          <cell r="I4580">
            <v>0.35950000000000004</v>
          </cell>
          <cell r="J4580">
            <v>40020</v>
          </cell>
          <cell r="K4580">
            <v>41086</v>
          </cell>
          <cell r="L4580">
            <v>234000</v>
          </cell>
        </row>
        <row r="4581">
          <cell r="B4581">
            <v>15000000</v>
          </cell>
          <cell r="C4581">
            <v>39986</v>
          </cell>
          <cell r="E4581" t="str">
            <v>P</v>
          </cell>
          <cell r="F4581">
            <v>6889580.3300000001</v>
          </cell>
          <cell r="G4581">
            <v>1091323</v>
          </cell>
          <cell r="H4581">
            <v>36.090000000000003</v>
          </cell>
          <cell r="I4581">
            <v>0.36090000000000005</v>
          </cell>
          <cell r="J4581">
            <v>40020</v>
          </cell>
          <cell r="K4581">
            <v>40538</v>
          </cell>
          <cell r="L4581">
            <v>397500</v>
          </cell>
        </row>
        <row r="4582">
          <cell r="B4582">
            <v>6000000</v>
          </cell>
          <cell r="C4582">
            <v>39986</v>
          </cell>
          <cell r="F4582">
            <v>4652669.47</v>
          </cell>
          <cell r="G4582">
            <v>331674</v>
          </cell>
          <cell r="H4582">
            <v>51.88</v>
          </cell>
          <cell r="I4582">
            <v>0.51880000000000004</v>
          </cell>
          <cell r="J4582">
            <v>40020</v>
          </cell>
          <cell r="K4582">
            <v>41086</v>
          </cell>
          <cell r="L4582">
            <v>117000</v>
          </cell>
        </row>
        <row r="4583">
          <cell r="B4583">
            <v>6000000</v>
          </cell>
          <cell r="C4583">
            <v>39986</v>
          </cell>
          <cell r="E4583" t="str">
            <v>R</v>
          </cell>
          <cell r="F4583">
            <v>6503460.1900000004</v>
          </cell>
          <cell r="G4583">
            <v>331674</v>
          </cell>
          <cell r="H4583">
            <v>51.88</v>
          </cell>
          <cell r="I4583">
            <v>0.51880000000000004</v>
          </cell>
          <cell r="J4583">
            <v>40020</v>
          </cell>
          <cell r="K4583">
            <v>41086</v>
          </cell>
          <cell r="L4583">
            <v>117000</v>
          </cell>
        </row>
        <row r="4584">
          <cell r="B4584">
            <v>50000000</v>
          </cell>
          <cell r="C4584">
            <v>39986</v>
          </cell>
          <cell r="F4584">
            <v>37012499.450000003</v>
          </cell>
          <cell r="G4584">
            <v>2288767</v>
          </cell>
          <cell r="H4584">
            <v>35.950000000000003</v>
          </cell>
          <cell r="I4584">
            <v>0.35950000000000004</v>
          </cell>
          <cell r="J4584">
            <v>40020</v>
          </cell>
          <cell r="K4584">
            <v>41086</v>
          </cell>
          <cell r="L4584">
            <v>975000</v>
          </cell>
        </row>
        <row r="4585">
          <cell r="B4585">
            <v>4500000</v>
          </cell>
          <cell r="C4585">
            <v>39986</v>
          </cell>
          <cell r="F4585">
            <v>2491879.6800000002</v>
          </cell>
          <cell r="G4585">
            <v>286493</v>
          </cell>
          <cell r="H4585">
            <v>44.54</v>
          </cell>
          <cell r="I4585">
            <v>0.44540000000000002</v>
          </cell>
          <cell r="J4585">
            <v>40020</v>
          </cell>
          <cell r="K4585">
            <v>40720</v>
          </cell>
          <cell r="L4585">
            <v>119475</v>
          </cell>
        </row>
        <row r="4586">
          <cell r="B4586">
            <v>10000000</v>
          </cell>
          <cell r="C4586">
            <v>39986</v>
          </cell>
          <cell r="F4586">
            <v>8053488.8499999996</v>
          </cell>
          <cell r="G4586">
            <v>552789</v>
          </cell>
          <cell r="H4586">
            <v>51.88</v>
          </cell>
          <cell r="I4586">
            <v>0.51880000000000004</v>
          </cell>
          <cell r="J4586">
            <v>40020</v>
          </cell>
          <cell r="K4586">
            <v>41086</v>
          </cell>
          <cell r="L4586">
            <v>195000</v>
          </cell>
        </row>
        <row r="4587">
          <cell r="B4587">
            <v>10500000</v>
          </cell>
          <cell r="C4587">
            <v>39986</v>
          </cell>
          <cell r="D4587" t="str">
            <v>A</v>
          </cell>
          <cell r="E4587" t="str">
            <v>S</v>
          </cell>
          <cell r="F4587">
            <v>9996686.2400000002</v>
          </cell>
          <cell r="G4587">
            <v>620221</v>
          </cell>
          <cell r="H4587">
            <v>36.04</v>
          </cell>
          <cell r="I4587">
            <v>0.3604</v>
          </cell>
          <cell r="J4587">
            <v>40020</v>
          </cell>
          <cell r="K4587">
            <v>40720</v>
          </cell>
          <cell r="L4587">
            <v>278775</v>
          </cell>
        </row>
        <row r="4588">
          <cell r="B4588">
            <v>25000000</v>
          </cell>
          <cell r="C4588">
            <v>39986</v>
          </cell>
          <cell r="F4588">
            <v>16524098.460000001</v>
          </cell>
          <cell r="G4588">
            <v>1275894</v>
          </cell>
          <cell r="H4588">
            <v>36.03</v>
          </cell>
          <cell r="I4588">
            <v>0.36030000000000001</v>
          </cell>
          <cell r="J4588">
            <v>40020</v>
          </cell>
          <cell r="K4588">
            <v>40903</v>
          </cell>
          <cell r="L4588">
            <v>612500</v>
          </cell>
        </row>
        <row r="4589">
          <cell r="B4589">
            <v>5000000</v>
          </cell>
          <cell r="C4589">
            <v>39986</v>
          </cell>
          <cell r="F4589">
            <v>2916615.45</v>
          </cell>
          <cell r="G4589">
            <v>318326</v>
          </cell>
          <cell r="H4589">
            <v>44.54</v>
          </cell>
          <cell r="I4589">
            <v>0.44540000000000002</v>
          </cell>
          <cell r="J4589">
            <v>40020</v>
          </cell>
          <cell r="K4589">
            <v>40720</v>
          </cell>
          <cell r="L4589">
            <v>132750</v>
          </cell>
        </row>
        <row r="4590">
          <cell r="B4590">
            <v>12000000</v>
          </cell>
          <cell r="C4590">
            <v>39986</v>
          </cell>
          <cell r="F4590">
            <v>7506374.4000000004</v>
          </cell>
          <cell r="G4590">
            <v>708824</v>
          </cell>
          <cell r="H4590">
            <v>36.04</v>
          </cell>
          <cell r="I4590">
            <v>0.3604</v>
          </cell>
          <cell r="J4590">
            <v>40020</v>
          </cell>
          <cell r="K4590">
            <v>40720</v>
          </cell>
          <cell r="L4590">
            <v>318600</v>
          </cell>
        </row>
        <row r="4591">
          <cell r="B4591">
            <v>6500000</v>
          </cell>
          <cell r="C4591">
            <v>39986</v>
          </cell>
          <cell r="F4591">
            <v>4765222.71</v>
          </cell>
          <cell r="G4591">
            <v>283898</v>
          </cell>
          <cell r="H4591">
            <v>32.22</v>
          </cell>
          <cell r="I4591">
            <v>0.32219999999999999</v>
          </cell>
          <cell r="J4591">
            <v>40020</v>
          </cell>
          <cell r="K4591">
            <v>41086</v>
          </cell>
          <cell r="L4591">
            <v>158600</v>
          </cell>
        </row>
        <row r="4592">
          <cell r="B4592">
            <v>11000000</v>
          </cell>
          <cell r="C4592">
            <v>39986</v>
          </cell>
          <cell r="F4592">
            <v>7851874.21</v>
          </cell>
          <cell r="G4592">
            <v>503529</v>
          </cell>
          <cell r="H4592">
            <v>35.950000000000003</v>
          </cell>
          <cell r="I4592">
            <v>0.35950000000000004</v>
          </cell>
          <cell r="J4592">
            <v>40020</v>
          </cell>
          <cell r="K4592">
            <v>41086</v>
          </cell>
          <cell r="L4592">
            <v>214500</v>
          </cell>
        </row>
        <row r="4593">
          <cell r="B4593">
            <v>4000000</v>
          </cell>
          <cell r="C4593">
            <v>39986</v>
          </cell>
          <cell r="E4593" t="str">
            <v>Q</v>
          </cell>
          <cell r="F4593">
            <v>3558246.33</v>
          </cell>
          <cell r="G4593">
            <v>233338</v>
          </cell>
          <cell r="H4593">
            <v>48.86</v>
          </cell>
          <cell r="I4593">
            <v>0.48859999999999998</v>
          </cell>
          <cell r="J4593">
            <v>40020</v>
          </cell>
          <cell r="K4593">
            <v>40903</v>
          </cell>
          <cell r="L4593">
            <v>98000</v>
          </cell>
        </row>
        <row r="4594">
          <cell r="B4594">
            <v>12000000</v>
          </cell>
          <cell r="C4594">
            <v>39986</v>
          </cell>
          <cell r="F4594">
            <v>3941190.75</v>
          </cell>
          <cell r="G4594">
            <v>873058</v>
          </cell>
          <cell r="H4594">
            <v>36.090000000000003</v>
          </cell>
          <cell r="I4594">
            <v>0.36090000000000005</v>
          </cell>
          <cell r="J4594">
            <v>40020</v>
          </cell>
          <cell r="K4594">
            <v>40538</v>
          </cell>
          <cell r="L4594">
            <v>318000</v>
          </cell>
        </row>
        <row r="4595">
          <cell r="B4595">
            <v>10000000</v>
          </cell>
          <cell r="C4595">
            <v>39986</v>
          </cell>
          <cell r="F4595">
            <v>-341.55</v>
          </cell>
          <cell r="G4595">
            <v>1018313</v>
          </cell>
          <cell r="H4595">
            <v>38.729999999999997</v>
          </cell>
          <cell r="I4595">
            <v>0.38729999999999998</v>
          </cell>
          <cell r="J4595">
            <v>40020</v>
          </cell>
          <cell r="K4595">
            <v>40355</v>
          </cell>
          <cell r="L4595">
            <v>265000</v>
          </cell>
        </row>
        <row r="4596">
          <cell r="B4596">
            <v>6500000</v>
          </cell>
          <cell r="C4596">
            <v>39986</v>
          </cell>
          <cell r="F4596">
            <v>4167994.52</v>
          </cell>
          <cell r="G4596">
            <v>413824</v>
          </cell>
          <cell r="H4596">
            <v>44.54</v>
          </cell>
          <cell r="I4596">
            <v>0.44540000000000002</v>
          </cell>
          <cell r="J4596">
            <v>40020</v>
          </cell>
          <cell r="K4596">
            <v>40720</v>
          </cell>
          <cell r="L4596">
            <v>172575</v>
          </cell>
        </row>
        <row r="4597">
          <cell r="B4597">
            <v>15000000</v>
          </cell>
          <cell r="C4597">
            <v>39986</v>
          </cell>
          <cell r="F4597">
            <v>7984190.8899999997</v>
          </cell>
          <cell r="G4597">
            <v>886030</v>
          </cell>
          <cell r="H4597">
            <v>36.04</v>
          </cell>
          <cell r="I4597">
            <v>0.3604</v>
          </cell>
          <cell r="J4597">
            <v>40020</v>
          </cell>
          <cell r="K4597">
            <v>40720</v>
          </cell>
          <cell r="L4597">
            <v>398250</v>
          </cell>
        </row>
        <row r="4598">
          <cell r="B4598">
            <v>22000000</v>
          </cell>
          <cell r="C4598">
            <v>39986</v>
          </cell>
          <cell r="F4598">
            <v>117075.93</v>
          </cell>
          <cell r="G4598">
            <v>2139094</v>
          </cell>
          <cell r="H4598">
            <v>29.48</v>
          </cell>
          <cell r="I4598">
            <v>0.29480000000000001</v>
          </cell>
          <cell r="J4598">
            <v>40020</v>
          </cell>
          <cell r="K4598">
            <v>40355</v>
          </cell>
          <cell r="L4598">
            <v>360800</v>
          </cell>
        </row>
        <row r="4599">
          <cell r="B4599">
            <v>7000000</v>
          </cell>
          <cell r="C4599">
            <v>39986</v>
          </cell>
          <cell r="F4599">
            <v>3678106.06</v>
          </cell>
          <cell r="G4599">
            <v>402976</v>
          </cell>
          <cell r="H4599">
            <v>33.19</v>
          </cell>
          <cell r="I4599">
            <v>0.33189999999999997</v>
          </cell>
          <cell r="J4599">
            <v>40020</v>
          </cell>
          <cell r="K4599">
            <v>40720</v>
          </cell>
          <cell r="L4599">
            <v>185150</v>
          </cell>
        </row>
        <row r="4600">
          <cell r="B4600">
            <v>5000000</v>
          </cell>
          <cell r="C4600">
            <v>39986</v>
          </cell>
          <cell r="F4600">
            <v>2780334.14</v>
          </cell>
          <cell r="G4600">
            <v>318326</v>
          </cell>
          <cell r="H4600">
            <v>44.54</v>
          </cell>
          <cell r="I4600">
            <v>0.44540000000000002</v>
          </cell>
          <cell r="J4600">
            <v>40020</v>
          </cell>
          <cell r="K4600">
            <v>40720</v>
          </cell>
          <cell r="L4600">
            <v>132750</v>
          </cell>
        </row>
        <row r="4601">
          <cell r="B4601">
            <v>4000000</v>
          </cell>
          <cell r="C4601">
            <v>39986</v>
          </cell>
          <cell r="F4601">
            <v>205141.74</v>
          </cell>
          <cell r="G4601">
            <v>407325</v>
          </cell>
          <cell r="H4601">
            <v>38.729999999999997</v>
          </cell>
          <cell r="I4601">
            <v>0.38729999999999998</v>
          </cell>
          <cell r="J4601">
            <v>40020</v>
          </cell>
          <cell r="K4601">
            <v>40355</v>
          </cell>
          <cell r="L4601">
            <v>106000</v>
          </cell>
        </row>
        <row r="4602">
          <cell r="B4602">
            <v>4000000</v>
          </cell>
          <cell r="C4602">
            <v>39986</v>
          </cell>
          <cell r="E4602" t="str">
            <v>P</v>
          </cell>
          <cell r="F4602">
            <v>3793870.35</v>
          </cell>
          <cell r="G4602">
            <v>233338</v>
          </cell>
          <cell r="H4602">
            <v>48.86</v>
          </cell>
          <cell r="I4602">
            <v>0.48859999999999998</v>
          </cell>
          <cell r="J4602">
            <v>40020</v>
          </cell>
          <cell r="K4602">
            <v>40903</v>
          </cell>
          <cell r="L4602">
            <v>98000</v>
          </cell>
        </row>
        <row r="4603">
          <cell r="B4603">
            <v>6000000</v>
          </cell>
          <cell r="C4603">
            <v>39986</v>
          </cell>
          <cell r="F4603">
            <v>3316813.6</v>
          </cell>
          <cell r="G4603">
            <v>381991</v>
          </cell>
          <cell r="H4603">
            <v>44.54</v>
          </cell>
          <cell r="I4603">
            <v>0.44540000000000002</v>
          </cell>
          <cell r="J4603">
            <v>40020</v>
          </cell>
          <cell r="K4603">
            <v>40720</v>
          </cell>
          <cell r="L4603">
            <v>159300</v>
          </cell>
        </row>
        <row r="4604">
          <cell r="B4604">
            <v>14500000</v>
          </cell>
          <cell r="C4604">
            <v>39986</v>
          </cell>
          <cell r="F4604">
            <v>10575005.859999999</v>
          </cell>
          <cell r="G4604">
            <v>663743</v>
          </cell>
          <cell r="H4604">
            <v>35.950000000000003</v>
          </cell>
          <cell r="I4604">
            <v>0.35950000000000004</v>
          </cell>
          <cell r="J4604">
            <v>40020</v>
          </cell>
          <cell r="K4604">
            <v>41086</v>
          </cell>
          <cell r="L4604">
            <v>282750</v>
          </cell>
        </row>
        <row r="4605">
          <cell r="B4605">
            <v>15000000</v>
          </cell>
          <cell r="C4605">
            <v>39986</v>
          </cell>
          <cell r="F4605">
            <v>9038018.1300000008</v>
          </cell>
          <cell r="G4605">
            <v>833528</v>
          </cell>
          <cell r="H4605">
            <v>29.33</v>
          </cell>
          <cell r="I4605">
            <v>0.29330000000000001</v>
          </cell>
          <cell r="J4605">
            <v>40020</v>
          </cell>
          <cell r="K4605">
            <v>40720</v>
          </cell>
          <cell r="L4605">
            <v>246750</v>
          </cell>
        </row>
        <row r="4606">
          <cell r="B4606">
            <v>26000000</v>
          </cell>
          <cell r="C4606">
            <v>39986</v>
          </cell>
          <cell r="F4606">
            <v>18993329.780000001</v>
          </cell>
          <cell r="G4606">
            <v>1190159</v>
          </cell>
          <cell r="H4606">
            <v>35.950000000000003</v>
          </cell>
          <cell r="I4606">
            <v>0.35950000000000004</v>
          </cell>
          <cell r="J4606">
            <v>40020</v>
          </cell>
          <cell r="K4606">
            <v>41086</v>
          </cell>
          <cell r="L4606">
            <v>507000</v>
          </cell>
        </row>
        <row r="4607">
          <cell r="B4607">
            <v>10500000</v>
          </cell>
          <cell r="C4607">
            <v>39986</v>
          </cell>
          <cell r="F4607">
            <v>7780541.0999999996</v>
          </cell>
          <cell r="G4607">
            <v>480641</v>
          </cell>
          <cell r="H4607">
            <v>35.950000000000003</v>
          </cell>
          <cell r="I4607">
            <v>0.35950000000000004</v>
          </cell>
          <cell r="J4607">
            <v>40020</v>
          </cell>
          <cell r="K4607">
            <v>41086</v>
          </cell>
          <cell r="L4607">
            <v>204750</v>
          </cell>
        </row>
        <row r="4608">
          <cell r="B4608">
            <v>4000000</v>
          </cell>
          <cell r="C4608">
            <v>39986</v>
          </cell>
          <cell r="D4608" t="str">
            <v>A</v>
          </cell>
          <cell r="E4608" t="str">
            <v>S</v>
          </cell>
          <cell r="F4608">
            <v>4492956.8099999996</v>
          </cell>
          <cell r="G4608">
            <v>254661</v>
          </cell>
          <cell r="H4608">
            <v>44.54</v>
          </cell>
          <cell r="I4608">
            <v>0.44540000000000002</v>
          </cell>
          <cell r="J4608">
            <v>40020</v>
          </cell>
          <cell r="K4608">
            <v>40720</v>
          </cell>
          <cell r="L4608">
            <v>106200</v>
          </cell>
        </row>
        <row r="4609">
          <cell r="B4609">
            <v>24000000</v>
          </cell>
          <cell r="C4609">
            <v>39986</v>
          </cell>
          <cell r="E4609" t="str">
            <v>P</v>
          </cell>
          <cell r="F4609">
            <v>15888084.710000001</v>
          </cell>
          <cell r="G4609">
            <v>1381631</v>
          </cell>
          <cell r="H4609">
            <v>33.19</v>
          </cell>
          <cell r="I4609">
            <v>0.33189999999999997</v>
          </cell>
          <cell r="J4609">
            <v>40020</v>
          </cell>
          <cell r="K4609">
            <v>40720</v>
          </cell>
          <cell r="L4609">
            <v>634800</v>
          </cell>
        </row>
        <row r="4610">
          <cell r="B4610">
            <v>10000000</v>
          </cell>
          <cell r="C4610">
            <v>39986</v>
          </cell>
          <cell r="E4610" t="str">
            <v>P</v>
          </cell>
          <cell r="F4610">
            <v>9563304.1699999999</v>
          </cell>
          <cell r="G4610">
            <v>552789</v>
          </cell>
          <cell r="H4610">
            <v>51.88</v>
          </cell>
          <cell r="I4610">
            <v>0.51880000000000004</v>
          </cell>
          <cell r="J4610">
            <v>40020</v>
          </cell>
          <cell r="K4610">
            <v>41086</v>
          </cell>
          <cell r="L4610">
            <v>195000</v>
          </cell>
        </row>
        <row r="4611">
          <cell r="B4611">
            <v>15000000</v>
          </cell>
          <cell r="C4611">
            <v>39986</v>
          </cell>
          <cell r="D4611" t="str">
            <v>A</v>
          </cell>
          <cell r="E4611" t="str">
            <v>S</v>
          </cell>
          <cell r="F4611">
            <v>13228616.720000001</v>
          </cell>
          <cell r="G4611">
            <v>886030</v>
          </cell>
          <cell r="H4611">
            <v>36.04</v>
          </cell>
          <cell r="I4611">
            <v>0.3604</v>
          </cell>
          <cell r="J4611">
            <v>40020</v>
          </cell>
          <cell r="K4611">
            <v>40720</v>
          </cell>
          <cell r="L4611">
            <v>398250</v>
          </cell>
        </row>
        <row r="4612">
          <cell r="B4612">
            <v>5000000</v>
          </cell>
          <cell r="C4612">
            <v>39986</v>
          </cell>
          <cell r="E4612" t="str">
            <v>R</v>
          </cell>
          <cell r="F4612">
            <v>5693664.1900000004</v>
          </cell>
          <cell r="G4612">
            <v>276395</v>
          </cell>
          <cell r="H4612">
            <v>51.88</v>
          </cell>
          <cell r="I4612">
            <v>0.51880000000000004</v>
          </cell>
          <cell r="J4612">
            <v>40020</v>
          </cell>
          <cell r="K4612">
            <v>41086</v>
          </cell>
          <cell r="L4612">
            <v>97500</v>
          </cell>
        </row>
        <row r="4613">
          <cell r="B4613">
            <v>6000000</v>
          </cell>
          <cell r="C4613">
            <v>39986</v>
          </cell>
          <cell r="F4613">
            <v>3052858.74</v>
          </cell>
          <cell r="G4613">
            <v>333412</v>
          </cell>
          <cell r="H4613">
            <v>29.33</v>
          </cell>
          <cell r="I4613">
            <v>0.29330000000000001</v>
          </cell>
          <cell r="J4613">
            <v>40020</v>
          </cell>
          <cell r="K4613">
            <v>40720</v>
          </cell>
          <cell r="L4613">
            <v>98700</v>
          </cell>
        </row>
        <row r="4614">
          <cell r="B4614">
            <v>4000000</v>
          </cell>
          <cell r="C4614">
            <v>39987</v>
          </cell>
          <cell r="F4614">
            <v>2145470.09</v>
          </cell>
          <cell r="G4614">
            <v>254661</v>
          </cell>
          <cell r="H4614">
            <v>44.54</v>
          </cell>
          <cell r="I4614">
            <v>0.44540000000000002</v>
          </cell>
          <cell r="J4614">
            <v>40023</v>
          </cell>
          <cell r="K4614">
            <v>40723</v>
          </cell>
          <cell r="L4614">
            <v>106200</v>
          </cell>
        </row>
        <row r="4615">
          <cell r="B4615">
            <v>10000000</v>
          </cell>
          <cell r="C4615">
            <v>39987</v>
          </cell>
          <cell r="F4615">
            <v>5781739.9699999997</v>
          </cell>
          <cell r="G4615">
            <v>636651</v>
          </cell>
          <cell r="H4615">
            <v>44.54</v>
          </cell>
          <cell r="I4615">
            <v>0.44540000000000002</v>
          </cell>
          <cell r="J4615">
            <v>40023</v>
          </cell>
          <cell r="K4615">
            <v>40723</v>
          </cell>
          <cell r="L4615">
            <v>265500</v>
          </cell>
        </row>
        <row r="4616">
          <cell r="B4616">
            <v>20000000</v>
          </cell>
          <cell r="C4616">
            <v>39987</v>
          </cell>
          <cell r="F4616">
            <v>14736794.66</v>
          </cell>
          <cell r="G4616">
            <v>915507</v>
          </cell>
          <cell r="H4616">
            <v>35.950000000000003</v>
          </cell>
          <cell r="I4616">
            <v>0.35950000000000004</v>
          </cell>
          <cell r="J4616">
            <v>40023</v>
          </cell>
          <cell r="K4616">
            <v>41089</v>
          </cell>
          <cell r="L4616">
            <v>390000</v>
          </cell>
        </row>
        <row r="4617">
          <cell r="B4617">
            <v>10000000</v>
          </cell>
          <cell r="C4617">
            <v>39987</v>
          </cell>
          <cell r="F4617">
            <v>5605628.0700000003</v>
          </cell>
          <cell r="G4617">
            <v>636651</v>
          </cell>
          <cell r="H4617">
            <v>44.54</v>
          </cell>
          <cell r="I4617">
            <v>0.44540000000000002</v>
          </cell>
          <cell r="J4617">
            <v>40023</v>
          </cell>
          <cell r="K4617">
            <v>40723</v>
          </cell>
          <cell r="L4617">
            <v>265500</v>
          </cell>
        </row>
        <row r="4618">
          <cell r="B4618">
            <v>10000000</v>
          </cell>
          <cell r="C4618">
            <v>39987</v>
          </cell>
          <cell r="F4618">
            <v>7929817.04</v>
          </cell>
          <cell r="G4618">
            <v>552789</v>
          </cell>
          <cell r="H4618">
            <v>51.88</v>
          </cell>
          <cell r="I4618">
            <v>0.51880000000000004</v>
          </cell>
          <cell r="J4618">
            <v>40023</v>
          </cell>
          <cell r="K4618">
            <v>41089</v>
          </cell>
          <cell r="L4618">
            <v>195000</v>
          </cell>
        </row>
        <row r="4619">
          <cell r="B4619">
            <v>4000000</v>
          </cell>
          <cell r="C4619">
            <v>39987</v>
          </cell>
          <cell r="F4619">
            <v>1362196.53</v>
          </cell>
          <cell r="G4619">
            <v>302221</v>
          </cell>
          <cell r="H4619">
            <v>41.5</v>
          </cell>
          <cell r="I4619">
            <v>0.41499999999999998</v>
          </cell>
          <cell r="J4619">
            <v>40023</v>
          </cell>
          <cell r="K4619">
            <v>40541</v>
          </cell>
          <cell r="L4619">
            <v>106000</v>
          </cell>
        </row>
        <row r="4620">
          <cell r="B4620">
            <v>10000000</v>
          </cell>
          <cell r="C4620">
            <v>39987</v>
          </cell>
          <cell r="F4620">
            <v>7798706.5899999999</v>
          </cell>
          <cell r="G4620">
            <v>552789</v>
          </cell>
          <cell r="H4620">
            <v>51.88</v>
          </cell>
          <cell r="I4620">
            <v>0.51880000000000004</v>
          </cell>
          <cell r="J4620">
            <v>40023</v>
          </cell>
          <cell r="K4620">
            <v>41089</v>
          </cell>
          <cell r="L4620">
            <v>195000</v>
          </cell>
        </row>
        <row r="4621">
          <cell r="B4621">
            <v>10000000</v>
          </cell>
          <cell r="C4621">
            <v>39987</v>
          </cell>
          <cell r="F4621">
            <v>8498312.4800000004</v>
          </cell>
          <cell r="G4621">
            <v>552789</v>
          </cell>
          <cell r="H4621">
            <v>51.88</v>
          </cell>
          <cell r="I4621">
            <v>0.51880000000000004</v>
          </cell>
          <cell r="J4621">
            <v>40023</v>
          </cell>
          <cell r="K4621">
            <v>41089</v>
          </cell>
          <cell r="L4621">
            <v>195000</v>
          </cell>
        </row>
        <row r="4622">
          <cell r="B4622">
            <v>5000000</v>
          </cell>
          <cell r="C4622">
            <v>39987</v>
          </cell>
          <cell r="F4622">
            <v>2724676.23</v>
          </cell>
          <cell r="G4622">
            <v>318326</v>
          </cell>
          <cell r="H4622">
            <v>44.54</v>
          </cell>
          <cell r="I4622">
            <v>0.44540000000000002</v>
          </cell>
          <cell r="J4622">
            <v>40023</v>
          </cell>
          <cell r="K4622">
            <v>40723</v>
          </cell>
          <cell r="L4622">
            <v>132750</v>
          </cell>
        </row>
        <row r="4623">
          <cell r="B4623">
            <v>4500000</v>
          </cell>
          <cell r="C4623">
            <v>39987</v>
          </cell>
          <cell r="F4623">
            <v>2475944.5499999998</v>
          </cell>
          <cell r="G4623">
            <v>286493</v>
          </cell>
          <cell r="H4623">
            <v>44.54</v>
          </cell>
          <cell r="I4623">
            <v>0.44540000000000002</v>
          </cell>
          <cell r="J4623">
            <v>40023</v>
          </cell>
          <cell r="K4623">
            <v>40723</v>
          </cell>
          <cell r="L4623">
            <v>119475</v>
          </cell>
        </row>
        <row r="4624">
          <cell r="B4624">
            <v>2000000</v>
          </cell>
          <cell r="C4624">
            <v>39987</v>
          </cell>
          <cell r="E4624" t="str">
            <v>P</v>
          </cell>
          <cell r="F4624">
            <v>1216784.1200000001</v>
          </cell>
          <cell r="G4624">
            <v>151111</v>
          </cell>
          <cell r="H4624">
            <v>41.5</v>
          </cell>
          <cell r="I4624">
            <v>0.41499999999999998</v>
          </cell>
          <cell r="J4624">
            <v>40023</v>
          </cell>
          <cell r="K4624">
            <v>40541</v>
          </cell>
          <cell r="L4624">
            <v>53000</v>
          </cell>
        </row>
        <row r="4625">
          <cell r="B4625">
            <v>10000000</v>
          </cell>
          <cell r="C4625">
            <v>39987</v>
          </cell>
          <cell r="F4625">
            <v>3206040.71</v>
          </cell>
          <cell r="G4625">
            <v>694551</v>
          </cell>
          <cell r="H4625">
            <v>29.57</v>
          </cell>
          <cell r="I4625">
            <v>0.29570000000000002</v>
          </cell>
          <cell r="J4625">
            <v>40023</v>
          </cell>
          <cell r="K4625">
            <v>40541</v>
          </cell>
          <cell r="L4625">
            <v>164000</v>
          </cell>
        </row>
        <row r="4626">
          <cell r="B4626">
            <v>4000000</v>
          </cell>
          <cell r="C4626">
            <v>39987</v>
          </cell>
          <cell r="F4626">
            <v>2244069.14</v>
          </cell>
          <cell r="G4626">
            <v>254661</v>
          </cell>
          <cell r="H4626">
            <v>44.54</v>
          </cell>
          <cell r="I4626">
            <v>0.44540000000000002</v>
          </cell>
          <cell r="J4626">
            <v>40023</v>
          </cell>
          <cell r="K4626">
            <v>40723</v>
          </cell>
          <cell r="L4626">
            <v>106200</v>
          </cell>
        </row>
        <row r="4627">
          <cell r="B4627">
            <v>10000000</v>
          </cell>
          <cell r="C4627">
            <v>39987</v>
          </cell>
          <cell r="E4627" t="str">
            <v>P</v>
          </cell>
          <cell r="F4627">
            <v>298913.78000000003</v>
          </cell>
          <cell r="G4627">
            <v>1018313</v>
          </cell>
          <cell r="H4627">
            <v>38.729999999999997</v>
          </cell>
          <cell r="I4627">
            <v>0.38729999999999998</v>
          </cell>
          <cell r="J4627">
            <v>40023</v>
          </cell>
          <cell r="K4627">
            <v>40358</v>
          </cell>
          <cell r="L4627">
            <v>265000</v>
          </cell>
        </row>
        <row r="4628">
          <cell r="B4628">
            <v>12000000</v>
          </cell>
          <cell r="C4628">
            <v>39987</v>
          </cell>
          <cell r="F4628">
            <v>6521651.1699999999</v>
          </cell>
          <cell r="G4628">
            <v>708824</v>
          </cell>
          <cell r="H4628">
            <v>36.04</v>
          </cell>
          <cell r="I4628">
            <v>0.3604</v>
          </cell>
          <cell r="J4628">
            <v>40023</v>
          </cell>
          <cell r="K4628">
            <v>40723</v>
          </cell>
          <cell r="L4628">
            <v>318600</v>
          </cell>
        </row>
        <row r="4629">
          <cell r="B4629">
            <v>19000000</v>
          </cell>
          <cell r="C4629">
            <v>39987</v>
          </cell>
          <cell r="D4629" t="str">
            <v>A</v>
          </cell>
          <cell r="E4629" t="str">
            <v>T</v>
          </cell>
          <cell r="F4629">
            <v>17942911.059999999</v>
          </cell>
          <cell r="G4629">
            <v>1122304</v>
          </cell>
          <cell r="H4629">
            <v>36.04</v>
          </cell>
          <cell r="I4629">
            <v>0.3604</v>
          </cell>
          <cell r="J4629">
            <v>40023</v>
          </cell>
          <cell r="K4629">
            <v>40723</v>
          </cell>
          <cell r="L4629">
            <v>504450</v>
          </cell>
        </row>
        <row r="4630">
          <cell r="B4630">
            <v>9000000</v>
          </cell>
          <cell r="C4630">
            <v>39987</v>
          </cell>
          <cell r="F4630">
            <v>7147076.2300000004</v>
          </cell>
          <cell r="G4630">
            <v>497511</v>
          </cell>
          <cell r="H4630">
            <v>51.88</v>
          </cell>
          <cell r="I4630">
            <v>0.51880000000000004</v>
          </cell>
          <cell r="J4630">
            <v>40023</v>
          </cell>
          <cell r="K4630">
            <v>41089</v>
          </cell>
          <cell r="L4630">
            <v>175500</v>
          </cell>
        </row>
        <row r="4631">
          <cell r="B4631">
            <v>15000000</v>
          </cell>
          <cell r="C4631">
            <v>39987</v>
          </cell>
          <cell r="F4631">
            <v>11329581.949999999</v>
          </cell>
          <cell r="G4631">
            <v>686630</v>
          </cell>
          <cell r="H4631">
            <v>35.950000000000003</v>
          </cell>
          <cell r="I4631">
            <v>0.35950000000000004</v>
          </cell>
          <cell r="J4631">
            <v>40023</v>
          </cell>
          <cell r="K4631">
            <v>41089</v>
          </cell>
          <cell r="L4631">
            <v>292500</v>
          </cell>
        </row>
        <row r="4632">
          <cell r="B4632">
            <v>22000000</v>
          </cell>
          <cell r="C4632">
            <v>39987</v>
          </cell>
          <cell r="F4632">
            <v>16556374.140000001</v>
          </cell>
          <cell r="G4632">
            <v>1007058</v>
          </cell>
          <cell r="H4632">
            <v>35.950000000000003</v>
          </cell>
          <cell r="I4632">
            <v>0.35950000000000004</v>
          </cell>
          <cell r="J4632">
            <v>40023</v>
          </cell>
          <cell r="K4632">
            <v>41089</v>
          </cell>
          <cell r="L4632">
            <v>429000</v>
          </cell>
        </row>
        <row r="4633">
          <cell r="B4633">
            <v>11000000</v>
          </cell>
          <cell r="C4633">
            <v>39987</v>
          </cell>
          <cell r="F4633">
            <v>8810073.1500000004</v>
          </cell>
          <cell r="G4633">
            <v>503529</v>
          </cell>
          <cell r="H4633">
            <v>35.950000000000003</v>
          </cell>
          <cell r="I4633">
            <v>0.35950000000000004</v>
          </cell>
          <cell r="J4633">
            <v>40023</v>
          </cell>
          <cell r="K4633">
            <v>41089</v>
          </cell>
          <cell r="L4633">
            <v>214500</v>
          </cell>
        </row>
        <row r="4634">
          <cell r="B4634">
            <v>7000000</v>
          </cell>
          <cell r="C4634">
            <v>39987</v>
          </cell>
          <cell r="F4634">
            <v>5387227.0599999996</v>
          </cell>
          <cell r="G4634">
            <v>386953</v>
          </cell>
          <cell r="H4634">
            <v>51.88</v>
          </cell>
          <cell r="I4634">
            <v>0.51880000000000004</v>
          </cell>
          <cell r="J4634">
            <v>40023</v>
          </cell>
          <cell r="K4634">
            <v>41089</v>
          </cell>
          <cell r="L4634">
            <v>136500</v>
          </cell>
        </row>
        <row r="4635">
          <cell r="B4635">
            <v>7000000</v>
          </cell>
          <cell r="C4635">
            <v>39987</v>
          </cell>
          <cell r="E4635" t="str">
            <v>P</v>
          </cell>
          <cell r="F4635">
            <v>6670893.4299999997</v>
          </cell>
          <cell r="G4635">
            <v>386953</v>
          </cell>
          <cell r="H4635">
            <v>51.88</v>
          </cell>
          <cell r="I4635">
            <v>0.51880000000000004</v>
          </cell>
          <cell r="J4635">
            <v>40023</v>
          </cell>
          <cell r="K4635">
            <v>41089</v>
          </cell>
          <cell r="L4635">
            <v>136500</v>
          </cell>
        </row>
        <row r="4636">
          <cell r="B4636">
            <v>20000000</v>
          </cell>
          <cell r="C4636">
            <v>39987</v>
          </cell>
          <cell r="F4636">
            <v>10849005.029999999</v>
          </cell>
          <cell r="G4636">
            <v>1181373</v>
          </cell>
          <cell r="H4636">
            <v>36.04</v>
          </cell>
          <cell r="I4636">
            <v>0.3604</v>
          </cell>
          <cell r="J4636">
            <v>40023</v>
          </cell>
          <cell r="K4636">
            <v>40723</v>
          </cell>
          <cell r="L4636">
            <v>531000</v>
          </cell>
        </row>
        <row r="4637">
          <cell r="B4637">
            <v>27000000</v>
          </cell>
          <cell r="C4637">
            <v>39987</v>
          </cell>
          <cell r="F4637">
            <v>16683489.880000001</v>
          </cell>
          <cell r="G4637">
            <v>1594853</v>
          </cell>
          <cell r="H4637">
            <v>36.04</v>
          </cell>
          <cell r="I4637">
            <v>0.3604</v>
          </cell>
          <cell r="J4637">
            <v>40023</v>
          </cell>
          <cell r="K4637">
            <v>40723</v>
          </cell>
          <cell r="L4637">
            <v>716850</v>
          </cell>
        </row>
        <row r="4638">
          <cell r="B4638">
            <v>8000000</v>
          </cell>
          <cell r="C4638">
            <v>39987</v>
          </cell>
          <cell r="F4638">
            <v>6662963.1200000001</v>
          </cell>
          <cell r="G4638">
            <v>442232</v>
          </cell>
          <cell r="H4638">
            <v>51.88</v>
          </cell>
          <cell r="I4638">
            <v>0.51880000000000004</v>
          </cell>
          <cell r="J4638">
            <v>40023</v>
          </cell>
          <cell r="K4638">
            <v>41089</v>
          </cell>
          <cell r="L4638">
            <v>156000</v>
          </cell>
        </row>
        <row r="4639">
          <cell r="B4639">
            <v>5000000</v>
          </cell>
          <cell r="C4639">
            <v>39987</v>
          </cell>
          <cell r="F4639">
            <v>2776167.79</v>
          </cell>
          <cell r="G4639">
            <v>318326</v>
          </cell>
          <cell r="H4639">
            <v>44.54</v>
          </cell>
          <cell r="I4639">
            <v>0.44540000000000002</v>
          </cell>
          <cell r="J4639">
            <v>40023</v>
          </cell>
          <cell r="K4639">
            <v>40723</v>
          </cell>
          <cell r="L4639">
            <v>132750</v>
          </cell>
        </row>
        <row r="4640">
          <cell r="B4640">
            <v>10000000</v>
          </cell>
          <cell r="C4640">
            <v>39987</v>
          </cell>
          <cell r="E4640" t="str">
            <v>R</v>
          </cell>
          <cell r="F4640">
            <v>6827286.7199999997</v>
          </cell>
          <cell r="G4640">
            <v>755553</v>
          </cell>
          <cell r="H4640">
            <v>41.5</v>
          </cell>
          <cell r="I4640">
            <v>0.41499999999999998</v>
          </cell>
          <cell r="J4640">
            <v>40023</v>
          </cell>
          <cell r="K4640">
            <v>40541</v>
          </cell>
          <cell r="L4640">
            <v>265000</v>
          </cell>
        </row>
        <row r="4641">
          <cell r="B4641">
            <v>4000000</v>
          </cell>
          <cell r="C4641">
            <v>39987</v>
          </cell>
          <cell r="D4641" t="str">
            <v>A</v>
          </cell>
          <cell r="E4641" t="str">
            <v>T</v>
          </cell>
          <cell r="F4641">
            <v>4245431.9800000004</v>
          </cell>
          <cell r="G4641">
            <v>302221</v>
          </cell>
          <cell r="H4641">
            <v>41.5</v>
          </cell>
          <cell r="I4641">
            <v>0.41499999999999998</v>
          </cell>
          <cell r="J4641">
            <v>40023</v>
          </cell>
          <cell r="K4641">
            <v>40541</v>
          </cell>
          <cell r="L4641">
            <v>106000</v>
          </cell>
        </row>
        <row r="4642">
          <cell r="B4642">
            <v>4500000</v>
          </cell>
          <cell r="C4642">
            <v>39987</v>
          </cell>
          <cell r="F4642">
            <v>2648350.8199999998</v>
          </cell>
          <cell r="G4642">
            <v>286493</v>
          </cell>
          <cell r="H4642">
            <v>44.54</v>
          </cell>
          <cell r="I4642">
            <v>0.44540000000000002</v>
          </cell>
          <cell r="J4642">
            <v>40023</v>
          </cell>
          <cell r="K4642">
            <v>40723</v>
          </cell>
          <cell r="L4642">
            <v>119475</v>
          </cell>
        </row>
        <row r="4643">
          <cell r="B4643">
            <v>24000000</v>
          </cell>
          <cell r="C4643">
            <v>39987</v>
          </cell>
          <cell r="F4643">
            <v>18029514.239999998</v>
          </cell>
          <cell r="G4643">
            <v>1098608</v>
          </cell>
          <cell r="H4643">
            <v>35.950000000000003</v>
          </cell>
          <cell r="I4643">
            <v>0.35950000000000004</v>
          </cell>
          <cell r="J4643">
            <v>40023</v>
          </cell>
          <cell r="K4643">
            <v>41089</v>
          </cell>
          <cell r="L4643">
            <v>468000</v>
          </cell>
        </row>
        <row r="4644">
          <cell r="B4644">
            <v>48000000</v>
          </cell>
          <cell r="C4644">
            <v>39987</v>
          </cell>
          <cell r="F4644">
            <v>35776422.740000002</v>
          </cell>
          <cell r="G4644">
            <v>2197216</v>
          </cell>
          <cell r="H4644">
            <v>35.950000000000003</v>
          </cell>
          <cell r="I4644">
            <v>0.35950000000000004</v>
          </cell>
          <cell r="J4644">
            <v>40023</v>
          </cell>
          <cell r="K4644">
            <v>41089</v>
          </cell>
          <cell r="L4644">
            <v>936000</v>
          </cell>
        </row>
        <row r="4645">
          <cell r="B4645">
            <v>4000000</v>
          </cell>
          <cell r="C4645">
            <v>39987</v>
          </cell>
          <cell r="E4645" t="str">
            <v>P</v>
          </cell>
          <cell r="F4645">
            <v>822346.59</v>
          </cell>
          <cell r="G4645">
            <v>407325</v>
          </cell>
          <cell r="H4645">
            <v>38.729999999999997</v>
          </cell>
          <cell r="I4645">
            <v>0.38729999999999998</v>
          </cell>
          <cell r="J4645">
            <v>40023</v>
          </cell>
          <cell r="K4645">
            <v>40358</v>
          </cell>
          <cell r="L4645">
            <v>106000</v>
          </cell>
        </row>
        <row r="4646">
          <cell r="B4646">
            <v>4000000</v>
          </cell>
          <cell r="C4646">
            <v>39987</v>
          </cell>
          <cell r="F4646">
            <v>2243458.5499999998</v>
          </cell>
          <cell r="G4646">
            <v>254661</v>
          </cell>
          <cell r="H4646">
            <v>44.54</v>
          </cell>
          <cell r="I4646">
            <v>0.44540000000000002</v>
          </cell>
          <cell r="J4646">
            <v>40023</v>
          </cell>
          <cell r="K4646">
            <v>40723</v>
          </cell>
          <cell r="L4646">
            <v>106200</v>
          </cell>
        </row>
        <row r="4647">
          <cell r="B4647">
            <v>10000000</v>
          </cell>
          <cell r="C4647">
            <v>39987</v>
          </cell>
          <cell r="F4647">
            <v>5293963.3499999996</v>
          </cell>
          <cell r="G4647">
            <v>555686</v>
          </cell>
          <cell r="H4647">
            <v>29.33</v>
          </cell>
          <cell r="I4647">
            <v>0.29330000000000001</v>
          </cell>
          <cell r="J4647">
            <v>40023</v>
          </cell>
          <cell r="K4647">
            <v>40723</v>
          </cell>
          <cell r="L4647">
            <v>164500</v>
          </cell>
        </row>
        <row r="4648">
          <cell r="B4648">
            <v>4500000</v>
          </cell>
          <cell r="C4648">
            <v>39987</v>
          </cell>
          <cell r="D4648" t="str">
            <v>A</v>
          </cell>
          <cell r="E4648" t="str">
            <v>S</v>
          </cell>
          <cell r="F4648">
            <v>2443718.33</v>
          </cell>
          <cell r="G4648">
            <v>458241</v>
          </cell>
          <cell r="H4648">
            <v>38.729999999999997</v>
          </cell>
          <cell r="I4648">
            <v>0.38729999999999998</v>
          </cell>
          <cell r="J4648">
            <v>40023</v>
          </cell>
          <cell r="K4648">
            <v>40358</v>
          </cell>
          <cell r="L4648">
            <v>119250</v>
          </cell>
        </row>
        <row r="4649">
          <cell r="B4649">
            <v>20000000</v>
          </cell>
          <cell r="C4649">
            <v>39987</v>
          </cell>
          <cell r="F4649">
            <v>15970796.6</v>
          </cell>
          <cell r="G4649">
            <v>915507</v>
          </cell>
          <cell r="H4649">
            <v>35.950000000000003</v>
          </cell>
          <cell r="I4649">
            <v>0.35950000000000004</v>
          </cell>
          <cell r="J4649">
            <v>40023</v>
          </cell>
          <cell r="K4649">
            <v>41089</v>
          </cell>
          <cell r="L4649">
            <v>390000</v>
          </cell>
        </row>
        <row r="4650">
          <cell r="B4650">
            <v>6000000</v>
          </cell>
          <cell r="C4650">
            <v>39987</v>
          </cell>
          <cell r="F4650">
            <v>2510838.44</v>
          </cell>
          <cell r="G4650">
            <v>453332</v>
          </cell>
          <cell r="H4650">
            <v>41.5</v>
          </cell>
          <cell r="I4650">
            <v>0.41499999999999998</v>
          </cell>
          <cell r="J4650">
            <v>40023</v>
          </cell>
          <cell r="K4650">
            <v>40541</v>
          </cell>
          <cell r="L4650">
            <v>159000</v>
          </cell>
        </row>
        <row r="4651">
          <cell r="B4651">
            <v>4000000</v>
          </cell>
          <cell r="C4651">
            <v>39987</v>
          </cell>
          <cell r="F4651">
            <v>3445781.54</v>
          </cell>
          <cell r="G4651">
            <v>221116</v>
          </cell>
          <cell r="H4651">
            <v>51.88</v>
          </cell>
          <cell r="I4651">
            <v>0.51880000000000004</v>
          </cell>
          <cell r="J4651">
            <v>40023</v>
          </cell>
          <cell r="K4651">
            <v>41089</v>
          </cell>
          <cell r="L4651">
            <v>78000</v>
          </cell>
        </row>
        <row r="4652">
          <cell r="B4652">
            <v>20000000</v>
          </cell>
          <cell r="C4652">
            <v>39987</v>
          </cell>
          <cell r="D4652" t="str">
            <v>A</v>
          </cell>
          <cell r="E4652" t="str">
            <v>S</v>
          </cell>
          <cell r="F4652">
            <v>17949724.23</v>
          </cell>
          <cell r="G4652">
            <v>1181373</v>
          </cell>
          <cell r="H4652">
            <v>36.04</v>
          </cell>
          <cell r="I4652">
            <v>0.3604</v>
          </cell>
          <cell r="J4652">
            <v>40023</v>
          </cell>
          <cell r="K4652">
            <v>40723</v>
          </cell>
          <cell r="L4652">
            <v>531000</v>
          </cell>
        </row>
        <row r="4653">
          <cell r="B4653">
            <v>4500000</v>
          </cell>
          <cell r="C4653">
            <v>39987</v>
          </cell>
          <cell r="E4653" t="str">
            <v>P</v>
          </cell>
          <cell r="F4653">
            <v>2865750.3</v>
          </cell>
          <cell r="G4653">
            <v>250059</v>
          </cell>
          <cell r="H4653">
            <v>29.33</v>
          </cell>
          <cell r="I4653">
            <v>0.29330000000000001</v>
          </cell>
          <cell r="J4653">
            <v>40023</v>
          </cell>
          <cell r="K4653">
            <v>40723</v>
          </cell>
          <cell r="L4653">
            <v>74025</v>
          </cell>
        </row>
        <row r="4654">
          <cell r="B4654">
            <v>22000000</v>
          </cell>
          <cell r="C4654">
            <v>39987</v>
          </cell>
          <cell r="E4654" t="str">
            <v>P</v>
          </cell>
          <cell r="F4654">
            <v>18402162.440000001</v>
          </cell>
          <cell r="G4654">
            <v>1007058</v>
          </cell>
          <cell r="H4654">
            <v>35.950000000000003</v>
          </cell>
          <cell r="I4654">
            <v>0.35950000000000004</v>
          </cell>
          <cell r="J4654">
            <v>40023</v>
          </cell>
          <cell r="K4654">
            <v>41089</v>
          </cell>
          <cell r="L4654">
            <v>429000</v>
          </cell>
        </row>
        <row r="4655">
          <cell r="B4655">
            <v>49000000</v>
          </cell>
          <cell r="C4655">
            <v>39987</v>
          </cell>
          <cell r="F4655">
            <v>36546134.18</v>
          </cell>
          <cell r="G4655">
            <v>2242991</v>
          </cell>
          <cell r="H4655">
            <v>35.950000000000003</v>
          </cell>
          <cell r="I4655">
            <v>0.35950000000000004</v>
          </cell>
          <cell r="J4655">
            <v>40023</v>
          </cell>
          <cell r="K4655">
            <v>41089</v>
          </cell>
          <cell r="L4655">
            <v>955500</v>
          </cell>
        </row>
        <row r="4656">
          <cell r="B4656">
            <v>44000000</v>
          </cell>
          <cell r="C4656">
            <v>39987</v>
          </cell>
          <cell r="F4656">
            <v>32849899.399999999</v>
          </cell>
          <cell r="G4656">
            <v>2014115</v>
          </cell>
          <cell r="H4656">
            <v>35.950000000000003</v>
          </cell>
          <cell r="I4656">
            <v>0.35950000000000004</v>
          </cell>
          <cell r="J4656">
            <v>40023</v>
          </cell>
          <cell r="K4656">
            <v>41089</v>
          </cell>
          <cell r="L4656">
            <v>858000</v>
          </cell>
        </row>
        <row r="4657">
          <cell r="B4657">
            <v>18000000</v>
          </cell>
          <cell r="C4657">
            <v>39987</v>
          </cell>
          <cell r="E4657" t="str">
            <v>P</v>
          </cell>
          <cell r="F4657">
            <v>288489.71000000002</v>
          </cell>
          <cell r="G4657">
            <v>1807778</v>
          </cell>
          <cell r="H4657">
            <v>35.94</v>
          </cell>
          <cell r="I4657">
            <v>0.3594</v>
          </cell>
          <cell r="J4657">
            <v>40023</v>
          </cell>
          <cell r="K4657">
            <v>40358</v>
          </cell>
          <cell r="L4657">
            <v>477000</v>
          </cell>
        </row>
        <row r="4658">
          <cell r="B4658">
            <v>3000000</v>
          </cell>
          <cell r="C4658">
            <v>39987</v>
          </cell>
          <cell r="D4658" t="str">
            <v>A</v>
          </cell>
          <cell r="E4658" t="str">
            <v>S</v>
          </cell>
          <cell r="F4658">
            <v>3497384.37</v>
          </cell>
          <cell r="G4658">
            <v>190996</v>
          </cell>
          <cell r="H4658">
            <v>44.54</v>
          </cell>
          <cell r="I4658">
            <v>0.44540000000000002</v>
          </cell>
          <cell r="J4658">
            <v>40023</v>
          </cell>
          <cell r="K4658">
            <v>40723</v>
          </cell>
          <cell r="L4658">
            <v>79650</v>
          </cell>
        </row>
        <row r="4659">
          <cell r="B4659">
            <v>5000000</v>
          </cell>
          <cell r="C4659">
            <v>39987</v>
          </cell>
          <cell r="F4659">
            <v>2233682.9500000002</v>
          </cell>
          <cell r="G4659">
            <v>318326</v>
          </cell>
          <cell r="H4659">
            <v>44.54</v>
          </cell>
          <cell r="I4659">
            <v>0.44540000000000002</v>
          </cell>
          <cell r="J4659">
            <v>40023</v>
          </cell>
          <cell r="K4659">
            <v>40723</v>
          </cell>
          <cell r="L4659">
            <v>132750</v>
          </cell>
        </row>
        <row r="4660">
          <cell r="B4660">
            <v>5400000</v>
          </cell>
          <cell r="C4660">
            <v>39987</v>
          </cell>
          <cell r="F4660">
            <v>4221728.42</v>
          </cell>
          <cell r="G4660">
            <v>298507</v>
          </cell>
          <cell r="H4660">
            <v>51.88</v>
          </cell>
          <cell r="I4660">
            <v>0.51880000000000004</v>
          </cell>
          <cell r="J4660">
            <v>40023</v>
          </cell>
          <cell r="K4660">
            <v>41089</v>
          </cell>
          <cell r="L4660">
            <v>105300</v>
          </cell>
        </row>
        <row r="4661">
          <cell r="B4661">
            <v>9000000</v>
          </cell>
          <cell r="C4661">
            <v>39987</v>
          </cell>
          <cell r="F4661">
            <v>5058320.75</v>
          </cell>
          <cell r="G4661">
            <v>572986</v>
          </cell>
          <cell r="H4661">
            <v>44.54</v>
          </cell>
          <cell r="I4661">
            <v>0.44540000000000002</v>
          </cell>
          <cell r="J4661">
            <v>40023</v>
          </cell>
          <cell r="K4661">
            <v>40723</v>
          </cell>
          <cell r="L4661">
            <v>238950</v>
          </cell>
        </row>
        <row r="4662">
          <cell r="B4662">
            <v>3000000</v>
          </cell>
          <cell r="C4662">
            <v>39987</v>
          </cell>
          <cell r="D4662" t="str">
            <v>A</v>
          </cell>
          <cell r="E4662" t="str">
            <v>P</v>
          </cell>
          <cell r="F4662">
            <v>1932348.4</v>
          </cell>
          <cell r="G4662">
            <v>226666</v>
          </cell>
          <cell r="H4662">
            <v>41.5</v>
          </cell>
          <cell r="I4662">
            <v>0.41499999999999998</v>
          </cell>
          <cell r="J4662">
            <v>40023</v>
          </cell>
          <cell r="K4662">
            <v>40541</v>
          </cell>
          <cell r="L4662">
            <v>79500</v>
          </cell>
        </row>
        <row r="4663">
          <cell r="B4663">
            <v>5000000</v>
          </cell>
          <cell r="C4663">
            <v>39987</v>
          </cell>
          <cell r="F4663">
            <v>3480340.1</v>
          </cell>
          <cell r="G4663">
            <v>291672</v>
          </cell>
          <cell r="H4663">
            <v>48.86</v>
          </cell>
          <cell r="I4663">
            <v>0.48859999999999998</v>
          </cell>
          <cell r="J4663">
            <v>40023</v>
          </cell>
          <cell r="K4663">
            <v>40906</v>
          </cell>
          <cell r="L4663">
            <v>122500</v>
          </cell>
        </row>
        <row r="4664">
          <cell r="B4664">
            <v>10000000</v>
          </cell>
          <cell r="C4664">
            <v>39987</v>
          </cell>
          <cell r="F4664">
            <v>5651615.1500000004</v>
          </cell>
          <cell r="G4664">
            <v>636651</v>
          </cell>
          <cell r="H4664">
            <v>44.54</v>
          </cell>
          <cell r="I4664">
            <v>0.44540000000000002</v>
          </cell>
          <cell r="J4664">
            <v>40023</v>
          </cell>
          <cell r="K4664">
            <v>40723</v>
          </cell>
          <cell r="L4664">
            <v>265500</v>
          </cell>
        </row>
        <row r="4665">
          <cell r="B4665">
            <v>4000000</v>
          </cell>
          <cell r="C4665">
            <v>39987</v>
          </cell>
          <cell r="F4665">
            <v>3264435.53</v>
          </cell>
          <cell r="G4665">
            <v>221116</v>
          </cell>
          <cell r="H4665">
            <v>51.88</v>
          </cell>
          <cell r="I4665">
            <v>0.51880000000000004</v>
          </cell>
          <cell r="J4665">
            <v>40023</v>
          </cell>
          <cell r="K4665">
            <v>41089</v>
          </cell>
          <cell r="L4665">
            <v>78000</v>
          </cell>
        </row>
        <row r="4666">
          <cell r="B4666">
            <v>32000000</v>
          </cell>
          <cell r="C4666">
            <v>39987</v>
          </cell>
          <cell r="D4666" t="str">
            <v>A</v>
          </cell>
          <cell r="E4666" t="str">
            <v>T</v>
          </cell>
          <cell r="F4666">
            <v>33202873.850000001</v>
          </cell>
          <cell r="G4666">
            <v>1464811</v>
          </cell>
          <cell r="H4666">
            <v>35.950000000000003</v>
          </cell>
          <cell r="I4666">
            <v>0.35950000000000004</v>
          </cell>
          <cell r="J4666">
            <v>40023</v>
          </cell>
          <cell r="K4666">
            <v>41089</v>
          </cell>
          <cell r="L4666">
            <v>624000</v>
          </cell>
        </row>
        <row r="4667">
          <cell r="B4667">
            <v>3000000</v>
          </cell>
          <cell r="C4667">
            <v>39987</v>
          </cell>
          <cell r="E4667" t="str">
            <v>Q</v>
          </cell>
          <cell r="F4667">
            <v>2048243.67</v>
          </cell>
          <cell r="G4667">
            <v>208366</v>
          </cell>
          <cell r="H4667">
            <v>29.57</v>
          </cell>
          <cell r="I4667">
            <v>0.29570000000000002</v>
          </cell>
          <cell r="J4667">
            <v>40023</v>
          </cell>
          <cell r="K4667">
            <v>40541</v>
          </cell>
          <cell r="L4667">
            <v>49200</v>
          </cell>
        </row>
        <row r="4668">
          <cell r="B4668">
            <v>12000000</v>
          </cell>
          <cell r="C4668">
            <v>39987</v>
          </cell>
          <cell r="E4668" t="str">
            <v>R</v>
          </cell>
          <cell r="F4668">
            <v>11440975.07</v>
          </cell>
          <cell r="G4668">
            <v>500131</v>
          </cell>
          <cell r="H4668">
            <v>28.58</v>
          </cell>
          <cell r="I4668">
            <v>0.2858</v>
          </cell>
          <cell r="J4668">
            <v>40023</v>
          </cell>
          <cell r="K4668">
            <v>41089</v>
          </cell>
          <cell r="L4668">
            <v>172800</v>
          </cell>
        </row>
        <row r="4669">
          <cell r="B4669">
            <v>4000000</v>
          </cell>
          <cell r="C4669">
            <v>39987</v>
          </cell>
          <cell r="F4669">
            <v>3090724.64</v>
          </cell>
          <cell r="G4669">
            <v>221116</v>
          </cell>
          <cell r="H4669">
            <v>51.88</v>
          </cell>
          <cell r="I4669">
            <v>0.51880000000000004</v>
          </cell>
          <cell r="J4669">
            <v>40023</v>
          </cell>
          <cell r="K4669">
            <v>41089</v>
          </cell>
          <cell r="L4669">
            <v>78000</v>
          </cell>
        </row>
        <row r="4670">
          <cell r="B4670">
            <v>3500000</v>
          </cell>
          <cell r="C4670">
            <v>39987</v>
          </cell>
          <cell r="D4670" t="str">
            <v>A</v>
          </cell>
          <cell r="E4670" t="str">
            <v>Q</v>
          </cell>
          <cell r="F4670">
            <v>2860746.01</v>
          </cell>
          <cell r="G4670">
            <v>222828</v>
          </cell>
          <cell r="H4670">
            <v>44.54</v>
          </cell>
          <cell r="I4670">
            <v>0.44540000000000002</v>
          </cell>
          <cell r="J4670">
            <v>40023</v>
          </cell>
          <cell r="K4670">
            <v>40723</v>
          </cell>
          <cell r="L4670">
            <v>92925</v>
          </cell>
        </row>
        <row r="4671">
          <cell r="B4671">
            <v>6000000</v>
          </cell>
          <cell r="C4671">
            <v>39987</v>
          </cell>
          <cell r="F4671">
            <v>1965636.97</v>
          </cell>
          <cell r="G4671">
            <v>453332</v>
          </cell>
          <cell r="H4671">
            <v>41.5</v>
          </cell>
          <cell r="I4671">
            <v>0.41499999999999998</v>
          </cell>
          <cell r="J4671">
            <v>40023</v>
          </cell>
          <cell r="K4671">
            <v>40541</v>
          </cell>
          <cell r="L4671">
            <v>159000</v>
          </cell>
        </row>
        <row r="4672">
          <cell r="B4672">
            <v>6500000</v>
          </cell>
          <cell r="C4672">
            <v>39987</v>
          </cell>
          <cell r="F4672">
            <v>2847597.31</v>
          </cell>
          <cell r="G4672">
            <v>491109</v>
          </cell>
          <cell r="H4672">
            <v>41.5</v>
          </cell>
          <cell r="I4672">
            <v>0.41499999999999998</v>
          </cell>
          <cell r="J4672">
            <v>40023</v>
          </cell>
          <cell r="K4672">
            <v>40541</v>
          </cell>
          <cell r="L4672">
            <v>172250</v>
          </cell>
        </row>
        <row r="4673">
          <cell r="B4673">
            <v>10000000</v>
          </cell>
          <cell r="C4673">
            <v>39987</v>
          </cell>
          <cell r="F4673">
            <v>3485048.6</v>
          </cell>
          <cell r="G4673">
            <v>694551</v>
          </cell>
          <cell r="H4673">
            <v>29.57</v>
          </cell>
          <cell r="I4673">
            <v>0.29570000000000002</v>
          </cell>
          <cell r="J4673">
            <v>40023</v>
          </cell>
          <cell r="K4673">
            <v>40541</v>
          </cell>
          <cell r="L4673">
            <v>164000</v>
          </cell>
        </row>
        <row r="4674">
          <cell r="B4674">
            <v>4500000</v>
          </cell>
          <cell r="C4674">
            <v>39987</v>
          </cell>
          <cell r="F4674">
            <v>3256077.71</v>
          </cell>
          <cell r="G4674">
            <v>286493</v>
          </cell>
          <cell r="H4674">
            <v>44.54</v>
          </cell>
          <cell r="I4674">
            <v>0.44540000000000002</v>
          </cell>
          <cell r="J4674">
            <v>40023</v>
          </cell>
          <cell r="K4674">
            <v>40723</v>
          </cell>
          <cell r="L4674">
            <v>119475</v>
          </cell>
        </row>
        <row r="4675">
          <cell r="B4675">
            <v>4000000</v>
          </cell>
          <cell r="C4675">
            <v>39987</v>
          </cell>
          <cell r="F4675">
            <v>3108143.28</v>
          </cell>
          <cell r="G4675">
            <v>233338</v>
          </cell>
          <cell r="H4675">
            <v>48.86</v>
          </cell>
          <cell r="I4675">
            <v>0.48859999999999998</v>
          </cell>
          <cell r="J4675">
            <v>40023</v>
          </cell>
          <cell r="K4675">
            <v>40906</v>
          </cell>
          <cell r="L4675">
            <v>98000</v>
          </cell>
        </row>
        <row r="4676">
          <cell r="B4676">
            <v>4000000</v>
          </cell>
          <cell r="C4676">
            <v>39987</v>
          </cell>
          <cell r="E4676" t="str">
            <v>P</v>
          </cell>
          <cell r="F4676">
            <v>259290.78</v>
          </cell>
          <cell r="G4676">
            <v>407325</v>
          </cell>
          <cell r="H4676">
            <v>38.729999999999997</v>
          </cell>
          <cell r="I4676">
            <v>0.38729999999999998</v>
          </cell>
          <cell r="J4676">
            <v>40023</v>
          </cell>
          <cell r="K4676">
            <v>40358</v>
          </cell>
          <cell r="L4676">
            <v>106000</v>
          </cell>
        </row>
        <row r="4677">
          <cell r="B4677">
            <v>10000000</v>
          </cell>
          <cell r="C4677">
            <v>39987</v>
          </cell>
          <cell r="F4677">
            <v>6209968.5800000001</v>
          </cell>
          <cell r="G4677">
            <v>636651</v>
          </cell>
          <cell r="H4677">
            <v>44.54</v>
          </cell>
          <cell r="I4677">
            <v>0.44540000000000002</v>
          </cell>
          <cell r="J4677">
            <v>40023</v>
          </cell>
          <cell r="K4677">
            <v>40723</v>
          </cell>
          <cell r="L4677">
            <v>265500</v>
          </cell>
        </row>
        <row r="4678">
          <cell r="B4678">
            <v>3000000</v>
          </cell>
          <cell r="C4678">
            <v>39987</v>
          </cell>
          <cell r="D4678" t="str">
            <v>A</v>
          </cell>
          <cell r="E4678" t="str">
            <v>S</v>
          </cell>
          <cell r="F4678">
            <v>1866624.89</v>
          </cell>
          <cell r="G4678">
            <v>305494</v>
          </cell>
          <cell r="H4678">
            <v>38.729999999999997</v>
          </cell>
          <cell r="I4678">
            <v>0.38729999999999998</v>
          </cell>
          <cell r="J4678">
            <v>40023</v>
          </cell>
          <cell r="K4678">
            <v>40358</v>
          </cell>
          <cell r="L4678">
            <v>79500</v>
          </cell>
        </row>
        <row r="4679">
          <cell r="B4679">
            <v>5000000</v>
          </cell>
          <cell r="C4679">
            <v>39987</v>
          </cell>
          <cell r="F4679">
            <v>1711773.45</v>
          </cell>
          <cell r="G4679">
            <v>377777</v>
          </cell>
          <cell r="H4679">
            <v>41.5</v>
          </cell>
          <cell r="I4679">
            <v>0.41499999999999998</v>
          </cell>
          <cell r="J4679">
            <v>40023</v>
          </cell>
          <cell r="K4679">
            <v>40541</v>
          </cell>
          <cell r="L4679">
            <v>132500</v>
          </cell>
        </row>
        <row r="4680">
          <cell r="B4680">
            <v>8000000</v>
          </cell>
          <cell r="C4680">
            <v>39987</v>
          </cell>
          <cell r="F4680">
            <v>4374876.42</v>
          </cell>
          <cell r="G4680">
            <v>509321</v>
          </cell>
          <cell r="H4680">
            <v>44.54</v>
          </cell>
          <cell r="I4680">
            <v>0.44540000000000002</v>
          </cell>
          <cell r="J4680">
            <v>40023</v>
          </cell>
          <cell r="K4680">
            <v>40723</v>
          </cell>
          <cell r="L4680">
            <v>212400</v>
          </cell>
        </row>
        <row r="4681">
          <cell r="B4681">
            <v>10000000</v>
          </cell>
          <cell r="C4681">
            <v>39987</v>
          </cell>
          <cell r="F4681">
            <v>5439364.0300000003</v>
          </cell>
          <cell r="G4681">
            <v>636651</v>
          </cell>
          <cell r="H4681">
            <v>44.54</v>
          </cell>
          <cell r="I4681">
            <v>0.44540000000000002</v>
          </cell>
          <cell r="J4681">
            <v>40023</v>
          </cell>
          <cell r="K4681">
            <v>40723</v>
          </cell>
          <cell r="L4681">
            <v>265500</v>
          </cell>
        </row>
        <row r="4682">
          <cell r="B4682">
            <v>5000000</v>
          </cell>
          <cell r="C4682">
            <v>39987</v>
          </cell>
          <cell r="F4682">
            <v>2793204.95</v>
          </cell>
          <cell r="G4682">
            <v>318326</v>
          </cell>
          <cell r="H4682">
            <v>44.54</v>
          </cell>
          <cell r="I4682">
            <v>0.44540000000000002</v>
          </cell>
          <cell r="J4682">
            <v>40023</v>
          </cell>
          <cell r="K4682">
            <v>40723</v>
          </cell>
          <cell r="L4682">
            <v>132750</v>
          </cell>
        </row>
        <row r="4683">
          <cell r="B4683">
            <v>4000000</v>
          </cell>
          <cell r="C4683">
            <v>39988</v>
          </cell>
          <cell r="F4683">
            <v>2400525.6800000002</v>
          </cell>
          <cell r="G4683">
            <v>254661</v>
          </cell>
          <cell r="H4683">
            <v>44.54</v>
          </cell>
          <cell r="I4683">
            <v>0.44540000000000002</v>
          </cell>
          <cell r="J4683">
            <v>40023</v>
          </cell>
          <cell r="K4683">
            <v>40723</v>
          </cell>
          <cell r="L4683">
            <v>106200</v>
          </cell>
        </row>
        <row r="4684">
          <cell r="B4684">
            <v>9000000</v>
          </cell>
          <cell r="C4684">
            <v>39988</v>
          </cell>
          <cell r="F4684">
            <v>116947.52</v>
          </cell>
          <cell r="G4684">
            <v>916482</v>
          </cell>
          <cell r="H4684">
            <v>38.729999999999997</v>
          </cell>
          <cell r="I4684">
            <v>0.38729999999999998</v>
          </cell>
          <cell r="J4684">
            <v>40023</v>
          </cell>
          <cell r="K4684">
            <v>40358</v>
          </cell>
          <cell r="L4684">
            <v>238500</v>
          </cell>
        </row>
        <row r="4685">
          <cell r="B4685">
            <v>12500000</v>
          </cell>
          <cell r="C4685">
            <v>39988</v>
          </cell>
          <cell r="E4685" t="str">
            <v>P</v>
          </cell>
          <cell r="F4685">
            <v>7934632.2400000002</v>
          </cell>
          <cell r="G4685">
            <v>738358</v>
          </cell>
          <cell r="H4685">
            <v>36.04</v>
          </cell>
          <cell r="I4685">
            <v>0.3604</v>
          </cell>
          <cell r="J4685">
            <v>40023</v>
          </cell>
          <cell r="K4685">
            <v>40723</v>
          </cell>
          <cell r="L4685">
            <v>331875</v>
          </cell>
        </row>
        <row r="4686">
          <cell r="B4686">
            <v>4000000</v>
          </cell>
          <cell r="C4686">
            <v>39988</v>
          </cell>
          <cell r="E4686" t="str">
            <v>P</v>
          </cell>
          <cell r="F4686">
            <v>2036956.55</v>
          </cell>
          <cell r="G4686">
            <v>302221</v>
          </cell>
          <cell r="H4686">
            <v>41.5</v>
          </cell>
          <cell r="I4686">
            <v>0.41499999999999998</v>
          </cell>
          <cell r="J4686">
            <v>40023</v>
          </cell>
          <cell r="K4686">
            <v>40541</v>
          </cell>
          <cell r="L4686">
            <v>106000</v>
          </cell>
        </row>
        <row r="4687">
          <cell r="B4687">
            <v>5000000</v>
          </cell>
          <cell r="C4687">
            <v>39988</v>
          </cell>
          <cell r="E4687" t="str">
            <v>P</v>
          </cell>
          <cell r="F4687">
            <v>3727830.7</v>
          </cell>
          <cell r="G4687">
            <v>318326</v>
          </cell>
          <cell r="H4687">
            <v>44.54</v>
          </cell>
          <cell r="I4687">
            <v>0.44540000000000002</v>
          </cell>
          <cell r="J4687">
            <v>40023</v>
          </cell>
          <cell r="K4687">
            <v>40723</v>
          </cell>
          <cell r="L4687">
            <v>132750</v>
          </cell>
        </row>
        <row r="4688">
          <cell r="B4688">
            <v>17000000</v>
          </cell>
          <cell r="C4688">
            <v>39988</v>
          </cell>
          <cell r="D4688" t="str">
            <v>A</v>
          </cell>
          <cell r="E4688" t="str">
            <v>T</v>
          </cell>
          <cell r="F4688">
            <v>16642750.859999999</v>
          </cell>
          <cell r="G4688">
            <v>1004167</v>
          </cell>
          <cell r="H4688">
            <v>36.04</v>
          </cell>
          <cell r="I4688">
            <v>0.3604</v>
          </cell>
          <cell r="J4688">
            <v>40023</v>
          </cell>
          <cell r="K4688">
            <v>40723</v>
          </cell>
          <cell r="L4688">
            <v>451350</v>
          </cell>
        </row>
        <row r="4689">
          <cell r="B4689">
            <v>16000000</v>
          </cell>
          <cell r="C4689">
            <v>39988</v>
          </cell>
          <cell r="F4689">
            <v>8975199.7400000002</v>
          </cell>
          <cell r="G4689">
            <v>945098</v>
          </cell>
          <cell r="H4689">
            <v>36.04</v>
          </cell>
          <cell r="I4689">
            <v>0.3604</v>
          </cell>
          <cell r="J4689">
            <v>40023</v>
          </cell>
          <cell r="K4689">
            <v>40723</v>
          </cell>
          <cell r="L4689">
            <v>424800</v>
          </cell>
        </row>
        <row r="4690">
          <cell r="B4690">
            <v>7500000</v>
          </cell>
          <cell r="C4690">
            <v>39988</v>
          </cell>
          <cell r="F4690">
            <v>4067603.13</v>
          </cell>
          <cell r="G4690">
            <v>477489</v>
          </cell>
          <cell r="H4690">
            <v>44.54</v>
          </cell>
          <cell r="I4690">
            <v>0.44540000000000002</v>
          </cell>
          <cell r="J4690">
            <v>40023</v>
          </cell>
          <cell r="K4690">
            <v>40723</v>
          </cell>
          <cell r="L4690">
            <v>199125</v>
          </cell>
        </row>
        <row r="4691">
          <cell r="B4691">
            <v>16000000</v>
          </cell>
          <cell r="C4691">
            <v>39988</v>
          </cell>
          <cell r="F4691">
            <v>11898602.24</v>
          </cell>
          <cell r="G4691">
            <v>732406</v>
          </cell>
          <cell r="H4691">
            <v>35.950000000000003</v>
          </cell>
          <cell r="I4691">
            <v>0.35950000000000004</v>
          </cell>
          <cell r="J4691">
            <v>40023</v>
          </cell>
          <cell r="K4691">
            <v>41089</v>
          </cell>
          <cell r="L4691">
            <v>312000</v>
          </cell>
        </row>
        <row r="4692">
          <cell r="B4692">
            <v>7000000</v>
          </cell>
          <cell r="C4692">
            <v>39988</v>
          </cell>
          <cell r="E4692" t="str">
            <v>Q</v>
          </cell>
          <cell r="F4692">
            <v>5470394.9699999997</v>
          </cell>
          <cell r="G4692">
            <v>445656</v>
          </cell>
          <cell r="H4692">
            <v>44.54</v>
          </cell>
          <cell r="I4692">
            <v>0.44540000000000002</v>
          </cell>
          <cell r="J4692">
            <v>40023</v>
          </cell>
          <cell r="K4692">
            <v>40723</v>
          </cell>
          <cell r="L4692">
            <v>185850</v>
          </cell>
        </row>
        <row r="4693">
          <cell r="B4693">
            <v>3500000</v>
          </cell>
          <cell r="C4693">
            <v>39988</v>
          </cell>
          <cell r="E4693" t="str">
            <v>Q</v>
          </cell>
          <cell r="F4693">
            <v>3088915.14</v>
          </cell>
          <cell r="G4693">
            <v>222828</v>
          </cell>
          <cell r="H4693">
            <v>44.54</v>
          </cell>
          <cell r="I4693">
            <v>0.44540000000000002</v>
          </cell>
          <cell r="J4693">
            <v>40023</v>
          </cell>
          <cell r="K4693">
            <v>40723</v>
          </cell>
          <cell r="L4693">
            <v>92925</v>
          </cell>
        </row>
        <row r="4694">
          <cell r="B4694">
            <v>30000000</v>
          </cell>
          <cell r="C4694">
            <v>39988</v>
          </cell>
          <cell r="F4694">
            <v>10199157.380000001</v>
          </cell>
          <cell r="G4694">
            <v>2182645</v>
          </cell>
          <cell r="H4694">
            <v>36.090000000000003</v>
          </cell>
          <cell r="I4694">
            <v>0.36090000000000005</v>
          </cell>
          <cell r="J4694">
            <v>40023</v>
          </cell>
          <cell r="K4694">
            <v>40541</v>
          </cell>
          <cell r="L4694">
            <v>795000</v>
          </cell>
        </row>
        <row r="4695">
          <cell r="B4695">
            <v>4000000</v>
          </cell>
          <cell r="C4695">
            <v>39988</v>
          </cell>
          <cell r="F4695">
            <v>1347419.97</v>
          </cell>
          <cell r="G4695">
            <v>302221</v>
          </cell>
          <cell r="H4695">
            <v>41.5</v>
          </cell>
          <cell r="I4695">
            <v>0.41499999999999998</v>
          </cell>
          <cell r="J4695">
            <v>40023</v>
          </cell>
          <cell r="K4695">
            <v>40541</v>
          </cell>
          <cell r="L4695">
            <v>106000</v>
          </cell>
        </row>
        <row r="4696">
          <cell r="B4696">
            <v>36000000</v>
          </cell>
          <cell r="C4696">
            <v>39988</v>
          </cell>
          <cell r="F4696">
            <v>21642755</v>
          </cell>
          <cell r="G4696">
            <v>2126471</v>
          </cell>
          <cell r="H4696">
            <v>36.04</v>
          </cell>
          <cell r="I4696">
            <v>0.3604</v>
          </cell>
          <cell r="J4696">
            <v>40023</v>
          </cell>
          <cell r="K4696">
            <v>40723</v>
          </cell>
          <cell r="L4696">
            <v>955800</v>
          </cell>
        </row>
        <row r="4697">
          <cell r="B4697">
            <v>15000000</v>
          </cell>
          <cell r="C4697">
            <v>39988</v>
          </cell>
          <cell r="D4697" t="str">
            <v>A</v>
          </cell>
          <cell r="E4697" t="str">
            <v>P</v>
          </cell>
          <cell r="F4697">
            <v>231760.95</v>
          </cell>
          <cell r="G4697">
            <v>1506482</v>
          </cell>
          <cell r="H4697">
            <v>35.94</v>
          </cell>
          <cell r="I4697">
            <v>0.3594</v>
          </cell>
          <cell r="J4697">
            <v>40023</v>
          </cell>
          <cell r="K4697">
            <v>40358</v>
          </cell>
          <cell r="L4697">
            <v>397500</v>
          </cell>
        </row>
        <row r="4698">
          <cell r="B4698">
            <v>5500000</v>
          </cell>
          <cell r="C4698">
            <v>39988</v>
          </cell>
          <cell r="F4698">
            <v>1864252.9</v>
          </cell>
          <cell r="G4698">
            <v>415554</v>
          </cell>
          <cell r="H4698">
            <v>41.5</v>
          </cell>
          <cell r="I4698">
            <v>0.41499999999999998</v>
          </cell>
          <cell r="J4698">
            <v>40023</v>
          </cell>
          <cell r="K4698">
            <v>40541</v>
          </cell>
          <cell r="L4698">
            <v>145750</v>
          </cell>
        </row>
        <row r="4699">
          <cell r="B4699">
            <v>14000000</v>
          </cell>
          <cell r="C4699">
            <v>39988</v>
          </cell>
          <cell r="F4699">
            <v>10431197.560000001</v>
          </cell>
          <cell r="G4699">
            <v>640855</v>
          </cell>
          <cell r="H4699">
            <v>35.950000000000003</v>
          </cell>
          <cell r="I4699">
            <v>0.35950000000000004</v>
          </cell>
          <cell r="J4699">
            <v>40023</v>
          </cell>
          <cell r="K4699">
            <v>41089</v>
          </cell>
          <cell r="L4699">
            <v>273000</v>
          </cell>
        </row>
        <row r="4700">
          <cell r="B4700">
            <v>4000000</v>
          </cell>
          <cell r="C4700">
            <v>39988</v>
          </cell>
          <cell r="E4700" t="str">
            <v>R</v>
          </cell>
          <cell r="F4700">
            <v>1620833.61</v>
          </cell>
          <cell r="G4700">
            <v>407325</v>
          </cell>
          <cell r="H4700">
            <v>38.729999999999997</v>
          </cell>
          <cell r="I4700">
            <v>0.38729999999999998</v>
          </cell>
          <cell r="J4700">
            <v>40023</v>
          </cell>
          <cell r="K4700">
            <v>40358</v>
          </cell>
          <cell r="L4700">
            <v>106000</v>
          </cell>
        </row>
        <row r="4701">
          <cell r="B4701">
            <v>14000000</v>
          </cell>
          <cell r="C4701">
            <v>39988</v>
          </cell>
          <cell r="F4701">
            <v>10416419.77</v>
          </cell>
          <cell r="G4701">
            <v>640855</v>
          </cell>
          <cell r="H4701">
            <v>35.950000000000003</v>
          </cell>
          <cell r="I4701">
            <v>0.35950000000000004</v>
          </cell>
          <cell r="J4701">
            <v>40023</v>
          </cell>
          <cell r="K4701">
            <v>41089</v>
          </cell>
          <cell r="L4701">
            <v>273000</v>
          </cell>
        </row>
        <row r="4702">
          <cell r="B4702">
            <v>3500000</v>
          </cell>
          <cell r="C4702">
            <v>39988</v>
          </cell>
          <cell r="F4702">
            <v>2428724.89</v>
          </cell>
          <cell r="G4702">
            <v>204171</v>
          </cell>
          <cell r="H4702">
            <v>48.86</v>
          </cell>
          <cell r="I4702">
            <v>0.48859999999999998</v>
          </cell>
          <cell r="J4702">
            <v>40023</v>
          </cell>
          <cell r="K4702">
            <v>40906</v>
          </cell>
          <cell r="L4702">
            <v>85750</v>
          </cell>
        </row>
        <row r="4703">
          <cell r="B4703">
            <v>3000000</v>
          </cell>
          <cell r="C4703">
            <v>39988</v>
          </cell>
          <cell r="E4703" t="str">
            <v>P</v>
          </cell>
          <cell r="F4703">
            <v>1590050.33</v>
          </cell>
          <cell r="G4703">
            <v>226666</v>
          </cell>
          <cell r="H4703">
            <v>41.5</v>
          </cell>
          <cell r="I4703">
            <v>0.41499999999999998</v>
          </cell>
          <cell r="J4703">
            <v>40023</v>
          </cell>
          <cell r="K4703">
            <v>40541</v>
          </cell>
          <cell r="L4703">
            <v>79500</v>
          </cell>
        </row>
        <row r="4704">
          <cell r="B4704">
            <v>4000000</v>
          </cell>
          <cell r="C4704">
            <v>39988</v>
          </cell>
          <cell r="F4704">
            <v>1467299.13</v>
          </cell>
          <cell r="G4704">
            <v>302221</v>
          </cell>
          <cell r="H4704">
            <v>41.5</v>
          </cell>
          <cell r="I4704">
            <v>0.41499999999999998</v>
          </cell>
          <cell r="J4704">
            <v>40023</v>
          </cell>
          <cell r="K4704">
            <v>40541</v>
          </cell>
          <cell r="L4704">
            <v>106000</v>
          </cell>
        </row>
        <row r="4705">
          <cell r="B4705">
            <v>5000000</v>
          </cell>
          <cell r="C4705">
            <v>39988</v>
          </cell>
          <cell r="F4705">
            <v>3870815.8</v>
          </cell>
          <cell r="G4705">
            <v>276395</v>
          </cell>
          <cell r="H4705">
            <v>51.88</v>
          </cell>
          <cell r="I4705">
            <v>0.51880000000000004</v>
          </cell>
          <cell r="J4705">
            <v>40023</v>
          </cell>
          <cell r="K4705">
            <v>41089</v>
          </cell>
          <cell r="L4705">
            <v>97500</v>
          </cell>
        </row>
        <row r="4706">
          <cell r="B4706">
            <v>27600000</v>
          </cell>
          <cell r="C4706">
            <v>39988</v>
          </cell>
          <cell r="E4706" t="str">
            <v>R</v>
          </cell>
          <cell r="F4706">
            <v>25056831.739999998</v>
          </cell>
          <cell r="G4706">
            <v>1408587</v>
          </cell>
          <cell r="H4706">
            <v>36.03</v>
          </cell>
          <cell r="I4706">
            <v>0.36030000000000001</v>
          </cell>
          <cell r="J4706">
            <v>40023</v>
          </cell>
          <cell r="K4706">
            <v>40906</v>
          </cell>
          <cell r="L4706">
            <v>676200</v>
          </cell>
        </row>
        <row r="4707">
          <cell r="B4707">
            <v>10000000</v>
          </cell>
          <cell r="C4707">
            <v>39988</v>
          </cell>
          <cell r="D4707" t="str">
            <v>A</v>
          </cell>
          <cell r="E4707" t="str">
            <v>T</v>
          </cell>
          <cell r="F4707">
            <v>11235551.439999999</v>
          </cell>
          <cell r="G4707">
            <v>583344</v>
          </cell>
          <cell r="H4707">
            <v>48.86</v>
          </cell>
          <cell r="I4707">
            <v>0.48859999999999998</v>
          </cell>
          <cell r="J4707">
            <v>40023</v>
          </cell>
          <cell r="K4707">
            <v>40906</v>
          </cell>
          <cell r="L4707">
            <v>245000</v>
          </cell>
        </row>
        <row r="4708">
          <cell r="B4708">
            <v>8000000</v>
          </cell>
          <cell r="C4708">
            <v>39988</v>
          </cell>
          <cell r="F4708">
            <v>4501650.49</v>
          </cell>
          <cell r="G4708">
            <v>509321</v>
          </cell>
          <cell r="H4708">
            <v>44.54</v>
          </cell>
          <cell r="I4708">
            <v>0.44540000000000002</v>
          </cell>
          <cell r="J4708">
            <v>40023</v>
          </cell>
          <cell r="K4708">
            <v>40723</v>
          </cell>
          <cell r="L4708">
            <v>212400</v>
          </cell>
        </row>
        <row r="4709">
          <cell r="B4709">
            <v>15000000</v>
          </cell>
          <cell r="C4709">
            <v>39988</v>
          </cell>
          <cell r="F4709">
            <v>8363330.6799999997</v>
          </cell>
          <cell r="G4709">
            <v>886030</v>
          </cell>
          <cell r="H4709">
            <v>36.04</v>
          </cell>
          <cell r="I4709">
            <v>0.3604</v>
          </cell>
          <cell r="J4709">
            <v>40023</v>
          </cell>
          <cell r="K4709">
            <v>40723</v>
          </cell>
          <cell r="L4709">
            <v>398250</v>
          </cell>
        </row>
        <row r="4710">
          <cell r="B4710">
            <v>11000000</v>
          </cell>
          <cell r="C4710">
            <v>39988</v>
          </cell>
          <cell r="F4710">
            <v>7937842.7699999996</v>
          </cell>
          <cell r="G4710">
            <v>458454</v>
          </cell>
          <cell r="H4710">
            <v>28.58</v>
          </cell>
          <cell r="I4710">
            <v>0.2858</v>
          </cell>
          <cell r="J4710">
            <v>40023</v>
          </cell>
          <cell r="K4710">
            <v>41089</v>
          </cell>
          <cell r="L4710">
            <v>158400</v>
          </cell>
        </row>
        <row r="4711">
          <cell r="B4711">
            <v>7000000</v>
          </cell>
          <cell r="C4711">
            <v>39988</v>
          </cell>
          <cell r="F4711">
            <v>3699081.44</v>
          </cell>
          <cell r="G4711">
            <v>388980</v>
          </cell>
          <cell r="H4711">
            <v>29.33</v>
          </cell>
          <cell r="I4711">
            <v>0.29330000000000001</v>
          </cell>
          <cell r="J4711">
            <v>40023</v>
          </cell>
          <cell r="K4711">
            <v>40723</v>
          </cell>
          <cell r="L4711">
            <v>115150</v>
          </cell>
        </row>
        <row r="4712">
          <cell r="B4712">
            <v>5000000</v>
          </cell>
          <cell r="C4712">
            <v>39988</v>
          </cell>
          <cell r="E4712" t="str">
            <v>P</v>
          </cell>
          <cell r="F4712">
            <v>639572.85</v>
          </cell>
          <cell r="G4712">
            <v>509157</v>
          </cell>
          <cell r="H4712">
            <v>38.729999999999997</v>
          </cell>
          <cell r="I4712">
            <v>0.38729999999999998</v>
          </cell>
          <cell r="J4712">
            <v>40023</v>
          </cell>
          <cell r="K4712">
            <v>40358</v>
          </cell>
          <cell r="L4712">
            <v>132500</v>
          </cell>
        </row>
        <row r="4713">
          <cell r="B4713">
            <v>6000000</v>
          </cell>
          <cell r="C4713">
            <v>39988</v>
          </cell>
          <cell r="F4713">
            <v>3291572.61</v>
          </cell>
          <cell r="G4713">
            <v>381991</v>
          </cell>
          <cell r="H4713">
            <v>44.54</v>
          </cell>
          <cell r="I4713">
            <v>0.44540000000000002</v>
          </cell>
          <cell r="J4713">
            <v>40023</v>
          </cell>
          <cell r="K4713">
            <v>40723</v>
          </cell>
          <cell r="L4713">
            <v>159300</v>
          </cell>
        </row>
        <row r="4714">
          <cell r="B4714">
            <v>4000000</v>
          </cell>
          <cell r="C4714">
            <v>39988</v>
          </cell>
          <cell r="F4714">
            <v>2234805.4900000002</v>
          </cell>
          <cell r="G4714">
            <v>254661</v>
          </cell>
          <cell r="H4714">
            <v>44.54</v>
          </cell>
          <cell r="I4714">
            <v>0.44540000000000002</v>
          </cell>
          <cell r="J4714">
            <v>40023</v>
          </cell>
          <cell r="K4714">
            <v>40723</v>
          </cell>
          <cell r="L4714">
            <v>106200</v>
          </cell>
        </row>
        <row r="4715">
          <cell r="B4715">
            <v>15000000</v>
          </cell>
          <cell r="C4715">
            <v>39988</v>
          </cell>
          <cell r="F4715">
            <v>11979569.869999999</v>
          </cell>
          <cell r="G4715">
            <v>686630</v>
          </cell>
          <cell r="H4715">
            <v>35.950000000000003</v>
          </cell>
          <cell r="I4715">
            <v>0.35950000000000004</v>
          </cell>
          <cell r="J4715">
            <v>40023</v>
          </cell>
          <cell r="K4715">
            <v>41089</v>
          </cell>
          <cell r="L4715">
            <v>292500</v>
          </cell>
        </row>
        <row r="4716">
          <cell r="B4716">
            <v>12000000</v>
          </cell>
          <cell r="C4716">
            <v>39988</v>
          </cell>
          <cell r="F4716">
            <v>8940989.9499999993</v>
          </cell>
          <cell r="G4716">
            <v>549304</v>
          </cell>
          <cell r="H4716">
            <v>35.950000000000003</v>
          </cell>
          <cell r="I4716">
            <v>0.35950000000000004</v>
          </cell>
          <cell r="J4716">
            <v>40023</v>
          </cell>
          <cell r="K4716">
            <v>41089</v>
          </cell>
          <cell r="L4716">
            <v>234000</v>
          </cell>
        </row>
        <row r="4717">
          <cell r="B4717">
            <v>4000000</v>
          </cell>
          <cell r="C4717">
            <v>39988</v>
          </cell>
          <cell r="D4717" t="str">
            <v>A</v>
          </cell>
          <cell r="E4717" t="str">
            <v>S</v>
          </cell>
          <cell r="F4717">
            <v>2253165.83</v>
          </cell>
          <cell r="G4717">
            <v>407325</v>
          </cell>
          <cell r="H4717">
            <v>38.729999999999997</v>
          </cell>
          <cell r="I4717">
            <v>0.38729999999999998</v>
          </cell>
          <cell r="J4717">
            <v>40023</v>
          </cell>
          <cell r="K4717">
            <v>40358</v>
          </cell>
          <cell r="L4717">
            <v>106000</v>
          </cell>
        </row>
        <row r="4718">
          <cell r="B4718">
            <v>6000000</v>
          </cell>
          <cell r="C4718">
            <v>39988</v>
          </cell>
          <cell r="F4718">
            <v>1928375.22</v>
          </cell>
          <cell r="G4718">
            <v>453332</v>
          </cell>
          <cell r="H4718">
            <v>41.5</v>
          </cell>
          <cell r="I4718">
            <v>0.41499999999999998</v>
          </cell>
          <cell r="J4718">
            <v>40023</v>
          </cell>
          <cell r="K4718">
            <v>40541</v>
          </cell>
          <cell r="L4718">
            <v>159000</v>
          </cell>
        </row>
        <row r="4719">
          <cell r="B4719">
            <v>12500000</v>
          </cell>
          <cell r="C4719">
            <v>39988</v>
          </cell>
          <cell r="F4719">
            <v>7299117.8799999999</v>
          </cell>
          <cell r="G4719">
            <v>738358</v>
          </cell>
          <cell r="H4719">
            <v>36.04</v>
          </cell>
          <cell r="I4719">
            <v>0.3604</v>
          </cell>
          <cell r="J4719">
            <v>40023</v>
          </cell>
          <cell r="K4719">
            <v>40723</v>
          </cell>
          <cell r="L4719">
            <v>331875</v>
          </cell>
        </row>
        <row r="4720">
          <cell r="B4720">
            <v>3000000</v>
          </cell>
          <cell r="C4720">
            <v>39988</v>
          </cell>
          <cell r="F4720">
            <v>1669696.06</v>
          </cell>
          <cell r="G4720">
            <v>190996</v>
          </cell>
          <cell r="H4720">
            <v>44.54</v>
          </cell>
          <cell r="I4720">
            <v>0.44540000000000002</v>
          </cell>
          <cell r="J4720">
            <v>40023</v>
          </cell>
          <cell r="K4720">
            <v>40723</v>
          </cell>
          <cell r="L4720">
            <v>79650</v>
          </cell>
        </row>
        <row r="4721">
          <cell r="B4721">
            <v>15000000</v>
          </cell>
          <cell r="C4721">
            <v>39988</v>
          </cell>
          <cell r="F4721">
            <v>6091640.6699999999</v>
          </cell>
          <cell r="G4721">
            <v>1091323</v>
          </cell>
          <cell r="H4721">
            <v>36.090000000000003</v>
          </cell>
          <cell r="I4721">
            <v>0.36090000000000005</v>
          </cell>
          <cell r="J4721">
            <v>40023</v>
          </cell>
          <cell r="K4721">
            <v>40541</v>
          </cell>
          <cell r="L4721">
            <v>397500</v>
          </cell>
        </row>
        <row r="4722">
          <cell r="B4722">
            <v>3000000</v>
          </cell>
          <cell r="C4722">
            <v>39988</v>
          </cell>
          <cell r="F4722">
            <v>953193.03</v>
          </cell>
          <cell r="G4722">
            <v>208366</v>
          </cell>
          <cell r="H4722">
            <v>29.57</v>
          </cell>
          <cell r="I4722">
            <v>0.29570000000000002</v>
          </cell>
          <cell r="J4722">
            <v>40023</v>
          </cell>
          <cell r="K4722">
            <v>40541</v>
          </cell>
          <cell r="L4722">
            <v>49200</v>
          </cell>
        </row>
        <row r="4723">
          <cell r="B4723">
            <v>12000000</v>
          </cell>
          <cell r="C4723">
            <v>39988</v>
          </cell>
          <cell r="F4723">
            <v>7374616.8899999997</v>
          </cell>
          <cell r="G4723">
            <v>708824</v>
          </cell>
          <cell r="H4723">
            <v>36.04</v>
          </cell>
          <cell r="I4723">
            <v>0.3604</v>
          </cell>
          <cell r="J4723">
            <v>40023</v>
          </cell>
          <cell r="K4723">
            <v>40723</v>
          </cell>
          <cell r="L4723">
            <v>318600</v>
          </cell>
        </row>
        <row r="4724">
          <cell r="B4724">
            <v>4000000</v>
          </cell>
          <cell r="C4724">
            <v>39988</v>
          </cell>
          <cell r="D4724" t="str">
            <v>A</v>
          </cell>
          <cell r="E4724" t="str">
            <v>T</v>
          </cell>
          <cell r="F4724">
            <v>3082448.25</v>
          </cell>
          <cell r="G4724">
            <v>407325</v>
          </cell>
          <cell r="H4724">
            <v>38.729999999999997</v>
          </cell>
          <cell r="I4724">
            <v>0.38729999999999998</v>
          </cell>
          <cell r="J4724">
            <v>40023</v>
          </cell>
          <cell r="K4724">
            <v>40358</v>
          </cell>
          <cell r="L4724">
            <v>106000</v>
          </cell>
        </row>
        <row r="4725">
          <cell r="B4725">
            <v>20000000</v>
          </cell>
          <cell r="C4725">
            <v>39988</v>
          </cell>
          <cell r="F4725">
            <v>14860960.970000001</v>
          </cell>
          <cell r="G4725">
            <v>915507</v>
          </cell>
          <cell r="H4725">
            <v>35.950000000000003</v>
          </cell>
          <cell r="I4725">
            <v>0.35950000000000004</v>
          </cell>
          <cell r="J4725">
            <v>40023</v>
          </cell>
          <cell r="K4725">
            <v>41089</v>
          </cell>
          <cell r="L4725">
            <v>390000</v>
          </cell>
        </row>
        <row r="4726">
          <cell r="B4726">
            <v>10000000</v>
          </cell>
          <cell r="C4726">
            <v>39988</v>
          </cell>
          <cell r="F4726">
            <v>4137232.04</v>
          </cell>
          <cell r="G4726">
            <v>755553</v>
          </cell>
          <cell r="H4726">
            <v>41.5</v>
          </cell>
          <cell r="I4726">
            <v>0.41499999999999998</v>
          </cell>
          <cell r="J4726">
            <v>40023</v>
          </cell>
          <cell r="K4726">
            <v>40541</v>
          </cell>
          <cell r="L4726">
            <v>265000</v>
          </cell>
        </row>
        <row r="4727">
          <cell r="B4727">
            <v>10000000</v>
          </cell>
          <cell r="C4727">
            <v>39988</v>
          </cell>
          <cell r="F4727">
            <v>5563375.3600000003</v>
          </cell>
          <cell r="G4727">
            <v>636651</v>
          </cell>
          <cell r="H4727">
            <v>44.54</v>
          </cell>
          <cell r="I4727">
            <v>0.44540000000000002</v>
          </cell>
          <cell r="J4727">
            <v>40023</v>
          </cell>
          <cell r="K4727">
            <v>40723</v>
          </cell>
          <cell r="L4727">
            <v>265500</v>
          </cell>
        </row>
        <row r="4728">
          <cell r="B4728">
            <v>4000000</v>
          </cell>
          <cell r="C4728">
            <v>39988</v>
          </cell>
          <cell r="F4728">
            <v>2112933.4</v>
          </cell>
          <cell r="G4728">
            <v>222275</v>
          </cell>
          <cell r="H4728">
            <v>29.33</v>
          </cell>
          <cell r="I4728">
            <v>0.29330000000000001</v>
          </cell>
          <cell r="J4728">
            <v>40023</v>
          </cell>
          <cell r="K4728">
            <v>40723</v>
          </cell>
          <cell r="L4728">
            <v>65800</v>
          </cell>
        </row>
        <row r="4729">
          <cell r="B4729">
            <v>5000000</v>
          </cell>
          <cell r="C4729">
            <v>39988</v>
          </cell>
          <cell r="F4729">
            <v>2965200.33</v>
          </cell>
          <cell r="G4729">
            <v>318326</v>
          </cell>
          <cell r="H4729">
            <v>44.54</v>
          </cell>
          <cell r="I4729">
            <v>0.44540000000000002</v>
          </cell>
          <cell r="J4729">
            <v>40023</v>
          </cell>
          <cell r="K4729">
            <v>40723</v>
          </cell>
          <cell r="L4729">
            <v>132750</v>
          </cell>
        </row>
        <row r="4730">
          <cell r="B4730">
            <v>12000000</v>
          </cell>
          <cell r="C4730">
            <v>39988</v>
          </cell>
          <cell r="F4730">
            <v>8894509.6600000001</v>
          </cell>
          <cell r="G4730">
            <v>549304</v>
          </cell>
          <cell r="H4730">
            <v>35.950000000000003</v>
          </cell>
          <cell r="I4730">
            <v>0.35950000000000004</v>
          </cell>
          <cell r="J4730">
            <v>40023</v>
          </cell>
          <cell r="K4730">
            <v>41089</v>
          </cell>
          <cell r="L4730">
            <v>234000</v>
          </cell>
        </row>
        <row r="4731">
          <cell r="B4731">
            <v>10000000</v>
          </cell>
          <cell r="C4731">
            <v>39988</v>
          </cell>
          <cell r="F4731">
            <v>7927955.5599999996</v>
          </cell>
          <cell r="G4731">
            <v>552789</v>
          </cell>
          <cell r="H4731">
            <v>51.88</v>
          </cell>
          <cell r="I4731">
            <v>0.51880000000000004</v>
          </cell>
          <cell r="J4731">
            <v>40023</v>
          </cell>
          <cell r="K4731">
            <v>41089</v>
          </cell>
          <cell r="L4731">
            <v>195000</v>
          </cell>
        </row>
        <row r="4732">
          <cell r="B4732">
            <v>5000000</v>
          </cell>
          <cell r="C4732">
            <v>39988</v>
          </cell>
          <cell r="E4732" t="str">
            <v>P</v>
          </cell>
          <cell r="F4732">
            <v>3628872.67</v>
          </cell>
          <cell r="G4732">
            <v>318326</v>
          </cell>
          <cell r="H4732">
            <v>44.54</v>
          </cell>
          <cell r="I4732">
            <v>0.44540000000000002</v>
          </cell>
          <cell r="J4732">
            <v>40023</v>
          </cell>
          <cell r="K4732">
            <v>40723</v>
          </cell>
          <cell r="L4732">
            <v>132750</v>
          </cell>
        </row>
        <row r="4733">
          <cell r="B4733">
            <v>10000000</v>
          </cell>
          <cell r="C4733">
            <v>39988</v>
          </cell>
          <cell r="F4733">
            <v>5388596.2199999997</v>
          </cell>
          <cell r="G4733">
            <v>636651</v>
          </cell>
          <cell r="H4733">
            <v>44.54</v>
          </cell>
          <cell r="I4733">
            <v>0.44540000000000002</v>
          </cell>
          <cell r="J4733">
            <v>40023</v>
          </cell>
          <cell r="K4733">
            <v>40723</v>
          </cell>
          <cell r="L4733">
            <v>265500</v>
          </cell>
        </row>
        <row r="4734">
          <cell r="B4734">
            <v>20000000</v>
          </cell>
          <cell r="C4734">
            <v>39988</v>
          </cell>
          <cell r="E4734" t="str">
            <v>R</v>
          </cell>
          <cell r="F4734">
            <v>15920240.220000001</v>
          </cell>
          <cell r="G4734">
            <v>1181373</v>
          </cell>
          <cell r="H4734">
            <v>36.04</v>
          </cell>
          <cell r="I4734">
            <v>0.3604</v>
          </cell>
          <cell r="J4734">
            <v>40023</v>
          </cell>
          <cell r="K4734">
            <v>40723</v>
          </cell>
          <cell r="L4734">
            <v>531000</v>
          </cell>
        </row>
        <row r="4735">
          <cell r="B4735">
            <v>7000000</v>
          </cell>
          <cell r="C4735">
            <v>39988</v>
          </cell>
          <cell r="F4735">
            <v>3897309.47</v>
          </cell>
          <cell r="G4735">
            <v>445656</v>
          </cell>
          <cell r="H4735">
            <v>44.54</v>
          </cell>
          <cell r="I4735">
            <v>0.44540000000000002</v>
          </cell>
          <cell r="J4735">
            <v>40023</v>
          </cell>
          <cell r="K4735">
            <v>40723</v>
          </cell>
          <cell r="L4735">
            <v>185850</v>
          </cell>
        </row>
        <row r="4736">
          <cell r="B4736">
            <v>7000000</v>
          </cell>
          <cell r="C4736">
            <v>39988</v>
          </cell>
          <cell r="E4736" t="str">
            <v>R</v>
          </cell>
          <cell r="F4736">
            <v>7577776.6100000003</v>
          </cell>
          <cell r="G4736">
            <v>408341</v>
          </cell>
          <cell r="H4736">
            <v>48.86</v>
          </cell>
          <cell r="I4736">
            <v>0.48859999999999998</v>
          </cell>
          <cell r="J4736">
            <v>40023</v>
          </cell>
          <cell r="K4736">
            <v>40906</v>
          </cell>
          <cell r="L4736">
            <v>171500</v>
          </cell>
        </row>
        <row r="4737">
          <cell r="B4737">
            <v>12000000</v>
          </cell>
          <cell r="C4737">
            <v>39988</v>
          </cell>
          <cell r="E4737" t="str">
            <v>P</v>
          </cell>
          <cell r="F4737">
            <v>10540780.27</v>
          </cell>
          <cell r="G4737">
            <v>549304</v>
          </cell>
          <cell r="H4737">
            <v>35.950000000000003</v>
          </cell>
          <cell r="I4737">
            <v>0.35950000000000004</v>
          </cell>
          <cell r="J4737">
            <v>40023</v>
          </cell>
          <cell r="K4737">
            <v>41089</v>
          </cell>
          <cell r="L4737">
            <v>234000</v>
          </cell>
        </row>
        <row r="4738">
          <cell r="B4738">
            <v>10000000</v>
          </cell>
          <cell r="C4738">
            <v>39989</v>
          </cell>
          <cell r="E4738" t="str">
            <v>R</v>
          </cell>
          <cell r="F4738">
            <v>4426072.8899999997</v>
          </cell>
          <cell r="G4738">
            <v>1018313</v>
          </cell>
          <cell r="H4738">
            <v>38.729999999999997</v>
          </cell>
          <cell r="I4738">
            <v>0.38729999999999998</v>
          </cell>
          <cell r="J4738">
            <v>40023</v>
          </cell>
          <cell r="K4738">
            <v>40358</v>
          </cell>
          <cell r="L4738">
            <v>265000</v>
          </cell>
        </row>
        <row r="4739">
          <cell r="B4739">
            <v>10000000</v>
          </cell>
          <cell r="C4739">
            <v>39989</v>
          </cell>
          <cell r="F4739">
            <v>6120639.2800000003</v>
          </cell>
          <cell r="G4739">
            <v>636651</v>
          </cell>
          <cell r="H4739">
            <v>44.54</v>
          </cell>
          <cell r="I4739">
            <v>0.44540000000000002</v>
          </cell>
          <cell r="J4739">
            <v>40023</v>
          </cell>
          <cell r="K4739">
            <v>40723</v>
          </cell>
          <cell r="L4739">
            <v>265500</v>
          </cell>
        </row>
        <row r="4740">
          <cell r="B4740">
            <v>4000000</v>
          </cell>
          <cell r="C4740">
            <v>39989</v>
          </cell>
          <cell r="F4740">
            <v>1627111.87</v>
          </cell>
          <cell r="G4740">
            <v>302221</v>
          </cell>
          <cell r="H4740">
            <v>41.5</v>
          </cell>
          <cell r="I4740">
            <v>0.41499999999999998</v>
          </cell>
          <cell r="J4740">
            <v>40023</v>
          </cell>
          <cell r="K4740">
            <v>40541</v>
          </cell>
          <cell r="L4740">
            <v>106000</v>
          </cell>
        </row>
        <row r="4741">
          <cell r="B4741">
            <v>10000000</v>
          </cell>
          <cell r="C4741">
            <v>39989</v>
          </cell>
          <cell r="F4741">
            <v>5377216.0300000003</v>
          </cell>
          <cell r="G4741">
            <v>636651</v>
          </cell>
          <cell r="H4741">
            <v>44.54</v>
          </cell>
          <cell r="I4741">
            <v>0.44540000000000002</v>
          </cell>
          <cell r="J4741">
            <v>40023</v>
          </cell>
          <cell r="K4741">
            <v>40723</v>
          </cell>
          <cell r="L4741">
            <v>265500</v>
          </cell>
        </row>
        <row r="4742">
          <cell r="B4742">
            <v>2500000</v>
          </cell>
          <cell r="C4742">
            <v>39989</v>
          </cell>
          <cell r="F4742">
            <v>1189508.57</v>
          </cell>
          <cell r="G4742">
            <v>159163</v>
          </cell>
          <cell r="H4742">
            <v>44.54</v>
          </cell>
          <cell r="I4742">
            <v>0.44540000000000002</v>
          </cell>
          <cell r="J4742">
            <v>40023</v>
          </cell>
          <cell r="K4742">
            <v>40723</v>
          </cell>
          <cell r="L4742">
            <v>66375</v>
          </cell>
        </row>
        <row r="4743">
          <cell r="B4743">
            <v>5000000</v>
          </cell>
          <cell r="C4743">
            <v>39989</v>
          </cell>
          <cell r="F4743">
            <v>4269547.16</v>
          </cell>
          <cell r="G4743">
            <v>276395</v>
          </cell>
          <cell r="H4743">
            <v>51.88</v>
          </cell>
          <cell r="I4743">
            <v>0.51880000000000004</v>
          </cell>
          <cell r="J4743">
            <v>40023</v>
          </cell>
          <cell r="K4743">
            <v>41089</v>
          </cell>
          <cell r="L4743">
            <v>97500</v>
          </cell>
        </row>
        <row r="4744">
          <cell r="B4744">
            <v>10500000</v>
          </cell>
          <cell r="C4744">
            <v>39989</v>
          </cell>
          <cell r="F4744">
            <v>6679054.7000000002</v>
          </cell>
          <cell r="G4744">
            <v>620221</v>
          </cell>
          <cell r="H4744">
            <v>36.04</v>
          </cell>
          <cell r="I4744">
            <v>0.3604</v>
          </cell>
          <cell r="J4744">
            <v>40023</v>
          </cell>
          <cell r="K4744">
            <v>40723</v>
          </cell>
          <cell r="L4744">
            <v>278775</v>
          </cell>
        </row>
        <row r="4745">
          <cell r="B4745">
            <v>5000000</v>
          </cell>
          <cell r="C4745">
            <v>39989</v>
          </cell>
          <cell r="F4745">
            <v>1706044.06</v>
          </cell>
          <cell r="G4745">
            <v>377777</v>
          </cell>
          <cell r="H4745">
            <v>41.5</v>
          </cell>
          <cell r="I4745">
            <v>0.41499999999999998</v>
          </cell>
          <cell r="J4745">
            <v>40023</v>
          </cell>
          <cell r="K4745">
            <v>40541</v>
          </cell>
          <cell r="L4745">
            <v>132500</v>
          </cell>
        </row>
        <row r="4746">
          <cell r="B4746">
            <v>11000000</v>
          </cell>
          <cell r="C4746">
            <v>39989</v>
          </cell>
          <cell r="D4746" t="str">
            <v>A</v>
          </cell>
          <cell r="E4746" t="str">
            <v>S</v>
          </cell>
          <cell r="F4746">
            <v>9603197.5</v>
          </cell>
          <cell r="G4746">
            <v>649755</v>
          </cell>
          <cell r="H4746">
            <v>36.04</v>
          </cell>
          <cell r="I4746">
            <v>0.3604</v>
          </cell>
          <cell r="J4746">
            <v>40023</v>
          </cell>
          <cell r="K4746">
            <v>40723</v>
          </cell>
          <cell r="L4746">
            <v>292050</v>
          </cell>
        </row>
        <row r="4747">
          <cell r="B4747">
            <v>14000000</v>
          </cell>
          <cell r="C4747">
            <v>39989</v>
          </cell>
          <cell r="E4747" t="str">
            <v>Q</v>
          </cell>
          <cell r="F4747">
            <v>12708827.16</v>
          </cell>
          <cell r="G4747">
            <v>640855</v>
          </cell>
          <cell r="H4747">
            <v>35.950000000000003</v>
          </cell>
          <cell r="I4747">
            <v>0.35950000000000004</v>
          </cell>
          <cell r="J4747">
            <v>40023</v>
          </cell>
          <cell r="K4747">
            <v>41089</v>
          </cell>
          <cell r="L4747">
            <v>273000</v>
          </cell>
        </row>
        <row r="4748">
          <cell r="B4748">
            <v>3000000</v>
          </cell>
          <cell r="C4748">
            <v>39989</v>
          </cell>
          <cell r="F4748">
            <v>1584760.09</v>
          </cell>
          <cell r="G4748">
            <v>190996</v>
          </cell>
          <cell r="H4748">
            <v>44.54</v>
          </cell>
          <cell r="I4748">
            <v>0.44540000000000002</v>
          </cell>
          <cell r="J4748">
            <v>40023</v>
          </cell>
          <cell r="K4748">
            <v>40723</v>
          </cell>
          <cell r="L4748">
            <v>79650</v>
          </cell>
        </row>
        <row r="4749">
          <cell r="B4749">
            <v>10500000</v>
          </cell>
          <cell r="C4749">
            <v>39989</v>
          </cell>
          <cell r="F4749">
            <v>5633403</v>
          </cell>
          <cell r="G4749">
            <v>620221</v>
          </cell>
          <cell r="H4749">
            <v>36.04</v>
          </cell>
          <cell r="I4749">
            <v>0.3604</v>
          </cell>
          <cell r="J4749">
            <v>40023</v>
          </cell>
          <cell r="K4749">
            <v>40723</v>
          </cell>
          <cell r="L4749">
            <v>278775</v>
          </cell>
        </row>
        <row r="4750">
          <cell r="B4750">
            <v>10000000</v>
          </cell>
          <cell r="C4750">
            <v>39989</v>
          </cell>
          <cell r="F4750">
            <v>7810316.1100000003</v>
          </cell>
          <cell r="G4750">
            <v>416776</v>
          </cell>
          <cell r="H4750">
            <v>28.58</v>
          </cell>
          <cell r="I4750">
            <v>0.2858</v>
          </cell>
          <cell r="J4750">
            <v>40023</v>
          </cell>
          <cell r="K4750">
            <v>41089</v>
          </cell>
          <cell r="L4750">
            <v>144000</v>
          </cell>
        </row>
        <row r="4751">
          <cell r="B4751">
            <v>4500000</v>
          </cell>
          <cell r="C4751">
            <v>39989</v>
          </cell>
          <cell r="E4751" t="str">
            <v>R</v>
          </cell>
          <cell r="F4751">
            <v>2954504.95</v>
          </cell>
          <cell r="G4751">
            <v>339999</v>
          </cell>
          <cell r="H4751">
            <v>41.5</v>
          </cell>
          <cell r="I4751">
            <v>0.41499999999999998</v>
          </cell>
          <cell r="J4751">
            <v>40023</v>
          </cell>
          <cell r="K4751">
            <v>40541</v>
          </cell>
          <cell r="L4751">
            <v>119250</v>
          </cell>
        </row>
        <row r="4752">
          <cell r="B4752">
            <v>7000000</v>
          </cell>
          <cell r="C4752">
            <v>39989</v>
          </cell>
          <cell r="F4752">
            <v>3903440.67</v>
          </cell>
          <cell r="G4752">
            <v>445656</v>
          </cell>
          <cell r="H4752">
            <v>44.54</v>
          </cell>
          <cell r="I4752">
            <v>0.44540000000000002</v>
          </cell>
          <cell r="J4752">
            <v>40023</v>
          </cell>
          <cell r="K4752">
            <v>40723</v>
          </cell>
          <cell r="L4752">
            <v>185850</v>
          </cell>
        </row>
        <row r="4753">
          <cell r="B4753">
            <v>18000000</v>
          </cell>
          <cell r="C4753">
            <v>39989</v>
          </cell>
          <cell r="E4753" t="str">
            <v>P</v>
          </cell>
          <cell r="F4753">
            <v>811609.31</v>
          </cell>
          <cell r="G4753">
            <v>1807778</v>
          </cell>
          <cell r="H4753">
            <v>35.94</v>
          </cell>
          <cell r="I4753">
            <v>0.3594</v>
          </cell>
          <cell r="J4753">
            <v>40023</v>
          </cell>
          <cell r="K4753">
            <v>40358</v>
          </cell>
          <cell r="L4753">
            <v>477000</v>
          </cell>
        </row>
        <row r="4754">
          <cell r="B4754">
            <v>10000000</v>
          </cell>
          <cell r="C4754">
            <v>39989</v>
          </cell>
          <cell r="F4754">
            <v>8449709.8300000001</v>
          </cell>
          <cell r="G4754">
            <v>552789</v>
          </cell>
          <cell r="H4754">
            <v>51.88</v>
          </cell>
          <cell r="I4754">
            <v>0.51880000000000004</v>
          </cell>
          <cell r="J4754">
            <v>40023</v>
          </cell>
          <cell r="K4754">
            <v>41089</v>
          </cell>
          <cell r="L4754">
            <v>195000</v>
          </cell>
        </row>
        <row r="4755">
          <cell r="B4755">
            <v>5000000</v>
          </cell>
          <cell r="C4755">
            <v>39989</v>
          </cell>
          <cell r="E4755" t="str">
            <v>Q</v>
          </cell>
          <cell r="F4755">
            <v>4184726.04</v>
          </cell>
          <cell r="G4755">
            <v>318326</v>
          </cell>
          <cell r="H4755">
            <v>44.54</v>
          </cell>
          <cell r="I4755">
            <v>0.44540000000000002</v>
          </cell>
          <cell r="J4755">
            <v>40023</v>
          </cell>
          <cell r="K4755">
            <v>40723</v>
          </cell>
          <cell r="L4755">
            <v>132750</v>
          </cell>
        </row>
        <row r="4756">
          <cell r="B4756">
            <v>4500000</v>
          </cell>
          <cell r="C4756">
            <v>39989</v>
          </cell>
          <cell r="F4756">
            <v>2510389.2200000002</v>
          </cell>
          <cell r="G4756">
            <v>286493</v>
          </cell>
          <cell r="H4756">
            <v>44.54</v>
          </cell>
          <cell r="I4756">
            <v>0.44540000000000002</v>
          </cell>
          <cell r="J4756">
            <v>40023</v>
          </cell>
          <cell r="K4756">
            <v>40723</v>
          </cell>
          <cell r="L4756">
            <v>119475</v>
          </cell>
        </row>
        <row r="4757">
          <cell r="B4757">
            <v>4000000</v>
          </cell>
          <cell r="C4757">
            <v>39989</v>
          </cell>
          <cell r="F4757">
            <v>2105951.77</v>
          </cell>
          <cell r="G4757">
            <v>222275</v>
          </cell>
          <cell r="H4757">
            <v>29.33</v>
          </cell>
          <cell r="I4757">
            <v>0.29330000000000001</v>
          </cell>
          <cell r="J4757">
            <v>40023</v>
          </cell>
          <cell r="K4757">
            <v>40723</v>
          </cell>
          <cell r="L4757">
            <v>65800</v>
          </cell>
        </row>
        <row r="4758">
          <cell r="B4758">
            <v>5000000</v>
          </cell>
          <cell r="C4758">
            <v>39989</v>
          </cell>
          <cell r="F4758">
            <v>1701019.68</v>
          </cell>
          <cell r="G4758">
            <v>377777</v>
          </cell>
          <cell r="H4758">
            <v>41.5</v>
          </cell>
          <cell r="I4758">
            <v>0.41499999999999998</v>
          </cell>
          <cell r="J4758">
            <v>40023</v>
          </cell>
          <cell r="K4758">
            <v>40541</v>
          </cell>
          <cell r="L4758">
            <v>132500</v>
          </cell>
        </row>
        <row r="4759">
          <cell r="B4759">
            <v>11000000</v>
          </cell>
          <cell r="C4759">
            <v>39989</v>
          </cell>
          <cell r="F4759">
            <v>8817116.5700000003</v>
          </cell>
          <cell r="G4759">
            <v>503529</v>
          </cell>
          <cell r="H4759">
            <v>35.950000000000003</v>
          </cell>
          <cell r="I4759">
            <v>0.35950000000000004</v>
          </cell>
          <cell r="J4759">
            <v>40023</v>
          </cell>
          <cell r="K4759">
            <v>41089</v>
          </cell>
          <cell r="L4759">
            <v>214500</v>
          </cell>
        </row>
        <row r="4760">
          <cell r="B4760">
            <v>5000000</v>
          </cell>
          <cell r="C4760">
            <v>39989</v>
          </cell>
          <cell r="E4760" t="str">
            <v>P</v>
          </cell>
          <cell r="F4760">
            <v>138886.34</v>
          </cell>
          <cell r="G4760">
            <v>509157</v>
          </cell>
          <cell r="H4760">
            <v>38.729999999999997</v>
          </cell>
          <cell r="I4760">
            <v>0.38729999999999998</v>
          </cell>
          <cell r="J4760">
            <v>40023</v>
          </cell>
          <cell r="K4760">
            <v>40358</v>
          </cell>
          <cell r="L4760">
            <v>132500</v>
          </cell>
        </row>
        <row r="4761">
          <cell r="B4761">
            <v>3500000</v>
          </cell>
          <cell r="C4761">
            <v>39989</v>
          </cell>
          <cell r="F4761">
            <v>1167662.5900000001</v>
          </cell>
          <cell r="G4761">
            <v>264444</v>
          </cell>
          <cell r="H4761">
            <v>41.5</v>
          </cell>
          <cell r="I4761">
            <v>0.41499999999999998</v>
          </cell>
          <cell r="J4761">
            <v>40023</v>
          </cell>
          <cell r="K4761">
            <v>40541</v>
          </cell>
          <cell r="L4761">
            <v>92750</v>
          </cell>
        </row>
        <row r="4762">
          <cell r="B4762">
            <v>8000000</v>
          </cell>
          <cell r="C4762">
            <v>39989</v>
          </cell>
          <cell r="F4762">
            <v>4847051.0599999996</v>
          </cell>
          <cell r="G4762">
            <v>509321</v>
          </cell>
          <cell r="H4762">
            <v>44.54</v>
          </cell>
          <cell r="I4762">
            <v>0.44540000000000002</v>
          </cell>
          <cell r="J4762">
            <v>40023</v>
          </cell>
          <cell r="K4762">
            <v>40723</v>
          </cell>
          <cell r="L4762">
            <v>212400</v>
          </cell>
        </row>
        <row r="4763">
          <cell r="B4763">
            <v>6500000</v>
          </cell>
          <cell r="C4763">
            <v>39989</v>
          </cell>
          <cell r="E4763" t="str">
            <v>P</v>
          </cell>
          <cell r="F4763">
            <v>5213013.55</v>
          </cell>
          <cell r="G4763">
            <v>413824</v>
          </cell>
          <cell r="H4763">
            <v>44.54</v>
          </cell>
          <cell r="I4763">
            <v>0.44540000000000002</v>
          </cell>
          <cell r="J4763">
            <v>40023</v>
          </cell>
          <cell r="K4763">
            <v>40723</v>
          </cell>
          <cell r="L4763">
            <v>172575</v>
          </cell>
        </row>
        <row r="4764">
          <cell r="B4764">
            <v>10500000</v>
          </cell>
          <cell r="C4764">
            <v>39989</v>
          </cell>
          <cell r="F4764">
            <v>7701998.2300000004</v>
          </cell>
          <cell r="G4764">
            <v>480641</v>
          </cell>
          <cell r="H4764">
            <v>35.950000000000003</v>
          </cell>
          <cell r="I4764">
            <v>0.35950000000000004</v>
          </cell>
          <cell r="J4764">
            <v>40023</v>
          </cell>
          <cell r="K4764">
            <v>41089</v>
          </cell>
          <cell r="L4764">
            <v>204750</v>
          </cell>
        </row>
        <row r="4765">
          <cell r="B4765">
            <v>3500000</v>
          </cell>
          <cell r="C4765">
            <v>39989</v>
          </cell>
          <cell r="F4765">
            <v>1190937.3400000001</v>
          </cell>
          <cell r="G4765">
            <v>264444</v>
          </cell>
          <cell r="H4765">
            <v>41.5</v>
          </cell>
          <cell r="I4765">
            <v>0.41499999999999998</v>
          </cell>
          <cell r="J4765">
            <v>40023</v>
          </cell>
          <cell r="K4765">
            <v>40541</v>
          </cell>
          <cell r="L4765">
            <v>92750</v>
          </cell>
        </row>
        <row r="4766">
          <cell r="B4766">
            <v>5000000</v>
          </cell>
          <cell r="C4766">
            <v>39989</v>
          </cell>
          <cell r="F4766">
            <v>3186872.45</v>
          </cell>
          <cell r="G4766">
            <v>318326</v>
          </cell>
          <cell r="H4766">
            <v>44.54</v>
          </cell>
          <cell r="I4766">
            <v>0.44540000000000002</v>
          </cell>
          <cell r="J4766">
            <v>40023</v>
          </cell>
          <cell r="K4766">
            <v>40723</v>
          </cell>
          <cell r="L4766">
            <v>132750</v>
          </cell>
        </row>
        <row r="4767">
          <cell r="B4767">
            <v>3500000</v>
          </cell>
          <cell r="C4767">
            <v>39989</v>
          </cell>
          <cell r="F4767">
            <v>1111266.4099999999</v>
          </cell>
          <cell r="G4767">
            <v>243093</v>
          </cell>
          <cell r="H4767">
            <v>29.57</v>
          </cell>
          <cell r="I4767">
            <v>0.29570000000000002</v>
          </cell>
          <cell r="J4767">
            <v>40023</v>
          </cell>
          <cell r="K4767">
            <v>40541</v>
          </cell>
          <cell r="L4767">
            <v>57400</v>
          </cell>
        </row>
        <row r="4768">
          <cell r="B4768">
            <v>4000000</v>
          </cell>
          <cell r="C4768">
            <v>39989</v>
          </cell>
          <cell r="F4768">
            <v>2234380.75</v>
          </cell>
          <cell r="G4768">
            <v>254661</v>
          </cell>
          <cell r="H4768">
            <v>44.54</v>
          </cell>
          <cell r="I4768">
            <v>0.44540000000000002</v>
          </cell>
          <cell r="J4768">
            <v>40023</v>
          </cell>
          <cell r="K4768">
            <v>40723</v>
          </cell>
          <cell r="L4768">
            <v>106200</v>
          </cell>
        </row>
        <row r="4769">
          <cell r="B4769">
            <v>3500000</v>
          </cell>
          <cell r="C4769">
            <v>39989</v>
          </cell>
          <cell r="E4769" t="str">
            <v>P</v>
          </cell>
          <cell r="F4769">
            <v>2663906.9900000002</v>
          </cell>
          <cell r="G4769">
            <v>222828</v>
          </cell>
          <cell r="H4769">
            <v>44.54</v>
          </cell>
          <cell r="I4769">
            <v>0.44540000000000002</v>
          </cell>
          <cell r="J4769">
            <v>40023</v>
          </cell>
          <cell r="K4769">
            <v>40723</v>
          </cell>
          <cell r="L4769">
            <v>92925</v>
          </cell>
        </row>
        <row r="4770">
          <cell r="B4770">
            <v>12000000</v>
          </cell>
          <cell r="C4770">
            <v>39989</v>
          </cell>
          <cell r="F4770">
            <v>8699092.9900000002</v>
          </cell>
          <cell r="G4770">
            <v>500131</v>
          </cell>
          <cell r="H4770">
            <v>28.58</v>
          </cell>
          <cell r="I4770">
            <v>0.2858</v>
          </cell>
          <cell r="J4770">
            <v>40023</v>
          </cell>
          <cell r="K4770">
            <v>41089</v>
          </cell>
          <cell r="L4770">
            <v>172800</v>
          </cell>
        </row>
        <row r="4771">
          <cell r="B4771">
            <v>10500000</v>
          </cell>
          <cell r="C4771">
            <v>39989</v>
          </cell>
          <cell r="E4771" t="str">
            <v>Q</v>
          </cell>
          <cell r="F4771">
            <v>9176054.8800000008</v>
          </cell>
          <cell r="G4771">
            <v>480641</v>
          </cell>
          <cell r="H4771">
            <v>35.950000000000003</v>
          </cell>
          <cell r="I4771">
            <v>0.35950000000000004</v>
          </cell>
          <cell r="J4771">
            <v>40023</v>
          </cell>
          <cell r="K4771">
            <v>41089</v>
          </cell>
          <cell r="L4771">
            <v>204750</v>
          </cell>
        </row>
        <row r="4772">
          <cell r="B4772">
            <v>26000000</v>
          </cell>
          <cell r="C4772">
            <v>39989</v>
          </cell>
          <cell r="F4772">
            <v>19412871.940000001</v>
          </cell>
          <cell r="G4772">
            <v>1190159</v>
          </cell>
          <cell r="H4772">
            <v>35.950000000000003</v>
          </cell>
          <cell r="I4772">
            <v>0.35950000000000004</v>
          </cell>
          <cell r="J4772">
            <v>40023</v>
          </cell>
          <cell r="K4772">
            <v>41089</v>
          </cell>
          <cell r="L4772">
            <v>507000</v>
          </cell>
        </row>
        <row r="4773">
          <cell r="B4773">
            <v>3000000</v>
          </cell>
          <cell r="C4773">
            <v>39989</v>
          </cell>
          <cell r="F4773">
            <v>1619662.77</v>
          </cell>
          <cell r="G4773">
            <v>190996</v>
          </cell>
          <cell r="H4773">
            <v>44.54</v>
          </cell>
          <cell r="I4773">
            <v>0.44540000000000002</v>
          </cell>
          <cell r="J4773">
            <v>40023</v>
          </cell>
          <cell r="K4773">
            <v>40723</v>
          </cell>
          <cell r="L4773">
            <v>79650</v>
          </cell>
        </row>
        <row r="4774">
          <cell r="B4774">
            <v>49000000</v>
          </cell>
          <cell r="C4774">
            <v>39989</v>
          </cell>
          <cell r="E4774" t="str">
            <v>P</v>
          </cell>
          <cell r="F4774">
            <v>40136447.630000003</v>
          </cell>
          <cell r="G4774">
            <v>2042201</v>
          </cell>
          <cell r="H4774">
            <v>28.58</v>
          </cell>
          <cell r="I4774">
            <v>0.2858</v>
          </cell>
          <cell r="J4774">
            <v>40023</v>
          </cell>
          <cell r="K4774">
            <v>41089</v>
          </cell>
          <cell r="L4774">
            <v>705600</v>
          </cell>
        </row>
        <row r="4775">
          <cell r="B4775">
            <v>3500000</v>
          </cell>
          <cell r="C4775">
            <v>39989</v>
          </cell>
          <cell r="F4775">
            <v>1164970.08</v>
          </cell>
          <cell r="G4775">
            <v>264444</v>
          </cell>
          <cell r="H4775">
            <v>41.5</v>
          </cell>
          <cell r="I4775">
            <v>0.41499999999999998</v>
          </cell>
          <cell r="J4775">
            <v>40023</v>
          </cell>
          <cell r="K4775">
            <v>40541</v>
          </cell>
          <cell r="L4775">
            <v>92750</v>
          </cell>
        </row>
        <row r="4776">
          <cell r="B4776">
            <v>40000000</v>
          </cell>
          <cell r="C4776">
            <v>39989</v>
          </cell>
          <cell r="F4776">
            <v>21383214.949999999</v>
          </cell>
          <cell r="G4776">
            <v>2222741</v>
          </cell>
          <cell r="H4776">
            <v>29.33</v>
          </cell>
          <cell r="I4776">
            <v>0.29330000000000001</v>
          </cell>
          <cell r="J4776">
            <v>40023</v>
          </cell>
          <cell r="K4776">
            <v>40723</v>
          </cell>
          <cell r="L4776">
            <v>658000</v>
          </cell>
        </row>
        <row r="4777">
          <cell r="B4777">
            <v>20000000</v>
          </cell>
          <cell r="C4777">
            <v>39989</v>
          </cell>
          <cell r="F4777">
            <v>33711.879999999997</v>
          </cell>
          <cell r="G4777">
            <v>2008643</v>
          </cell>
          <cell r="H4777">
            <v>35.94</v>
          </cell>
          <cell r="I4777">
            <v>0.3594</v>
          </cell>
          <cell r="J4777">
            <v>40023</v>
          </cell>
          <cell r="K4777">
            <v>40358</v>
          </cell>
          <cell r="L4777">
            <v>530000</v>
          </cell>
        </row>
        <row r="4778">
          <cell r="B4778">
            <v>15000000</v>
          </cell>
          <cell r="C4778">
            <v>39989</v>
          </cell>
          <cell r="F4778">
            <v>8047579.9000000004</v>
          </cell>
          <cell r="G4778">
            <v>886030</v>
          </cell>
          <cell r="H4778">
            <v>36.04</v>
          </cell>
          <cell r="I4778">
            <v>0.3604</v>
          </cell>
          <cell r="J4778">
            <v>40023</v>
          </cell>
          <cell r="K4778">
            <v>40723</v>
          </cell>
          <cell r="L4778">
            <v>398250</v>
          </cell>
        </row>
        <row r="4779">
          <cell r="B4779">
            <v>20000000</v>
          </cell>
          <cell r="C4779">
            <v>39989</v>
          </cell>
          <cell r="E4779" t="str">
            <v>Q</v>
          </cell>
          <cell r="F4779">
            <v>17475422.190000001</v>
          </cell>
          <cell r="G4779">
            <v>915507</v>
          </cell>
          <cell r="H4779">
            <v>35.950000000000003</v>
          </cell>
          <cell r="I4779">
            <v>0.35950000000000004</v>
          </cell>
          <cell r="J4779">
            <v>40023</v>
          </cell>
          <cell r="K4779">
            <v>41089</v>
          </cell>
          <cell r="L4779">
            <v>390000</v>
          </cell>
        </row>
        <row r="4780">
          <cell r="B4780">
            <v>10500000</v>
          </cell>
          <cell r="C4780">
            <v>39989</v>
          </cell>
          <cell r="F4780">
            <v>7810178.3200000003</v>
          </cell>
          <cell r="G4780">
            <v>480641</v>
          </cell>
          <cell r="H4780">
            <v>35.950000000000003</v>
          </cell>
          <cell r="I4780">
            <v>0.35950000000000004</v>
          </cell>
          <cell r="J4780">
            <v>40023</v>
          </cell>
          <cell r="K4780">
            <v>41089</v>
          </cell>
          <cell r="L4780">
            <v>204750</v>
          </cell>
        </row>
        <row r="4781">
          <cell r="B4781">
            <v>10000000</v>
          </cell>
          <cell r="C4781">
            <v>39989</v>
          </cell>
          <cell r="F4781">
            <v>5571963.1600000001</v>
          </cell>
          <cell r="G4781">
            <v>636651</v>
          </cell>
          <cell r="H4781">
            <v>44.54</v>
          </cell>
          <cell r="I4781">
            <v>0.44540000000000002</v>
          </cell>
          <cell r="J4781">
            <v>40023</v>
          </cell>
          <cell r="K4781">
            <v>40723</v>
          </cell>
          <cell r="L4781">
            <v>265500</v>
          </cell>
        </row>
        <row r="4782">
          <cell r="B4782">
            <v>12000000</v>
          </cell>
          <cell r="C4782">
            <v>39989</v>
          </cell>
          <cell r="F4782">
            <v>9061068.0199999996</v>
          </cell>
          <cell r="G4782">
            <v>549304</v>
          </cell>
          <cell r="H4782">
            <v>35.950000000000003</v>
          </cell>
          <cell r="I4782">
            <v>0.35950000000000004</v>
          </cell>
          <cell r="J4782">
            <v>40023</v>
          </cell>
          <cell r="K4782">
            <v>41089</v>
          </cell>
          <cell r="L4782">
            <v>234000</v>
          </cell>
        </row>
        <row r="4783">
          <cell r="B4783">
            <v>4000000</v>
          </cell>
          <cell r="C4783">
            <v>39989</v>
          </cell>
          <cell r="E4783" t="str">
            <v>P</v>
          </cell>
          <cell r="F4783">
            <v>205501.5</v>
          </cell>
          <cell r="G4783">
            <v>407325</v>
          </cell>
          <cell r="H4783">
            <v>38.729999999999997</v>
          </cell>
          <cell r="I4783">
            <v>0.38729999999999998</v>
          </cell>
          <cell r="J4783">
            <v>40023</v>
          </cell>
          <cell r="K4783">
            <v>40358</v>
          </cell>
          <cell r="L4783">
            <v>106000</v>
          </cell>
        </row>
        <row r="4784">
          <cell r="B4784">
            <v>10000000</v>
          </cell>
          <cell r="C4784">
            <v>39989</v>
          </cell>
          <cell r="F4784">
            <v>7588250.5300000003</v>
          </cell>
          <cell r="G4784">
            <v>583344</v>
          </cell>
          <cell r="H4784">
            <v>48.86</v>
          </cell>
          <cell r="I4784">
            <v>0.48859999999999998</v>
          </cell>
          <cell r="J4784">
            <v>40023</v>
          </cell>
          <cell r="K4784">
            <v>40906</v>
          </cell>
          <cell r="L4784">
            <v>245000</v>
          </cell>
        </row>
        <row r="4785">
          <cell r="B4785">
            <v>3500000</v>
          </cell>
          <cell r="C4785">
            <v>39989</v>
          </cell>
          <cell r="F4785">
            <v>2085325.58</v>
          </cell>
          <cell r="G4785">
            <v>222828</v>
          </cell>
          <cell r="H4785">
            <v>44.54</v>
          </cell>
          <cell r="I4785">
            <v>0.44540000000000002</v>
          </cell>
          <cell r="J4785">
            <v>40023</v>
          </cell>
          <cell r="K4785">
            <v>40723</v>
          </cell>
          <cell r="L4785">
            <v>92925</v>
          </cell>
        </row>
        <row r="4786">
          <cell r="B4786">
            <v>6000000</v>
          </cell>
          <cell r="C4786">
            <v>39989</v>
          </cell>
          <cell r="F4786">
            <v>12006.94</v>
          </cell>
          <cell r="G4786">
            <v>610988</v>
          </cell>
          <cell r="H4786">
            <v>38.729999999999997</v>
          </cell>
          <cell r="I4786">
            <v>0.38729999999999998</v>
          </cell>
          <cell r="J4786">
            <v>40023</v>
          </cell>
          <cell r="K4786">
            <v>40358</v>
          </cell>
          <cell r="L4786">
            <v>159000</v>
          </cell>
        </row>
        <row r="4787">
          <cell r="B4787">
            <v>4500000</v>
          </cell>
          <cell r="C4787">
            <v>39989</v>
          </cell>
          <cell r="F4787">
            <v>2902279.01</v>
          </cell>
          <cell r="G4787">
            <v>286493</v>
          </cell>
          <cell r="H4787">
            <v>44.54</v>
          </cell>
          <cell r="I4787">
            <v>0.44540000000000002</v>
          </cell>
          <cell r="J4787">
            <v>40023</v>
          </cell>
          <cell r="K4787">
            <v>40723</v>
          </cell>
          <cell r="L4787">
            <v>119475</v>
          </cell>
        </row>
        <row r="4788">
          <cell r="B4788">
            <v>5000000</v>
          </cell>
          <cell r="C4788">
            <v>39989</v>
          </cell>
          <cell r="E4788" t="str">
            <v>Q</v>
          </cell>
          <cell r="F4788">
            <v>3970749.7</v>
          </cell>
          <cell r="G4788">
            <v>318326</v>
          </cell>
          <cell r="H4788">
            <v>44.54</v>
          </cell>
          <cell r="I4788">
            <v>0.44540000000000002</v>
          </cell>
          <cell r="J4788">
            <v>40023</v>
          </cell>
          <cell r="K4788">
            <v>40723</v>
          </cell>
          <cell r="L4788">
            <v>132750</v>
          </cell>
        </row>
        <row r="4789">
          <cell r="B4789">
            <v>13000000</v>
          </cell>
          <cell r="C4789">
            <v>39989</v>
          </cell>
          <cell r="F4789">
            <v>8228065.79</v>
          </cell>
          <cell r="G4789">
            <v>767893</v>
          </cell>
          <cell r="H4789">
            <v>36.04</v>
          </cell>
          <cell r="I4789">
            <v>0.3604</v>
          </cell>
          <cell r="J4789">
            <v>40023</v>
          </cell>
          <cell r="K4789">
            <v>40723</v>
          </cell>
          <cell r="L4789">
            <v>345150</v>
          </cell>
        </row>
        <row r="4790">
          <cell r="B4790">
            <v>5500000</v>
          </cell>
          <cell r="C4790">
            <v>39989</v>
          </cell>
          <cell r="F4790">
            <v>4758422.13</v>
          </cell>
          <cell r="G4790">
            <v>304034</v>
          </cell>
          <cell r="H4790">
            <v>51.88</v>
          </cell>
          <cell r="I4790">
            <v>0.51880000000000004</v>
          </cell>
          <cell r="J4790">
            <v>40023</v>
          </cell>
          <cell r="K4790">
            <v>41089</v>
          </cell>
          <cell r="L4790">
            <v>107250</v>
          </cell>
        </row>
        <row r="4791">
          <cell r="B4791">
            <v>6000000</v>
          </cell>
          <cell r="C4791">
            <v>39989</v>
          </cell>
          <cell r="F4791">
            <v>4669823.7699999996</v>
          </cell>
          <cell r="G4791">
            <v>331674</v>
          </cell>
          <cell r="H4791">
            <v>51.88</v>
          </cell>
          <cell r="I4791">
            <v>0.51880000000000004</v>
          </cell>
          <cell r="J4791">
            <v>40023</v>
          </cell>
          <cell r="K4791">
            <v>41089</v>
          </cell>
          <cell r="L4791">
            <v>117000</v>
          </cell>
        </row>
        <row r="4792">
          <cell r="B4792">
            <v>12000000</v>
          </cell>
          <cell r="C4792">
            <v>39989</v>
          </cell>
          <cell r="F4792">
            <v>6489028.0499999998</v>
          </cell>
          <cell r="G4792">
            <v>708824</v>
          </cell>
          <cell r="H4792">
            <v>36.04</v>
          </cell>
          <cell r="I4792">
            <v>0.3604</v>
          </cell>
          <cell r="J4792">
            <v>40023</v>
          </cell>
          <cell r="K4792">
            <v>40723</v>
          </cell>
          <cell r="L4792">
            <v>318600</v>
          </cell>
        </row>
        <row r="4793">
          <cell r="B4793">
            <v>10000000</v>
          </cell>
          <cell r="C4793">
            <v>39989</v>
          </cell>
          <cell r="E4793" t="str">
            <v>R</v>
          </cell>
          <cell r="F4793">
            <v>2779107.45</v>
          </cell>
          <cell r="G4793">
            <v>1018313</v>
          </cell>
          <cell r="H4793">
            <v>38.729999999999997</v>
          </cell>
          <cell r="I4793">
            <v>0.38729999999999998</v>
          </cell>
          <cell r="J4793">
            <v>40023</v>
          </cell>
          <cell r="K4793">
            <v>40358</v>
          </cell>
          <cell r="L4793">
            <v>265000</v>
          </cell>
        </row>
        <row r="4794">
          <cell r="B4794">
            <v>10000000</v>
          </cell>
          <cell r="C4794">
            <v>39989</v>
          </cell>
          <cell r="D4794" t="str">
            <v>A</v>
          </cell>
          <cell r="E4794" t="str">
            <v>T</v>
          </cell>
          <cell r="F4794">
            <v>11780103.890000001</v>
          </cell>
          <cell r="G4794">
            <v>552789</v>
          </cell>
          <cell r="H4794">
            <v>51.88</v>
          </cell>
          <cell r="I4794">
            <v>0.51880000000000004</v>
          </cell>
          <cell r="J4794">
            <v>40023</v>
          </cell>
          <cell r="K4794">
            <v>41089</v>
          </cell>
          <cell r="L4794">
            <v>195000</v>
          </cell>
        </row>
        <row r="4795">
          <cell r="B4795">
            <v>10000000</v>
          </cell>
          <cell r="C4795">
            <v>39989</v>
          </cell>
          <cell r="F4795">
            <v>8493962.4100000001</v>
          </cell>
          <cell r="G4795">
            <v>552789</v>
          </cell>
          <cell r="H4795">
            <v>51.88</v>
          </cell>
          <cell r="I4795">
            <v>0.51880000000000004</v>
          </cell>
          <cell r="J4795">
            <v>40023</v>
          </cell>
          <cell r="K4795">
            <v>41089</v>
          </cell>
          <cell r="L4795">
            <v>195000</v>
          </cell>
        </row>
        <row r="4796">
          <cell r="B4796">
            <v>5600000</v>
          </cell>
          <cell r="C4796">
            <v>39989</v>
          </cell>
          <cell r="F4796">
            <v>1862254.24</v>
          </cell>
          <cell r="G4796">
            <v>423110</v>
          </cell>
          <cell r="H4796">
            <v>41.5</v>
          </cell>
          <cell r="I4796">
            <v>0.41499999999999998</v>
          </cell>
          <cell r="J4796">
            <v>40023</v>
          </cell>
          <cell r="K4796">
            <v>40541</v>
          </cell>
          <cell r="L4796">
            <v>148400</v>
          </cell>
        </row>
        <row r="4797">
          <cell r="B4797">
            <v>10000000</v>
          </cell>
          <cell r="C4797">
            <v>39989</v>
          </cell>
          <cell r="F4797">
            <v>5714425.71</v>
          </cell>
          <cell r="G4797">
            <v>636651</v>
          </cell>
          <cell r="H4797">
            <v>44.54</v>
          </cell>
          <cell r="I4797">
            <v>0.44540000000000002</v>
          </cell>
          <cell r="J4797">
            <v>40023</v>
          </cell>
          <cell r="K4797">
            <v>40723</v>
          </cell>
          <cell r="L4797">
            <v>265500</v>
          </cell>
        </row>
        <row r="4798">
          <cell r="B4798">
            <v>6000000</v>
          </cell>
          <cell r="C4798">
            <v>39989</v>
          </cell>
          <cell r="F4798">
            <v>4100527.54</v>
          </cell>
          <cell r="G4798">
            <v>350007</v>
          </cell>
          <cell r="H4798">
            <v>48.86</v>
          </cell>
          <cell r="I4798">
            <v>0.48859999999999998</v>
          </cell>
          <cell r="J4798">
            <v>40023</v>
          </cell>
          <cell r="K4798">
            <v>40906</v>
          </cell>
          <cell r="L4798">
            <v>147000</v>
          </cell>
        </row>
        <row r="4799">
          <cell r="B4799">
            <v>10000000</v>
          </cell>
          <cell r="C4799">
            <v>39989</v>
          </cell>
          <cell r="F4799">
            <v>3306787.18</v>
          </cell>
          <cell r="G4799">
            <v>755553</v>
          </cell>
          <cell r="H4799">
            <v>41.5</v>
          </cell>
          <cell r="I4799">
            <v>0.41499999999999998</v>
          </cell>
          <cell r="J4799">
            <v>40023</v>
          </cell>
          <cell r="K4799">
            <v>40541</v>
          </cell>
          <cell r="L4799">
            <v>265000</v>
          </cell>
        </row>
        <row r="4800">
          <cell r="B4800">
            <v>5600000</v>
          </cell>
          <cell r="C4800">
            <v>39989</v>
          </cell>
          <cell r="F4800">
            <v>2972208.62</v>
          </cell>
          <cell r="G4800">
            <v>356525</v>
          </cell>
          <cell r="H4800">
            <v>44.54</v>
          </cell>
          <cell r="I4800">
            <v>0.44540000000000002</v>
          </cell>
          <cell r="J4800">
            <v>40023</v>
          </cell>
          <cell r="K4800">
            <v>40723</v>
          </cell>
          <cell r="L4800">
            <v>148680</v>
          </cell>
        </row>
        <row r="4801">
          <cell r="B4801">
            <v>10000000</v>
          </cell>
          <cell r="C4801">
            <v>39989</v>
          </cell>
          <cell r="F4801">
            <v>7765232.54</v>
          </cell>
          <cell r="G4801">
            <v>552789</v>
          </cell>
          <cell r="H4801">
            <v>51.88</v>
          </cell>
          <cell r="I4801">
            <v>0.51880000000000004</v>
          </cell>
          <cell r="J4801">
            <v>40023</v>
          </cell>
          <cell r="K4801">
            <v>41089</v>
          </cell>
          <cell r="L4801">
            <v>195000</v>
          </cell>
        </row>
        <row r="4802">
          <cell r="B4802">
            <v>4500000</v>
          </cell>
          <cell r="C4802">
            <v>39989</v>
          </cell>
          <cell r="E4802" t="str">
            <v>P</v>
          </cell>
          <cell r="F4802">
            <v>120987.35</v>
          </cell>
          <cell r="G4802">
            <v>458241</v>
          </cell>
          <cell r="H4802">
            <v>38.729999999999997</v>
          </cell>
          <cell r="I4802">
            <v>0.38729999999999998</v>
          </cell>
          <cell r="J4802">
            <v>40023</v>
          </cell>
          <cell r="K4802">
            <v>40358</v>
          </cell>
          <cell r="L4802">
            <v>119250</v>
          </cell>
        </row>
        <row r="4803">
          <cell r="B4803">
            <v>25000000</v>
          </cell>
          <cell r="C4803">
            <v>39990</v>
          </cell>
          <cell r="F4803">
            <v>8161413.8200000003</v>
          </cell>
          <cell r="G4803">
            <v>1818871</v>
          </cell>
          <cell r="H4803">
            <v>36.090000000000003</v>
          </cell>
          <cell r="I4803">
            <v>0.36090000000000005</v>
          </cell>
          <cell r="J4803">
            <v>40023</v>
          </cell>
          <cell r="K4803">
            <v>40541</v>
          </cell>
          <cell r="L4803">
            <v>662500</v>
          </cell>
        </row>
        <row r="4804">
          <cell r="B4804">
            <v>25000000</v>
          </cell>
          <cell r="C4804">
            <v>39990</v>
          </cell>
          <cell r="F4804">
            <v>17462266.539999999</v>
          </cell>
          <cell r="G4804">
            <v>1180814</v>
          </cell>
          <cell r="H4804">
            <v>28.97</v>
          </cell>
          <cell r="I4804">
            <v>0.28970000000000001</v>
          </cell>
          <cell r="J4804">
            <v>40023</v>
          </cell>
          <cell r="K4804">
            <v>40906</v>
          </cell>
          <cell r="L4804">
            <v>360000</v>
          </cell>
        </row>
        <row r="4805">
          <cell r="B4805">
            <v>8000000</v>
          </cell>
          <cell r="C4805">
            <v>39990</v>
          </cell>
          <cell r="E4805" t="str">
            <v>P</v>
          </cell>
          <cell r="F4805">
            <v>4601737.6900000004</v>
          </cell>
          <cell r="G4805">
            <v>604442</v>
          </cell>
          <cell r="H4805">
            <v>41.5</v>
          </cell>
          <cell r="I4805">
            <v>0.41499999999999998</v>
          </cell>
          <cell r="J4805">
            <v>40023</v>
          </cell>
          <cell r="K4805">
            <v>40541</v>
          </cell>
          <cell r="L4805">
            <v>212000</v>
          </cell>
        </row>
        <row r="4806">
          <cell r="B4806">
            <v>12000000</v>
          </cell>
          <cell r="C4806">
            <v>39990</v>
          </cell>
          <cell r="F4806">
            <v>7186365.1699999999</v>
          </cell>
          <cell r="G4806">
            <v>708824</v>
          </cell>
          <cell r="H4806">
            <v>36.04</v>
          </cell>
          <cell r="I4806">
            <v>0.3604</v>
          </cell>
          <cell r="J4806">
            <v>40023</v>
          </cell>
          <cell r="K4806">
            <v>40723</v>
          </cell>
          <cell r="L4806">
            <v>318600</v>
          </cell>
        </row>
        <row r="4807">
          <cell r="B4807">
            <v>16000000</v>
          </cell>
          <cell r="C4807">
            <v>39990</v>
          </cell>
          <cell r="F4807">
            <v>5718511.0700000003</v>
          </cell>
          <cell r="G4807">
            <v>1164077</v>
          </cell>
          <cell r="H4807">
            <v>36.090000000000003</v>
          </cell>
          <cell r="I4807">
            <v>0.36090000000000005</v>
          </cell>
          <cell r="J4807">
            <v>40023</v>
          </cell>
          <cell r="K4807">
            <v>40541</v>
          </cell>
          <cell r="L4807">
            <v>424000</v>
          </cell>
        </row>
        <row r="4808">
          <cell r="B4808">
            <v>39500000</v>
          </cell>
          <cell r="C4808">
            <v>39990</v>
          </cell>
          <cell r="E4808" t="str">
            <v>R</v>
          </cell>
          <cell r="F4808">
            <v>31511943.850000001</v>
          </cell>
          <cell r="G4808">
            <v>2333211</v>
          </cell>
          <cell r="H4808">
            <v>36.04</v>
          </cell>
          <cell r="I4808">
            <v>0.3604</v>
          </cell>
          <cell r="J4808">
            <v>40023</v>
          </cell>
          <cell r="K4808">
            <v>40723</v>
          </cell>
          <cell r="L4808">
            <v>1048725</v>
          </cell>
        </row>
        <row r="4809">
          <cell r="B4809">
            <v>8000000</v>
          </cell>
          <cell r="C4809">
            <v>39990</v>
          </cell>
          <cell r="D4809" t="str">
            <v>A</v>
          </cell>
          <cell r="E4809" t="str">
            <v>R</v>
          </cell>
          <cell r="F4809">
            <v>6697761.4299999997</v>
          </cell>
          <cell r="G4809">
            <v>509321</v>
          </cell>
          <cell r="H4809">
            <v>44.54</v>
          </cell>
          <cell r="I4809">
            <v>0.44540000000000002</v>
          </cell>
          <cell r="J4809">
            <v>40023</v>
          </cell>
          <cell r="K4809">
            <v>40723</v>
          </cell>
          <cell r="L4809">
            <v>212400</v>
          </cell>
        </row>
        <row r="4810">
          <cell r="B4810">
            <v>45000000</v>
          </cell>
          <cell r="C4810">
            <v>39990</v>
          </cell>
          <cell r="F4810">
            <v>33215038.449999999</v>
          </cell>
          <cell r="G4810">
            <v>2059890</v>
          </cell>
          <cell r="H4810">
            <v>35.950000000000003</v>
          </cell>
          <cell r="I4810">
            <v>0.35950000000000004</v>
          </cell>
          <cell r="J4810">
            <v>40023</v>
          </cell>
          <cell r="K4810">
            <v>41089</v>
          </cell>
          <cell r="L4810">
            <v>877500</v>
          </cell>
        </row>
        <row r="4811">
          <cell r="B4811">
            <v>5500000</v>
          </cell>
          <cell r="C4811">
            <v>39990</v>
          </cell>
          <cell r="F4811">
            <v>1798037.11</v>
          </cell>
          <cell r="G4811">
            <v>415554</v>
          </cell>
          <cell r="H4811">
            <v>41.5</v>
          </cell>
          <cell r="I4811">
            <v>0.41499999999999998</v>
          </cell>
          <cell r="J4811">
            <v>40023</v>
          </cell>
          <cell r="K4811">
            <v>40541</v>
          </cell>
          <cell r="L4811">
            <v>145750</v>
          </cell>
        </row>
        <row r="4812">
          <cell r="B4812">
            <v>3000000</v>
          </cell>
          <cell r="C4812">
            <v>39990</v>
          </cell>
          <cell r="D4812" t="str">
            <v>A</v>
          </cell>
          <cell r="E4812" t="str">
            <v>S</v>
          </cell>
          <cell r="F4812">
            <v>1656984.41</v>
          </cell>
          <cell r="G4812">
            <v>305494</v>
          </cell>
          <cell r="H4812">
            <v>38.729999999999997</v>
          </cell>
          <cell r="I4812">
            <v>0.38729999999999998</v>
          </cell>
          <cell r="J4812">
            <v>40023</v>
          </cell>
          <cell r="K4812">
            <v>40358</v>
          </cell>
          <cell r="L4812">
            <v>79500</v>
          </cell>
        </row>
        <row r="4813">
          <cell r="B4813">
            <v>8000000</v>
          </cell>
          <cell r="C4813">
            <v>39990</v>
          </cell>
          <cell r="E4813" t="str">
            <v>P</v>
          </cell>
          <cell r="F4813">
            <v>5751685.6699999999</v>
          </cell>
          <cell r="G4813">
            <v>509321</v>
          </cell>
          <cell r="H4813">
            <v>44.54</v>
          </cell>
          <cell r="I4813">
            <v>0.44540000000000002</v>
          </cell>
          <cell r="J4813">
            <v>40023</v>
          </cell>
          <cell r="K4813">
            <v>40723</v>
          </cell>
          <cell r="L4813">
            <v>212400</v>
          </cell>
        </row>
        <row r="4814">
          <cell r="B4814">
            <v>12000000</v>
          </cell>
          <cell r="C4814">
            <v>39990</v>
          </cell>
          <cell r="F4814">
            <v>3943740.19</v>
          </cell>
          <cell r="G4814">
            <v>873058</v>
          </cell>
          <cell r="H4814">
            <v>36.090000000000003</v>
          </cell>
          <cell r="I4814">
            <v>0.36090000000000005</v>
          </cell>
          <cell r="J4814">
            <v>40023</v>
          </cell>
          <cell r="K4814">
            <v>40541</v>
          </cell>
          <cell r="L4814">
            <v>318000</v>
          </cell>
        </row>
        <row r="4815">
          <cell r="B4815">
            <v>3500000</v>
          </cell>
          <cell r="C4815">
            <v>39990</v>
          </cell>
          <cell r="F4815">
            <v>1167121.9199999999</v>
          </cell>
          <cell r="G4815">
            <v>264444</v>
          </cell>
          <cell r="H4815">
            <v>41.5</v>
          </cell>
          <cell r="I4815">
            <v>0.41499999999999998</v>
          </cell>
          <cell r="J4815">
            <v>40023</v>
          </cell>
          <cell r="K4815">
            <v>40541</v>
          </cell>
          <cell r="L4815">
            <v>92750</v>
          </cell>
        </row>
        <row r="4816">
          <cell r="B4816">
            <v>5000000</v>
          </cell>
          <cell r="C4816">
            <v>39990</v>
          </cell>
          <cell r="F4816">
            <v>2762276.92</v>
          </cell>
          <cell r="G4816">
            <v>318326</v>
          </cell>
          <cell r="H4816">
            <v>44.54</v>
          </cell>
          <cell r="I4816">
            <v>0.44540000000000002</v>
          </cell>
          <cell r="J4816">
            <v>40023</v>
          </cell>
          <cell r="K4816">
            <v>40723</v>
          </cell>
          <cell r="L4816">
            <v>132750</v>
          </cell>
        </row>
        <row r="4817">
          <cell r="B4817">
            <v>3000000</v>
          </cell>
          <cell r="C4817">
            <v>39990</v>
          </cell>
          <cell r="F4817">
            <v>-189188.6</v>
          </cell>
          <cell r="G4817">
            <v>305494</v>
          </cell>
          <cell r="H4817">
            <v>38.729999999999997</v>
          </cell>
          <cell r="I4817">
            <v>0.38729999999999998</v>
          </cell>
          <cell r="J4817">
            <v>40023</v>
          </cell>
          <cell r="K4817">
            <v>40358</v>
          </cell>
          <cell r="L4817">
            <v>79500</v>
          </cell>
        </row>
        <row r="4818">
          <cell r="B4818">
            <v>20000000</v>
          </cell>
          <cell r="C4818">
            <v>39990</v>
          </cell>
          <cell r="D4818" t="str">
            <v>A</v>
          </cell>
          <cell r="E4818" t="str">
            <v>T</v>
          </cell>
          <cell r="F4818">
            <v>20261446.960000001</v>
          </cell>
          <cell r="G4818">
            <v>1181373</v>
          </cell>
          <cell r="H4818">
            <v>36.04</v>
          </cell>
          <cell r="I4818">
            <v>0.3604</v>
          </cell>
          <cell r="J4818">
            <v>40023</v>
          </cell>
          <cell r="K4818">
            <v>40723</v>
          </cell>
          <cell r="L4818">
            <v>531000</v>
          </cell>
        </row>
        <row r="4819">
          <cell r="B4819">
            <v>4000000</v>
          </cell>
          <cell r="C4819">
            <v>39990</v>
          </cell>
          <cell r="E4819" t="str">
            <v>P</v>
          </cell>
          <cell r="F4819">
            <v>2274477.21</v>
          </cell>
          <cell r="G4819">
            <v>302221</v>
          </cell>
          <cell r="H4819">
            <v>41.5</v>
          </cell>
          <cell r="I4819">
            <v>0.41499999999999998</v>
          </cell>
          <cell r="J4819">
            <v>40023</v>
          </cell>
          <cell r="K4819">
            <v>40541</v>
          </cell>
          <cell r="L4819">
            <v>106000</v>
          </cell>
        </row>
        <row r="4820">
          <cell r="B4820">
            <v>4000000</v>
          </cell>
          <cell r="C4820">
            <v>39990</v>
          </cell>
          <cell r="F4820">
            <v>3102242.51</v>
          </cell>
          <cell r="G4820">
            <v>221116</v>
          </cell>
          <cell r="H4820">
            <v>51.88</v>
          </cell>
          <cell r="I4820">
            <v>0.51880000000000004</v>
          </cell>
          <cell r="J4820">
            <v>40023</v>
          </cell>
          <cell r="K4820">
            <v>41089</v>
          </cell>
          <cell r="L4820">
            <v>78000</v>
          </cell>
        </row>
        <row r="4821">
          <cell r="B4821">
            <v>16000000</v>
          </cell>
          <cell r="C4821">
            <v>39990</v>
          </cell>
          <cell r="F4821">
            <v>8510277.4700000007</v>
          </cell>
          <cell r="G4821">
            <v>945098</v>
          </cell>
          <cell r="H4821">
            <v>36.04</v>
          </cell>
          <cell r="I4821">
            <v>0.3604</v>
          </cell>
          <cell r="J4821">
            <v>40023</v>
          </cell>
          <cell r="K4821">
            <v>40723</v>
          </cell>
          <cell r="L4821">
            <v>424800</v>
          </cell>
        </row>
        <row r="4822">
          <cell r="B4822">
            <v>10000000</v>
          </cell>
          <cell r="C4822">
            <v>39990</v>
          </cell>
          <cell r="F4822">
            <v>3340585.94</v>
          </cell>
          <cell r="G4822">
            <v>755553</v>
          </cell>
          <cell r="H4822">
            <v>41.5</v>
          </cell>
          <cell r="I4822">
            <v>0.41499999999999998</v>
          </cell>
          <cell r="J4822">
            <v>40023</v>
          </cell>
          <cell r="K4822">
            <v>40541</v>
          </cell>
          <cell r="L4822">
            <v>265000</v>
          </cell>
        </row>
        <row r="4823">
          <cell r="B4823">
            <v>10000000</v>
          </cell>
          <cell r="C4823">
            <v>39990</v>
          </cell>
          <cell r="F4823">
            <v>3284933.03</v>
          </cell>
          <cell r="G4823">
            <v>755553</v>
          </cell>
          <cell r="H4823">
            <v>41.5</v>
          </cell>
          <cell r="I4823">
            <v>0.41499999999999998</v>
          </cell>
          <cell r="J4823">
            <v>40023</v>
          </cell>
          <cell r="K4823">
            <v>40541</v>
          </cell>
          <cell r="L4823">
            <v>265000</v>
          </cell>
        </row>
        <row r="4824">
          <cell r="B4824">
            <v>4000000</v>
          </cell>
          <cell r="C4824">
            <v>39990</v>
          </cell>
          <cell r="D4824" t="str">
            <v>A</v>
          </cell>
          <cell r="E4824" t="str">
            <v>T</v>
          </cell>
          <cell r="F4824">
            <v>4376339.54</v>
          </cell>
          <cell r="G4824">
            <v>302221</v>
          </cell>
          <cell r="H4824">
            <v>41.5</v>
          </cell>
          <cell r="I4824">
            <v>0.41499999999999998</v>
          </cell>
          <cell r="J4824">
            <v>40023</v>
          </cell>
          <cell r="K4824">
            <v>40541</v>
          </cell>
          <cell r="L4824">
            <v>106000</v>
          </cell>
        </row>
        <row r="4825">
          <cell r="B4825">
            <v>6500000</v>
          </cell>
          <cell r="C4825">
            <v>39990</v>
          </cell>
          <cell r="E4825" t="str">
            <v>P</v>
          </cell>
          <cell r="F4825">
            <v>4480460.17</v>
          </cell>
          <cell r="G4825">
            <v>413824</v>
          </cell>
          <cell r="H4825">
            <v>44.54</v>
          </cell>
          <cell r="I4825">
            <v>0.44540000000000002</v>
          </cell>
          <cell r="J4825">
            <v>40023</v>
          </cell>
          <cell r="K4825">
            <v>40723</v>
          </cell>
          <cell r="L4825">
            <v>172575</v>
          </cell>
        </row>
        <row r="4826">
          <cell r="B4826">
            <v>5000000</v>
          </cell>
          <cell r="C4826">
            <v>39990</v>
          </cell>
          <cell r="F4826">
            <v>3328424.14</v>
          </cell>
          <cell r="G4826">
            <v>318326</v>
          </cell>
          <cell r="H4826">
            <v>44.54</v>
          </cell>
          <cell r="I4826">
            <v>0.44540000000000002</v>
          </cell>
          <cell r="J4826">
            <v>40023</v>
          </cell>
          <cell r="K4826">
            <v>40723</v>
          </cell>
          <cell r="L4826">
            <v>132750</v>
          </cell>
        </row>
        <row r="4827">
          <cell r="B4827">
            <v>7000000</v>
          </cell>
          <cell r="C4827">
            <v>39990</v>
          </cell>
          <cell r="F4827">
            <v>5565603.8099999996</v>
          </cell>
          <cell r="G4827">
            <v>291743</v>
          </cell>
          <cell r="H4827">
            <v>28.58</v>
          </cell>
          <cell r="I4827">
            <v>0.2858</v>
          </cell>
          <cell r="J4827">
            <v>40023</v>
          </cell>
          <cell r="K4827">
            <v>41089</v>
          </cell>
          <cell r="L4827">
            <v>100800</v>
          </cell>
        </row>
        <row r="4828">
          <cell r="B4828">
            <v>3000000</v>
          </cell>
          <cell r="C4828">
            <v>39990</v>
          </cell>
          <cell r="D4828" t="str">
            <v>A</v>
          </cell>
          <cell r="E4828" t="str">
            <v>T</v>
          </cell>
          <cell r="F4828">
            <v>3439456.05</v>
          </cell>
          <cell r="G4828">
            <v>190996</v>
          </cell>
          <cell r="H4828">
            <v>44.54</v>
          </cell>
          <cell r="I4828">
            <v>0.44540000000000002</v>
          </cell>
          <cell r="J4828">
            <v>40023</v>
          </cell>
          <cell r="K4828">
            <v>40723</v>
          </cell>
          <cell r="L4828">
            <v>79650</v>
          </cell>
        </row>
        <row r="4829">
          <cell r="B4829">
            <v>5500000</v>
          </cell>
          <cell r="C4829">
            <v>39990</v>
          </cell>
          <cell r="F4829">
            <v>3792084.24</v>
          </cell>
          <cell r="G4829">
            <v>320840</v>
          </cell>
          <cell r="H4829">
            <v>48.86</v>
          </cell>
          <cell r="I4829">
            <v>0.48859999999999998</v>
          </cell>
          <cell r="J4829">
            <v>40023</v>
          </cell>
          <cell r="K4829">
            <v>40906</v>
          </cell>
          <cell r="L4829">
            <v>134750</v>
          </cell>
        </row>
        <row r="4830">
          <cell r="B4830">
            <v>4500000</v>
          </cell>
          <cell r="C4830">
            <v>39990</v>
          </cell>
          <cell r="F4830">
            <v>2494588.79</v>
          </cell>
          <cell r="G4830">
            <v>286493</v>
          </cell>
          <cell r="H4830">
            <v>44.54</v>
          </cell>
          <cell r="I4830">
            <v>0.44540000000000002</v>
          </cell>
          <cell r="J4830">
            <v>40023</v>
          </cell>
          <cell r="K4830">
            <v>40723</v>
          </cell>
          <cell r="L4830">
            <v>119475</v>
          </cell>
        </row>
        <row r="4831">
          <cell r="B4831">
            <v>10000000</v>
          </cell>
          <cell r="C4831">
            <v>39990</v>
          </cell>
          <cell r="F4831">
            <v>4116616.23</v>
          </cell>
          <cell r="G4831">
            <v>755553</v>
          </cell>
          <cell r="H4831">
            <v>41.5</v>
          </cell>
          <cell r="I4831">
            <v>0.41499999999999998</v>
          </cell>
          <cell r="J4831">
            <v>40023</v>
          </cell>
          <cell r="K4831">
            <v>40541</v>
          </cell>
          <cell r="L4831">
            <v>265000</v>
          </cell>
        </row>
        <row r="4832">
          <cell r="B4832">
            <v>6500000</v>
          </cell>
          <cell r="C4832">
            <v>39990</v>
          </cell>
          <cell r="F4832">
            <v>4963065.62</v>
          </cell>
          <cell r="G4832">
            <v>379174</v>
          </cell>
          <cell r="H4832">
            <v>48.86</v>
          </cell>
          <cell r="I4832">
            <v>0.48859999999999998</v>
          </cell>
          <cell r="J4832">
            <v>40023</v>
          </cell>
          <cell r="K4832">
            <v>40906</v>
          </cell>
          <cell r="L4832">
            <v>159250</v>
          </cell>
        </row>
        <row r="4833">
          <cell r="B4833">
            <v>3000000</v>
          </cell>
          <cell r="C4833">
            <v>39990</v>
          </cell>
          <cell r="D4833" t="str">
            <v>A</v>
          </cell>
          <cell r="E4833" t="str">
            <v>S</v>
          </cell>
          <cell r="F4833">
            <v>1789958.78</v>
          </cell>
          <cell r="G4833">
            <v>305494</v>
          </cell>
          <cell r="H4833">
            <v>38.729999999999997</v>
          </cell>
          <cell r="I4833">
            <v>0.38729999999999998</v>
          </cell>
          <cell r="J4833">
            <v>40023</v>
          </cell>
          <cell r="K4833">
            <v>40358</v>
          </cell>
          <cell r="L4833">
            <v>79500</v>
          </cell>
        </row>
        <row r="4834">
          <cell r="B4834">
            <v>10500000</v>
          </cell>
          <cell r="C4834">
            <v>39990</v>
          </cell>
          <cell r="F4834">
            <v>3504745.71</v>
          </cell>
          <cell r="G4834">
            <v>763926</v>
          </cell>
          <cell r="H4834">
            <v>36.090000000000003</v>
          </cell>
          <cell r="I4834">
            <v>0.36090000000000005</v>
          </cell>
          <cell r="J4834">
            <v>40023</v>
          </cell>
          <cell r="K4834">
            <v>40541</v>
          </cell>
          <cell r="L4834">
            <v>278250</v>
          </cell>
        </row>
        <row r="4835">
          <cell r="B4835">
            <v>12000000</v>
          </cell>
          <cell r="C4835">
            <v>39990</v>
          </cell>
          <cell r="F4835">
            <v>7584403.4400000004</v>
          </cell>
          <cell r="G4835">
            <v>666823</v>
          </cell>
          <cell r="H4835">
            <v>29.33</v>
          </cell>
          <cell r="I4835">
            <v>0.29330000000000001</v>
          </cell>
          <cell r="J4835">
            <v>40023</v>
          </cell>
          <cell r="K4835">
            <v>40723</v>
          </cell>
          <cell r="L4835">
            <v>197400</v>
          </cell>
        </row>
        <row r="4836">
          <cell r="B4836">
            <v>10000000</v>
          </cell>
          <cell r="C4836">
            <v>39990</v>
          </cell>
          <cell r="F4836">
            <v>3174323.12</v>
          </cell>
          <cell r="G4836">
            <v>755553</v>
          </cell>
          <cell r="H4836">
            <v>41.5</v>
          </cell>
          <cell r="I4836">
            <v>0.41499999999999998</v>
          </cell>
          <cell r="J4836">
            <v>40023</v>
          </cell>
          <cell r="K4836">
            <v>40541</v>
          </cell>
          <cell r="L4836">
            <v>265000</v>
          </cell>
        </row>
        <row r="4837">
          <cell r="B4837">
            <v>10500000</v>
          </cell>
          <cell r="C4837">
            <v>39990</v>
          </cell>
          <cell r="E4837" t="str">
            <v>R</v>
          </cell>
          <cell r="F4837">
            <v>9840979.7799999993</v>
          </cell>
          <cell r="G4837">
            <v>480641</v>
          </cell>
          <cell r="H4837">
            <v>35.950000000000003</v>
          </cell>
          <cell r="I4837">
            <v>0.35950000000000004</v>
          </cell>
          <cell r="J4837">
            <v>40023</v>
          </cell>
          <cell r="K4837">
            <v>41089</v>
          </cell>
          <cell r="L4837">
            <v>204750</v>
          </cell>
        </row>
        <row r="4838">
          <cell r="B4838">
            <v>5000000</v>
          </cell>
          <cell r="C4838">
            <v>39990</v>
          </cell>
          <cell r="F4838">
            <v>1671955.57</v>
          </cell>
          <cell r="G4838">
            <v>377777</v>
          </cell>
          <cell r="H4838">
            <v>41.5</v>
          </cell>
          <cell r="I4838">
            <v>0.41499999999999998</v>
          </cell>
          <cell r="J4838">
            <v>40023</v>
          </cell>
          <cell r="K4838">
            <v>40541</v>
          </cell>
          <cell r="L4838">
            <v>132500</v>
          </cell>
        </row>
        <row r="4839">
          <cell r="B4839">
            <v>12000000</v>
          </cell>
          <cell r="C4839">
            <v>39990</v>
          </cell>
          <cell r="F4839">
            <v>8822335.5299999993</v>
          </cell>
          <cell r="G4839">
            <v>549304</v>
          </cell>
          <cell r="H4839">
            <v>35.950000000000003</v>
          </cell>
          <cell r="I4839">
            <v>0.35950000000000004</v>
          </cell>
          <cell r="J4839">
            <v>40023</v>
          </cell>
          <cell r="K4839">
            <v>41089</v>
          </cell>
          <cell r="L4839">
            <v>234000</v>
          </cell>
        </row>
        <row r="4840">
          <cell r="B4840">
            <v>3500000</v>
          </cell>
          <cell r="C4840">
            <v>39990</v>
          </cell>
          <cell r="E4840" t="str">
            <v>P</v>
          </cell>
          <cell r="F4840">
            <v>2597527.6</v>
          </cell>
          <cell r="G4840">
            <v>222828</v>
          </cell>
          <cell r="H4840">
            <v>44.54</v>
          </cell>
          <cell r="I4840">
            <v>0.44540000000000002</v>
          </cell>
          <cell r="J4840">
            <v>40023</v>
          </cell>
          <cell r="K4840">
            <v>40723</v>
          </cell>
          <cell r="L4840">
            <v>92925</v>
          </cell>
        </row>
        <row r="4841">
          <cell r="B4841">
            <v>3000000</v>
          </cell>
          <cell r="C4841">
            <v>39990</v>
          </cell>
          <cell r="E4841" t="str">
            <v>P</v>
          </cell>
          <cell r="F4841">
            <v>2768687.53</v>
          </cell>
          <cell r="G4841">
            <v>165837</v>
          </cell>
          <cell r="H4841">
            <v>51.88</v>
          </cell>
          <cell r="I4841">
            <v>0.51880000000000004</v>
          </cell>
          <cell r="J4841">
            <v>40023</v>
          </cell>
          <cell r="K4841">
            <v>41089</v>
          </cell>
          <cell r="L4841">
            <v>58500</v>
          </cell>
        </row>
        <row r="4842">
          <cell r="B4842">
            <v>4000000</v>
          </cell>
          <cell r="C4842">
            <v>39990</v>
          </cell>
          <cell r="F4842">
            <v>2212777.5699999998</v>
          </cell>
          <cell r="G4842">
            <v>254661</v>
          </cell>
          <cell r="H4842">
            <v>44.54</v>
          </cell>
          <cell r="I4842">
            <v>0.44540000000000002</v>
          </cell>
          <cell r="J4842">
            <v>40023</v>
          </cell>
          <cell r="K4842">
            <v>40723</v>
          </cell>
          <cell r="L4842">
            <v>106200</v>
          </cell>
        </row>
        <row r="4843">
          <cell r="B4843">
            <v>5400000</v>
          </cell>
          <cell r="C4843">
            <v>39990</v>
          </cell>
          <cell r="E4843" t="str">
            <v>P</v>
          </cell>
          <cell r="F4843">
            <v>5394643.4900000002</v>
          </cell>
          <cell r="G4843">
            <v>298507</v>
          </cell>
          <cell r="H4843">
            <v>51.88</v>
          </cell>
          <cell r="I4843">
            <v>0.51880000000000004</v>
          </cell>
          <cell r="J4843">
            <v>40023</v>
          </cell>
          <cell r="K4843">
            <v>41089</v>
          </cell>
          <cell r="L4843">
            <v>105300</v>
          </cell>
        </row>
        <row r="4844">
          <cell r="B4844">
            <v>4000000</v>
          </cell>
          <cell r="C4844">
            <v>39990</v>
          </cell>
          <cell r="F4844">
            <v>2216081.84</v>
          </cell>
          <cell r="G4844">
            <v>254661</v>
          </cell>
          <cell r="H4844">
            <v>44.54</v>
          </cell>
          <cell r="I4844">
            <v>0.44540000000000002</v>
          </cell>
          <cell r="J4844">
            <v>40023</v>
          </cell>
          <cell r="K4844">
            <v>40723</v>
          </cell>
          <cell r="L4844">
            <v>106200</v>
          </cell>
        </row>
        <row r="4845">
          <cell r="B4845">
            <v>3500000</v>
          </cell>
          <cell r="C4845">
            <v>39990</v>
          </cell>
          <cell r="F4845">
            <v>1178898.02</v>
          </cell>
          <cell r="G4845">
            <v>264444</v>
          </cell>
          <cell r="H4845">
            <v>41.5</v>
          </cell>
          <cell r="I4845">
            <v>0.41499999999999998</v>
          </cell>
          <cell r="J4845">
            <v>40023</v>
          </cell>
          <cell r="K4845">
            <v>40541</v>
          </cell>
          <cell r="L4845">
            <v>92750</v>
          </cell>
        </row>
        <row r="4846">
          <cell r="B4846">
            <v>10000000</v>
          </cell>
          <cell r="C4846">
            <v>39990</v>
          </cell>
          <cell r="F4846">
            <v>1545.91</v>
          </cell>
          <cell r="G4846">
            <v>1018313</v>
          </cell>
          <cell r="H4846">
            <v>38.729999999999997</v>
          </cell>
          <cell r="I4846">
            <v>0.38729999999999998</v>
          </cell>
          <cell r="J4846">
            <v>40023</v>
          </cell>
          <cell r="K4846">
            <v>40358</v>
          </cell>
          <cell r="L4846">
            <v>265000</v>
          </cell>
        </row>
        <row r="4847">
          <cell r="B4847">
            <v>4500000</v>
          </cell>
          <cell r="C4847">
            <v>39990</v>
          </cell>
          <cell r="D4847" t="str">
            <v>A</v>
          </cell>
          <cell r="E4847" t="str">
            <v>T</v>
          </cell>
          <cell r="F4847">
            <v>5614506.8200000003</v>
          </cell>
          <cell r="G4847">
            <v>286493</v>
          </cell>
          <cell r="H4847">
            <v>44.54</v>
          </cell>
          <cell r="I4847">
            <v>0.44540000000000002</v>
          </cell>
          <cell r="J4847">
            <v>40023</v>
          </cell>
          <cell r="K4847">
            <v>40723</v>
          </cell>
          <cell r="L4847">
            <v>119475</v>
          </cell>
        </row>
        <row r="4848">
          <cell r="B4848">
            <v>7000000</v>
          </cell>
          <cell r="C4848">
            <v>39990</v>
          </cell>
          <cell r="F4848">
            <v>4827711.45</v>
          </cell>
          <cell r="G4848">
            <v>408341</v>
          </cell>
          <cell r="H4848">
            <v>48.86</v>
          </cell>
          <cell r="I4848">
            <v>0.48859999999999998</v>
          </cell>
          <cell r="J4848">
            <v>40023</v>
          </cell>
          <cell r="K4848">
            <v>40906</v>
          </cell>
          <cell r="L4848">
            <v>171500</v>
          </cell>
        </row>
        <row r="4849">
          <cell r="B4849">
            <v>10400000</v>
          </cell>
          <cell r="C4849">
            <v>39990</v>
          </cell>
          <cell r="F4849">
            <v>5577828.1500000004</v>
          </cell>
          <cell r="G4849">
            <v>614314</v>
          </cell>
          <cell r="H4849">
            <v>36.04</v>
          </cell>
          <cell r="I4849">
            <v>0.3604</v>
          </cell>
          <cell r="J4849">
            <v>40023</v>
          </cell>
          <cell r="K4849">
            <v>40723</v>
          </cell>
          <cell r="L4849">
            <v>276120</v>
          </cell>
        </row>
        <row r="4850">
          <cell r="B4850">
            <v>12000000</v>
          </cell>
          <cell r="C4850">
            <v>39990</v>
          </cell>
          <cell r="F4850">
            <v>4193004.64</v>
          </cell>
          <cell r="G4850">
            <v>873058</v>
          </cell>
          <cell r="H4850">
            <v>36.090000000000003</v>
          </cell>
          <cell r="I4850">
            <v>0.36090000000000005</v>
          </cell>
          <cell r="J4850">
            <v>40023</v>
          </cell>
          <cell r="K4850">
            <v>40541</v>
          </cell>
          <cell r="L4850">
            <v>318000</v>
          </cell>
        </row>
        <row r="4851">
          <cell r="B4851">
            <v>5500000</v>
          </cell>
          <cell r="C4851">
            <v>39990</v>
          </cell>
          <cell r="E4851" t="str">
            <v>R</v>
          </cell>
          <cell r="F4851">
            <v>5884147.7300000004</v>
          </cell>
          <cell r="G4851">
            <v>304034</v>
          </cell>
          <cell r="H4851">
            <v>51.88</v>
          </cell>
          <cell r="I4851">
            <v>0.51880000000000004</v>
          </cell>
          <cell r="J4851">
            <v>40023</v>
          </cell>
          <cell r="K4851">
            <v>41089</v>
          </cell>
          <cell r="L4851">
            <v>107250</v>
          </cell>
        </row>
        <row r="4852">
          <cell r="B4852">
            <v>5000000</v>
          </cell>
          <cell r="C4852">
            <v>39990</v>
          </cell>
          <cell r="F4852">
            <v>2729397.08</v>
          </cell>
          <cell r="G4852">
            <v>318326</v>
          </cell>
          <cell r="H4852">
            <v>44.54</v>
          </cell>
          <cell r="I4852">
            <v>0.44540000000000002</v>
          </cell>
          <cell r="J4852">
            <v>40023</v>
          </cell>
          <cell r="K4852">
            <v>40723</v>
          </cell>
          <cell r="L4852">
            <v>132750</v>
          </cell>
        </row>
        <row r="4853">
          <cell r="B4853">
            <v>10000000</v>
          </cell>
          <cell r="C4853">
            <v>39990</v>
          </cell>
          <cell r="D4853" t="str">
            <v>A</v>
          </cell>
          <cell r="E4853" t="str">
            <v>R</v>
          </cell>
          <cell r="F4853">
            <v>8824803.0800000001</v>
          </cell>
          <cell r="G4853">
            <v>636651</v>
          </cell>
          <cell r="H4853">
            <v>44.54</v>
          </cell>
          <cell r="I4853">
            <v>0.44540000000000002</v>
          </cell>
          <cell r="J4853">
            <v>40023</v>
          </cell>
          <cell r="K4853">
            <v>40723</v>
          </cell>
          <cell r="L4853">
            <v>265500</v>
          </cell>
        </row>
        <row r="4854">
          <cell r="B4854">
            <v>14000000</v>
          </cell>
          <cell r="C4854">
            <v>39990</v>
          </cell>
          <cell r="F4854">
            <v>10263181.33</v>
          </cell>
          <cell r="G4854">
            <v>640855</v>
          </cell>
          <cell r="H4854">
            <v>35.950000000000003</v>
          </cell>
          <cell r="I4854">
            <v>0.35950000000000004</v>
          </cell>
          <cell r="J4854">
            <v>40023</v>
          </cell>
          <cell r="K4854">
            <v>41089</v>
          </cell>
          <cell r="L4854">
            <v>273000</v>
          </cell>
        </row>
        <row r="4855">
          <cell r="B4855">
            <v>15000000</v>
          </cell>
          <cell r="C4855">
            <v>39990</v>
          </cell>
          <cell r="F4855">
            <v>12446219.5</v>
          </cell>
          <cell r="G4855">
            <v>686630</v>
          </cell>
          <cell r="H4855">
            <v>35.950000000000003</v>
          </cell>
          <cell r="I4855">
            <v>0.35950000000000004</v>
          </cell>
          <cell r="J4855">
            <v>40023</v>
          </cell>
          <cell r="K4855">
            <v>41089</v>
          </cell>
          <cell r="L4855">
            <v>292500</v>
          </cell>
        </row>
        <row r="4856">
          <cell r="B4856">
            <v>5000000</v>
          </cell>
          <cell r="C4856">
            <v>39990</v>
          </cell>
          <cell r="F4856">
            <v>1613306.42</v>
          </cell>
          <cell r="G4856">
            <v>377777</v>
          </cell>
          <cell r="H4856">
            <v>41.5</v>
          </cell>
          <cell r="I4856">
            <v>0.41499999999999998</v>
          </cell>
          <cell r="J4856">
            <v>40023</v>
          </cell>
          <cell r="K4856">
            <v>40541</v>
          </cell>
          <cell r="L4856">
            <v>132500</v>
          </cell>
        </row>
        <row r="4857">
          <cell r="B4857">
            <v>15000000</v>
          </cell>
          <cell r="C4857">
            <v>39990</v>
          </cell>
          <cell r="F4857">
            <v>12531096.189999999</v>
          </cell>
          <cell r="G4857">
            <v>686630</v>
          </cell>
          <cell r="H4857">
            <v>35.950000000000003</v>
          </cell>
          <cell r="I4857">
            <v>0.35950000000000004</v>
          </cell>
          <cell r="J4857">
            <v>40023</v>
          </cell>
          <cell r="K4857">
            <v>41089</v>
          </cell>
          <cell r="L4857">
            <v>292500</v>
          </cell>
        </row>
        <row r="4858">
          <cell r="B4858">
            <v>5000000</v>
          </cell>
          <cell r="C4858">
            <v>39990</v>
          </cell>
          <cell r="E4858" t="str">
            <v>P</v>
          </cell>
          <cell r="F4858">
            <v>926870.61</v>
          </cell>
          <cell r="G4858">
            <v>509157</v>
          </cell>
          <cell r="H4858">
            <v>38.729999999999997</v>
          </cell>
          <cell r="I4858">
            <v>0.38729999999999998</v>
          </cell>
          <cell r="J4858">
            <v>40023</v>
          </cell>
          <cell r="K4858">
            <v>40358</v>
          </cell>
          <cell r="L4858">
            <v>132500</v>
          </cell>
        </row>
        <row r="4859">
          <cell r="B4859">
            <v>7000000</v>
          </cell>
          <cell r="C4859">
            <v>39990</v>
          </cell>
          <cell r="F4859">
            <v>3887984.88</v>
          </cell>
          <cell r="G4859">
            <v>445656</v>
          </cell>
          <cell r="H4859">
            <v>44.54</v>
          </cell>
          <cell r="I4859">
            <v>0.44540000000000002</v>
          </cell>
          <cell r="J4859">
            <v>40023</v>
          </cell>
          <cell r="K4859">
            <v>40723</v>
          </cell>
          <cell r="L4859">
            <v>185850</v>
          </cell>
        </row>
        <row r="4860">
          <cell r="B4860">
            <v>12000000</v>
          </cell>
          <cell r="C4860">
            <v>39990</v>
          </cell>
          <cell r="F4860">
            <v>6443439.8799999999</v>
          </cell>
          <cell r="G4860">
            <v>708824</v>
          </cell>
          <cell r="H4860">
            <v>36.04</v>
          </cell>
          <cell r="I4860">
            <v>0.3604</v>
          </cell>
          <cell r="J4860">
            <v>40023</v>
          </cell>
          <cell r="K4860">
            <v>40723</v>
          </cell>
          <cell r="L4860">
            <v>318600</v>
          </cell>
        </row>
        <row r="4861">
          <cell r="B4861">
            <v>10500000</v>
          </cell>
          <cell r="C4861">
            <v>39990</v>
          </cell>
          <cell r="F4861">
            <v>7795877.1299999999</v>
          </cell>
          <cell r="G4861">
            <v>480641</v>
          </cell>
          <cell r="H4861">
            <v>35.950000000000003</v>
          </cell>
          <cell r="I4861">
            <v>0.35950000000000004</v>
          </cell>
          <cell r="J4861">
            <v>40023</v>
          </cell>
          <cell r="K4861">
            <v>41089</v>
          </cell>
          <cell r="L4861">
            <v>204750</v>
          </cell>
        </row>
        <row r="4862">
          <cell r="B4862">
            <v>13000000</v>
          </cell>
          <cell r="C4862">
            <v>39990</v>
          </cell>
          <cell r="D4862" t="str">
            <v>A</v>
          </cell>
          <cell r="E4862" t="str">
            <v>S</v>
          </cell>
          <cell r="F4862">
            <v>9663234.0899999999</v>
          </cell>
          <cell r="G4862">
            <v>945813</v>
          </cell>
          <cell r="H4862">
            <v>36.090000000000003</v>
          </cell>
          <cell r="I4862">
            <v>0.36090000000000005</v>
          </cell>
          <cell r="J4862">
            <v>40023</v>
          </cell>
          <cell r="K4862">
            <v>40541</v>
          </cell>
          <cell r="L4862">
            <v>344500</v>
          </cell>
        </row>
        <row r="4863">
          <cell r="B4863">
            <v>6500000</v>
          </cell>
          <cell r="C4863">
            <v>39993</v>
          </cell>
          <cell r="E4863" t="str">
            <v>Q</v>
          </cell>
          <cell r="F4863">
            <v>4174915.85</v>
          </cell>
          <cell r="G4863">
            <v>491109</v>
          </cell>
          <cell r="H4863">
            <v>41.5</v>
          </cell>
          <cell r="I4863">
            <v>0.41499999999999998</v>
          </cell>
          <cell r="J4863">
            <v>40026</v>
          </cell>
          <cell r="K4863">
            <v>40544</v>
          </cell>
          <cell r="L4863">
            <v>172250</v>
          </cell>
        </row>
        <row r="4864">
          <cell r="B4864">
            <v>3000000</v>
          </cell>
          <cell r="C4864">
            <v>39993</v>
          </cell>
          <cell r="D4864" t="str">
            <v>A</v>
          </cell>
          <cell r="E4864" t="str">
            <v>S</v>
          </cell>
          <cell r="F4864">
            <v>3520049.27</v>
          </cell>
          <cell r="G4864">
            <v>165837</v>
          </cell>
          <cell r="H4864">
            <v>51.88</v>
          </cell>
          <cell r="I4864">
            <v>0.51880000000000004</v>
          </cell>
          <cell r="J4864">
            <v>40026</v>
          </cell>
          <cell r="K4864">
            <v>41091</v>
          </cell>
          <cell r="L4864">
            <v>58500</v>
          </cell>
        </row>
        <row r="4865">
          <cell r="B4865">
            <v>20000000</v>
          </cell>
          <cell r="C4865">
            <v>39993</v>
          </cell>
          <cell r="F4865">
            <v>14779546.67</v>
          </cell>
          <cell r="G4865">
            <v>1020715</v>
          </cell>
          <cell r="H4865">
            <v>36.03</v>
          </cell>
          <cell r="I4865">
            <v>0.36030000000000001</v>
          </cell>
          <cell r="J4865">
            <v>40026</v>
          </cell>
          <cell r="K4865">
            <v>40909</v>
          </cell>
          <cell r="L4865">
            <v>490000</v>
          </cell>
        </row>
        <row r="4866">
          <cell r="B4866">
            <v>4000000</v>
          </cell>
          <cell r="C4866">
            <v>39993</v>
          </cell>
          <cell r="F4866">
            <v>1644710.19</v>
          </cell>
          <cell r="G4866">
            <v>302221</v>
          </cell>
          <cell r="H4866">
            <v>41.5</v>
          </cell>
          <cell r="I4866">
            <v>0.41499999999999998</v>
          </cell>
          <cell r="J4866">
            <v>40026</v>
          </cell>
          <cell r="K4866">
            <v>40544</v>
          </cell>
          <cell r="L4866">
            <v>106000</v>
          </cell>
        </row>
        <row r="4867">
          <cell r="B4867">
            <v>25000000</v>
          </cell>
          <cell r="C4867">
            <v>39993</v>
          </cell>
          <cell r="F4867">
            <v>14850600.73</v>
          </cell>
          <cell r="G4867">
            <v>1476716</v>
          </cell>
          <cell r="H4867">
            <v>36.04</v>
          </cell>
          <cell r="I4867">
            <v>0.3604</v>
          </cell>
          <cell r="J4867">
            <v>40026</v>
          </cell>
          <cell r="K4867">
            <v>40725</v>
          </cell>
          <cell r="L4867">
            <v>663750</v>
          </cell>
        </row>
        <row r="4868">
          <cell r="B4868">
            <v>12000000</v>
          </cell>
          <cell r="C4868">
            <v>39993</v>
          </cell>
          <cell r="F4868">
            <v>7136938.6200000001</v>
          </cell>
          <cell r="G4868">
            <v>708824</v>
          </cell>
          <cell r="H4868">
            <v>36.04</v>
          </cell>
          <cell r="I4868">
            <v>0.3604</v>
          </cell>
          <cell r="J4868">
            <v>40026</v>
          </cell>
          <cell r="K4868">
            <v>40725</v>
          </cell>
          <cell r="L4868">
            <v>318600</v>
          </cell>
        </row>
        <row r="4869">
          <cell r="B4869">
            <v>7000000</v>
          </cell>
          <cell r="C4869">
            <v>39993</v>
          </cell>
          <cell r="D4869" t="str">
            <v>A</v>
          </cell>
          <cell r="F4869">
            <v>3755046.21</v>
          </cell>
          <cell r="G4869">
            <v>445656</v>
          </cell>
          <cell r="H4869">
            <v>44.54</v>
          </cell>
          <cell r="I4869">
            <v>0.44540000000000002</v>
          </cell>
          <cell r="J4869">
            <v>40026</v>
          </cell>
          <cell r="K4869">
            <v>40725</v>
          </cell>
          <cell r="L4869">
            <v>185850</v>
          </cell>
        </row>
        <row r="4870">
          <cell r="B4870">
            <v>26000000</v>
          </cell>
          <cell r="C4870">
            <v>39993</v>
          </cell>
          <cell r="F4870">
            <v>19238563.550000001</v>
          </cell>
          <cell r="G4870">
            <v>1190159</v>
          </cell>
          <cell r="H4870">
            <v>35.950000000000003</v>
          </cell>
          <cell r="I4870">
            <v>0.35950000000000004</v>
          </cell>
          <cell r="J4870">
            <v>40026</v>
          </cell>
          <cell r="K4870">
            <v>41091</v>
          </cell>
          <cell r="L4870">
            <v>507000</v>
          </cell>
        </row>
        <row r="4871">
          <cell r="B4871">
            <v>20000000</v>
          </cell>
          <cell r="C4871">
            <v>39993</v>
          </cell>
          <cell r="F4871">
            <v>13063138.75</v>
          </cell>
          <cell r="G4871">
            <v>1020715</v>
          </cell>
          <cell r="H4871">
            <v>36.03</v>
          </cell>
          <cell r="I4871">
            <v>0.36030000000000001</v>
          </cell>
          <cell r="J4871">
            <v>40026</v>
          </cell>
          <cell r="K4871">
            <v>40909</v>
          </cell>
          <cell r="L4871">
            <v>490000</v>
          </cell>
        </row>
        <row r="4872">
          <cell r="B4872">
            <v>20000000</v>
          </cell>
          <cell r="C4872">
            <v>39993</v>
          </cell>
          <cell r="F4872">
            <v>15955456.25</v>
          </cell>
          <cell r="G4872">
            <v>915507</v>
          </cell>
          <cell r="H4872">
            <v>35.950000000000003</v>
          </cell>
          <cell r="I4872">
            <v>0.35950000000000004</v>
          </cell>
          <cell r="J4872">
            <v>40026</v>
          </cell>
          <cell r="K4872">
            <v>41091</v>
          </cell>
          <cell r="L4872">
            <v>390000</v>
          </cell>
        </row>
        <row r="4873">
          <cell r="B4873">
            <v>3000000</v>
          </cell>
          <cell r="C4873">
            <v>39993</v>
          </cell>
          <cell r="F4873">
            <v>1004933.77</v>
          </cell>
          <cell r="G4873">
            <v>226666</v>
          </cell>
          <cell r="H4873">
            <v>41.5</v>
          </cell>
          <cell r="I4873">
            <v>0.41499999999999998</v>
          </cell>
          <cell r="J4873">
            <v>40026</v>
          </cell>
          <cell r="K4873">
            <v>40544</v>
          </cell>
          <cell r="L4873">
            <v>79500</v>
          </cell>
        </row>
        <row r="4874">
          <cell r="B4874">
            <v>2000000</v>
          </cell>
          <cell r="C4874">
            <v>39993</v>
          </cell>
          <cell r="D4874" t="str">
            <v>A</v>
          </cell>
          <cell r="E4874" t="str">
            <v>T</v>
          </cell>
          <cell r="F4874">
            <v>1887463.22</v>
          </cell>
          <cell r="G4874">
            <v>203663</v>
          </cell>
          <cell r="H4874">
            <v>38.729999999999997</v>
          </cell>
          <cell r="I4874">
            <v>0.38729999999999998</v>
          </cell>
          <cell r="J4874">
            <v>40026</v>
          </cell>
          <cell r="K4874">
            <v>40360</v>
          </cell>
          <cell r="L4874">
            <v>53000</v>
          </cell>
        </row>
        <row r="4875">
          <cell r="B4875">
            <v>2000000</v>
          </cell>
          <cell r="C4875">
            <v>39993</v>
          </cell>
          <cell r="F4875">
            <v>820448.94</v>
          </cell>
          <cell r="G4875">
            <v>151111</v>
          </cell>
          <cell r="H4875">
            <v>41.5</v>
          </cell>
          <cell r="I4875">
            <v>0.41499999999999998</v>
          </cell>
          <cell r="J4875">
            <v>40026</v>
          </cell>
          <cell r="K4875">
            <v>40544</v>
          </cell>
          <cell r="L4875">
            <v>53000</v>
          </cell>
        </row>
        <row r="4876">
          <cell r="B4876">
            <v>22000000</v>
          </cell>
          <cell r="C4876">
            <v>39993</v>
          </cell>
          <cell r="F4876">
            <v>16243992.560000001</v>
          </cell>
          <cell r="G4876">
            <v>1007058</v>
          </cell>
          <cell r="H4876">
            <v>35.950000000000003</v>
          </cell>
          <cell r="I4876">
            <v>0.35950000000000004</v>
          </cell>
          <cell r="J4876">
            <v>40026</v>
          </cell>
          <cell r="K4876">
            <v>41091</v>
          </cell>
          <cell r="L4876">
            <v>429000</v>
          </cell>
        </row>
        <row r="4877">
          <cell r="B4877">
            <v>3000000</v>
          </cell>
          <cell r="C4877">
            <v>39993</v>
          </cell>
          <cell r="F4877">
            <v>1224978.98</v>
          </cell>
          <cell r="G4877">
            <v>226666</v>
          </cell>
          <cell r="H4877">
            <v>41.5</v>
          </cell>
          <cell r="I4877">
            <v>0.41499999999999998</v>
          </cell>
          <cell r="J4877">
            <v>40026</v>
          </cell>
          <cell r="K4877">
            <v>40544</v>
          </cell>
          <cell r="L4877">
            <v>79500</v>
          </cell>
        </row>
        <row r="4878">
          <cell r="B4878">
            <v>45000000</v>
          </cell>
          <cell r="C4878">
            <v>39993</v>
          </cell>
          <cell r="F4878">
            <v>35646178.659999996</v>
          </cell>
          <cell r="G4878">
            <v>2059890</v>
          </cell>
          <cell r="H4878">
            <v>35.950000000000003</v>
          </cell>
          <cell r="I4878">
            <v>0.35950000000000004</v>
          </cell>
          <cell r="J4878">
            <v>40026</v>
          </cell>
          <cell r="K4878">
            <v>41091</v>
          </cell>
          <cell r="L4878">
            <v>877500</v>
          </cell>
        </row>
        <row r="4879">
          <cell r="B4879">
            <v>10500000</v>
          </cell>
          <cell r="C4879">
            <v>39993</v>
          </cell>
          <cell r="F4879">
            <v>6246861.4100000001</v>
          </cell>
          <cell r="G4879">
            <v>620221</v>
          </cell>
          <cell r="H4879">
            <v>36.04</v>
          </cell>
          <cell r="I4879">
            <v>0.3604</v>
          </cell>
          <cell r="J4879">
            <v>40026</v>
          </cell>
          <cell r="K4879">
            <v>40725</v>
          </cell>
          <cell r="L4879">
            <v>278775</v>
          </cell>
        </row>
        <row r="4880">
          <cell r="B4880">
            <v>10000000</v>
          </cell>
          <cell r="C4880">
            <v>39993</v>
          </cell>
          <cell r="F4880">
            <v>6102649.9900000002</v>
          </cell>
          <cell r="G4880">
            <v>636651</v>
          </cell>
          <cell r="H4880">
            <v>44.54</v>
          </cell>
          <cell r="I4880">
            <v>0.44540000000000002</v>
          </cell>
          <cell r="J4880">
            <v>40026</v>
          </cell>
          <cell r="K4880">
            <v>40725</v>
          </cell>
          <cell r="L4880">
            <v>265500</v>
          </cell>
        </row>
        <row r="4881">
          <cell r="B4881">
            <v>5000000</v>
          </cell>
          <cell r="C4881">
            <v>39993</v>
          </cell>
          <cell r="F4881">
            <v>3328656.86</v>
          </cell>
          <cell r="G4881">
            <v>318326</v>
          </cell>
          <cell r="H4881">
            <v>44.54</v>
          </cell>
          <cell r="I4881">
            <v>0.44540000000000002</v>
          </cell>
          <cell r="J4881">
            <v>40026</v>
          </cell>
          <cell r="K4881">
            <v>40725</v>
          </cell>
          <cell r="L4881">
            <v>132750</v>
          </cell>
        </row>
        <row r="4882">
          <cell r="B4882">
            <v>22000000</v>
          </cell>
          <cell r="C4882">
            <v>39993</v>
          </cell>
          <cell r="F4882">
            <v>12613861.029999999</v>
          </cell>
          <cell r="G4882">
            <v>1299510</v>
          </cell>
          <cell r="H4882">
            <v>36.04</v>
          </cell>
          <cell r="I4882">
            <v>0.3604</v>
          </cell>
          <cell r="J4882">
            <v>40026</v>
          </cell>
          <cell r="K4882">
            <v>40725</v>
          </cell>
          <cell r="L4882">
            <v>584100</v>
          </cell>
        </row>
        <row r="4883">
          <cell r="B4883">
            <v>5000000</v>
          </cell>
          <cell r="C4883">
            <v>39993</v>
          </cell>
          <cell r="F4883">
            <v>2070374.81</v>
          </cell>
          <cell r="G4883">
            <v>377777</v>
          </cell>
          <cell r="H4883">
            <v>41.5</v>
          </cell>
          <cell r="I4883">
            <v>0.41499999999999998</v>
          </cell>
          <cell r="J4883">
            <v>40026</v>
          </cell>
          <cell r="K4883">
            <v>40544</v>
          </cell>
          <cell r="L4883">
            <v>132500</v>
          </cell>
        </row>
        <row r="4884">
          <cell r="B4884">
            <v>30000000</v>
          </cell>
          <cell r="C4884">
            <v>39993</v>
          </cell>
          <cell r="F4884">
            <v>21361581.949999999</v>
          </cell>
          <cell r="G4884">
            <v>1531073</v>
          </cell>
          <cell r="H4884">
            <v>36.03</v>
          </cell>
          <cell r="I4884">
            <v>0.36030000000000001</v>
          </cell>
          <cell r="J4884">
            <v>40026</v>
          </cell>
          <cell r="K4884">
            <v>40909</v>
          </cell>
          <cell r="L4884">
            <v>735000</v>
          </cell>
        </row>
        <row r="4885">
          <cell r="B4885">
            <v>5000000</v>
          </cell>
          <cell r="C4885">
            <v>39993</v>
          </cell>
          <cell r="E4885" t="str">
            <v>P</v>
          </cell>
          <cell r="F4885">
            <v>139644.34</v>
          </cell>
          <cell r="G4885">
            <v>509157</v>
          </cell>
          <cell r="H4885">
            <v>38.729999999999997</v>
          </cell>
          <cell r="I4885">
            <v>0.38729999999999998</v>
          </cell>
          <cell r="J4885">
            <v>40026</v>
          </cell>
          <cell r="K4885">
            <v>40360</v>
          </cell>
          <cell r="L4885">
            <v>132500</v>
          </cell>
        </row>
        <row r="4886">
          <cell r="B4886">
            <v>3500000</v>
          </cell>
          <cell r="C4886">
            <v>39993</v>
          </cell>
          <cell r="E4886" t="str">
            <v>P</v>
          </cell>
          <cell r="F4886">
            <v>1655949.06</v>
          </cell>
          <cell r="G4886">
            <v>264444</v>
          </cell>
          <cell r="H4886">
            <v>41.5</v>
          </cell>
          <cell r="I4886">
            <v>0.41499999999999998</v>
          </cell>
          <cell r="J4886">
            <v>40026</v>
          </cell>
          <cell r="K4886">
            <v>40544</v>
          </cell>
          <cell r="L4886">
            <v>92750</v>
          </cell>
        </row>
        <row r="4887">
          <cell r="B4887">
            <v>16000000</v>
          </cell>
          <cell r="C4887">
            <v>39993</v>
          </cell>
          <cell r="F4887">
            <v>39785.07</v>
          </cell>
          <cell r="G4887">
            <v>1606914</v>
          </cell>
          <cell r="H4887">
            <v>35.94</v>
          </cell>
          <cell r="I4887">
            <v>0.3594</v>
          </cell>
          <cell r="J4887">
            <v>40026</v>
          </cell>
          <cell r="K4887">
            <v>40360</v>
          </cell>
          <cell r="L4887">
            <v>424000</v>
          </cell>
        </row>
        <row r="4888">
          <cell r="B4888">
            <v>6000000</v>
          </cell>
          <cell r="C4888">
            <v>39993</v>
          </cell>
          <cell r="D4888" t="str">
            <v>A</v>
          </cell>
          <cell r="E4888" t="str">
            <v>S</v>
          </cell>
          <cell r="F4888">
            <v>5322006.08</v>
          </cell>
          <cell r="G4888">
            <v>453332</v>
          </cell>
          <cell r="H4888">
            <v>41.5</v>
          </cell>
          <cell r="I4888">
            <v>0.41499999999999998</v>
          </cell>
          <cell r="J4888">
            <v>40026</v>
          </cell>
          <cell r="K4888">
            <v>40544</v>
          </cell>
          <cell r="L4888">
            <v>159000</v>
          </cell>
        </row>
        <row r="4889">
          <cell r="B4889">
            <v>4500000</v>
          </cell>
          <cell r="C4889">
            <v>39993</v>
          </cell>
          <cell r="F4889">
            <v>2480866.86</v>
          </cell>
          <cell r="G4889">
            <v>286493</v>
          </cell>
          <cell r="H4889">
            <v>44.54</v>
          </cell>
          <cell r="I4889">
            <v>0.44540000000000002</v>
          </cell>
          <cell r="J4889">
            <v>40026</v>
          </cell>
          <cell r="K4889">
            <v>40725</v>
          </cell>
          <cell r="L4889">
            <v>119475</v>
          </cell>
        </row>
        <row r="4890">
          <cell r="B4890">
            <v>40000000</v>
          </cell>
          <cell r="C4890">
            <v>39993</v>
          </cell>
          <cell r="F4890">
            <v>24187060.109999999</v>
          </cell>
          <cell r="G4890">
            <v>2362745</v>
          </cell>
          <cell r="H4890">
            <v>36.04</v>
          </cell>
          <cell r="I4890">
            <v>0.3604</v>
          </cell>
          <cell r="J4890">
            <v>40026</v>
          </cell>
          <cell r="K4890">
            <v>40725</v>
          </cell>
          <cell r="L4890">
            <v>1062000</v>
          </cell>
        </row>
        <row r="4891">
          <cell r="B4891">
            <v>16000000</v>
          </cell>
          <cell r="C4891">
            <v>39993</v>
          </cell>
          <cell r="F4891">
            <v>-5016.28</v>
          </cell>
          <cell r="G4891">
            <v>1606914</v>
          </cell>
          <cell r="H4891">
            <v>35.94</v>
          </cell>
          <cell r="I4891">
            <v>0.3594</v>
          </cell>
          <cell r="J4891">
            <v>40026</v>
          </cell>
          <cell r="K4891">
            <v>40360</v>
          </cell>
          <cell r="L4891">
            <v>424000</v>
          </cell>
        </row>
        <row r="4892">
          <cell r="B4892">
            <v>6500000</v>
          </cell>
          <cell r="C4892">
            <v>39993</v>
          </cell>
          <cell r="G4892">
            <v>661904</v>
          </cell>
          <cell r="H4892">
            <v>38.729999999999997</v>
          </cell>
          <cell r="I4892">
            <v>0.38729999999999998</v>
          </cell>
          <cell r="J4892">
            <v>40026</v>
          </cell>
          <cell r="K4892">
            <v>40360</v>
          </cell>
          <cell r="L4892">
            <v>172250</v>
          </cell>
        </row>
        <row r="4893">
          <cell r="B4893">
            <v>11000000</v>
          </cell>
          <cell r="C4893">
            <v>39993</v>
          </cell>
          <cell r="F4893">
            <v>8285682.8600000003</v>
          </cell>
          <cell r="G4893">
            <v>503529</v>
          </cell>
          <cell r="H4893">
            <v>35.950000000000003</v>
          </cell>
          <cell r="I4893">
            <v>0.35950000000000004</v>
          </cell>
          <cell r="J4893">
            <v>40026</v>
          </cell>
          <cell r="K4893">
            <v>41091</v>
          </cell>
          <cell r="L4893">
            <v>214500</v>
          </cell>
        </row>
        <row r="4894">
          <cell r="B4894">
            <v>4500000</v>
          </cell>
          <cell r="C4894">
            <v>39993</v>
          </cell>
          <cell r="E4894" t="str">
            <v>P</v>
          </cell>
          <cell r="F4894">
            <v>3011255.87</v>
          </cell>
          <cell r="G4894">
            <v>250059</v>
          </cell>
          <cell r="H4894">
            <v>29.33</v>
          </cell>
          <cell r="I4894">
            <v>0.29330000000000001</v>
          </cell>
          <cell r="J4894">
            <v>40026</v>
          </cell>
          <cell r="K4894">
            <v>40725</v>
          </cell>
          <cell r="L4894">
            <v>74025</v>
          </cell>
        </row>
        <row r="4895">
          <cell r="B4895">
            <v>10000000</v>
          </cell>
          <cell r="C4895">
            <v>39993</v>
          </cell>
          <cell r="F4895">
            <v>5267354.12</v>
          </cell>
          <cell r="G4895">
            <v>636651</v>
          </cell>
          <cell r="H4895">
            <v>44.54</v>
          </cell>
          <cell r="I4895">
            <v>0.44540000000000002</v>
          </cell>
          <cell r="J4895">
            <v>40023</v>
          </cell>
          <cell r="K4895">
            <v>40723</v>
          </cell>
          <cell r="L4895">
            <v>265500</v>
          </cell>
        </row>
        <row r="4896">
          <cell r="B4896">
            <v>4000000</v>
          </cell>
          <cell r="C4896">
            <v>39993</v>
          </cell>
          <cell r="F4896">
            <v>3850668.79</v>
          </cell>
          <cell r="G4896">
            <v>221116</v>
          </cell>
          <cell r="H4896">
            <v>51.88</v>
          </cell>
          <cell r="I4896">
            <v>0.51880000000000004</v>
          </cell>
          <cell r="J4896">
            <v>40026</v>
          </cell>
          <cell r="K4896">
            <v>41091</v>
          </cell>
          <cell r="L4896">
            <v>78000</v>
          </cell>
        </row>
        <row r="4897">
          <cell r="B4897">
            <v>5000000</v>
          </cell>
          <cell r="C4897">
            <v>39993</v>
          </cell>
          <cell r="F4897">
            <v>1700422.03</v>
          </cell>
          <cell r="G4897">
            <v>347276</v>
          </cell>
          <cell r="H4897">
            <v>29.57</v>
          </cell>
          <cell r="I4897">
            <v>0.29570000000000002</v>
          </cell>
          <cell r="J4897">
            <v>40026</v>
          </cell>
          <cell r="K4897">
            <v>40544</v>
          </cell>
          <cell r="L4897">
            <v>82000</v>
          </cell>
        </row>
        <row r="4898">
          <cell r="B4898">
            <v>10000000</v>
          </cell>
          <cell r="C4898">
            <v>39993</v>
          </cell>
          <cell r="F4898">
            <v>7651960.9900000002</v>
          </cell>
          <cell r="G4898">
            <v>416776</v>
          </cell>
          <cell r="H4898">
            <v>28.58</v>
          </cell>
          <cell r="I4898">
            <v>0.2858</v>
          </cell>
          <cell r="J4898">
            <v>40026</v>
          </cell>
          <cell r="K4898">
            <v>41091</v>
          </cell>
          <cell r="L4898">
            <v>144000</v>
          </cell>
        </row>
        <row r="4899">
          <cell r="B4899">
            <v>10000000</v>
          </cell>
          <cell r="C4899">
            <v>39993</v>
          </cell>
          <cell r="F4899">
            <v>5122617.21</v>
          </cell>
          <cell r="G4899">
            <v>555686</v>
          </cell>
          <cell r="H4899">
            <v>29.33</v>
          </cell>
          <cell r="I4899">
            <v>0.29330000000000001</v>
          </cell>
          <cell r="J4899">
            <v>40026</v>
          </cell>
          <cell r="K4899">
            <v>40725</v>
          </cell>
          <cell r="L4899">
            <v>164500</v>
          </cell>
        </row>
        <row r="4900">
          <cell r="B4900">
            <v>7000000</v>
          </cell>
          <cell r="C4900">
            <v>39993</v>
          </cell>
          <cell r="F4900">
            <v>5059733.7</v>
          </cell>
          <cell r="G4900">
            <v>291743</v>
          </cell>
          <cell r="H4900">
            <v>28.58</v>
          </cell>
          <cell r="I4900">
            <v>0.2858</v>
          </cell>
          <cell r="J4900">
            <v>40026</v>
          </cell>
          <cell r="K4900">
            <v>41091</v>
          </cell>
          <cell r="L4900">
            <v>100800</v>
          </cell>
        </row>
        <row r="4901">
          <cell r="B4901">
            <v>8000000</v>
          </cell>
          <cell r="C4901">
            <v>39993</v>
          </cell>
          <cell r="F4901">
            <v>3253363.55</v>
          </cell>
          <cell r="G4901">
            <v>604442</v>
          </cell>
          <cell r="H4901">
            <v>41.5</v>
          </cell>
          <cell r="I4901">
            <v>0.41499999999999998</v>
          </cell>
          <cell r="J4901">
            <v>40026</v>
          </cell>
          <cell r="K4901">
            <v>40544</v>
          </cell>
          <cell r="L4901">
            <v>212000</v>
          </cell>
        </row>
        <row r="4902">
          <cell r="B4902">
            <v>6000000</v>
          </cell>
          <cell r="C4902">
            <v>39993</v>
          </cell>
          <cell r="F4902">
            <v>3934660.36</v>
          </cell>
          <cell r="G4902">
            <v>381991</v>
          </cell>
          <cell r="H4902">
            <v>44.54</v>
          </cell>
          <cell r="I4902">
            <v>0.44540000000000002</v>
          </cell>
          <cell r="J4902">
            <v>40026</v>
          </cell>
          <cell r="K4902">
            <v>40725</v>
          </cell>
          <cell r="L4902">
            <v>159300</v>
          </cell>
        </row>
        <row r="4903">
          <cell r="B4903">
            <v>33000000</v>
          </cell>
          <cell r="C4903">
            <v>39993</v>
          </cell>
          <cell r="F4903">
            <v>25973849.43</v>
          </cell>
          <cell r="G4903">
            <v>1510586</v>
          </cell>
          <cell r="H4903">
            <v>35.950000000000003</v>
          </cell>
          <cell r="I4903">
            <v>0.35950000000000004</v>
          </cell>
          <cell r="J4903">
            <v>40026</v>
          </cell>
          <cell r="K4903">
            <v>41091</v>
          </cell>
          <cell r="L4903">
            <v>643500</v>
          </cell>
        </row>
        <row r="4904">
          <cell r="B4904">
            <v>40000000</v>
          </cell>
          <cell r="C4904">
            <v>39993</v>
          </cell>
          <cell r="F4904">
            <v>13809682.41</v>
          </cell>
          <cell r="G4904">
            <v>2910193</v>
          </cell>
          <cell r="H4904">
            <v>36.090000000000003</v>
          </cell>
          <cell r="I4904">
            <v>0.36090000000000005</v>
          </cell>
          <cell r="J4904">
            <v>40026</v>
          </cell>
          <cell r="K4904">
            <v>40544</v>
          </cell>
          <cell r="L4904">
            <v>1060000</v>
          </cell>
        </row>
        <row r="4905">
          <cell r="B4905">
            <v>16000000</v>
          </cell>
          <cell r="C4905">
            <v>39993</v>
          </cell>
          <cell r="F4905">
            <v>5345292.8</v>
          </cell>
          <cell r="G4905">
            <v>1164077</v>
          </cell>
          <cell r="H4905">
            <v>36.090000000000003</v>
          </cell>
          <cell r="I4905">
            <v>0.36090000000000005</v>
          </cell>
          <cell r="J4905">
            <v>40026</v>
          </cell>
          <cell r="K4905">
            <v>40544</v>
          </cell>
          <cell r="L4905">
            <v>424000</v>
          </cell>
        </row>
        <row r="4906">
          <cell r="B4906">
            <v>37500000</v>
          </cell>
          <cell r="C4906">
            <v>39993</v>
          </cell>
          <cell r="F4906">
            <v>24649846.559999999</v>
          </cell>
          <cell r="G4906">
            <v>1913841</v>
          </cell>
          <cell r="H4906">
            <v>36.03</v>
          </cell>
          <cell r="I4906">
            <v>0.36030000000000001</v>
          </cell>
          <cell r="J4906">
            <v>40026</v>
          </cell>
          <cell r="K4906">
            <v>40909</v>
          </cell>
          <cell r="L4906">
            <v>918750</v>
          </cell>
        </row>
        <row r="4907">
          <cell r="B4907">
            <v>20000000</v>
          </cell>
          <cell r="C4907">
            <v>39993</v>
          </cell>
          <cell r="F4907">
            <v>13852684.02</v>
          </cell>
          <cell r="G4907">
            <v>1020715</v>
          </cell>
          <cell r="H4907">
            <v>36.03</v>
          </cell>
          <cell r="I4907">
            <v>0.36030000000000001</v>
          </cell>
          <cell r="J4907">
            <v>40026</v>
          </cell>
          <cell r="K4907">
            <v>40909</v>
          </cell>
          <cell r="L4907">
            <v>490000</v>
          </cell>
        </row>
        <row r="4908">
          <cell r="B4908">
            <v>5000000</v>
          </cell>
          <cell r="C4908">
            <v>39993</v>
          </cell>
          <cell r="F4908">
            <v>2615809.4</v>
          </cell>
          <cell r="G4908">
            <v>277843</v>
          </cell>
          <cell r="H4908">
            <v>29.33</v>
          </cell>
          <cell r="I4908">
            <v>0.29330000000000001</v>
          </cell>
          <cell r="J4908">
            <v>40026</v>
          </cell>
          <cell r="K4908">
            <v>40725</v>
          </cell>
          <cell r="L4908">
            <v>82250</v>
          </cell>
        </row>
        <row r="4909">
          <cell r="B4909">
            <v>17000000</v>
          </cell>
          <cell r="C4909">
            <v>39993</v>
          </cell>
          <cell r="F4909">
            <v>12126778.710000001</v>
          </cell>
          <cell r="G4909">
            <v>867608</v>
          </cell>
          <cell r="H4909">
            <v>36.03</v>
          </cell>
          <cell r="I4909">
            <v>0.36030000000000001</v>
          </cell>
          <cell r="J4909">
            <v>40026</v>
          </cell>
          <cell r="K4909">
            <v>40909</v>
          </cell>
          <cell r="L4909">
            <v>416500</v>
          </cell>
        </row>
        <row r="4910">
          <cell r="B4910">
            <v>7500000</v>
          </cell>
          <cell r="C4910">
            <v>39993</v>
          </cell>
          <cell r="F4910">
            <v>5026856.9400000004</v>
          </cell>
          <cell r="G4910">
            <v>477489</v>
          </cell>
          <cell r="H4910">
            <v>44.54</v>
          </cell>
          <cell r="I4910">
            <v>0.44540000000000002</v>
          </cell>
          <cell r="J4910">
            <v>40026</v>
          </cell>
          <cell r="K4910">
            <v>40725</v>
          </cell>
          <cell r="L4910">
            <v>199125</v>
          </cell>
        </row>
        <row r="4911">
          <cell r="B4911">
            <v>7500000</v>
          </cell>
          <cell r="C4911">
            <v>39993</v>
          </cell>
          <cell r="F4911">
            <v>4761165.4000000004</v>
          </cell>
          <cell r="G4911">
            <v>477489</v>
          </cell>
          <cell r="H4911">
            <v>44.54</v>
          </cell>
          <cell r="I4911">
            <v>0.44540000000000002</v>
          </cell>
          <cell r="J4911">
            <v>40026</v>
          </cell>
          <cell r="K4911">
            <v>40725</v>
          </cell>
          <cell r="L4911">
            <v>199125</v>
          </cell>
        </row>
        <row r="4912">
          <cell r="B4912">
            <v>7000000</v>
          </cell>
          <cell r="C4912">
            <v>39993</v>
          </cell>
          <cell r="E4912" t="str">
            <v>P</v>
          </cell>
          <cell r="F4912">
            <v>2976794.24</v>
          </cell>
          <cell r="G4912">
            <v>528887</v>
          </cell>
          <cell r="H4912">
            <v>41.5</v>
          </cell>
          <cell r="I4912">
            <v>0.41499999999999998</v>
          </cell>
          <cell r="J4912">
            <v>40026</v>
          </cell>
          <cell r="K4912">
            <v>40544</v>
          </cell>
          <cell r="L4912">
            <v>185500</v>
          </cell>
        </row>
        <row r="4913">
          <cell r="B4913">
            <v>14000000</v>
          </cell>
          <cell r="C4913">
            <v>39993</v>
          </cell>
          <cell r="E4913" t="str">
            <v>P</v>
          </cell>
          <cell r="F4913">
            <v>2136952.9300000002</v>
          </cell>
          <cell r="G4913">
            <v>1406050</v>
          </cell>
          <cell r="H4913">
            <v>35.94</v>
          </cell>
          <cell r="I4913">
            <v>0.3594</v>
          </cell>
          <cell r="J4913">
            <v>40026</v>
          </cell>
          <cell r="K4913">
            <v>40360</v>
          </cell>
          <cell r="L4913">
            <v>371000</v>
          </cell>
        </row>
        <row r="4914">
          <cell r="B4914">
            <v>15000000</v>
          </cell>
          <cell r="C4914">
            <v>39993</v>
          </cell>
          <cell r="E4914" t="str">
            <v>P</v>
          </cell>
          <cell r="F4914">
            <v>10432584.68</v>
          </cell>
          <cell r="G4914">
            <v>886030</v>
          </cell>
          <cell r="H4914">
            <v>36.04</v>
          </cell>
          <cell r="I4914">
            <v>0.3604</v>
          </cell>
          <cell r="J4914">
            <v>40026</v>
          </cell>
          <cell r="K4914">
            <v>40725</v>
          </cell>
          <cell r="L4914">
            <v>398250</v>
          </cell>
        </row>
        <row r="4915">
          <cell r="B4915">
            <v>10000000</v>
          </cell>
          <cell r="C4915">
            <v>39993</v>
          </cell>
          <cell r="F4915">
            <v>5513573.9100000001</v>
          </cell>
          <cell r="G4915">
            <v>636651</v>
          </cell>
          <cell r="H4915">
            <v>44.54</v>
          </cell>
          <cell r="I4915">
            <v>0.44540000000000002</v>
          </cell>
          <cell r="J4915">
            <v>40026</v>
          </cell>
          <cell r="K4915">
            <v>40725</v>
          </cell>
          <cell r="L4915">
            <v>265500</v>
          </cell>
        </row>
        <row r="4916">
          <cell r="B4916">
            <v>10000000</v>
          </cell>
          <cell r="C4916">
            <v>39993</v>
          </cell>
          <cell r="F4916">
            <v>5521871.8700000001</v>
          </cell>
          <cell r="G4916">
            <v>636651</v>
          </cell>
          <cell r="H4916">
            <v>44.54</v>
          </cell>
          <cell r="I4916">
            <v>0.44540000000000002</v>
          </cell>
          <cell r="J4916">
            <v>40026</v>
          </cell>
          <cell r="K4916">
            <v>40725</v>
          </cell>
          <cell r="L4916">
            <v>265500</v>
          </cell>
        </row>
        <row r="4917">
          <cell r="B4917">
            <v>3000000</v>
          </cell>
          <cell r="C4917">
            <v>39993</v>
          </cell>
          <cell r="E4917" t="str">
            <v>Q</v>
          </cell>
          <cell r="F4917">
            <v>885931.19</v>
          </cell>
          <cell r="G4917">
            <v>305494</v>
          </cell>
          <cell r="H4917">
            <v>38.729999999999997</v>
          </cell>
          <cell r="I4917">
            <v>0.38729999999999998</v>
          </cell>
          <cell r="J4917">
            <v>40026</v>
          </cell>
          <cell r="K4917">
            <v>40360</v>
          </cell>
          <cell r="L4917">
            <v>79500</v>
          </cell>
        </row>
        <row r="4918">
          <cell r="B4918">
            <v>4000000</v>
          </cell>
          <cell r="C4918">
            <v>39993</v>
          </cell>
          <cell r="D4918" t="str">
            <v>A</v>
          </cell>
          <cell r="E4918" t="str">
            <v>T</v>
          </cell>
          <cell r="F4918">
            <v>4675027.6100000003</v>
          </cell>
          <cell r="G4918">
            <v>254661</v>
          </cell>
          <cell r="H4918">
            <v>44.54</v>
          </cell>
          <cell r="I4918">
            <v>0.44540000000000002</v>
          </cell>
          <cell r="J4918">
            <v>40026</v>
          </cell>
          <cell r="K4918">
            <v>40725</v>
          </cell>
          <cell r="L4918">
            <v>106200</v>
          </cell>
        </row>
        <row r="4919">
          <cell r="B4919">
            <v>11000000</v>
          </cell>
          <cell r="C4919">
            <v>39993</v>
          </cell>
          <cell r="F4919">
            <v>5896789.5</v>
          </cell>
          <cell r="G4919">
            <v>649755</v>
          </cell>
          <cell r="H4919">
            <v>36.04</v>
          </cell>
          <cell r="I4919">
            <v>0.3604</v>
          </cell>
          <cell r="J4919">
            <v>40026</v>
          </cell>
          <cell r="K4919">
            <v>40725</v>
          </cell>
          <cell r="L4919">
            <v>292050</v>
          </cell>
        </row>
        <row r="4920">
          <cell r="B4920">
            <v>10000000</v>
          </cell>
          <cell r="C4920">
            <v>39993</v>
          </cell>
          <cell r="F4920">
            <v>6831346.7800000003</v>
          </cell>
          <cell r="G4920">
            <v>583344</v>
          </cell>
          <cell r="H4920">
            <v>48.86</v>
          </cell>
          <cell r="I4920">
            <v>0.48859999999999998</v>
          </cell>
          <cell r="J4920">
            <v>40026</v>
          </cell>
          <cell r="K4920">
            <v>40909</v>
          </cell>
          <cell r="L4920">
            <v>245000</v>
          </cell>
        </row>
        <row r="4921">
          <cell r="B4921">
            <v>14000000</v>
          </cell>
          <cell r="C4921">
            <v>39993</v>
          </cell>
          <cell r="F4921">
            <v>8348779.4500000002</v>
          </cell>
          <cell r="G4921">
            <v>826961</v>
          </cell>
          <cell r="H4921">
            <v>36.04</v>
          </cell>
          <cell r="I4921">
            <v>0.3604</v>
          </cell>
          <cell r="J4921">
            <v>40026</v>
          </cell>
          <cell r="K4921">
            <v>40725</v>
          </cell>
          <cell r="L4921">
            <v>371700</v>
          </cell>
        </row>
        <row r="4922">
          <cell r="B4922">
            <v>25000000</v>
          </cell>
          <cell r="C4922">
            <v>39993</v>
          </cell>
          <cell r="F4922">
            <v>13603690.33</v>
          </cell>
          <cell r="G4922">
            <v>1476716</v>
          </cell>
          <cell r="H4922">
            <v>36.04</v>
          </cell>
          <cell r="I4922">
            <v>0.3604</v>
          </cell>
          <cell r="J4922">
            <v>40026</v>
          </cell>
          <cell r="K4922">
            <v>40725</v>
          </cell>
          <cell r="L4922">
            <v>663750</v>
          </cell>
        </row>
        <row r="4923">
          <cell r="B4923">
            <v>12000000</v>
          </cell>
          <cell r="C4923">
            <v>39993</v>
          </cell>
          <cell r="F4923">
            <v>8894186.8699999992</v>
          </cell>
          <cell r="G4923">
            <v>549304</v>
          </cell>
          <cell r="H4923">
            <v>35.950000000000003</v>
          </cell>
          <cell r="I4923">
            <v>0.35950000000000004</v>
          </cell>
          <cell r="J4923">
            <v>40026</v>
          </cell>
          <cell r="K4923">
            <v>41091</v>
          </cell>
          <cell r="L4923">
            <v>234000</v>
          </cell>
        </row>
        <row r="4924">
          <cell r="B4924">
            <v>6000000</v>
          </cell>
          <cell r="C4924">
            <v>39993</v>
          </cell>
          <cell r="E4924" t="str">
            <v>Q</v>
          </cell>
          <cell r="F4924">
            <v>1365863.26</v>
          </cell>
          <cell r="G4924">
            <v>610988</v>
          </cell>
          <cell r="H4924">
            <v>38.729999999999997</v>
          </cell>
          <cell r="I4924">
            <v>0.38729999999999998</v>
          </cell>
          <cell r="J4924">
            <v>40026</v>
          </cell>
          <cell r="K4924">
            <v>40360</v>
          </cell>
          <cell r="L4924">
            <v>159000</v>
          </cell>
        </row>
        <row r="4925">
          <cell r="B4925">
            <v>5000000</v>
          </cell>
          <cell r="C4925">
            <v>39993</v>
          </cell>
          <cell r="F4925">
            <v>4064469.69</v>
          </cell>
          <cell r="G4925">
            <v>276395</v>
          </cell>
          <cell r="H4925">
            <v>51.88</v>
          </cell>
          <cell r="I4925">
            <v>0.51880000000000004</v>
          </cell>
          <cell r="J4925">
            <v>40026</v>
          </cell>
          <cell r="K4925">
            <v>41091</v>
          </cell>
          <cell r="L4925">
            <v>97500</v>
          </cell>
        </row>
        <row r="4926">
          <cell r="B4926">
            <v>5000000</v>
          </cell>
          <cell r="C4926">
            <v>39993</v>
          </cell>
          <cell r="F4926">
            <v>1670676.7</v>
          </cell>
          <cell r="G4926">
            <v>377777</v>
          </cell>
          <cell r="H4926">
            <v>41.5</v>
          </cell>
          <cell r="I4926">
            <v>0.41499999999999998</v>
          </cell>
          <cell r="J4926">
            <v>40026</v>
          </cell>
          <cell r="K4926">
            <v>40544</v>
          </cell>
          <cell r="L4926">
            <v>132500</v>
          </cell>
        </row>
        <row r="4927">
          <cell r="B4927">
            <v>18000000</v>
          </cell>
          <cell r="C4927">
            <v>39993</v>
          </cell>
          <cell r="D4927" t="str">
            <v>A</v>
          </cell>
          <cell r="E4927" t="str">
            <v>T</v>
          </cell>
          <cell r="F4927">
            <v>19454138.300000001</v>
          </cell>
          <cell r="G4927">
            <v>823956</v>
          </cell>
          <cell r="H4927">
            <v>35.950000000000003</v>
          </cell>
          <cell r="I4927">
            <v>0.35950000000000004</v>
          </cell>
          <cell r="J4927">
            <v>40026</v>
          </cell>
          <cell r="K4927">
            <v>41091</v>
          </cell>
          <cell r="L4927">
            <v>351000</v>
          </cell>
        </row>
        <row r="4928">
          <cell r="B4928">
            <v>27500000</v>
          </cell>
          <cell r="C4928">
            <v>39993</v>
          </cell>
          <cell r="F4928">
            <v>20341095.329999998</v>
          </cell>
          <cell r="G4928">
            <v>1258822</v>
          </cell>
          <cell r="H4928">
            <v>35.950000000000003</v>
          </cell>
          <cell r="I4928">
            <v>0.35950000000000004</v>
          </cell>
          <cell r="J4928">
            <v>40026</v>
          </cell>
          <cell r="K4928">
            <v>41091</v>
          </cell>
          <cell r="L4928">
            <v>536250</v>
          </cell>
        </row>
        <row r="4929">
          <cell r="B4929">
            <v>4500000</v>
          </cell>
          <cell r="C4929">
            <v>39993</v>
          </cell>
          <cell r="D4929" t="str">
            <v>A</v>
          </cell>
          <cell r="E4929" t="str">
            <v>S</v>
          </cell>
          <cell r="F4929">
            <v>4377380.16</v>
          </cell>
          <cell r="G4929">
            <v>286493</v>
          </cell>
          <cell r="H4929">
            <v>44.54</v>
          </cell>
          <cell r="I4929">
            <v>0.44540000000000002</v>
          </cell>
          <cell r="J4929">
            <v>40026</v>
          </cell>
          <cell r="K4929">
            <v>40725</v>
          </cell>
          <cell r="L4929">
            <v>119475</v>
          </cell>
        </row>
        <row r="4930">
          <cell r="B4930">
            <v>7000000</v>
          </cell>
          <cell r="C4930">
            <v>39993</v>
          </cell>
          <cell r="F4930">
            <v>4327142.3499999996</v>
          </cell>
          <cell r="G4930">
            <v>445656</v>
          </cell>
          <cell r="H4930">
            <v>44.54</v>
          </cell>
          <cell r="I4930">
            <v>0.44540000000000002</v>
          </cell>
          <cell r="J4930">
            <v>40026</v>
          </cell>
          <cell r="K4930">
            <v>40725</v>
          </cell>
          <cell r="L4930">
            <v>185850</v>
          </cell>
        </row>
        <row r="4931">
          <cell r="B4931">
            <v>32000000</v>
          </cell>
          <cell r="C4931">
            <v>39993</v>
          </cell>
          <cell r="F4931">
            <v>25195978.390000001</v>
          </cell>
          <cell r="G4931">
            <v>1464811</v>
          </cell>
          <cell r="H4931">
            <v>35.950000000000003</v>
          </cell>
          <cell r="I4931">
            <v>0.35950000000000004</v>
          </cell>
          <cell r="J4931">
            <v>40026</v>
          </cell>
          <cell r="K4931">
            <v>41091</v>
          </cell>
          <cell r="L4931">
            <v>624000</v>
          </cell>
        </row>
        <row r="4932">
          <cell r="B4932">
            <v>5000000</v>
          </cell>
          <cell r="C4932">
            <v>39993</v>
          </cell>
          <cell r="E4932" t="str">
            <v>P</v>
          </cell>
          <cell r="F4932">
            <v>5144325.3099999996</v>
          </cell>
          <cell r="G4932">
            <v>276395</v>
          </cell>
          <cell r="H4932">
            <v>51.88</v>
          </cell>
          <cell r="I4932">
            <v>0.51880000000000004</v>
          </cell>
          <cell r="J4932">
            <v>40026</v>
          </cell>
          <cell r="K4932">
            <v>41091</v>
          </cell>
          <cell r="L4932">
            <v>97500</v>
          </cell>
        </row>
        <row r="4933">
          <cell r="B4933">
            <v>10000000</v>
          </cell>
          <cell r="C4933">
            <v>39993</v>
          </cell>
          <cell r="F4933">
            <v>5533618.2699999996</v>
          </cell>
          <cell r="G4933">
            <v>636651</v>
          </cell>
          <cell r="H4933">
            <v>44.54</v>
          </cell>
          <cell r="I4933">
            <v>0.44540000000000002</v>
          </cell>
          <cell r="J4933">
            <v>40026</v>
          </cell>
          <cell r="K4933">
            <v>40725</v>
          </cell>
          <cell r="L4933">
            <v>265500</v>
          </cell>
        </row>
        <row r="4934">
          <cell r="B4934">
            <v>5500000</v>
          </cell>
          <cell r="C4934">
            <v>39993</v>
          </cell>
          <cell r="F4934">
            <v>3017465.17</v>
          </cell>
          <cell r="G4934">
            <v>350158</v>
          </cell>
          <cell r="H4934">
            <v>44.54</v>
          </cell>
          <cell r="I4934">
            <v>0.44540000000000002</v>
          </cell>
          <cell r="J4934">
            <v>40026</v>
          </cell>
          <cell r="K4934">
            <v>40725</v>
          </cell>
          <cell r="L4934">
            <v>146025</v>
          </cell>
        </row>
        <row r="4935">
          <cell r="B4935">
            <v>15000000</v>
          </cell>
          <cell r="C4935">
            <v>39993</v>
          </cell>
          <cell r="F4935">
            <v>8947060.6899999995</v>
          </cell>
          <cell r="G4935">
            <v>886030</v>
          </cell>
          <cell r="H4935">
            <v>36.04</v>
          </cell>
          <cell r="I4935">
            <v>0.3604</v>
          </cell>
          <cell r="J4935">
            <v>40026</v>
          </cell>
          <cell r="K4935">
            <v>40725</v>
          </cell>
          <cell r="L4935">
            <v>398250</v>
          </cell>
        </row>
        <row r="4936">
          <cell r="B4936">
            <v>2500000</v>
          </cell>
          <cell r="C4936">
            <v>39993</v>
          </cell>
          <cell r="F4936">
            <v>831633.08</v>
          </cell>
          <cell r="G4936">
            <v>188888</v>
          </cell>
          <cell r="H4936">
            <v>41.5</v>
          </cell>
          <cell r="I4936">
            <v>0.41499999999999998</v>
          </cell>
          <cell r="J4936">
            <v>40026</v>
          </cell>
          <cell r="K4936">
            <v>40544</v>
          </cell>
          <cell r="L4936">
            <v>66250</v>
          </cell>
        </row>
        <row r="4937">
          <cell r="B4937">
            <v>3800000</v>
          </cell>
          <cell r="C4937">
            <v>39993</v>
          </cell>
          <cell r="F4937">
            <v>1266064.7</v>
          </cell>
          <cell r="G4937">
            <v>287110</v>
          </cell>
          <cell r="H4937">
            <v>41.5</v>
          </cell>
          <cell r="I4937">
            <v>0.41499999999999998</v>
          </cell>
          <cell r="J4937">
            <v>40026</v>
          </cell>
          <cell r="K4937">
            <v>40544</v>
          </cell>
          <cell r="L4937">
            <v>100700</v>
          </cell>
        </row>
        <row r="4938">
          <cell r="B4938">
            <v>5000000</v>
          </cell>
          <cell r="C4938">
            <v>39993</v>
          </cell>
          <cell r="E4938" t="str">
            <v>P</v>
          </cell>
          <cell r="F4938">
            <v>3397656.39</v>
          </cell>
          <cell r="G4938">
            <v>318326</v>
          </cell>
          <cell r="H4938">
            <v>44.54</v>
          </cell>
          <cell r="I4938">
            <v>0.44540000000000002</v>
          </cell>
          <cell r="J4938">
            <v>40026</v>
          </cell>
          <cell r="K4938">
            <v>40725</v>
          </cell>
          <cell r="L4938">
            <v>132750</v>
          </cell>
        </row>
        <row r="4939">
          <cell r="B4939">
            <v>5000000</v>
          </cell>
          <cell r="C4939">
            <v>39993</v>
          </cell>
          <cell r="F4939">
            <v>2769444.78</v>
          </cell>
          <cell r="G4939">
            <v>318326</v>
          </cell>
          <cell r="H4939">
            <v>44.54</v>
          </cell>
          <cell r="I4939">
            <v>0.44540000000000002</v>
          </cell>
          <cell r="J4939">
            <v>40026</v>
          </cell>
          <cell r="K4939">
            <v>40725</v>
          </cell>
          <cell r="L4939">
            <v>132750</v>
          </cell>
        </row>
        <row r="4940">
          <cell r="B4940">
            <v>7000000</v>
          </cell>
          <cell r="C4940">
            <v>39993</v>
          </cell>
          <cell r="F4940">
            <v>3895780.3</v>
          </cell>
          <cell r="G4940">
            <v>445656</v>
          </cell>
          <cell r="H4940">
            <v>44.54</v>
          </cell>
          <cell r="I4940">
            <v>0.44540000000000002</v>
          </cell>
          <cell r="J4940">
            <v>40026</v>
          </cell>
          <cell r="K4940">
            <v>40725</v>
          </cell>
          <cell r="L4940">
            <v>185850</v>
          </cell>
        </row>
        <row r="4941">
          <cell r="B4941">
            <v>4000000</v>
          </cell>
          <cell r="C4941">
            <v>39993</v>
          </cell>
          <cell r="E4941" t="str">
            <v>P</v>
          </cell>
          <cell r="F4941">
            <v>500553.66</v>
          </cell>
          <cell r="G4941">
            <v>407325</v>
          </cell>
          <cell r="H4941">
            <v>38.729999999999997</v>
          </cell>
          <cell r="I4941">
            <v>0.38729999999999998</v>
          </cell>
          <cell r="J4941">
            <v>40026</v>
          </cell>
          <cell r="K4941">
            <v>40360</v>
          </cell>
          <cell r="L4941">
            <v>106000</v>
          </cell>
        </row>
        <row r="4942">
          <cell r="B4942">
            <v>20000000</v>
          </cell>
          <cell r="C4942">
            <v>39993</v>
          </cell>
          <cell r="E4942" t="str">
            <v>P</v>
          </cell>
          <cell r="F4942">
            <v>323026.15999999997</v>
          </cell>
          <cell r="G4942">
            <v>2008643</v>
          </cell>
          <cell r="H4942">
            <v>35.94</v>
          </cell>
          <cell r="I4942">
            <v>0.3594</v>
          </cell>
          <cell r="J4942">
            <v>40026</v>
          </cell>
          <cell r="K4942">
            <v>40360</v>
          </cell>
          <cell r="L4942">
            <v>530000</v>
          </cell>
        </row>
        <row r="4943">
          <cell r="B4943">
            <v>9000000</v>
          </cell>
          <cell r="C4943">
            <v>39993</v>
          </cell>
          <cell r="F4943">
            <v>5359284.18</v>
          </cell>
          <cell r="G4943">
            <v>572986</v>
          </cell>
          <cell r="H4943">
            <v>44.54</v>
          </cell>
          <cell r="I4943">
            <v>0.44540000000000002</v>
          </cell>
          <cell r="J4943">
            <v>40026</v>
          </cell>
          <cell r="K4943">
            <v>40725</v>
          </cell>
          <cell r="L4943">
            <v>238950</v>
          </cell>
        </row>
        <row r="4944">
          <cell r="B4944">
            <v>20000000</v>
          </cell>
          <cell r="C4944">
            <v>39993</v>
          </cell>
          <cell r="E4944" t="str">
            <v>P</v>
          </cell>
          <cell r="F4944">
            <v>149237.84</v>
          </cell>
          <cell r="G4944">
            <v>2008643</v>
          </cell>
          <cell r="H4944">
            <v>35.94</v>
          </cell>
          <cell r="I4944">
            <v>0.3594</v>
          </cell>
          <cell r="J4944">
            <v>40026</v>
          </cell>
          <cell r="K4944">
            <v>40360</v>
          </cell>
          <cell r="L4944">
            <v>530000</v>
          </cell>
        </row>
        <row r="4945">
          <cell r="B4945">
            <v>4000000</v>
          </cell>
          <cell r="C4945">
            <v>39993</v>
          </cell>
          <cell r="F4945">
            <v>2214165.44</v>
          </cell>
          <cell r="G4945">
            <v>254661</v>
          </cell>
          <cell r="H4945">
            <v>44.54</v>
          </cell>
          <cell r="I4945">
            <v>0.44540000000000002</v>
          </cell>
          <cell r="J4945">
            <v>40026</v>
          </cell>
          <cell r="K4945">
            <v>40725</v>
          </cell>
          <cell r="L4945">
            <v>106200</v>
          </cell>
        </row>
        <row r="4946">
          <cell r="B4946">
            <v>3000000</v>
          </cell>
          <cell r="C4946">
            <v>39993</v>
          </cell>
          <cell r="F4946">
            <v>1167356.6399999999</v>
          </cell>
          <cell r="G4946">
            <v>208366</v>
          </cell>
          <cell r="H4946">
            <v>29.57</v>
          </cell>
          <cell r="I4946">
            <v>0.29570000000000002</v>
          </cell>
          <cell r="J4946">
            <v>40026</v>
          </cell>
          <cell r="K4946">
            <v>40544</v>
          </cell>
          <cell r="L4946">
            <v>49200</v>
          </cell>
        </row>
        <row r="4947">
          <cell r="B4947">
            <v>4000000</v>
          </cell>
          <cell r="C4947">
            <v>39993</v>
          </cell>
          <cell r="F4947">
            <v>1333618.57</v>
          </cell>
          <cell r="G4947">
            <v>277821</v>
          </cell>
          <cell r="H4947">
            <v>29.57</v>
          </cell>
          <cell r="I4947">
            <v>0.29570000000000002</v>
          </cell>
          <cell r="J4947">
            <v>40026</v>
          </cell>
          <cell r="K4947">
            <v>40544</v>
          </cell>
          <cell r="L4947">
            <v>65600</v>
          </cell>
        </row>
        <row r="4948">
          <cell r="B4948">
            <v>7000000</v>
          </cell>
          <cell r="C4948">
            <v>39993</v>
          </cell>
          <cell r="F4948">
            <v>4566139.5</v>
          </cell>
          <cell r="G4948">
            <v>445656</v>
          </cell>
          <cell r="H4948">
            <v>44.54</v>
          </cell>
          <cell r="I4948">
            <v>0.44540000000000002</v>
          </cell>
          <cell r="J4948">
            <v>40026</v>
          </cell>
          <cell r="K4948">
            <v>40725</v>
          </cell>
          <cell r="L4948">
            <v>185850</v>
          </cell>
        </row>
        <row r="4949">
          <cell r="B4949">
            <v>6000000</v>
          </cell>
          <cell r="C4949">
            <v>39993</v>
          </cell>
          <cell r="F4949">
            <v>3612901.55</v>
          </cell>
          <cell r="G4949">
            <v>381991</v>
          </cell>
          <cell r="H4949">
            <v>44.54</v>
          </cell>
          <cell r="I4949">
            <v>0.44540000000000002</v>
          </cell>
          <cell r="J4949">
            <v>40026</v>
          </cell>
          <cell r="K4949">
            <v>40725</v>
          </cell>
          <cell r="L4949">
            <v>159300</v>
          </cell>
        </row>
        <row r="4950">
          <cell r="B4950">
            <v>4000000</v>
          </cell>
          <cell r="C4950">
            <v>39994</v>
          </cell>
          <cell r="F4950">
            <v>2188305.9300000002</v>
          </cell>
          <cell r="G4950">
            <v>254661</v>
          </cell>
          <cell r="H4950">
            <v>44.54</v>
          </cell>
          <cell r="I4950">
            <v>0.44540000000000002</v>
          </cell>
          <cell r="J4950">
            <v>40026</v>
          </cell>
          <cell r="K4950">
            <v>40725</v>
          </cell>
          <cell r="L4950">
            <v>106200</v>
          </cell>
        </row>
        <row r="4951">
          <cell r="B4951">
            <v>4000000</v>
          </cell>
          <cell r="C4951">
            <v>39994</v>
          </cell>
          <cell r="E4951" t="str">
            <v>P</v>
          </cell>
          <cell r="F4951">
            <v>2971636.21</v>
          </cell>
          <cell r="G4951">
            <v>254661</v>
          </cell>
          <cell r="H4951">
            <v>44.54</v>
          </cell>
          <cell r="I4951">
            <v>0.44540000000000002</v>
          </cell>
          <cell r="J4951">
            <v>40026</v>
          </cell>
          <cell r="K4951">
            <v>40725</v>
          </cell>
          <cell r="L4951">
            <v>106200</v>
          </cell>
        </row>
        <row r="4952">
          <cell r="B4952">
            <v>7500000</v>
          </cell>
          <cell r="C4952">
            <v>39994</v>
          </cell>
          <cell r="E4952" t="str">
            <v>R</v>
          </cell>
          <cell r="F4952">
            <v>7600528.4000000004</v>
          </cell>
          <cell r="G4952">
            <v>414592</v>
          </cell>
          <cell r="H4952">
            <v>51.88</v>
          </cell>
          <cell r="I4952">
            <v>0.51880000000000004</v>
          </cell>
          <cell r="J4952">
            <v>40026</v>
          </cell>
          <cell r="K4952">
            <v>41091</v>
          </cell>
          <cell r="L4952">
            <v>146250</v>
          </cell>
        </row>
        <row r="4953">
          <cell r="B4953">
            <v>20000000</v>
          </cell>
          <cell r="C4953">
            <v>39994</v>
          </cell>
          <cell r="F4953">
            <v>15450271.32</v>
          </cell>
          <cell r="G4953">
            <v>915507</v>
          </cell>
          <cell r="H4953">
            <v>35.950000000000003</v>
          </cell>
          <cell r="I4953">
            <v>0.35950000000000004</v>
          </cell>
          <cell r="J4953">
            <v>40026</v>
          </cell>
          <cell r="K4953">
            <v>41091</v>
          </cell>
          <cell r="L4953">
            <v>390000</v>
          </cell>
        </row>
        <row r="4954">
          <cell r="B4954">
            <v>7500000</v>
          </cell>
          <cell r="C4954">
            <v>39994</v>
          </cell>
          <cell r="D4954" t="str">
            <v>A</v>
          </cell>
          <cell r="E4954" t="str">
            <v>T</v>
          </cell>
          <cell r="F4954">
            <v>8087140.5499999998</v>
          </cell>
          <cell r="G4954">
            <v>477489</v>
          </cell>
          <cell r="H4954">
            <v>44.54</v>
          </cell>
          <cell r="I4954">
            <v>0.44540000000000002</v>
          </cell>
          <cell r="J4954">
            <v>40026</v>
          </cell>
          <cell r="K4954">
            <v>40725</v>
          </cell>
          <cell r="L4954">
            <v>199125</v>
          </cell>
        </row>
        <row r="4955">
          <cell r="B4955">
            <v>4000000</v>
          </cell>
          <cell r="C4955">
            <v>39994</v>
          </cell>
          <cell r="E4955" t="str">
            <v>R</v>
          </cell>
          <cell r="F4955">
            <v>2849374.46</v>
          </cell>
          <cell r="G4955">
            <v>277821</v>
          </cell>
          <cell r="H4955">
            <v>29.57</v>
          </cell>
          <cell r="I4955">
            <v>0.29570000000000002</v>
          </cell>
          <cell r="J4955">
            <v>40026</v>
          </cell>
          <cell r="K4955">
            <v>40544</v>
          </cell>
          <cell r="L4955">
            <v>65600</v>
          </cell>
        </row>
        <row r="4956">
          <cell r="B4956">
            <v>4500000</v>
          </cell>
          <cell r="C4956">
            <v>39994</v>
          </cell>
          <cell r="F4956">
            <v>3574765.52</v>
          </cell>
          <cell r="G4956">
            <v>187550</v>
          </cell>
          <cell r="H4956">
            <v>28.58</v>
          </cell>
          <cell r="I4956">
            <v>0.2858</v>
          </cell>
          <cell r="J4956">
            <v>40026</v>
          </cell>
          <cell r="K4956">
            <v>41091</v>
          </cell>
          <cell r="L4956">
            <v>64800</v>
          </cell>
        </row>
        <row r="4957">
          <cell r="B4957">
            <v>10000000</v>
          </cell>
          <cell r="C4957">
            <v>39994</v>
          </cell>
          <cell r="F4957">
            <v>5146782.01</v>
          </cell>
          <cell r="G4957">
            <v>555686</v>
          </cell>
          <cell r="H4957">
            <v>29.33</v>
          </cell>
          <cell r="I4957">
            <v>0.29330000000000001</v>
          </cell>
          <cell r="J4957">
            <v>40026</v>
          </cell>
          <cell r="K4957">
            <v>40725</v>
          </cell>
          <cell r="L4957">
            <v>164500</v>
          </cell>
        </row>
        <row r="4958">
          <cell r="B4958">
            <v>13000000</v>
          </cell>
          <cell r="C4958">
            <v>39994</v>
          </cell>
          <cell r="F4958">
            <v>-0.37</v>
          </cell>
          <cell r="G4958">
            <v>1305618</v>
          </cell>
          <cell r="H4958">
            <v>35.94</v>
          </cell>
          <cell r="I4958">
            <v>0.3594</v>
          </cell>
          <cell r="J4958">
            <v>40026</v>
          </cell>
          <cell r="K4958">
            <v>40360</v>
          </cell>
          <cell r="L4958">
            <v>344500</v>
          </cell>
        </row>
        <row r="4959">
          <cell r="B4959">
            <v>10000000</v>
          </cell>
          <cell r="C4959">
            <v>39994</v>
          </cell>
          <cell r="F4959">
            <v>5910694.2999999998</v>
          </cell>
          <cell r="G4959">
            <v>555686</v>
          </cell>
          <cell r="H4959">
            <v>29.33</v>
          </cell>
          <cell r="I4959">
            <v>0.29330000000000001</v>
          </cell>
          <cell r="J4959">
            <v>40026</v>
          </cell>
          <cell r="K4959">
            <v>40725</v>
          </cell>
          <cell r="L4959">
            <v>164500</v>
          </cell>
        </row>
        <row r="4960">
          <cell r="B4960">
            <v>3500000</v>
          </cell>
          <cell r="C4960">
            <v>39994</v>
          </cell>
          <cell r="D4960" t="str">
            <v>A</v>
          </cell>
          <cell r="E4960" t="str">
            <v>T</v>
          </cell>
          <cell r="F4960">
            <v>4220314.29</v>
          </cell>
          <cell r="G4960">
            <v>222828</v>
          </cell>
          <cell r="H4960">
            <v>44.54</v>
          </cell>
          <cell r="I4960">
            <v>0.44540000000000002</v>
          </cell>
          <cell r="J4960">
            <v>40026</v>
          </cell>
          <cell r="K4960">
            <v>40725</v>
          </cell>
          <cell r="L4960">
            <v>92925</v>
          </cell>
        </row>
        <row r="4961">
          <cell r="B4961">
            <v>4500000</v>
          </cell>
          <cell r="C4961">
            <v>39994</v>
          </cell>
          <cell r="E4961" t="str">
            <v>Q</v>
          </cell>
          <cell r="F4961">
            <v>3401424.73</v>
          </cell>
          <cell r="G4961">
            <v>339999</v>
          </cell>
          <cell r="H4961">
            <v>41.5</v>
          </cell>
          <cell r="I4961">
            <v>0.41499999999999998</v>
          </cell>
          <cell r="J4961">
            <v>40026</v>
          </cell>
          <cell r="K4961">
            <v>40544</v>
          </cell>
          <cell r="L4961">
            <v>119250</v>
          </cell>
        </row>
        <row r="4962">
          <cell r="B4962">
            <v>4500000</v>
          </cell>
          <cell r="C4962">
            <v>39994</v>
          </cell>
          <cell r="E4962" t="str">
            <v>Q</v>
          </cell>
          <cell r="F4962">
            <v>2852937.34</v>
          </cell>
          <cell r="G4962">
            <v>339999</v>
          </cell>
          <cell r="H4962">
            <v>41.5</v>
          </cell>
          <cell r="I4962">
            <v>0.41499999999999998</v>
          </cell>
          <cell r="J4962">
            <v>40026</v>
          </cell>
          <cell r="K4962">
            <v>40544</v>
          </cell>
          <cell r="L4962">
            <v>119250</v>
          </cell>
        </row>
        <row r="4963">
          <cell r="B4963">
            <v>4500000</v>
          </cell>
          <cell r="C4963">
            <v>39994</v>
          </cell>
          <cell r="F4963">
            <v>2778050.44</v>
          </cell>
          <cell r="G4963">
            <v>286493</v>
          </cell>
          <cell r="H4963">
            <v>44.54</v>
          </cell>
          <cell r="I4963">
            <v>0.44540000000000002</v>
          </cell>
          <cell r="J4963">
            <v>40026</v>
          </cell>
          <cell r="K4963">
            <v>40725</v>
          </cell>
          <cell r="L4963">
            <v>119475</v>
          </cell>
        </row>
        <row r="4964">
          <cell r="B4964">
            <v>4500000</v>
          </cell>
          <cell r="C4964">
            <v>39994</v>
          </cell>
          <cell r="F4964">
            <v>1623727.13</v>
          </cell>
          <cell r="G4964">
            <v>339999</v>
          </cell>
          <cell r="H4964">
            <v>41.5</v>
          </cell>
          <cell r="I4964">
            <v>0.41499999999999998</v>
          </cell>
          <cell r="J4964">
            <v>40026</v>
          </cell>
          <cell r="K4964">
            <v>40544</v>
          </cell>
          <cell r="L4964">
            <v>119250</v>
          </cell>
        </row>
        <row r="4965">
          <cell r="B4965">
            <v>2000000</v>
          </cell>
          <cell r="C4965">
            <v>39994</v>
          </cell>
          <cell r="E4965" t="str">
            <v>P</v>
          </cell>
          <cell r="F4965">
            <v>1059458.6299999999</v>
          </cell>
          <cell r="G4965">
            <v>151111</v>
          </cell>
          <cell r="H4965">
            <v>41.5</v>
          </cell>
          <cell r="I4965">
            <v>0.41499999999999998</v>
          </cell>
          <cell r="J4965">
            <v>40026</v>
          </cell>
          <cell r="K4965">
            <v>40544</v>
          </cell>
          <cell r="L4965">
            <v>53000</v>
          </cell>
        </row>
        <row r="4966">
          <cell r="B4966">
            <v>6500000</v>
          </cell>
          <cell r="C4966">
            <v>39994</v>
          </cell>
          <cell r="F4966">
            <v>2064.81</v>
          </cell>
          <cell r="G4966">
            <v>625510</v>
          </cell>
          <cell r="H4966">
            <v>27.44</v>
          </cell>
          <cell r="I4966">
            <v>0.27440000000000003</v>
          </cell>
          <cell r="J4966">
            <v>40026</v>
          </cell>
          <cell r="K4966">
            <v>40360</v>
          </cell>
          <cell r="L4966">
            <v>41600</v>
          </cell>
        </row>
        <row r="4967">
          <cell r="B4967">
            <v>5000000</v>
          </cell>
          <cell r="C4967">
            <v>39994</v>
          </cell>
          <cell r="E4967" t="str">
            <v>P</v>
          </cell>
          <cell r="F4967">
            <v>2890380.95</v>
          </cell>
          <cell r="G4967">
            <v>377777</v>
          </cell>
          <cell r="H4967">
            <v>41.5</v>
          </cell>
          <cell r="I4967">
            <v>0.41499999999999998</v>
          </cell>
          <cell r="J4967">
            <v>40026</v>
          </cell>
          <cell r="K4967">
            <v>40544</v>
          </cell>
          <cell r="L4967">
            <v>132500</v>
          </cell>
        </row>
        <row r="4968">
          <cell r="B4968">
            <v>4000000</v>
          </cell>
          <cell r="C4968">
            <v>39994</v>
          </cell>
          <cell r="F4968">
            <v>2580914.7400000002</v>
          </cell>
          <cell r="G4968">
            <v>254661</v>
          </cell>
          <cell r="H4968">
            <v>44.54</v>
          </cell>
          <cell r="I4968">
            <v>0.44540000000000002</v>
          </cell>
          <cell r="J4968">
            <v>40026</v>
          </cell>
          <cell r="K4968">
            <v>40725</v>
          </cell>
          <cell r="L4968">
            <v>106200</v>
          </cell>
        </row>
        <row r="4969">
          <cell r="B4969">
            <v>12500000</v>
          </cell>
          <cell r="C4969">
            <v>39994</v>
          </cell>
          <cell r="F4969">
            <v>9234828.7899999991</v>
          </cell>
          <cell r="G4969">
            <v>572192</v>
          </cell>
          <cell r="H4969">
            <v>35.950000000000003</v>
          </cell>
          <cell r="I4969">
            <v>0.35950000000000004</v>
          </cell>
          <cell r="J4969">
            <v>40026</v>
          </cell>
          <cell r="K4969">
            <v>41091</v>
          </cell>
          <cell r="L4969">
            <v>243750</v>
          </cell>
        </row>
        <row r="4970">
          <cell r="B4970">
            <v>5000000</v>
          </cell>
          <cell r="C4970">
            <v>39994</v>
          </cell>
          <cell r="D4970" t="str">
            <v>A</v>
          </cell>
          <cell r="E4970" t="str">
            <v>S</v>
          </cell>
          <cell r="F4970">
            <v>3802468.34</v>
          </cell>
          <cell r="G4970">
            <v>347276</v>
          </cell>
          <cell r="H4970">
            <v>29.57</v>
          </cell>
          <cell r="I4970">
            <v>0.29570000000000002</v>
          </cell>
          <cell r="J4970">
            <v>40026</v>
          </cell>
          <cell r="K4970">
            <v>40544</v>
          </cell>
          <cell r="L4970">
            <v>82000</v>
          </cell>
        </row>
        <row r="4971">
          <cell r="B4971">
            <v>15500000</v>
          </cell>
          <cell r="C4971">
            <v>39994</v>
          </cell>
          <cell r="D4971" t="str">
            <v>A</v>
          </cell>
          <cell r="E4971" t="str">
            <v>S</v>
          </cell>
          <cell r="F4971">
            <v>13484798.779999999</v>
          </cell>
          <cell r="G4971">
            <v>915564</v>
          </cell>
          <cell r="H4971">
            <v>36.04</v>
          </cell>
          <cell r="I4971">
            <v>0.3604</v>
          </cell>
          <cell r="J4971">
            <v>40026</v>
          </cell>
          <cell r="K4971">
            <v>40725</v>
          </cell>
          <cell r="L4971">
            <v>411525</v>
          </cell>
        </row>
        <row r="4972">
          <cell r="B4972">
            <v>2500000</v>
          </cell>
          <cell r="C4972">
            <v>39994</v>
          </cell>
          <cell r="F4972">
            <v>1026356.42</v>
          </cell>
          <cell r="G4972">
            <v>188888</v>
          </cell>
          <cell r="H4972">
            <v>41.5</v>
          </cell>
          <cell r="I4972">
            <v>0.41499999999999998</v>
          </cell>
          <cell r="J4972">
            <v>40026</v>
          </cell>
          <cell r="K4972">
            <v>40544</v>
          </cell>
          <cell r="L4972">
            <v>66250</v>
          </cell>
        </row>
        <row r="4973">
          <cell r="B4973">
            <v>5000000</v>
          </cell>
          <cell r="C4973">
            <v>39994</v>
          </cell>
          <cell r="F4973">
            <v>3424924.9</v>
          </cell>
          <cell r="G4973">
            <v>291672</v>
          </cell>
          <cell r="H4973">
            <v>48.86</v>
          </cell>
          <cell r="I4973">
            <v>0.48859999999999998</v>
          </cell>
          <cell r="J4973">
            <v>40026</v>
          </cell>
          <cell r="K4973">
            <v>40909</v>
          </cell>
          <cell r="L4973">
            <v>122500</v>
          </cell>
        </row>
        <row r="4974">
          <cell r="B4974">
            <v>11500000</v>
          </cell>
          <cell r="C4974">
            <v>39994</v>
          </cell>
          <cell r="F4974">
            <v>3751497.79</v>
          </cell>
          <cell r="G4974">
            <v>836681</v>
          </cell>
          <cell r="H4974">
            <v>36.090000000000003</v>
          </cell>
          <cell r="I4974">
            <v>0.36090000000000005</v>
          </cell>
          <cell r="J4974">
            <v>40026</v>
          </cell>
          <cell r="K4974">
            <v>40544</v>
          </cell>
          <cell r="L4974">
            <v>304750</v>
          </cell>
        </row>
        <row r="4975">
          <cell r="B4975">
            <v>3000000</v>
          </cell>
          <cell r="C4975">
            <v>39994</v>
          </cell>
          <cell r="E4975" t="str">
            <v>P</v>
          </cell>
          <cell r="F4975">
            <v>499589.97</v>
          </cell>
          <cell r="G4975">
            <v>305494</v>
          </cell>
          <cell r="H4975">
            <v>38.729999999999997</v>
          </cell>
          <cell r="I4975">
            <v>0.38729999999999998</v>
          </cell>
          <cell r="J4975">
            <v>40026</v>
          </cell>
          <cell r="K4975">
            <v>40360</v>
          </cell>
          <cell r="L4975">
            <v>79500</v>
          </cell>
        </row>
        <row r="4976">
          <cell r="B4976">
            <v>8000000</v>
          </cell>
          <cell r="C4976">
            <v>39994</v>
          </cell>
          <cell r="F4976">
            <v>2463355.67</v>
          </cell>
          <cell r="G4976">
            <v>555641</v>
          </cell>
          <cell r="H4976">
            <v>29.57</v>
          </cell>
          <cell r="I4976">
            <v>0.29570000000000002</v>
          </cell>
          <cell r="J4976">
            <v>40026</v>
          </cell>
          <cell r="K4976">
            <v>40544</v>
          </cell>
          <cell r="L4976">
            <v>131200</v>
          </cell>
        </row>
        <row r="4977">
          <cell r="B4977">
            <v>3500000</v>
          </cell>
          <cell r="C4977">
            <v>39994</v>
          </cell>
          <cell r="F4977">
            <v>1508372.67</v>
          </cell>
          <cell r="G4977">
            <v>264444</v>
          </cell>
          <cell r="H4977">
            <v>41.5</v>
          </cell>
          <cell r="I4977">
            <v>0.41499999999999998</v>
          </cell>
          <cell r="J4977">
            <v>40026</v>
          </cell>
          <cell r="K4977">
            <v>40544</v>
          </cell>
          <cell r="L4977">
            <v>92750</v>
          </cell>
        </row>
        <row r="4978">
          <cell r="B4978">
            <v>6000000</v>
          </cell>
          <cell r="C4978">
            <v>39994</v>
          </cell>
          <cell r="F4978">
            <v>3990730.14</v>
          </cell>
          <cell r="G4978">
            <v>350007</v>
          </cell>
          <cell r="H4978">
            <v>48.86</v>
          </cell>
          <cell r="I4978">
            <v>0.48859999999999998</v>
          </cell>
          <cell r="J4978">
            <v>40026</v>
          </cell>
          <cell r="K4978">
            <v>40909</v>
          </cell>
          <cell r="L4978">
            <v>147000</v>
          </cell>
        </row>
        <row r="4979">
          <cell r="B4979">
            <v>15000000</v>
          </cell>
          <cell r="C4979">
            <v>39994</v>
          </cell>
          <cell r="F4979">
            <v>11886704.960000001</v>
          </cell>
          <cell r="G4979">
            <v>686630</v>
          </cell>
          <cell r="H4979">
            <v>35.950000000000003</v>
          </cell>
          <cell r="I4979">
            <v>0.35950000000000004</v>
          </cell>
          <cell r="J4979">
            <v>40026</v>
          </cell>
          <cell r="K4979">
            <v>41091</v>
          </cell>
          <cell r="L4979">
            <v>292500</v>
          </cell>
        </row>
        <row r="4980">
          <cell r="B4980">
            <v>4000000</v>
          </cell>
          <cell r="C4980">
            <v>39994</v>
          </cell>
          <cell r="E4980" t="str">
            <v>P</v>
          </cell>
          <cell r="F4980">
            <v>3645009.24</v>
          </cell>
          <cell r="G4980">
            <v>221116</v>
          </cell>
          <cell r="H4980">
            <v>51.88</v>
          </cell>
          <cell r="I4980">
            <v>0.51880000000000004</v>
          </cell>
          <cell r="J4980">
            <v>40026</v>
          </cell>
          <cell r="K4980">
            <v>41091</v>
          </cell>
          <cell r="L4980">
            <v>78000</v>
          </cell>
        </row>
        <row r="4981">
          <cell r="B4981">
            <v>3000000</v>
          </cell>
          <cell r="C4981">
            <v>39994</v>
          </cell>
          <cell r="F4981">
            <v>83.88</v>
          </cell>
          <cell r="G4981">
            <v>305494</v>
          </cell>
          <cell r="H4981">
            <v>38.729999999999997</v>
          </cell>
          <cell r="I4981">
            <v>0.38729999999999998</v>
          </cell>
          <cell r="J4981">
            <v>40026</v>
          </cell>
          <cell r="K4981">
            <v>40360</v>
          </cell>
          <cell r="L4981">
            <v>79500</v>
          </cell>
        </row>
        <row r="4982">
          <cell r="B4982">
            <v>15000000</v>
          </cell>
          <cell r="C4982">
            <v>39994</v>
          </cell>
          <cell r="F4982">
            <v>11791485.65</v>
          </cell>
          <cell r="G4982">
            <v>686630</v>
          </cell>
          <cell r="H4982">
            <v>35.950000000000003</v>
          </cell>
          <cell r="I4982">
            <v>0.35950000000000004</v>
          </cell>
          <cell r="J4982">
            <v>40026</v>
          </cell>
          <cell r="K4982">
            <v>41091</v>
          </cell>
          <cell r="L4982">
            <v>292500</v>
          </cell>
        </row>
        <row r="4983">
          <cell r="B4983">
            <v>26000000</v>
          </cell>
          <cell r="C4983">
            <v>39994</v>
          </cell>
          <cell r="F4983">
            <v>20375605.890000001</v>
          </cell>
          <cell r="G4983">
            <v>1190159</v>
          </cell>
          <cell r="H4983">
            <v>35.950000000000003</v>
          </cell>
          <cell r="I4983">
            <v>0.35950000000000004</v>
          </cell>
          <cell r="J4983">
            <v>40026</v>
          </cell>
          <cell r="K4983">
            <v>41091</v>
          </cell>
          <cell r="L4983">
            <v>507000</v>
          </cell>
        </row>
        <row r="4984">
          <cell r="B4984">
            <v>5000000</v>
          </cell>
          <cell r="C4984">
            <v>39994</v>
          </cell>
          <cell r="G4984">
            <v>486158</v>
          </cell>
          <cell r="H4984">
            <v>29.48</v>
          </cell>
          <cell r="I4984">
            <v>0.29480000000000001</v>
          </cell>
          <cell r="J4984">
            <v>40026</v>
          </cell>
          <cell r="K4984">
            <v>40360</v>
          </cell>
          <cell r="L4984">
            <v>82000</v>
          </cell>
        </row>
        <row r="4985">
          <cell r="B4985">
            <v>3500000</v>
          </cell>
          <cell r="C4985">
            <v>39994</v>
          </cell>
          <cell r="E4985" t="str">
            <v>P</v>
          </cell>
          <cell r="F4985">
            <v>432749.57</v>
          </cell>
          <cell r="G4985">
            <v>356410</v>
          </cell>
          <cell r="H4985">
            <v>38.729999999999997</v>
          </cell>
          <cell r="I4985">
            <v>0.38729999999999998</v>
          </cell>
          <cell r="J4985">
            <v>40026</v>
          </cell>
          <cell r="K4985">
            <v>40360</v>
          </cell>
          <cell r="L4985">
            <v>92750</v>
          </cell>
        </row>
        <row r="4986">
          <cell r="B4986">
            <v>37000000</v>
          </cell>
          <cell r="C4986">
            <v>39994</v>
          </cell>
          <cell r="F4986">
            <v>29382314.16</v>
          </cell>
          <cell r="G4986">
            <v>1693687</v>
          </cell>
          <cell r="H4986">
            <v>35.950000000000003</v>
          </cell>
          <cell r="I4986">
            <v>0.35950000000000004</v>
          </cell>
          <cell r="J4986">
            <v>40026</v>
          </cell>
          <cell r="K4986">
            <v>41091</v>
          </cell>
          <cell r="L4986">
            <v>721500</v>
          </cell>
        </row>
        <row r="4987">
          <cell r="B4987">
            <v>10000000</v>
          </cell>
          <cell r="C4987">
            <v>39994</v>
          </cell>
          <cell r="F4987">
            <v>3797115.92</v>
          </cell>
          <cell r="G4987">
            <v>694551</v>
          </cell>
          <cell r="H4987">
            <v>29.57</v>
          </cell>
          <cell r="I4987">
            <v>0.29570000000000002</v>
          </cell>
          <cell r="J4987">
            <v>40026</v>
          </cell>
          <cell r="K4987">
            <v>40544</v>
          </cell>
          <cell r="L4987">
            <v>164000</v>
          </cell>
        </row>
        <row r="4988">
          <cell r="B4988">
            <v>4500000</v>
          </cell>
          <cell r="C4988">
            <v>39994</v>
          </cell>
          <cell r="E4988" t="str">
            <v>P</v>
          </cell>
          <cell r="F4988">
            <v>696430.85</v>
          </cell>
          <cell r="G4988">
            <v>458241</v>
          </cell>
          <cell r="H4988">
            <v>38.729999999999997</v>
          </cell>
          <cell r="I4988">
            <v>0.38729999999999998</v>
          </cell>
          <cell r="J4988">
            <v>40026</v>
          </cell>
          <cell r="K4988">
            <v>40360</v>
          </cell>
          <cell r="L4988">
            <v>119250</v>
          </cell>
        </row>
        <row r="4989">
          <cell r="B4989">
            <v>4000000</v>
          </cell>
          <cell r="C4989">
            <v>39994</v>
          </cell>
          <cell r="F4989">
            <v>2491875.66</v>
          </cell>
          <cell r="G4989">
            <v>254661</v>
          </cell>
          <cell r="H4989">
            <v>44.54</v>
          </cell>
          <cell r="I4989">
            <v>0.44540000000000002</v>
          </cell>
          <cell r="J4989">
            <v>40026</v>
          </cell>
          <cell r="K4989">
            <v>40725</v>
          </cell>
          <cell r="L4989">
            <v>106200</v>
          </cell>
        </row>
        <row r="4990">
          <cell r="B4990">
            <v>5000000</v>
          </cell>
          <cell r="C4990">
            <v>39994</v>
          </cell>
          <cell r="F4990">
            <v>3244482.26</v>
          </cell>
          <cell r="G4990">
            <v>318326</v>
          </cell>
          <cell r="H4990">
            <v>44.54</v>
          </cell>
          <cell r="I4990">
            <v>0.44540000000000002</v>
          </cell>
          <cell r="J4990">
            <v>40026</v>
          </cell>
          <cell r="K4990">
            <v>40725</v>
          </cell>
          <cell r="L4990">
            <v>132750</v>
          </cell>
        </row>
        <row r="4991">
          <cell r="B4991">
            <v>12000000</v>
          </cell>
          <cell r="C4991">
            <v>39994</v>
          </cell>
          <cell r="E4991" t="str">
            <v>P</v>
          </cell>
          <cell r="F4991">
            <v>10134086.039999999</v>
          </cell>
          <cell r="G4991">
            <v>549304</v>
          </cell>
          <cell r="H4991">
            <v>35.950000000000003</v>
          </cell>
          <cell r="I4991">
            <v>0.35950000000000004</v>
          </cell>
          <cell r="J4991">
            <v>40026</v>
          </cell>
          <cell r="K4991">
            <v>41091</v>
          </cell>
          <cell r="L4991">
            <v>234000</v>
          </cell>
        </row>
        <row r="4992">
          <cell r="B4992">
            <v>5700000</v>
          </cell>
          <cell r="C4992">
            <v>39994</v>
          </cell>
          <cell r="F4992">
            <v>4001165.56</v>
          </cell>
          <cell r="G4992">
            <v>332506</v>
          </cell>
          <cell r="H4992">
            <v>48.86</v>
          </cell>
          <cell r="I4992">
            <v>0.48859999999999998</v>
          </cell>
          <cell r="J4992">
            <v>40026</v>
          </cell>
          <cell r="K4992">
            <v>40909</v>
          </cell>
          <cell r="L4992">
            <v>139650</v>
          </cell>
        </row>
        <row r="4993">
          <cell r="B4993">
            <v>12000000</v>
          </cell>
          <cell r="C4993">
            <v>39994</v>
          </cell>
          <cell r="E4993" t="str">
            <v>P</v>
          </cell>
          <cell r="F4993">
            <v>9940499.7899999991</v>
          </cell>
          <cell r="G4993">
            <v>612429</v>
          </cell>
          <cell r="H4993">
            <v>36.03</v>
          </cell>
          <cell r="I4993">
            <v>0.36030000000000001</v>
          </cell>
          <cell r="J4993">
            <v>40026</v>
          </cell>
          <cell r="K4993">
            <v>40909</v>
          </cell>
          <cell r="L4993">
            <v>294000</v>
          </cell>
        </row>
        <row r="4994">
          <cell r="B4994">
            <v>6000000</v>
          </cell>
          <cell r="C4994">
            <v>39994</v>
          </cell>
          <cell r="E4994" t="str">
            <v>Q</v>
          </cell>
          <cell r="F4994">
            <v>2218232.4300000002</v>
          </cell>
          <cell r="G4994">
            <v>610988</v>
          </cell>
          <cell r="H4994">
            <v>38.729999999999997</v>
          </cell>
          <cell r="I4994">
            <v>0.38729999999999998</v>
          </cell>
          <cell r="J4994">
            <v>40026</v>
          </cell>
          <cell r="K4994">
            <v>40360</v>
          </cell>
          <cell r="L4994">
            <v>159000</v>
          </cell>
        </row>
        <row r="4995">
          <cell r="B4995">
            <v>4500000</v>
          </cell>
          <cell r="C4995">
            <v>39994</v>
          </cell>
          <cell r="F4995">
            <v>2891495.28</v>
          </cell>
          <cell r="G4995">
            <v>286493</v>
          </cell>
          <cell r="H4995">
            <v>44.54</v>
          </cell>
          <cell r="I4995">
            <v>0.44540000000000002</v>
          </cell>
          <cell r="J4995">
            <v>40026</v>
          </cell>
          <cell r="K4995">
            <v>40725</v>
          </cell>
          <cell r="L4995">
            <v>119475</v>
          </cell>
        </row>
        <row r="4996">
          <cell r="B4996">
            <v>21000000</v>
          </cell>
          <cell r="C4996">
            <v>39994</v>
          </cell>
          <cell r="D4996" t="str">
            <v>A</v>
          </cell>
          <cell r="E4996" t="str">
            <v>T</v>
          </cell>
          <cell r="F4996">
            <v>20028219.460000001</v>
          </cell>
          <cell r="G4996">
            <v>1240442</v>
          </cell>
          <cell r="H4996">
            <v>36.04</v>
          </cell>
          <cell r="I4996">
            <v>0.3604</v>
          </cell>
          <cell r="J4996">
            <v>40026</v>
          </cell>
          <cell r="K4996">
            <v>40725</v>
          </cell>
          <cell r="L4996">
            <v>557550</v>
          </cell>
        </row>
        <row r="4997">
          <cell r="B4997">
            <v>4000000</v>
          </cell>
          <cell r="C4997">
            <v>39994</v>
          </cell>
          <cell r="G4997">
            <v>407325</v>
          </cell>
          <cell r="H4997">
            <v>38.729999999999997</v>
          </cell>
          <cell r="I4997">
            <v>0.38729999999999998</v>
          </cell>
          <cell r="J4997">
            <v>40026</v>
          </cell>
          <cell r="K4997">
            <v>40360</v>
          </cell>
          <cell r="L4997">
            <v>106000</v>
          </cell>
        </row>
        <row r="4998">
          <cell r="B4998">
            <v>7000000</v>
          </cell>
          <cell r="C4998">
            <v>39994</v>
          </cell>
          <cell r="F4998">
            <v>5395938.1600000001</v>
          </cell>
          <cell r="G4998">
            <v>386953</v>
          </cell>
          <cell r="H4998">
            <v>51.88</v>
          </cell>
          <cell r="I4998">
            <v>0.51880000000000004</v>
          </cell>
          <cell r="J4998">
            <v>40026</v>
          </cell>
          <cell r="K4998">
            <v>41091</v>
          </cell>
          <cell r="L4998">
            <v>136500</v>
          </cell>
        </row>
        <row r="4999">
          <cell r="B4999">
            <v>10000000</v>
          </cell>
          <cell r="C4999">
            <v>39994</v>
          </cell>
          <cell r="E4999" t="str">
            <v>Q</v>
          </cell>
          <cell r="F4999">
            <v>7527119.0099999998</v>
          </cell>
          <cell r="G4999">
            <v>555686</v>
          </cell>
          <cell r="H4999">
            <v>29.33</v>
          </cell>
          <cell r="I4999">
            <v>0.29330000000000001</v>
          </cell>
          <cell r="J4999">
            <v>40026</v>
          </cell>
          <cell r="K4999">
            <v>40725</v>
          </cell>
          <cell r="L4999">
            <v>164500</v>
          </cell>
        </row>
        <row r="5000">
          <cell r="B5000">
            <v>3500000</v>
          </cell>
          <cell r="C5000">
            <v>39994</v>
          </cell>
          <cell r="F5000">
            <v>1930985.95</v>
          </cell>
          <cell r="G5000">
            <v>222828</v>
          </cell>
          <cell r="H5000">
            <v>44.54</v>
          </cell>
          <cell r="I5000">
            <v>0.44540000000000002</v>
          </cell>
          <cell r="J5000">
            <v>40026</v>
          </cell>
          <cell r="K5000">
            <v>40725</v>
          </cell>
          <cell r="L5000">
            <v>92925</v>
          </cell>
        </row>
        <row r="5001">
          <cell r="B5001">
            <v>24000000</v>
          </cell>
          <cell r="C5001">
            <v>39994</v>
          </cell>
          <cell r="F5001">
            <v>17993660.23</v>
          </cell>
          <cell r="G5001">
            <v>1098608</v>
          </cell>
          <cell r="H5001">
            <v>35.950000000000003</v>
          </cell>
          <cell r="I5001">
            <v>0.35950000000000004</v>
          </cell>
          <cell r="J5001">
            <v>40026</v>
          </cell>
          <cell r="K5001">
            <v>41091</v>
          </cell>
          <cell r="L5001">
            <v>468000</v>
          </cell>
        </row>
        <row r="5002">
          <cell r="B5002">
            <v>10000000</v>
          </cell>
          <cell r="C5002">
            <v>39994</v>
          </cell>
          <cell r="E5002" t="str">
            <v>R</v>
          </cell>
          <cell r="F5002">
            <v>9724127.8699999992</v>
          </cell>
          <cell r="G5002">
            <v>583344</v>
          </cell>
          <cell r="H5002">
            <v>48.86</v>
          </cell>
          <cell r="I5002">
            <v>0.48859999999999998</v>
          </cell>
          <cell r="J5002">
            <v>40026</v>
          </cell>
          <cell r="K5002">
            <v>40909</v>
          </cell>
          <cell r="L5002">
            <v>245000</v>
          </cell>
        </row>
        <row r="5003">
          <cell r="B5003">
            <v>5000000</v>
          </cell>
          <cell r="C5003">
            <v>39994</v>
          </cell>
          <cell r="F5003">
            <v>2047095.63</v>
          </cell>
          <cell r="G5003">
            <v>377777</v>
          </cell>
          <cell r="H5003">
            <v>41.5</v>
          </cell>
          <cell r="I5003">
            <v>0.41499999999999998</v>
          </cell>
          <cell r="J5003">
            <v>40026</v>
          </cell>
          <cell r="K5003">
            <v>40544</v>
          </cell>
          <cell r="L5003">
            <v>132500</v>
          </cell>
        </row>
        <row r="5004">
          <cell r="B5004">
            <v>10000000</v>
          </cell>
          <cell r="C5004">
            <v>39994</v>
          </cell>
          <cell r="F5004">
            <v>6161306.1900000004</v>
          </cell>
          <cell r="G5004">
            <v>636651</v>
          </cell>
          <cell r="H5004">
            <v>44.54</v>
          </cell>
          <cell r="I5004">
            <v>0.44540000000000002</v>
          </cell>
          <cell r="J5004">
            <v>40026</v>
          </cell>
          <cell r="K5004">
            <v>40725</v>
          </cell>
          <cell r="L5004">
            <v>265500</v>
          </cell>
        </row>
        <row r="5005">
          <cell r="B5005">
            <v>16000000</v>
          </cell>
          <cell r="C5005">
            <v>39994</v>
          </cell>
          <cell r="F5005">
            <v>12462102.25</v>
          </cell>
          <cell r="G5005">
            <v>732406</v>
          </cell>
          <cell r="H5005">
            <v>35.950000000000003</v>
          </cell>
          <cell r="I5005">
            <v>0.35950000000000004</v>
          </cell>
          <cell r="J5005">
            <v>40026</v>
          </cell>
          <cell r="K5005">
            <v>41091</v>
          </cell>
          <cell r="L5005">
            <v>312000</v>
          </cell>
        </row>
        <row r="5006">
          <cell r="B5006">
            <v>21500000</v>
          </cell>
          <cell r="C5006">
            <v>39994</v>
          </cell>
          <cell r="F5006">
            <v>13140836.82</v>
          </cell>
          <cell r="G5006">
            <v>1269976</v>
          </cell>
          <cell r="H5006">
            <v>36.04</v>
          </cell>
          <cell r="I5006">
            <v>0.3604</v>
          </cell>
          <cell r="J5006">
            <v>40026</v>
          </cell>
          <cell r="K5006">
            <v>40725</v>
          </cell>
          <cell r="L5006">
            <v>570825</v>
          </cell>
        </row>
        <row r="5007">
          <cell r="B5007">
            <v>24000000</v>
          </cell>
          <cell r="C5007">
            <v>39994</v>
          </cell>
          <cell r="F5007">
            <v>19060300.199999999</v>
          </cell>
          <cell r="G5007">
            <v>1098608</v>
          </cell>
          <cell r="H5007">
            <v>35.950000000000003</v>
          </cell>
          <cell r="I5007">
            <v>0.35950000000000004</v>
          </cell>
          <cell r="J5007">
            <v>40026</v>
          </cell>
          <cell r="K5007">
            <v>41091</v>
          </cell>
          <cell r="L5007">
            <v>468000</v>
          </cell>
        </row>
        <row r="5008">
          <cell r="B5008">
            <v>20000000</v>
          </cell>
          <cell r="C5008">
            <v>39994</v>
          </cell>
          <cell r="F5008">
            <v>15695833.119999999</v>
          </cell>
          <cell r="G5008">
            <v>915507</v>
          </cell>
          <cell r="H5008">
            <v>35.950000000000003</v>
          </cell>
          <cell r="I5008">
            <v>0.35950000000000004</v>
          </cell>
          <cell r="J5008">
            <v>40026</v>
          </cell>
          <cell r="K5008">
            <v>41091</v>
          </cell>
          <cell r="L5008">
            <v>390000</v>
          </cell>
        </row>
        <row r="5009">
          <cell r="B5009">
            <v>10000000</v>
          </cell>
          <cell r="C5009">
            <v>39994</v>
          </cell>
          <cell r="F5009">
            <v>8371297.6399999997</v>
          </cell>
          <cell r="G5009">
            <v>552789</v>
          </cell>
          <cell r="H5009">
            <v>51.88</v>
          </cell>
          <cell r="I5009">
            <v>0.51880000000000004</v>
          </cell>
          <cell r="J5009">
            <v>40026</v>
          </cell>
          <cell r="K5009">
            <v>41091</v>
          </cell>
          <cell r="L5009">
            <v>195000</v>
          </cell>
        </row>
        <row r="5010">
          <cell r="B5010">
            <v>27000000</v>
          </cell>
          <cell r="C5010">
            <v>39994</v>
          </cell>
          <cell r="F5010">
            <v>20817809.710000001</v>
          </cell>
          <cell r="G5010">
            <v>1235934</v>
          </cell>
          <cell r="H5010">
            <v>35.950000000000003</v>
          </cell>
          <cell r="I5010">
            <v>0.35950000000000004</v>
          </cell>
          <cell r="J5010">
            <v>40026</v>
          </cell>
          <cell r="K5010">
            <v>41091</v>
          </cell>
          <cell r="L5010">
            <v>526500</v>
          </cell>
        </row>
        <row r="5011">
          <cell r="B5011">
            <v>10000000</v>
          </cell>
          <cell r="C5011">
            <v>39994</v>
          </cell>
          <cell r="F5011">
            <v>9142507.4100000001</v>
          </cell>
          <cell r="G5011">
            <v>552789</v>
          </cell>
          <cell r="H5011">
            <v>51.88</v>
          </cell>
          <cell r="I5011">
            <v>0.51880000000000004</v>
          </cell>
          <cell r="J5011">
            <v>40026</v>
          </cell>
          <cell r="K5011">
            <v>41091</v>
          </cell>
          <cell r="L5011">
            <v>195000</v>
          </cell>
        </row>
        <row r="5012">
          <cell r="B5012">
            <v>4500000</v>
          </cell>
          <cell r="C5012">
            <v>39994</v>
          </cell>
          <cell r="F5012">
            <v>2870835.71</v>
          </cell>
          <cell r="G5012">
            <v>286493</v>
          </cell>
          <cell r="H5012">
            <v>44.54</v>
          </cell>
          <cell r="I5012">
            <v>0.44540000000000002</v>
          </cell>
          <cell r="J5012">
            <v>40026</v>
          </cell>
          <cell r="K5012">
            <v>40725</v>
          </cell>
          <cell r="L5012">
            <v>119475</v>
          </cell>
        </row>
        <row r="5013">
          <cell r="B5013">
            <v>3000000</v>
          </cell>
          <cell r="C5013">
            <v>39994</v>
          </cell>
          <cell r="E5013" t="str">
            <v>Q</v>
          </cell>
          <cell r="F5013">
            <v>2697171.83</v>
          </cell>
          <cell r="G5013">
            <v>190996</v>
          </cell>
          <cell r="H5013">
            <v>44.54</v>
          </cell>
          <cell r="I5013">
            <v>0.44540000000000002</v>
          </cell>
          <cell r="J5013">
            <v>40026</v>
          </cell>
          <cell r="K5013">
            <v>40725</v>
          </cell>
          <cell r="L5013">
            <v>79650</v>
          </cell>
        </row>
        <row r="5014">
          <cell r="B5014">
            <v>8000000</v>
          </cell>
          <cell r="C5014">
            <v>39994</v>
          </cell>
          <cell r="E5014" t="str">
            <v>P</v>
          </cell>
          <cell r="F5014">
            <v>5836448.7300000004</v>
          </cell>
          <cell r="G5014">
            <v>509321</v>
          </cell>
          <cell r="H5014">
            <v>44.54</v>
          </cell>
          <cell r="I5014">
            <v>0.44540000000000002</v>
          </cell>
          <cell r="J5014">
            <v>40026</v>
          </cell>
          <cell r="K5014">
            <v>40725</v>
          </cell>
          <cell r="L5014">
            <v>212400</v>
          </cell>
        </row>
        <row r="5015">
          <cell r="B5015">
            <v>30000000</v>
          </cell>
          <cell r="C5015">
            <v>39994</v>
          </cell>
          <cell r="F5015">
            <v>12264479.369999999</v>
          </cell>
          <cell r="G5015">
            <v>2182645</v>
          </cell>
          <cell r="H5015">
            <v>36.090000000000003</v>
          </cell>
          <cell r="I5015">
            <v>0.36090000000000005</v>
          </cell>
          <cell r="J5015">
            <v>40026</v>
          </cell>
          <cell r="K5015">
            <v>40544</v>
          </cell>
          <cell r="L5015">
            <v>795000</v>
          </cell>
        </row>
        <row r="5016">
          <cell r="B5016">
            <v>10000000</v>
          </cell>
          <cell r="C5016">
            <v>39994</v>
          </cell>
          <cell r="E5016" t="str">
            <v>P</v>
          </cell>
          <cell r="F5016">
            <v>4995896.6100000003</v>
          </cell>
          <cell r="G5016">
            <v>755553</v>
          </cell>
          <cell r="H5016">
            <v>41.5</v>
          </cell>
          <cell r="I5016">
            <v>0.41499999999999998</v>
          </cell>
          <cell r="J5016">
            <v>40026</v>
          </cell>
          <cell r="K5016">
            <v>40544</v>
          </cell>
          <cell r="L5016">
            <v>265000</v>
          </cell>
        </row>
        <row r="5017">
          <cell r="B5017">
            <v>5000000</v>
          </cell>
          <cell r="C5017">
            <v>39994</v>
          </cell>
          <cell r="F5017">
            <v>1770533.33</v>
          </cell>
          <cell r="G5017">
            <v>377777</v>
          </cell>
          <cell r="H5017">
            <v>41.5</v>
          </cell>
          <cell r="I5017">
            <v>0.41499999999999998</v>
          </cell>
          <cell r="J5017">
            <v>40026</v>
          </cell>
          <cell r="K5017">
            <v>40544</v>
          </cell>
          <cell r="L5017">
            <v>132500</v>
          </cell>
        </row>
        <row r="5018">
          <cell r="B5018">
            <v>10500000</v>
          </cell>
          <cell r="C5018">
            <v>39994</v>
          </cell>
          <cell r="D5018" t="str">
            <v>A</v>
          </cell>
          <cell r="E5018" t="str">
            <v>T</v>
          </cell>
          <cell r="F5018">
            <v>11245538.779999999</v>
          </cell>
          <cell r="G5018">
            <v>480641</v>
          </cell>
          <cell r="H5018">
            <v>35.950000000000003</v>
          </cell>
          <cell r="I5018">
            <v>0.35950000000000004</v>
          </cell>
          <cell r="J5018">
            <v>40026</v>
          </cell>
          <cell r="K5018">
            <v>41091</v>
          </cell>
          <cell r="L5018">
            <v>204750</v>
          </cell>
        </row>
        <row r="5019">
          <cell r="B5019">
            <v>4500000</v>
          </cell>
          <cell r="C5019">
            <v>39994</v>
          </cell>
          <cell r="F5019">
            <v>2904104.67</v>
          </cell>
          <cell r="G5019">
            <v>286493</v>
          </cell>
          <cell r="H5019">
            <v>44.54</v>
          </cell>
          <cell r="I5019">
            <v>0.44540000000000002</v>
          </cell>
          <cell r="J5019">
            <v>40026</v>
          </cell>
          <cell r="K5019">
            <v>40725</v>
          </cell>
          <cell r="L5019">
            <v>119475</v>
          </cell>
        </row>
        <row r="5020">
          <cell r="B5020">
            <v>30000000</v>
          </cell>
          <cell r="C5020">
            <v>39994</v>
          </cell>
          <cell r="F5020">
            <v>21347420.399999999</v>
          </cell>
          <cell r="G5020">
            <v>1531073</v>
          </cell>
          <cell r="H5020">
            <v>36.03</v>
          </cell>
          <cell r="I5020">
            <v>0.36030000000000001</v>
          </cell>
          <cell r="J5020">
            <v>40026</v>
          </cell>
          <cell r="K5020">
            <v>40909</v>
          </cell>
          <cell r="L5020">
            <v>735000</v>
          </cell>
        </row>
        <row r="5021">
          <cell r="B5021">
            <v>5000000</v>
          </cell>
          <cell r="C5021">
            <v>39994</v>
          </cell>
          <cell r="D5021" t="str">
            <v>A</v>
          </cell>
          <cell r="E5021" t="str">
            <v>S</v>
          </cell>
          <cell r="F5021">
            <v>5214704.95</v>
          </cell>
          <cell r="G5021">
            <v>318326</v>
          </cell>
          <cell r="H5021">
            <v>44.54</v>
          </cell>
          <cell r="I5021">
            <v>0.44540000000000002</v>
          </cell>
          <cell r="J5021">
            <v>40026</v>
          </cell>
          <cell r="K5021">
            <v>40725</v>
          </cell>
          <cell r="L5021">
            <v>132750</v>
          </cell>
        </row>
        <row r="5022">
          <cell r="B5022">
            <v>14000000</v>
          </cell>
          <cell r="C5022">
            <v>39994</v>
          </cell>
          <cell r="F5022">
            <v>9517388.1300000008</v>
          </cell>
          <cell r="G5022">
            <v>714501</v>
          </cell>
          <cell r="H5022">
            <v>36.03</v>
          </cell>
          <cell r="I5022">
            <v>0.36030000000000001</v>
          </cell>
          <cell r="J5022">
            <v>40026</v>
          </cell>
          <cell r="K5022">
            <v>40909</v>
          </cell>
          <cell r="L5022">
            <v>343000</v>
          </cell>
        </row>
        <row r="5023">
          <cell r="B5023">
            <v>30000000</v>
          </cell>
          <cell r="C5023">
            <v>39994</v>
          </cell>
          <cell r="F5023">
            <v>23563769.199999999</v>
          </cell>
          <cell r="G5023">
            <v>1373260</v>
          </cell>
          <cell r="H5023">
            <v>35.950000000000003</v>
          </cell>
          <cell r="I5023">
            <v>0.35950000000000004</v>
          </cell>
          <cell r="J5023">
            <v>40026</v>
          </cell>
          <cell r="K5023">
            <v>41091</v>
          </cell>
          <cell r="L5023">
            <v>585000</v>
          </cell>
        </row>
        <row r="5024">
          <cell r="B5024">
            <v>10000000</v>
          </cell>
          <cell r="C5024">
            <v>39994</v>
          </cell>
          <cell r="F5024">
            <v>3120061.45</v>
          </cell>
          <cell r="G5024">
            <v>694551</v>
          </cell>
          <cell r="H5024">
            <v>29.57</v>
          </cell>
          <cell r="I5024">
            <v>0.29570000000000002</v>
          </cell>
          <cell r="J5024">
            <v>40026</v>
          </cell>
          <cell r="K5024">
            <v>40544</v>
          </cell>
          <cell r="L5024">
            <v>164000</v>
          </cell>
        </row>
        <row r="5025">
          <cell r="B5025">
            <v>3000000</v>
          </cell>
          <cell r="C5025">
            <v>39994</v>
          </cell>
          <cell r="D5025" t="str">
            <v>A</v>
          </cell>
          <cell r="E5025" t="str">
            <v>S</v>
          </cell>
          <cell r="F5025">
            <v>1733515.79</v>
          </cell>
          <cell r="G5025">
            <v>305494</v>
          </cell>
          <cell r="H5025">
            <v>38.729999999999997</v>
          </cell>
          <cell r="I5025">
            <v>0.38729999999999998</v>
          </cell>
          <cell r="J5025">
            <v>40026</v>
          </cell>
          <cell r="K5025">
            <v>40360</v>
          </cell>
          <cell r="L5025">
            <v>79500</v>
          </cell>
        </row>
        <row r="5026">
          <cell r="B5026">
            <v>8000000</v>
          </cell>
          <cell r="C5026">
            <v>39994</v>
          </cell>
          <cell r="D5026" t="str">
            <v>A</v>
          </cell>
          <cell r="E5026" t="str">
            <v>R</v>
          </cell>
          <cell r="F5026">
            <v>8388279.0700000003</v>
          </cell>
          <cell r="G5026">
            <v>442232</v>
          </cell>
          <cell r="H5026">
            <v>51.88</v>
          </cell>
          <cell r="I5026">
            <v>0.51880000000000004</v>
          </cell>
          <cell r="J5026">
            <v>40026</v>
          </cell>
          <cell r="K5026">
            <v>41091</v>
          </cell>
          <cell r="L5026">
            <v>156000</v>
          </cell>
        </row>
        <row r="5027">
          <cell r="B5027">
            <v>20000000</v>
          </cell>
          <cell r="C5027">
            <v>39994</v>
          </cell>
          <cell r="F5027">
            <v>11926301.039999999</v>
          </cell>
          <cell r="G5027">
            <v>1181373</v>
          </cell>
          <cell r="H5027">
            <v>36.04</v>
          </cell>
          <cell r="I5027">
            <v>0.3604</v>
          </cell>
          <cell r="J5027">
            <v>40026</v>
          </cell>
          <cell r="K5027">
            <v>40725</v>
          </cell>
          <cell r="L5027">
            <v>531000</v>
          </cell>
        </row>
        <row r="5028">
          <cell r="B5028">
            <v>5000000</v>
          </cell>
          <cell r="C5028">
            <v>39994</v>
          </cell>
          <cell r="F5028">
            <v>2268227.21</v>
          </cell>
          <cell r="G5028">
            <v>377777</v>
          </cell>
          <cell r="H5028">
            <v>41.5</v>
          </cell>
          <cell r="I5028">
            <v>0.41499999999999998</v>
          </cell>
          <cell r="J5028">
            <v>40026</v>
          </cell>
          <cell r="K5028">
            <v>40544</v>
          </cell>
          <cell r="L5028">
            <v>132500</v>
          </cell>
        </row>
        <row r="5029">
          <cell r="B5029">
            <v>9000000</v>
          </cell>
          <cell r="C5029">
            <v>39994</v>
          </cell>
          <cell r="F5029">
            <v>2953984.07</v>
          </cell>
          <cell r="G5029">
            <v>679997</v>
          </cell>
          <cell r="H5029">
            <v>41.5</v>
          </cell>
          <cell r="I5029">
            <v>0.41499999999999998</v>
          </cell>
          <cell r="J5029">
            <v>40026</v>
          </cell>
          <cell r="K5029">
            <v>40544</v>
          </cell>
          <cell r="L5029">
            <v>238500</v>
          </cell>
        </row>
        <row r="5030">
          <cell r="B5030">
            <v>6000000</v>
          </cell>
          <cell r="C5030">
            <v>39994</v>
          </cell>
          <cell r="F5030">
            <v>1857002.14</v>
          </cell>
          <cell r="G5030">
            <v>416731</v>
          </cell>
          <cell r="H5030">
            <v>29.57</v>
          </cell>
          <cell r="I5030">
            <v>0.29570000000000002</v>
          </cell>
          <cell r="J5030">
            <v>40026</v>
          </cell>
          <cell r="K5030">
            <v>40544</v>
          </cell>
          <cell r="L5030">
            <v>98400</v>
          </cell>
        </row>
        <row r="5031">
          <cell r="B5031">
            <v>7000000</v>
          </cell>
          <cell r="C5031">
            <v>39994</v>
          </cell>
          <cell r="E5031" t="str">
            <v>R</v>
          </cell>
          <cell r="F5031">
            <v>7271088.6500000004</v>
          </cell>
          <cell r="G5031">
            <v>386953</v>
          </cell>
          <cell r="H5031">
            <v>51.88</v>
          </cell>
          <cell r="I5031">
            <v>0.51880000000000004</v>
          </cell>
          <cell r="J5031">
            <v>40026</v>
          </cell>
          <cell r="K5031">
            <v>41091</v>
          </cell>
          <cell r="L5031">
            <v>136500</v>
          </cell>
        </row>
        <row r="5032">
          <cell r="B5032">
            <v>5000000</v>
          </cell>
          <cell r="C5032">
            <v>39994</v>
          </cell>
          <cell r="F5032">
            <v>4265407.8899999997</v>
          </cell>
          <cell r="G5032">
            <v>276395</v>
          </cell>
          <cell r="H5032">
            <v>51.88</v>
          </cell>
          <cell r="I5032">
            <v>0.51880000000000004</v>
          </cell>
          <cell r="J5032">
            <v>40026</v>
          </cell>
          <cell r="K5032">
            <v>41091</v>
          </cell>
          <cell r="L5032">
            <v>97500</v>
          </cell>
        </row>
        <row r="5033">
          <cell r="B5033">
            <v>5000000</v>
          </cell>
          <cell r="C5033">
            <v>39994</v>
          </cell>
          <cell r="F5033">
            <v>3363029.91</v>
          </cell>
          <cell r="G5033">
            <v>236163</v>
          </cell>
          <cell r="H5033">
            <v>28.97</v>
          </cell>
          <cell r="I5033">
            <v>0.28970000000000001</v>
          </cell>
          <cell r="J5033">
            <v>40026</v>
          </cell>
          <cell r="K5033">
            <v>40909</v>
          </cell>
          <cell r="L5033">
            <v>72000</v>
          </cell>
        </row>
        <row r="5034">
          <cell r="B5034">
            <v>5000000</v>
          </cell>
          <cell r="C5034">
            <v>39994</v>
          </cell>
          <cell r="F5034">
            <v>3072694.23</v>
          </cell>
          <cell r="G5034">
            <v>318326</v>
          </cell>
          <cell r="H5034">
            <v>44.54</v>
          </cell>
          <cell r="I5034">
            <v>0.44540000000000002</v>
          </cell>
          <cell r="J5034">
            <v>40026</v>
          </cell>
          <cell r="K5034">
            <v>40725</v>
          </cell>
          <cell r="L5034">
            <v>132750</v>
          </cell>
        </row>
        <row r="5035">
          <cell r="B5035">
            <v>34000000</v>
          </cell>
          <cell r="C5035">
            <v>39994</v>
          </cell>
          <cell r="E5035" t="str">
            <v>P</v>
          </cell>
          <cell r="F5035">
            <v>25918150.739999998</v>
          </cell>
          <cell r="G5035">
            <v>1735216</v>
          </cell>
          <cell r="H5035">
            <v>36.03</v>
          </cell>
          <cell r="I5035">
            <v>0.36030000000000001</v>
          </cell>
          <cell r="J5035">
            <v>40026</v>
          </cell>
          <cell r="K5035">
            <v>40909</v>
          </cell>
          <cell r="L5035">
            <v>833000</v>
          </cell>
        </row>
        <row r="5036">
          <cell r="B5036">
            <v>16000000</v>
          </cell>
          <cell r="C5036">
            <v>39994</v>
          </cell>
          <cell r="F5036">
            <v>12524192.960000001</v>
          </cell>
          <cell r="G5036">
            <v>732406</v>
          </cell>
          <cell r="H5036">
            <v>35.950000000000003</v>
          </cell>
          <cell r="I5036">
            <v>0.35950000000000004</v>
          </cell>
          <cell r="J5036">
            <v>40026</v>
          </cell>
          <cell r="K5036">
            <v>41091</v>
          </cell>
          <cell r="L5036">
            <v>312000</v>
          </cell>
        </row>
        <row r="5037">
          <cell r="B5037">
            <v>10500000</v>
          </cell>
          <cell r="C5037">
            <v>39994</v>
          </cell>
          <cell r="F5037">
            <v>5645887.75</v>
          </cell>
          <cell r="G5037">
            <v>620221</v>
          </cell>
          <cell r="H5037">
            <v>36.04</v>
          </cell>
          <cell r="I5037">
            <v>0.3604</v>
          </cell>
          <cell r="J5037">
            <v>40026</v>
          </cell>
          <cell r="K5037">
            <v>40725</v>
          </cell>
          <cell r="L5037">
            <v>278775</v>
          </cell>
        </row>
        <row r="5038">
          <cell r="B5038">
            <v>45000000</v>
          </cell>
          <cell r="C5038">
            <v>39994</v>
          </cell>
          <cell r="D5038" t="str">
            <v>A</v>
          </cell>
          <cell r="E5038" t="str">
            <v>T</v>
          </cell>
          <cell r="F5038">
            <v>41972116.740000002</v>
          </cell>
          <cell r="G5038">
            <v>2658088</v>
          </cell>
          <cell r="H5038">
            <v>36.04</v>
          </cell>
          <cell r="I5038">
            <v>0.3604</v>
          </cell>
          <cell r="J5038">
            <v>40026</v>
          </cell>
          <cell r="K5038">
            <v>40725</v>
          </cell>
          <cell r="L5038">
            <v>1194750</v>
          </cell>
        </row>
        <row r="5039">
          <cell r="B5039">
            <v>10500000</v>
          </cell>
          <cell r="C5039">
            <v>39994</v>
          </cell>
          <cell r="F5039">
            <v>11954</v>
          </cell>
          <cell r="G5039">
            <v>1020931</v>
          </cell>
          <cell r="H5039">
            <v>29.48</v>
          </cell>
          <cell r="I5039">
            <v>0.29480000000000001</v>
          </cell>
          <cell r="J5039">
            <v>40026</v>
          </cell>
          <cell r="K5039">
            <v>40360</v>
          </cell>
          <cell r="L5039">
            <v>172200</v>
          </cell>
        </row>
        <row r="5040">
          <cell r="B5040">
            <v>4500000</v>
          </cell>
          <cell r="C5040">
            <v>39994</v>
          </cell>
          <cell r="D5040" t="str">
            <v>A</v>
          </cell>
          <cell r="E5040" t="str">
            <v>T</v>
          </cell>
          <cell r="F5040">
            <v>3712723.88</v>
          </cell>
          <cell r="G5040">
            <v>458241</v>
          </cell>
          <cell r="H5040">
            <v>38.729999999999997</v>
          </cell>
          <cell r="I5040">
            <v>0.38729999999999998</v>
          </cell>
          <cell r="J5040">
            <v>40026</v>
          </cell>
          <cell r="K5040">
            <v>40360</v>
          </cell>
          <cell r="L5040">
            <v>119250</v>
          </cell>
        </row>
        <row r="5041">
          <cell r="B5041">
            <v>12000000</v>
          </cell>
          <cell r="C5041">
            <v>39994</v>
          </cell>
          <cell r="F5041">
            <v>6342718.2599999998</v>
          </cell>
          <cell r="G5041">
            <v>666823</v>
          </cell>
          <cell r="H5041">
            <v>29.33</v>
          </cell>
          <cell r="I5041">
            <v>0.29330000000000001</v>
          </cell>
          <cell r="J5041">
            <v>40026</v>
          </cell>
          <cell r="K5041">
            <v>40725</v>
          </cell>
          <cell r="L5041">
            <v>197400</v>
          </cell>
        </row>
        <row r="5042">
          <cell r="B5042">
            <v>35000000</v>
          </cell>
          <cell r="C5042">
            <v>39994</v>
          </cell>
          <cell r="F5042">
            <v>-4384.17</v>
          </cell>
          <cell r="G5042">
            <v>3515124</v>
          </cell>
          <cell r="H5042">
            <v>35.94</v>
          </cell>
          <cell r="I5042">
            <v>0.3594</v>
          </cell>
          <cell r="J5042">
            <v>40026</v>
          </cell>
          <cell r="K5042">
            <v>40360</v>
          </cell>
          <cell r="L5042">
            <v>927500</v>
          </cell>
        </row>
        <row r="5043">
          <cell r="B5043">
            <v>20000000</v>
          </cell>
          <cell r="C5043">
            <v>39994</v>
          </cell>
          <cell r="F5043">
            <v>15195448.6</v>
          </cell>
          <cell r="G5043">
            <v>833552</v>
          </cell>
          <cell r="H5043">
            <v>28.58</v>
          </cell>
          <cell r="I5043">
            <v>0.2858</v>
          </cell>
          <cell r="J5043">
            <v>40026</v>
          </cell>
          <cell r="K5043">
            <v>41091</v>
          </cell>
          <cell r="L5043">
            <v>288000</v>
          </cell>
        </row>
        <row r="5044">
          <cell r="B5044">
            <v>5000000</v>
          </cell>
          <cell r="C5044">
            <v>39995</v>
          </cell>
          <cell r="E5044" t="str">
            <v>P</v>
          </cell>
          <cell r="F5044">
            <v>813920.02</v>
          </cell>
          <cell r="G5044">
            <v>496159</v>
          </cell>
          <cell r="H5044">
            <v>33.53</v>
          </cell>
          <cell r="I5044">
            <v>0.33529999999999999</v>
          </cell>
          <cell r="J5044">
            <v>40026</v>
          </cell>
          <cell r="K5044">
            <v>40360</v>
          </cell>
          <cell r="L5044">
            <v>132000</v>
          </cell>
        </row>
        <row r="5045">
          <cell r="B5045">
            <v>5600000</v>
          </cell>
          <cell r="C5045">
            <v>39995</v>
          </cell>
          <cell r="F5045">
            <v>3418982.78</v>
          </cell>
          <cell r="G5045">
            <v>356525</v>
          </cell>
          <cell r="H5045">
            <v>44.54</v>
          </cell>
          <cell r="I5045">
            <v>0.44540000000000002</v>
          </cell>
          <cell r="J5045">
            <v>40026</v>
          </cell>
          <cell r="K5045">
            <v>40725</v>
          </cell>
          <cell r="L5045">
            <v>148680</v>
          </cell>
        </row>
        <row r="5046">
          <cell r="B5046">
            <v>7000000</v>
          </cell>
          <cell r="C5046">
            <v>39995</v>
          </cell>
          <cell r="D5046" t="str">
            <v>A</v>
          </cell>
          <cell r="E5046" t="str">
            <v>T</v>
          </cell>
          <cell r="F5046">
            <v>8969012.2899999991</v>
          </cell>
          <cell r="G5046">
            <v>386953</v>
          </cell>
          <cell r="H5046">
            <v>51.88</v>
          </cell>
          <cell r="I5046">
            <v>0.51880000000000004</v>
          </cell>
          <cell r="J5046">
            <v>40026</v>
          </cell>
          <cell r="K5046">
            <v>41091</v>
          </cell>
          <cell r="L5046">
            <v>136500</v>
          </cell>
        </row>
        <row r="5047">
          <cell r="B5047">
            <v>5000000</v>
          </cell>
          <cell r="C5047">
            <v>39995</v>
          </cell>
          <cell r="F5047">
            <v>2313035.7200000002</v>
          </cell>
          <cell r="G5047">
            <v>377777</v>
          </cell>
          <cell r="H5047">
            <v>41.5</v>
          </cell>
          <cell r="I5047">
            <v>0.41499999999999998</v>
          </cell>
          <cell r="J5047">
            <v>40026</v>
          </cell>
          <cell r="K5047">
            <v>40544</v>
          </cell>
          <cell r="L5047">
            <v>132500</v>
          </cell>
        </row>
        <row r="5048">
          <cell r="B5048">
            <v>12000000</v>
          </cell>
          <cell r="C5048">
            <v>39995</v>
          </cell>
          <cell r="F5048">
            <v>6405695.7800000003</v>
          </cell>
          <cell r="G5048">
            <v>708824</v>
          </cell>
          <cell r="H5048">
            <v>36.04</v>
          </cell>
          <cell r="I5048">
            <v>0.3604</v>
          </cell>
          <cell r="J5048">
            <v>40026</v>
          </cell>
          <cell r="K5048">
            <v>40725</v>
          </cell>
          <cell r="L5048">
            <v>318600</v>
          </cell>
        </row>
        <row r="5049">
          <cell r="B5049">
            <v>2000000</v>
          </cell>
          <cell r="C5049">
            <v>39995</v>
          </cell>
          <cell r="E5049" t="str">
            <v>P</v>
          </cell>
          <cell r="F5049">
            <v>246757.52</v>
          </cell>
          <cell r="G5049">
            <v>203663</v>
          </cell>
          <cell r="H5049">
            <v>38.729999999999997</v>
          </cell>
          <cell r="I5049">
            <v>0.38729999999999998</v>
          </cell>
          <cell r="J5049">
            <v>40026</v>
          </cell>
          <cell r="K5049">
            <v>40360</v>
          </cell>
          <cell r="L5049">
            <v>53000</v>
          </cell>
        </row>
        <row r="5050">
          <cell r="B5050">
            <v>4000000</v>
          </cell>
          <cell r="C5050">
            <v>39995</v>
          </cell>
          <cell r="F5050">
            <v>3075489.15</v>
          </cell>
          <cell r="G5050">
            <v>221116</v>
          </cell>
          <cell r="H5050">
            <v>51.88</v>
          </cell>
          <cell r="I5050">
            <v>0.51880000000000004</v>
          </cell>
          <cell r="J5050">
            <v>40026</v>
          </cell>
          <cell r="K5050">
            <v>41091</v>
          </cell>
          <cell r="L5050">
            <v>78000</v>
          </cell>
        </row>
        <row r="5051">
          <cell r="B5051">
            <v>4000000</v>
          </cell>
          <cell r="C5051">
            <v>39995</v>
          </cell>
          <cell r="E5051" t="str">
            <v>R</v>
          </cell>
          <cell r="F5051">
            <v>2769016.83</v>
          </cell>
          <cell r="G5051">
            <v>302221</v>
          </cell>
          <cell r="H5051">
            <v>41.5</v>
          </cell>
          <cell r="I5051">
            <v>0.41499999999999998</v>
          </cell>
          <cell r="J5051">
            <v>40026</v>
          </cell>
          <cell r="K5051">
            <v>40544</v>
          </cell>
          <cell r="L5051">
            <v>106000</v>
          </cell>
        </row>
        <row r="5052">
          <cell r="B5052">
            <v>10000000</v>
          </cell>
          <cell r="C5052">
            <v>39995</v>
          </cell>
          <cell r="F5052">
            <v>6054969.5700000003</v>
          </cell>
          <cell r="G5052">
            <v>636651</v>
          </cell>
          <cell r="H5052">
            <v>44.54</v>
          </cell>
          <cell r="I5052">
            <v>0.44540000000000002</v>
          </cell>
          <cell r="J5052">
            <v>40026</v>
          </cell>
          <cell r="K5052">
            <v>40725</v>
          </cell>
          <cell r="L5052">
            <v>265500</v>
          </cell>
        </row>
        <row r="5053">
          <cell r="B5053">
            <v>4000000</v>
          </cell>
          <cell r="C5053">
            <v>39995</v>
          </cell>
          <cell r="E5053" t="str">
            <v>P</v>
          </cell>
          <cell r="F5053">
            <v>341623.15</v>
          </cell>
          <cell r="G5053">
            <v>407325</v>
          </cell>
          <cell r="H5053">
            <v>38.729999999999997</v>
          </cell>
          <cell r="I5053">
            <v>0.38729999999999998</v>
          </cell>
          <cell r="J5053">
            <v>40026</v>
          </cell>
          <cell r="K5053">
            <v>40360</v>
          </cell>
          <cell r="L5053">
            <v>106000</v>
          </cell>
        </row>
        <row r="5054">
          <cell r="B5054">
            <v>24000000</v>
          </cell>
          <cell r="C5054">
            <v>39995</v>
          </cell>
          <cell r="F5054">
            <v>7799062.8399999999</v>
          </cell>
          <cell r="G5054">
            <v>1746116</v>
          </cell>
          <cell r="H5054">
            <v>36.090000000000003</v>
          </cell>
          <cell r="I5054">
            <v>0.36090000000000005</v>
          </cell>
          <cell r="J5054">
            <v>40026</v>
          </cell>
          <cell r="K5054">
            <v>40544</v>
          </cell>
          <cell r="L5054">
            <v>636000</v>
          </cell>
        </row>
        <row r="5055">
          <cell r="B5055">
            <v>4000000</v>
          </cell>
          <cell r="C5055">
            <v>39995</v>
          </cell>
          <cell r="F5055">
            <v>2195168.91</v>
          </cell>
          <cell r="G5055">
            <v>254661</v>
          </cell>
          <cell r="H5055">
            <v>44.54</v>
          </cell>
          <cell r="I5055">
            <v>0.44540000000000002</v>
          </cell>
          <cell r="J5055">
            <v>40026</v>
          </cell>
          <cell r="K5055">
            <v>40725</v>
          </cell>
          <cell r="L5055">
            <v>106200</v>
          </cell>
        </row>
        <row r="5056">
          <cell r="B5056">
            <v>4000000</v>
          </cell>
          <cell r="C5056">
            <v>39995</v>
          </cell>
          <cell r="F5056">
            <v>2458822.9900000002</v>
          </cell>
          <cell r="G5056">
            <v>254661</v>
          </cell>
          <cell r="H5056">
            <v>44.54</v>
          </cell>
          <cell r="I5056">
            <v>0.44540000000000002</v>
          </cell>
          <cell r="J5056">
            <v>40026</v>
          </cell>
          <cell r="K5056">
            <v>40725</v>
          </cell>
          <cell r="L5056">
            <v>106200</v>
          </cell>
        </row>
        <row r="5057">
          <cell r="B5057">
            <v>30000000</v>
          </cell>
          <cell r="C5057">
            <v>39995</v>
          </cell>
          <cell r="F5057">
            <v>23533686.57</v>
          </cell>
          <cell r="G5057">
            <v>1373260</v>
          </cell>
          <cell r="H5057">
            <v>35.950000000000003</v>
          </cell>
          <cell r="I5057">
            <v>0.35950000000000004</v>
          </cell>
          <cell r="J5057">
            <v>40026</v>
          </cell>
          <cell r="K5057">
            <v>41091</v>
          </cell>
          <cell r="L5057">
            <v>585000</v>
          </cell>
        </row>
        <row r="5058">
          <cell r="B5058">
            <v>5000000</v>
          </cell>
          <cell r="C5058">
            <v>39995</v>
          </cell>
          <cell r="E5058" t="str">
            <v>Q</v>
          </cell>
          <cell r="F5058">
            <v>3852082.11</v>
          </cell>
          <cell r="G5058">
            <v>318326</v>
          </cell>
          <cell r="H5058">
            <v>44.54</v>
          </cell>
          <cell r="I5058">
            <v>0.44540000000000002</v>
          </cell>
          <cell r="J5058">
            <v>40026</v>
          </cell>
          <cell r="K5058">
            <v>40725</v>
          </cell>
          <cell r="L5058">
            <v>132750</v>
          </cell>
        </row>
        <row r="5059">
          <cell r="B5059">
            <v>3000000</v>
          </cell>
          <cell r="C5059">
            <v>39995</v>
          </cell>
          <cell r="D5059" t="str">
            <v>A</v>
          </cell>
          <cell r="E5059" t="str">
            <v>R</v>
          </cell>
          <cell r="F5059">
            <v>2564595.71</v>
          </cell>
          <cell r="G5059">
            <v>226666</v>
          </cell>
          <cell r="H5059">
            <v>41.5</v>
          </cell>
          <cell r="I5059">
            <v>0.41499999999999998</v>
          </cell>
          <cell r="J5059">
            <v>40026</v>
          </cell>
          <cell r="K5059">
            <v>40544</v>
          </cell>
          <cell r="L5059">
            <v>79500</v>
          </cell>
        </row>
        <row r="5060">
          <cell r="B5060">
            <v>5000000</v>
          </cell>
          <cell r="C5060">
            <v>39995</v>
          </cell>
          <cell r="F5060">
            <v>2673236.5099999998</v>
          </cell>
          <cell r="G5060">
            <v>318326</v>
          </cell>
          <cell r="H5060">
            <v>44.54</v>
          </cell>
          <cell r="I5060">
            <v>0.44540000000000002</v>
          </cell>
          <cell r="J5060">
            <v>40026</v>
          </cell>
          <cell r="K5060">
            <v>40725</v>
          </cell>
          <cell r="L5060">
            <v>132750</v>
          </cell>
        </row>
        <row r="5061">
          <cell r="B5061">
            <v>16000000</v>
          </cell>
          <cell r="C5061">
            <v>39995</v>
          </cell>
          <cell r="F5061">
            <v>9378678.5500000007</v>
          </cell>
          <cell r="G5061">
            <v>945098</v>
          </cell>
          <cell r="H5061">
            <v>36.04</v>
          </cell>
          <cell r="I5061">
            <v>0.3604</v>
          </cell>
          <cell r="J5061">
            <v>40026</v>
          </cell>
          <cell r="K5061">
            <v>40725</v>
          </cell>
          <cell r="L5061">
            <v>424800</v>
          </cell>
        </row>
        <row r="5062">
          <cell r="B5062">
            <v>5000000</v>
          </cell>
          <cell r="C5062">
            <v>39995</v>
          </cell>
          <cell r="E5062" t="str">
            <v>R</v>
          </cell>
          <cell r="F5062">
            <v>3865365.04</v>
          </cell>
          <cell r="G5062">
            <v>377777</v>
          </cell>
          <cell r="H5062">
            <v>41.5</v>
          </cell>
          <cell r="I5062">
            <v>0.41499999999999998</v>
          </cell>
          <cell r="J5062">
            <v>40026</v>
          </cell>
          <cell r="K5062">
            <v>40544</v>
          </cell>
          <cell r="L5062">
            <v>132500</v>
          </cell>
        </row>
        <row r="5063">
          <cell r="B5063">
            <v>4500000</v>
          </cell>
          <cell r="C5063">
            <v>39995</v>
          </cell>
          <cell r="F5063">
            <v>1827036.8</v>
          </cell>
          <cell r="G5063">
            <v>339999</v>
          </cell>
          <cell r="H5063">
            <v>41.5</v>
          </cell>
          <cell r="I5063">
            <v>0.41499999999999998</v>
          </cell>
          <cell r="J5063">
            <v>40026</v>
          </cell>
          <cell r="K5063">
            <v>40544</v>
          </cell>
          <cell r="L5063">
            <v>119250</v>
          </cell>
        </row>
        <row r="5064">
          <cell r="B5064">
            <v>5000000</v>
          </cell>
          <cell r="C5064">
            <v>39995</v>
          </cell>
          <cell r="F5064">
            <v>1653028.65</v>
          </cell>
          <cell r="G5064">
            <v>377777</v>
          </cell>
          <cell r="H5064">
            <v>41.5</v>
          </cell>
          <cell r="I5064">
            <v>0.41499999999999998</v>
          </cell>
          <cell r="J5064">
            <v>40026</v>
          </cell>
          <cell r="K5064">
            <v>40544</v>
          </cell>
          <cell r="L5064">
            <v>132500</v>
          </cell>
        </row>
        <row r="5065">
          <cell r="B5065">
            <v>6000000</v>
          </cell>
          <cell r="C5065">
            <v>39995</v>
          </cell>
          <cell r="E5065" t="str">
            <v>P</v>
          </cell>
          <cell r="F5065">
            <v>5032024.3499999996</v>
          </cell>
          <cell r="G5065">
            <v>250066</v>
          </cell>
          <cell r="H5065">
            <v>28.58</v>
          </cell>
          <cell r="I5065">
            <v>0.2858</v>
          </cell>
          <cell r="J5065">
            <v>40026</v>
          </cell>
          <cell r="K5065">
            <v>41091</v>
          </cell>
          <cell r="L5065">
            <v>86400</v>
          </cell>
        </row>
        <row r="5066">
          <cell r="B5066">
            <v>25000000</v>
          </cell>
          <cell r="C5066">
            <v>39995</v>
          </cell>
          <cell r="E5066" t="str">
            <v>P</v>
          </cell>
          <cell r="F5066">
            <v>16677491.619999999</v>
          </cell>
          <cell r="G5066">
            <v>1476716</v>
          </cell>
          <cell r="H5066">
            <v>36.04</v>
          </cell>
          <cell r="I5066">
            <v>0.3604</v>
          </cell>
          <cell r="J5066">
            <v>40026</v>
          </cell>
          <cell r="K5066">
            <v>40725</v>
          </cell>
          <cell r="L5066">
            <v>663750</v>
          </cell>
        </row>
        <row r="5067">
          <cell r="B5067">
            <v>5000000</v>
          </cell>
          <cell r="C5067">
            <v>39995</v>
          </cell>
          <cell r="F5067">
            <v>3071517.68</v>
          </cell>
          <cell r="G5067">
            <v>318326</v>
          </cell>
          <cell r="H5067">
            <v>44.54</v>
          </cell>
          <cell r="I5067">
            <v>0.44540000000000002</v>
          </cell>
          <cell r="J5067">
            <v>40026</v>
          </cell>
          <cell r="K5067">
            <v>40725</v>
          </cell>
          <cell r="L5067">
            <v>132750</v>
          </cell>
        </row>
        <row r="5068">
          <cell r="B5068">
            <v>12500000</v>
          </cell>
          <cell r="C5068">
            <v>39995</v>
          </cell>
          <cell r="E5068" t="str">
            <v>P</v>
          </cell>
          <cell r="F5068">
            <v>10976963.699999999</v>
          </cell>
          <cell r="G5068">
            <v>572192</v>
          </cell>
          <cell r="H5068">
            <v>35.950000000000003</v>
          </cell>
          <cell r="I5068">
            <v>0.35950000000000004</v>
          </cell>
          <cell r="J5068">
            <v>40026</v>
          </cell>
          <cell r="K5068">
            <v>41091</v>
          </cell>
          <cell r="L5068">
            <v>243750</v>
          </cell>
        </row>
        <row r="5069">
          <cell r="B5069">
            <v>12500000</v>
          </cell>
          <cell r="C5069">
            <v>39995</v>
          </cell>
          <cell r="F5069">
            <v>9037376.1400000006</v>
          </cell>
          <cell r="G5069">
            <v>572192</v>
          </cell>
          <cell r="H5069">
            <v>35.950000000000003</v>
          </cell>
          <cell r="I5069">
            <v>0.35950000000000004</v>
          </cell>
          <cell r="J5069">
            <v>40026</v>
          </cell>
          <cell r="K5069">
            <v>41091</v>
          </cell>
          <cell r="L5069">
            <v>243750</v>
          </cell>
        </row>
        <row r="5070">
          <cell r="B5070">
            <v>6000000</v>
          </cell>
          <cell r="C5070">
            <v>39995</v>
          </cell>
          <cell r="D5070" t="str">
            <v>A</v>
          </cell>
          <cell r="E5070" t="str">
            <v>T</v>
          </cell>
          <cell r="F5070">
            <v>4691670.6100000003</v>
          </cell>
          <cell r="G5070">
            <v>610988</v>
          </cell>
          <cell r="H5070">
            <v>38.729999999999997</v>
          </cell>
          <cell r="I5070">
            <v>0.38729999999999998</v>
          </cell>
          <cell r="J5070">
            <v>40026</v>
          </cell>
          <cell r="K5070">
            <v>40360</v>
          </cell>
          <cell r="L5070">
            <v>159000</v>
          </cell>
        </row>
        <row r="5071">
          <cell r="B5071">
            <v>10000000</v>
          </cell>
          <cell r="C5071">
            <v>39995</v>
          </cell>
          <cell r="E5071" t="str">
            <v>Q</v>
          </cell>
          <cell r="F5071">
            <v>7221902.96</v>
          </cell>
          <cell r="G5071">
            <v>636651</v>
          </cell>
          <cell r="H5071">
            <v>44.54</v>
          </cell>
          <cell r="I5071">
            <v>0.44540000000000002</v>
          </cell>
          <cell r="J5071">
            <v>40026</v>
          </cell>
          <cell r="K5071">
            <v>40725</v>
          </cell>
          <cell r="L5071">
            <v>265500</v>
          </cell>
        </row>
        <row r="5072">
          <cell r="B5072">
            <v>3500000</v>
          </cell>
          <cell r="C5072">
            <v>39995</v>
          </cell>
          <cell r="E5072" t="str">
            <v>P</v>
          </cell>
          <cell r="F5072">
            <v>1649679.71</v>
          </cell>
          <cell r="G5072">
            <v>264444</v>
          </cell>
          <cell r="H5072">
            <v>41.5</v>
          </cell>
          <cell r="I5072">
            <v>0.41499999999999998</v>
          </cell>
          <cell r="J5072">
            <v>40026</v>
          </cell>
          <cell r="K5072">
            <v>40544</v>
          </cell>
          <cell r="L5072">
            <v>92750</v>
          </cell>
        </row>
        <row r="5073">
          <cell r="B5073">
            <v>15000000</v>
          </cell>
          <cell r="C5073">
            <v>39995</v>
          </cell>
          <cell r="F5073">
            <v>4689425.2</v>
          </cell>
          <cell r="G5073">
            <v>1041826</v>
          </cell>
          <cell r="H5073">
            <v>29.57</v>
          </cell>
          <cell r="I5073">
            <v>0.29570000000000002</v>
          </cell>
          <cell r="J5073">
            <v>40026</v>
          </cell>
          <cell r="K5073">
            <v>40544</v>
          </cell>
          <cell r="L5073">
            <v>246000</v>
          </cell>
        </row>
        <row r="5074">
          <cell r="B5074">
            <v>15000000</v>
          </cell>
          <cell r="C5074">
            <v>39995</v>
          </cell>
          <cell r="F5074">
            <v>11873240.779999999</v>
          </cell>
          <cell r="G5074">
            <v>686630</v>
          </cell>
          <cell r="H5074">
            <v>35.950000000000003</v>
          </cell>
          <cell r="I5074">
            <v>0.35950000000000004</v>
          </cell>
          <cell r="J5074">
            <v>40026</v>
          </cell>
          <cell r="K5074">
            <v>41091</v>
          </cell>
          <cell r="L5074">
            <v>292500</v>
          </cell>
        </row>
        <row r="5075">
          <cell r="B5075">
            <v>14000000</v>
          </cell>
          <cell r="C5075">
            <v>39995</v>
          </cell>
          <cell r="F5075">
            <v>9927728.4199999999</v>
          </cell>
          <cell r="G5075">
            <v>714501</v>
          </cell>
          <cell r="H5075">
            <v>36.03</v>
          </cell>
          <cell r="I5075">
            <v>0.36030000000000001</v>
          </cell>
          <cell r="J5075">
            <v>40026</v>
          </cell>
          <cell r="K5075">
            <v>40909</v>
          </cell>
          <cell r="L5075">
            <v>343000</v>
          </cell>
        </row>
        <row r="5076">
          <cell r="B5076">
            <v>20000000</v>
          </cell>
          <cell r="C5076">
            <v>39995</v>
          </cell>
          <cell r="F5076">
            <v>12085760.810000001</v>
          </cell>
          <cell r="G5076">
            <v>1181373</v>
          </cell>
          <cell r="H5076">
            <v>36.04</v>
          </cell>
          <cell r="I5076">
            <v>0.3604</v>
          </cell>
          <cell r="J5076">
            <v>40026</v>
          </cell>
          <cell r="K5076">
            <v>40725</v>
          </cell>
          <cell r="L5076">
            <v>531000</v>
          </cell>
        </row>
        <row r="5077">
          <cell r="B5077">
            <v>3000000</v>
          </cell>
          <cell r="C5077">
            <v>39995</v>
          </cell>
          <cell r="F5077">
            <v>1180525.1499999999</v>
          </cell>
          <cell r="G5077">
            <v>226666</v>
          </cell>
          <cell r="H5077">
            <v>41.5</v>
          </cell>
          <cell r="I5077">
            <v>0.41499999999999998</v>
          </cell>
          <cell r="J5077">
            <v>40026</v>
          </cell>
          <cell r="K5077">
            <v>40544</v>
          </cell>
          <cell r="L5077">
            <v>79500</v>
          </cell>
        </row>
        <row r="5078">
          <cell r="B5078">
            <v>7000000</v>
          </cell>
          <cell r="C5078">
            <v>39995</v>
          </cell>
          <cell r="F5078">
            <v>5787997.3799999999</v>
          </cell>
          <cell r="G5078">
            <v>386953</v>
          </cell>
          <cell r="H5078">
            <v>51.88</v>
          </cell>
          <cell r="I5078">
            <v>0.51880000000000004</v>
          </cell>
          <cell r="J5078">
            <v>40026</v>
          </cell>
          <cell r="K5078">
            <v>41091</v>
          </cell>
          <cell r="L5078">
            <v>136500</v>
          </cell>
        </row>
        <row r="5079">
          <cell r="B5079">
            <v>9000000</v>
          </cell>
          <cell r="C5079">
            <v>39996</v>
          </cell>
          <cell r="E5079" t="str">
            <v>Q</v>
          </cell>
          <cell r="F5079">
            <v>7311638.2599999998</v>
          </cell>
          <cell r="G5079">
            <v>572986</v>
          </cell>
          <cell r="H5079">
            <v>44.54</v>
          </cell>
          <cell r="I5079">
            <v>0.44540000000000002</v>
          </cell>
          <cell r="J5079">
            <v>40026</v>
          </cell>
          <cell r="K5079">
            <v>40725</v>
          </cell>
          <cell r="L5079">
            <v>238950</v>
          </cell>
        </row>
        <row r="5080">
          <cell r="B5080">
            <v>5000000</v>
          </cell>
          <cell r="C5080">
            <v>39996</v>
          </cell>
          <cell r="F5080">
            <v>3191843.49</v>
          </cell>
          <cell r="G5080">
            <v>318326</v>
          </cell>
          <cell r="H5080">
            <v>44.54</v>
          </cell>
          <cell r="I5080">
            <v>0.44540000000000002</v>
          </cell>
          <cell r="J5080">
            <v>40026</v>
          </cell>
          <cell r="K5080">
            <v>40725</v>
          </cell>
          <cell r="L5080">
            <v>132750</v>
          </cell>
        </row>
        <row r="5081">
          <cell r="B5081">
            <v>20000000</v>
          </cell>
          <cell r="C5081">
            <v>39996</v>
          </cell>
          <cell r="F5081">
            <v>11604510.6</v>
          </cell>
          <cell r="G5081">
            <v>1181373</v>
          </cell>
          <cell r="H5081">
            <v>36.04</v>
          </cell>
          <cell r="I5081">
            <v>0.3604</v>
          </cell>
          <cell r="J5081">
            <v>40026</v>
          </cell>
          <cell r="K5081">
            <v>40725</v>
          </cell>
          <cell r="L5081">
            <v>531000</v>
          </cell>
        </row>
        <row r="5082">
          <cell r="B5082">
            <v>14000000</v>
          </cell>
          <cell r="C5082">
            <v>39996</v>
          </cell>
          <cell r="E5082" t="str">
            <v>P</v>
          </cell>
          <cell r="F5082">
            <v>9230237.6999999993</v>
          </cell>
          <cell r="G5082">
            <v>826961</v>
          </cell>
          <cell r="H5082">
            <v>36.04</v>
          </cell>
          <cell r="I5082">
            <v>0.3604</v>
          </cell>
          <cell r="J5082">
            <v>40026</v>
          </cell>
          <cell r="K5082">
            <v>40725</v>
          </cell>
          <cell r="L5082">
            <v>371700</v>
          </cell>
        </row>
        <row r="5083">
          <cell r="B5083">
            <v>12000000</v>
          </cell>
          <cell r="C5083">
            <v>39996</v>
          </cell>
          <cell r="D5083" t="str">
            <v>A</v>
          </cell>
          <cell r="E5083" t="str">
            <v>T</v>
          </cell>
          <cell r="F5083">
            <v>12128702.539999999</v>
          </cell>
          <cell r="G5083">
            <v>708824</v>
          </cell>
          <cell r="H5083">
            <v>36.04</v>
          </cell>
          <cell r="I5083">
            <v>0.3604</v>
          </cell>
          <cell r="J5083">
            <v>40026</v>
          </cell>
          <cell r="K5083">
            <v>40725</v>
          </cell>
          <cell r="L5083">
            <v>318600</v>
          </cell>
        </row>
        <row r="5084">
          <cell r="B5084">
            <v>8000000</v>
          </cell>
          <cell r="C5084">
            <v>39996</v>
          </cell>
          <cell r="D5084" t="str">
            <v>A</v>
          </cell>
          <cell r="E5084" t="str">
            <v>S</v>
          </cell>
          <cell r="F5084">
            <v>7333734.79</v>
          </cell>
          <cell r="G5084">
            <v>509321</v>
          </cell>
          <cell r="H5084">
            <v>44.54</v>
          </cell>
          <cell r="I5084">
            <v>0.44540000000000002</v>
          </cell>
          <cell r="J5084">
            <v>40026</v>
          </cell>
          <cell r="K5084">
            <v>40725</v>
          </cell>
          <cell r="L5084">
            <v>212400</v>
          </cell>
        </row>
        <row r="5085">
          <cell r="B5085">
            <v>3000000</v>
          </cell>
          <cell r="C5085">
            <v>39996</v>
          </cell>
          <cell r="F5085">
            <v>1792319.1</v>
          </cell>
          <cell r="G5085">
            <v>190996</v>
          </cell>
          <cell r="H5085">
            <v>44.54</v>
          </cell>
          <cell r="I5085">
            <v>0.44540000000000002</v>
          </cell>
          <cell r="J5085">
            <v>40026</v>
          </cell>
          <cell r="K5085">
            <v>40725</v>
          </cell>
          <cell r="L5085">
            <v>79650</v>
          </cell>
        </row>
        <row r="5086">
          <cell r="B5086">
            <v>6000000</v>
          </cell>
          <cell r="C5086">
            <v>39996</v>
          </cell>
          <cell r="F5086">
            <v>3073080.11</v>
          </cell>
          <cell r="G5086">
            <v>333412</v>
          </cell>
          <cell r="H5086">
            <v>29.33</v>
          </cell>
          <cell r="I5086">
            <v>0.29330000000000001</v>
          </cell>
          <cell r="J5086">
            <v>40026</v>
          </cell>
          <cell r="K5086">
            <v>40725</v>
          </cell>
          <cell r="L5086">
            <v>98700</v>
          </cell>
        </row>
        <row r="5087">
          <cell r="B5087">
            <v>12000000</v>
          </cell>
          <cell r="C5087">
            <v>39996</v>
          </cell>
          <cell r="F5087">
            <v>9271387.3699999992</v>
          </cell>
          <cell r="G5087">
            <v>549304</v>
          </cell>
          <cell r="H5087">
            <v>35.950000000000003</v>
          </cell>
          <cell r="I5087">
            <v>0.35950000000000004</v>
          </cell>
          <cell r="J5087">
            <v>40026</v>
          </cell>
          <cell r="K5087">
            <v>41091</v>
          </cell>
          <cell r="L5087">
            <v>234000</v>
          </cell>
        </row>
        <row r="5088">
          <cell r="B5088">
            <v>6000000</v>
          </cell>
          <cell r="C5088">
            <v>39996</v>
          </cell>
          <cell r="F5088">
            <v>4446523.3099999996</v>
          </cell>
          <cell r="G5088">
            <v>350007</v>
          </cell>
          <cell r="H5088">
            <v>48.86</v>
          </cell>
          <cell r="I5088">
            <v>0.48859999999999998</v>
          </cell>
          <cell r="J5088">
            <v>40026</v>
          </cell>
          <cell r="K5088">
            <v>40909</v>
          </cell>
          <cell r="L5088">
            <v>147000</v>
          </cell>
        </row>
        <row r="5089">
          <cell r="B5089">
            <v>2000000</v>
          </cell>
          <cell r="C5089">
            <v>39996</v>
          </cell>
          <cell r="E5089" t="str">
            <v>P</v>
          </cell>
          <cell r="F5089">
            <v>297224.43</v>
          </cell>
          <cell r="G5089">
            <v>203663</v>
          </cell>
          <cell r="H5089">
            <v>38.729999999999997</v>
          </cell>
          <cell r="I5089">
            <v>0.38729999999999998</v>
          </cell>
          <cell r="J5089">
            <v>40026</v>
          </cell>
          <cell r="K5089">
            <v>40360</v>
          </cell>
          <cell r="L5089">
            <v>53000</v>
          </cell>
        </row>
        <row r="5090">
          <cell r="B5090">
            <v>4000000</v>
          </cell>
          <cell r="C5090">
            <v>39996</v>
          </cell>
          <cell r="E5090" t="str">
            <v>Q</v>
          </cell>
          <cell r="F5090">
            <v>3051041.51</v>
          </cell>
          <cell r="G5090">
            <v>254661</v>
          </cell>
          <cell r="H5090">
            <v>44.54</v>
          </cell>
          <cell r="I5090">
            <v>0.44540000000000002</v>
          </cell>
          <cell r="J5090">
            <v>40026</v>
          </cell>
          <cell r="K5090">
            <v>40725</v>
          </cell>
          <cell r="L5090">
            <v>106200</v>
          </cell>
        </row>
        <row r="5091">
          <cell r="B5091">
            <v>20000000</v>
          </cell>
          <cell r="C5091">
            <v>39996</v>
          </cell>
          <cell r="F5091">
            <v>14189063.98</v>
          </cell>
          <cell r="G5091">
            <v>1020715</v>
          </cell>
          <cell r="H5091">
            <v>36.03</v>
          </cell>
          <cell r="I5091">
            <v>0.36030000000000001</v>
          </cell>
          <cell r="J5091">
            <v>40026</v>
          </cell>
          <cell r="K5091">
            <v>40909</v>
          </cell>
          <cell r="L5091">
            <v>490000</v>
          </cell>
        </row>
        <row r="5092">
          <cell r="B5092">
            <v>5000000</v>
          </cell>
          <cell r="C5092">
            <v>39996</v>
          </cell>
          <cell r="E5092" t="str">
            <v>R</v>
          </cell>
          <cell r="F5092">
            <v>3347575.4</v>
          </cell>
          <cell r="G5092">
            <v>377777</v>
          </cell>
          <cell r="H5092">
            <v>41.5</v>
          </cell>
          <cell r="I5092">
            <v>0.41499999999999998</v>
          </cell>
          <cell r="J5092">
            <v>40026</v>
          </cell>
          <cell r="K5092">
            <v>40544</v>
          </cell>
          <cell r="L5092">
            <v>132500</v>
          </cell>
        </row>
        <row r="5093">
          <cell r="B5093">
            <v>6000000</v>
          </cell>
          <cell r="C5093">
            <v>39996</v>
          </cell>
          <cell r="E5093" t="str">
            <v>P</v>
          </cell>
          <cell r="F5093">
            <v>1124933.1399999999</v>
          </cell>
          <cell r="G5093">
            <v>610988</v>
          </cell>
          <cell r="H5093">
            <v>38.729999999999997</v>
          </cell>
          <cell r="I5093">
            <v>0.38729999999999998</v>
          </cell>
          <cell r="J5093">
            <v>40026</v>
          </cell>
          <cell r="K5093">
            <v>40360</v>
          </cell>
          <cell r="L5093">
            <v>159000</v>
          </cell>
        </row>
        <row r="5094">
          <cell r="B5094">
            <v>10000000</v>
          </cell>
          <cell r="C5094">
            <v>39996</v>
          </cell>
          <cell r="E5094" t="str">
            <v>P</v>
          </cell>
          <cell r="F5094">
            <v>7049721.2400000002</v>
          </cell>
          <cell r="G5094">
            <v>636651</v>
          </cell>
          <cell r="H5094">
            <v>44.54</v>
          </cell>
          <cell r="I5094">
            <v>0.44540000000000002</v>
          </cell>
          <cell r="J5094">
            <v>40026</v>
          </cell>
          <cell r="K5094">
            <v>40725</v>
          </cell>
          <cell r="L5094">
            <v>265500</v>
          </cell>
        </row>
        <row r="5095">
          <cell r="B5095">
            <v>4000000</v>
          </cell>
          <cell r="C5095">
            <v>39996</v>
          </cell>
          <cell r="E5095" t="str">
            <v>Q</v>
          </cell>
          <cell r="F5095">
            <v>2702946.66</v>
          </cell>
          <cell r="G5095">
            <v>302221</v>
          </cell>
          <cell r="H5095">
            <v>41.5</v>
          </cell>
          <cell r="I5095">
            <v>0.41499999999999998</v>
          </cell>
          <cell r="J5095">
            <v>40026</v>
          </cell>
          <cell r="K5095">
            <v>40544</v>
          </cell>
          <cell r="L5095">
            <v>106000</v>
          </cell>
        </row>
        <row r="5096">
          <cell r="B5096">
            <v>5000000</v>
          </cell>
          <cell r="C5096">
            <v>39996</v>
          </cell>
          <cell r="F5096">
            <v>2044421.7</v>
          </cell>
          <cell r="G5096">
            <v>377777</v>
          </cell>
          <cell r="H5096">
            <v>41.5</v>
          </cell>
          <cell r="I5096">
            <v>0.41499999999999998</v>
          </cell>
          <cell r="J5096">
            <v>40026</v>
          </cell>
          <cell r="K5096">
            <v>40544</v>
          </cell>
          <cell r="L5096">
            <v>132500</v>
          </cell>
        </row>
        <row r="5097">
          <cell r="B5097">
            <v>4000000</v>
          </cell>
          <cell r="C5097">
            <v>39996</v>
          </cell>
          <cell r="E5097" t="str">
            <v>R</v>
          </cell>
          <cell r="F5097">
            <v>3052692.32</v>
          </cell>
          <cell r="G5097">
            <v>302221</v>
          </cell>
          <cell r="H5097">
            <v>41.5</v>
          </cell>
          <cell r="I5097">
            <v>0.41499999999999998</v>
          </cell>
          <cell r="J5097">
            <v>40026</v>
          </cell>
          <cell r="K5097">
            <v>40544</v>
          </cell>
          <cell r="L5097">
            <v>106000</v>
          </cell>
        </row>
        <row r="5098">
          <cell r="B5098">
            <v>16000000</v>
          </cell>
          <cell r="C5098">
            <v>39996</v>
          </cell>
          <cell r="F5098">
            <v>12628662.68</v>
          </cell>
          <cell r="G5098">
            <v>732406</v>
          </cell>
          <cell r="H5098">
            <v>35.950000000000003</v>
          </cell>
          <cell r="I5098">
            <v>0.35950000000000004</v>
          </cell>
          <cell r="J5098">
            <v>40026</v>
          </cell>
          <cell r="K5098">
            <v>41091</v>
          </cell>
          <cell r="L5098">
            <v>312000</v>
          </cell>
        </row>
        <row r="5099">
          <cell r="B5099">
            <v>6000000</v>
          </cell>
          <cell r="C5099">
            <v>39996</v>
          </cell>
          <cell r="E5099" t="str">
            <v>P</v>
          </cell>
          <cell r="F5099">
            <v>2860849.87</v>
          </cell>
          <cell r="G5099">
            <v>453332</v>
          </cell>
          <cell r="H5099">
            <v>41.5</v>
          </cell>
          <cell r="I5099">
            <v>0.41499999999999998</v>
          </cell>
          <cell r="J5099">
            <v>40026</v>
          </cell>
          <cell r="K5099">
            <v>40544</v>
          </cell>
          <cell r="L5099">
            <v>159000</v>
          </cell>
        </row>
        <row r="5100">
          <cell r="B5100">
            <v>5000000</v>
          </cell>
          <cell r="C5100">
            <v>39996</v>
          </cell>
          <cell r="F5100">
            <v>2692049.83</v>
          </cell>
          <cell r="G5100">
            <v>318326</v>
          </cell>
          <cell r="H5100">
            <v>44.54</v>
          </cell>
          <cell r="I5100">
            <v>0.44540000000000002</v>
          </cell>
          <cell r="J5100">
            <v>40026</v>
          </cell>
          <cell r="K5100">
            <v>40725</v>
          </cell>
          <cell r="L5100">
            <v>132750</v>
          </cell>
        </row>
        <row r="5101">
          <cell r="B5101">
            <v>4000000</v>
          </cell>
          <cell r="C5101">
            <v>39996</v>
          </cell>
          <cell r="F5101">
            <v>2948392.17</v>
          </cell>
          <cell r="G5101">
            <v>221116</v>
          </cell>
          <cell r="H5101">
            <v>51.88</v>
          </cell>
          <cell r="I5101">
            <v>0.51880000000000004</v>
          </cell>
          <cell r="J5101">
            <v>40026</v>
          </cell>
          <cell r="K5101">
            <v>41091</v>
          </cell>
          <cell r="L5101">
            <v>78000</v>
          </cell>
        </row>
        <row r="5102">
          <cell r="B5102">
            <v>30000000</v>
          </cell>
          <cell r="C5102">
            <v>39996</v>
          </cell>
          <cell r="D5102" t="str">
            <v>A</v>
          </cell>
          <cell r="E5102" t="str">
            <v>T</v>
          </cell>
          <cell r="F5102">
            <v>30208536.890000001</v>
          </cell>
          <cell r="G5102">
            <v>1373260</v>
          </cell>
          <cell r="H5102">
            <v>35.950000000000003</v>
          </cell>
          <cell r="I5102">
            <v>0.35950000000000004</v>
          </cell>
          <cell r="J5102">
            <v>40026</v>
          </cell>
          <cell r="K5102">
            <v>41091</v>
          </cell>
          <cell r="L5102">
            <v>585000</v>
          </cell>
        </row>
        <row r="5103">
          <cell r="B5103">
            <v>19000000</v>
          </cell>
          <cell r="C5103">
            <v>39996</v>
          </cell>
          <cell r="F5103">
            <v>10138333.49</v>
          </cell>
          <cell r="G5103">
            <v>1122304</v>
          </cell>
          <cell r="H5103">
            <v>36.04</v>
          </cell>
          <cell r="I5103">
            <v>0.3604</v>
          </cell>
          <cell r="J5103">
            <v>40026</v>
          </cell>
          <cell r="K5103">
            <v>40725</v>
          </cell>
          <cell r="L5103">
            <v>504450</v>
          </cell>
        </row>
        <row r="5104">
          <cell r="B5104">
            <v>12000000</v>
          </cell>
          <cell r="C5104">
            <v>39996</v>
          </cell>
          <cell r="F5104">
            <v>9512430.4900000002</v>
          </cell>
          <cell r="G5104">
            <v>549304</v>
          </cell>
          <cell r="H5104">
            <v>35.950000000000003</v>
          </cell>
          <cell r="I5104">
            <v>0.35950000000000004</v>
          </cell>
          <cell r="J5104">
            <v>40026</v>
          </cell>
          <cell r="K5104">
            <v>41091</v>
          </cell>
          <cell r="L5104">
            <v>234000</v>
          </cell>
        </row>
        <row r="5105">
          <cell r="B5105">
            <v>30000000</v>
          </cell>
          <cell r="C5105">
            <v>39996</v>
          </cell>
          <cell r="F5105">
            <v>2534703.06</v>
          </cell>
          <cell r="G5105">
            <v>1531073</v>
          </cell>
          <cell r="H5105">
            <v>36.03</v>
          </cell>
          <cell r="I5105">
            <v>0.36030000000000001</v>
          </cell>
          <cell r="J5105">
            <v>40026</v>
          </cell>
          <cell r="K5105">
            <v>40909</v>
          </cell>
          <cell r="L5105">
            <v>735000</v>
          </cell>
        </row>
        <row r="5106">
          <cell r="B5106">
            <v>15000000</v>
          </cell>
          <cell r="C5106">
            <v>39996</v>
          </cell>
          <cell r="F5106">
            <v>12075916.369999999</v>
          </cell>
          <cell r="G5106">
            <v>686630</v>
          </cell>
          <cell r="H5106">
            <v>35.950000000000003</v>
          </cell>
          <cell r="I5106">
            <v>0.35950000000000004</v>
          </cell>
          <cell r="J5106">
            <v>40026</v>
          </cell>
          <cell r="K5106">
            <v>41091</v>
          </cell>
          <cell r="L5106">
            <v>292500</v>
          </cell>
        </row>
        <row r="5107">
          <cell r="B5107">
            <v>10000000</v>
          </cell>
          <cell r="C5107">
            <v>39996</v>
          </cell>
          <cell r="E5107" t="str">
            <v>P</v>
          </cell>
          <cell r="F5107">
            <v>6458633.4699999997</v>
          </cell>
          <cell r="G5107">
            <v>636651</v>
          </cell>
          <cell r="H5107">
            <v>44.54</v>
          </cell>
          <cell r="I5107">
            <v>0.44540000000000002</v>
          </cell>
          <cell r="J5107">
            <v>40026</v>
          </cell>
          <cell r="K5107">
            <v>40725</v>
          </cell>
          <cell r="L5107">
            <v>265500</v>
          </cell>
        </row>
        <row r="5108">
          <cell r="B5108">
            <v>4000000</v>
          </cell>
          <cell r="C5108">
            <v>39996</v>
          </cell>
          <cell r="F5108">
            <v>1623870.86</v>
          </cell>
          <cell r="G5108">
            <v>302221</v>
          </cell>
          <cell r="H5108">
            <v>41.5</v>
          </cell>
          <cell r="I5108">
            <v>0.41499999999999998</v>
          </cell>
          <cell r="J5108">
            <v>40026</v>
          </cell>
          <cell r="K5108">
            <v>40544</v>
          </cell>
          <cell r="L5108">
            <v>106000</v>
          </cell>
        </row>
        <row r="5109">
          <cell r="B5109">
            <v>5000000</v>
          </cell>
          <cell r="C5109">
            <v>39996</v>
          </cell>
          <cell r="F5109">
            <v>2717199.12</v>
          </cell>
          <cell r="G5109">
            <v>318326</v>
          </cell>
          <cell r="H5109">
            <v>44.54</v>
          </cell>
          <cell r="I5109">
            <v>0.44540000000000002</v>
          </cell>
          <cell r="J5109">
            <v>40026</v>
          </cell>
          <cell r="K5109">
            <v>40725</v>
          </cell>
          <cell r="L5109">
            <v>132750</v>
          </cell>
        </row>
        <row r="5110">
          <cell r="B5110">
            <v>12000000</v>
          </cell>
          <cell r="C5110">
            <v>39996</v>
          </cell>
          <cell r="F5110">
            <v>6391516.3600000003</v>
          </cell>
          <cell r="G5110">
            <v>708824</v>
          </cell>
          <cell r="H5110">
            <v>36.04</v>
          </cell>
          <cell r="I5110">
            <v>0.3604</v>
          </cell>
          <cell r="J5110">
            <v>40026</v>
          </cell>
          <cell r="K5110">
            <v>40725</v>
          </cell>
          <cell r="L5110">
            <v>318600</v>
          </cell>
        </row>
        <row r="5111">
          <cell r="B5111">
            <v>16000000</v>
          </cell>
          <cell r="C5111">
            <v>39996</v>
          </cell>
          <cell r="F5111">
            <v>11776764.09</v>
          </cell>
          <cell r="G5111">
            <v>732406</v>
          </cell>
          <cell r="H5111">
            <v>35.950000000000003</v>
          </cell>
          <cell r="I5111">
            <v>0.35950000000000004</v>
          </cell>
          <cell r="J5111">
            <v>40026</v>
          </cell>
          <cell r="K5111">
            <v>41091</v>
          </cell>
          <cell r="L5111">
            <v>312000</v>
          </cell>
        </row>
        <row r="5112">
          <cell r="B5112">
            <v>40000000</v>
          </cell>
          <cell r="C5112">
            <v>39996</v>
          </cell>
          <cell r="F5112">
            <v>21154769.16</v>
          </cell>
          <cell r="G5112">
            <v>2362745</v>
          </cell>
          <cell r="H5112">
            <v>36.04</v>
          </cell>
          <cell r="I5112">
            <v>0.3604</v>
          </cell>
          <cell r="J5112">
            <v>40026</v>
          </cell>
          <cell r="K5112">
            <v>40725</v>
          </cell>
          <cell r="L5112">
            <v>1062000</v>
          </cell>
        </row>
        <row r="5113">
          <cell r="B5113">
            <v>20000000</v>
          </cell>
          <cell r="C5113">
            <v>39996</v>
          </cell>
          <cell r="F5113">
            <v>15528853.720000001</v>
          </cell>
          <cell r="G5113">
            <v>915507</v>
          </cell>
          <cell r="H5113">
            <v>35.950000000000003</v>
          </cell>
          <cell r="I5113">
            <v>0.35950000000000004</v>
          </cell>
          <cell r="J5113">
            <v>40026</v>
          </cell>
          <cell r="K5113">
            <v>41091</v>
          </cell>
          <cell r="L5113">
            <v>390000</v>
          </cell>
        </row>
        <row r="5114">
          <cell r="B5114">
            <v>18500000</v>
          </cell>
          <cell r="C5114">
            <v>39996</v>
          </cell>
          <cell r="F5114">
            <v>10846188.699999999</v>
          </cell>
          <cell r="G5114">
            <v>1065007</v>
          </cell>
          <cell r="H5114">
            <v>33.19</v>
          </cell>
          <cell r="I5114">
            <v>0.33189999999999997</v>
          </cell>
          <cell r="J5114">
            <v>40026</v>
          </cell>
          <cell r="K5114">
            <v>40725</v>
          </cell>
          <cell r="L5114">
            <v>489325</v>
          </cell>
        </row>
        <row r="5115">
          <cell r="B5115">
            <v>7500000</v>
          </cell>
          <cell r="C5115">
            <v>39996</v>
          </cell>
          <cell r="E5115" t="str">
            <v>Q</v>
          </cell>
          <cell r="F5115">
            <v>4623316.07</v>
          </cell>
          <cell r="G5115">
            <v>566665</v>
          </cell>
          <cell r="H5115">
            <v>41.5</v>
          </cell>
          <cell r="I5115">
            <v>0.41499999999999998</v>
          </cell>
          <cell r="J5115">
            <v>40026</v>
          </cell>
          <cell r="K5115">
            <v>40544</v>
          </cell>
          <cell r="L5115">
            <v>198750</v>
          </cell>
        </row>
        <row r="5116">
          <cell r="B5116">
            <v>4000000</v>
          </cell>
          <cell r="C5116">
            <v>39996</v>
          </cell>
          <cell r="F5116">
            <v>2515925.1</v>
          </cell>
          <cell r="G5116">
            <v>254661</v>
          </cell>
          <cell r="H5116">
            <v>44.54</v>
          </cell>
          <cell r="I5116">
            <v>0.44540000000000002</v>
          </cell>
          <cell r="J5116">
            <v>40026</v>
          </cell>
          <cell r="K5116">
            <v>40725</v>
          </cell>
          <cell r="L5116">
            <v>106200</v>
          </cell>
        </row>
        <row r="5117">
          <cell r="B5117">
            <v>18000000</v>
          </cell>
          <cell r="C5117">
            <v>39996</v>
          </cell>
          <cell r="F5117">
            <v>10546546.58</v>
          </cell>
          <cell r="G5117">
            <v>1063236</v>
          </cell>
          <cell r="H5117">
            <v>36.04</v>
          </cell>
          <cell r="I5117">
            <v>0.3604</v>
          </cell>
          <cell r="J5117">
            <v>40026</v>
          </cell>
          <cell r="K5117">
            <v>40725</v>
          </cell>
          <cell r="L5117">
            <v>477900</v>
          </cell>
        </row>
        <row r="5118">
          <cell r="B5118">
            <v>4000000</v>
          </cell>
          <cell r="C5118">
            <v>39996</v>
          </cell>
          <cell r="D5118" t="str">
            <v>A</v>
          </cell>
          <cell r="E5118" t="str">
            <v>T</v>
          </cell>
          <cell r="F5118">
            <v>3718043.94</v>
          </cell>
          <cell r="G5118">
            <v>407325</v>
          </cell>
          <cell r="H5118">
            <v>38.729999999999997</v>
          </cell>
          <cell r="I5118">
            <v>0.38729999999999998</v>
          </cell>
          <cell r="J5118">
            <v>40026</v>
          </cell>
          <cell r="K5118">
            <v>40360</v>
          </cell>
          <cell r="L5118">
            <v>106000</v>
          </cell>
        </row>
        <row r="5119">
          <cell r="B5119">
            <v>40000000</v>
          </cell>
          <cell r="C5119">
            <v>39996</v>
          </cell>
          <cell r="F5119">
            <v>31334049.399999999</v>
          </cell>
          <cell r="G5119">
            <v>1831013</v>
          </cell>
          <cell r="H5119">
            <v>35.950000000000003</v>
          </cell>
          <cell r="I5119">
            <v>0.35950000000000004</v>
          </cell>
          <cell r="J5119">
            <v>40026</v>
          </cell>
          <cell r="K5119">
            <v>41091</v>
          </cell>
          <cell r="L5119">
            <v>780000</v>
          </cell>
        </row>
        <row r="5120">
          <cell r="B5120">
            <v>5000000</v>
          </cell>
          <cell r="C5120">
            <v>39996</v>
          </cell>
          <cell r="F5120">
            <v>3504801.54</v>
          </cell>
          <cell r="G5120">
            <v>208388</v>
          </cell>
          <cell r="H5120">
            <v>28.58</v>
          </cell>
          <cell r="I5120">
            <v>0.2858</v>
          </cell>
          <cell r="J5120">
            <v>40026</v>
          </cell>
          <cell r="K5120">
            <v>41091</v>
          </cell>
          <cell r="L5120">
            <v>72000</v>
          </cell>
        </row>
        <row r="5121">
          <cell r="B5121">
            <v>5500000</v>
          </cell>
          <cell r="C5121">
            <v>39996</v>
          </cell>
          <cell r="F5121">
            <v>5028988.8</v>
          </cell>
          <cell r="G5121">
            <v>304034</v>
          </cell>
          <cell r="H5121">
            <v>51.88</v>
          </cell>
          <cell r="I5121">
            <v>0.51880000000000004</v>
          </cell>
          <cell r="J5121">
            <v>40026</v>
          </cell>
          <cell r="K5121">
            <v>41091</v>
          </cell>
          <cell r="L5121">
            <v>107250</v>
          </cell>
        </row>
        <row r="5122">
          <cell r="B5122">
            <v>18500000</v>
          </cell>
          <cell r="C5122">
            <v>39996</v>
          </cell>
          <cell r="F5122">
            <v>14425249.960000001</v>
          </cell>
          <cell r="G5122">
            <v>846844</v>
          </cell>
          <cell r="H5122">
            <v>35.950000000000003</v>
          </cell>
          <cell r="I5122">
            <v>0.35950000000000004</v>
          </cell>
          <cell r="J5122">
            <v>40026</v>
          </cell>
          <cell r="K5122">
            <v>41091</v>
          </cell>
          <cell r="L5122">
            <v>360750</v>
          </cell>
        </row>
        <row r="5123">
          <cell r="B5123">
            <v>3000000</v>
          </cell>
          <cell r="C5123">
            <v>39996</v>
          </cell>
          <cell r="E5123" t="str">
            <v>R</v>
          </cell>
          <cell r="F5123">
            <v>1381032.85</v>
          </cell>
          <cell r="G5123">
            <v>305494</v>
          </cell>
          <cell r="H5123">
            <v>38.729999999999997</v>
          </cell>
          <cell r="I5123">
            <v>0.38729999999999998</v>
          </cell>
          <cell r="J5123">
            <v>40026</v>
          </cell>
          <cell r="K5123">
            <v>40360</v>
          </cell>
          <cell r="L5123">
            <v>79500</v>
          </cell>
        </row>
        <row r="5124">
          <cell r="B5124">
            <v>20000000</v>
          </cell>
          <cell r="C5124">
            <v>39996</v>
          </cell>
          <cell r="F5124">
            <v>15659086.74</v>
          </cell>
          <cell r="G5124">
            <v>915507</v>
          </cell>
          <cell r="H5124">
            <v>35.950000000000003</v>
          </cell>
          <cell r="I5124">
            <v>0.35950000000000004</v>
          </cell>
          <cell r="J5124">
            <v>40026</v>
          </cell>
          <cell r="K5124">
            <v>41091</v>
          </cell>
          <cell r="L5124">
            <v>390000</v>
          </cell>
        </row>
        <row r="5125">
          <cell r="B5125">
            <v>15000000</v>
          </cell>
          <cell r="C5125">
            <v>39996</v>
          </cell>
          <cell r="F5125">
            <v>11749357.5</v>
          </cell>
          <cell r="G5125">
            <v>686630</v>
          </cell>
          <cell r="H5125">
            <v>35.950000000000003</v>
          </cell>
          <cell r="I5125">
            <v>0.35950000000000004</v>
          </cell>
          <cell r="J5125">
            <v>40026</v>
          </cell>
          <cell r="K5125">
            <v>41091</v>
          </cell>
          <cell r="L5125">
            <v>292500</v>
          </cell>
        </row>
        <row r="5126">
          <cell r="B5126">
            <v>10000000</v>
          </cell>
          <cell r="C5126">
            <v>39996</v>
          </cell>
          <cell r="F5126">
            <v>6401430.2800000003</v>
          </cell>
          <cell r="G5126">
            <v>636651</v>
          </cell>
          <cell r="H5126">
            <v>44.54</v>
          </cell>
          <cell r="I5126">
            <v>0.44540000000000002</v>
          </cell>
          <cell r="J5126">
            <v>40026</v>
          </cell>
          <cell r="K5126">
            <v>40725</v>
          </cell>
          <cell r="L5126">
            <v>265500</v>
          </cell>
        </row>
        <row r="5127">
          <cell r="B5127">
            <v>12000000</v>
          </cell>
          <cell r="C5127">
            <v>39996</v>
          </cell>
          <cell r="F5127">
            <v>7726065.0700000003</v>
          </cell>
          <cell r="G5127">
            <v>566791</v>
          </cell>
          <cell r="H5127">
            <v>28.97</v>
          </cell>
          <cell r="I5127">
            <v>0.28970000000000001</v>
          </cell>
          <cell r="J5127">
            <v>40026</v>
          </cell>
          <cell r="K5127">
            <v>40909</v>
          </cell>
          <cell r="L5127">
            <v>172800</v>
          </cell>
        </row>
        <row r="5128">
          <cell r="B5128">
            <v>10000000</v>
          </cell>
          <cell r="C5128">
            <v>39996</v>
          </cell>
          <cell r="F5128">
            <v>5358871.8899999997</v>
          </cell>
          <cell r="G5128">
            <v>636651</v>
          </cell>
          <cell r="H5128">
            <v>44.54</v>
          </cell>
          <cell r="I5128">
            <v>0.44540000000000002</v>
          </cell>
          <cell r="J5128">
            <v>40023</v>
          </cell>
          <cell r="K5128">
            <v>40723</v>
          </cell>
          <cell r="L5128">
            <v>265500</v>
          </cell>
        </row>
        <row r="5129">
          <cell r="B5129">
            <v>6000000</v>
          </cell>
          <cell r="C5129">
            <v>39996</v>
          </cell>
          <cell r="F5129">
            <v>2693362.8</v>
          </cell>
          <cell r="G5129">
            <v>453332</v>
          </cell>
          <cell r="H5129">
            <v>41.5</v>
          </cell>
          <cell r="I5129">
            <v>0.41499999999999998</v>
          </cell>
          <cell r="J5129">
            <v>40026</v>
          </cell>
          <cell r="K5129">
            <v>40544</v>
          </cell>
          <cell r="L5129">
            <v>159000</v>
          </cell>
        </row>
        <row r="5130">
          <cell r="B5130">
            <v>10000000</v>
          </cell>
          <cell r="C5130">
            <v>39996</v>
          </cell>
          <cell r="F5130">
            <v>5993886.1500000004</v>
          </cell>
          <cell r="G5130">
            <v>636651</v>
          </cell>
          <cell r="H5130">
            <v>44.54</v>
          </cell>
          <cell r="I5130">
            <v>0.44540000000000002</v>
          </cell>
          <cell r="J5130">
            <v>40026</v>
          </cell>
          <cell r="K5130">
            <v>40725</v>
          </cell>
          <cell r="L5130">
            <v>265500</v>
          </cell>
        </row>
        <row r="5131">
          <cell r="B5131">
            <v>3500000</v>
          </cell>
          <cell r="C5131">
            <v>39996</v>
          </cell>
          <cell r="D5131" t="str">
            <v>A</v>
          </cell>
          <cell r="E5131" t="str">
            <v>T</v>
          </cell>
          <cell r="F5131">
            <v>3213842.32</v>
          </cell>
          <cell r="G5131">
            <v>356410</v>
          </cell>
          <cell r="H5131">
            <v>38.729999999999997</v>
          </cell>
          <cell r="I5131">
            <v>0.38729999999999998</v>
          </cell>
          <cell r="J5131">
            <v>40026</v>
          </cell>
          <cell r="K5131">
            <v>40360</v>
          </cell>
          <cell r="L5131">
            <v>92750</v>
          </cell>
        </row>
        <row r="5132">
          <cell r="B5132">
            <v>10000000</v>
          </cell>
          <cell r="C5132">
            <v>39996</v>
          </cell>
          <cell r="F5132">
            <v>4163360.61</v>
          </cell>
          <cell r="G5132">
            <v>755553</v>
          </cell>
          <cell r="H5132">
            <v>41.5</v>
          </cell>
          <cell r="I5132">
            <v>0.41499999999999998</v>
          </cell>
          <cell r="J5132">
            <v>40026</v>
          </cell>
          <cell r="K5132">
            <v>40544</v>
          </cell>
          <cell r="L5132">
            <v>265000</v>
          </cell>
        </row>
        <row r="5133">
          <cell r="B5133">
            <v>10000000</v>
          </cell>
          <cell r="C5133">
            <v>39996</v>
          </cell>
          <cell r="F5133">
            <v>7124124.8700000001</v>
          </cell>
          <cell r="G5133">
            <v>416776</v>
          </cell>
          <cell r="H5133">
            <v>28.58</v>
          </cell>
          <cell r="I5133">
            <v>0.2858</v>
          </cell>
          <cell r="J5133">
            <v>40026</v>
          </cell>
          <cell r="K5133">
            <v>41091</v>
          </cell>
          <cell r="L5133">
            <v>144000</v>
          </cell>
        </row>
        <row r="5134">
          <cell r="B5134">
            <v>9000000</v>
          </cell>
          <cell r="C5134">
            <v>39996</v>
          </cell>
          <cell r="F5134">
            <v>99040.5</v>
          </cell>
          <cell r="G5134">
            <v>916482</v>
          </cell>
          <cell r="H5134">
            <v>38.729999999999997</v>
          </cell>
          <cell r="I5134">
            <v>0.38729999999999998</v>
          </cell>
          <cell r="J5134">
            <v>40026</v>
          </cell>
          <cell r="K5134">
            <v>40360</v>
          </cell>
          <cell r="L5134">
            <v>238500</v>
          </cell>
        </row>
        <row r="5135">
          <cell r="B5135">
            <v>5000000</v>
          </cell>
          <cell r="C5135">
            <v>39996</v>
          </cell>
          <cell r="D5135" t="str">
            <v>A</v>
          </cell>
          <cell r="E5135" t="str">
            <v>R</v>
          </cell>
          <cell r="F5135">
            <v>2149697.77</v>
          </cell>
          <cell r="G5135">
            <v>509157</v>
          </cell>
          <cell r="H5135">
            <v>38.729999999999997</v>
          </cell>
          <cell r="I5135">
            <v>0.38729999999999998</v>
          </cell>
          <cell r="J5135">
            <v>40026</v>
          </cell>
          <cell r="K5135">
            <v>40360</v>
          </cell>
          <cell r="L5135">
            <v>132500</v>
          </cell>
        </row>
        <row r="5136">
          <cell r="B5136">
            <v>3000000</v>
          </cell>
          <cell r="C5136">
            <v>39997</v>
          </cell>
          <cell r="F5136">
            <v>1842332.77</v>
          </cell>
          <cell r="G5136">
            <v>190996</v>
          </cell>
          <cell r="H5136">
            <v>44.54</v>
          </cell>
          <cell r="I5136">
            <v>0.44540000000000002</v>
          </cell>
          <cell r="J5136">
            <v>40029</v>
          </cell>
          <cell r="K5136">
            <v>40728</v>
          </cell>
          <cell r="L5136">
            <v>79650</v>
          </cell>
        </row>
        <row r="5137">
          <cell r="B5137">
            <v>5000000</v>
          </cell>
          <cell r="C5137">
            <v>39997</v>
          </cell>
          <cell r="D5137" t="str">
            <v>A</v>
          </cell>
          <cell r="E5137" t="str">
            <v>S</v>
          </cell>
          <cell r="F5137">
            <v>5245585.12</v>
          </cell>
          <cell r="G5137">
            <v>291672</v>
          </cell>
          <cell r="H5137">
            <v>48.86</v>
          </cell>
          <cell r="I5137">
            <v>0.48859999999999998</v>
          </cell>
          <cell r="J5137">
            <v>40029</v>
          </cell>
          <cell r="K5137">
            <v>40912</v>
          </cell>
          <cell r="L5137">
            <v>122500</v>
          </cell>
        </row>
        <row r="5138">
          <cell r="B5138">
            <v>3000000</v>
          </cell>
          <cell r="C5138">
            <v>39997</v>
          </cell>
          <cell r="F5138">
            <v>1551381.71</v>
          </cell>
          <cell r="G5138">
            <v>190996</v>
          </cell>
          <cell r="H5138">
            <v>44.54</v>
          </cell>
          <cell r="I5138">
            <v>0.44540000000000002</v>
          </cell>
          <cell r="J5138">
            <v>40029</v>
          </cell>
          <cell r="K5138">
            <v>40728</v>
          </cell>
          <cell r="L5138">
            <v>79650</v>
          </cell>
        </row>
        <row r="5139">
          <cell r="B5139">
            <v>4000000</v>
          </cell>
          <cell r="C5139">
            <v>39997</v>
          </cell>
          <cell r="F5139">
            <v>1616817.92</v>
          </cell>
          <cell r="G5139">
            <v>302221</v>
          </cell>
          <cell r="H5139">
            <v>41.5</v>
          </cell>
          <cell r="I5139">
            <v>0.41499999999999998</v>
          </cell>
          <cell r="J5139">
            <v>40029</v>
          </cell>
          <cell r="K5139">
            <v>40547</v>
          </cell>
          <cell r="L5139">
            <v>106000</v>
          </cell>
        </row>
        <row r="5140">
          <cell r="B5140">
            <v>3000000</v>
          </cell>
          <cell r="C5140">
            <v>39997</v>
          </cell>
          <cell r="F5140">
            <v>986720.8</v>
          </cell>
          <cell r="G5140">
            <v>226666</v>
          </cell>
          <cell r="H5140">
            <v>41.5</v>
          </cell>
          <cell r="I5140">
            <v>0.41499999999999998</v>
          </cell>
          <cell r="J5140">
            <v>40029</v>
          </cell>
          <cell r="K5140">
            <v>40547</v>
          </cell>
          <cell r="L5140">
            <v>79500</v>
          </cell>
        </row>
        <row r="5141">
          <cell r="B5141">
            <v>6000000</v>
          </cell>
          <cell r="C5141">
            <v>39997</v>
          </cell>
          <cell r="F5141">
            <v>2815641.67</v>
          </cell>
          <cell r="G5141">
            <v>453332</v>
          </cell>
          <cell r="H5141">
            <v>41.5</v>
          </cell>
          <cell r="I5141">
            <v>0.41499999999999998</v>
          </cell>
          <cell r="J5141">
            <v>40029</v>
          </cell>
          <cell r="K5141">
            <v>40547</v>
          </cell>
          <cell r="L5141">
            <v>159000</v>
          </cell>
        </row>
        <row r="5142">
          <cell r="B5142">
            <v>2000000</v>
          </cell>
          <cell r="C5142">
            <v>39997</v>
          </cell>
          <cell r="E5142" t="str">
            <v>Q</v>
          </cell>
          <cell r="F5142">
            <v>750924.6</v>
          </cell>
          <cell r="G5142">
            <v>203663</v>
          </cell>
          <cell r="H5142">
            <v>38.729999999999997</v>
          </cell>
          <cell r="I5142">
            <v>0.38729999999999998</v>
          </cell>
          <cell r="J5142">
            <v>40029</v>
          </cell>
          <cell r="K5142">
            <v>40363</v>
          </cell>
          <cell r="L5142">
            <v>53000</v>
          </cell>
        </row>
        <row r="5143">
          <cell r="B5143">
            <v>5000000</v>
          </cell>
          <cell r="C5143">
            <v>39997</v>
          </cell>
          <cell r="F5143">
            <v>3178189.88</v>
          </cell>
          <cell r="G5143">
            <v>318326</v>
          </cell>
          <cell r="H5143">
            <v>44.54</v>
          </cell>
          <cell r="I5143">
            <v>0.44540000000000002</v>
          </cell>
          <cell r="J5143">
            <v>40029</v>
          </cell>
          <cell r="K5143">
            <v>40728</v>
          </cell>
          <cell r="L5143">
            <v>132750</v>
          </cell>
        </row>
        <row r="5144">
          <cell r="B5144">
            <v>3500000</v>
          </cell>
          <cell r="C5144">
            <v>39997</v>
          </cell>
          <cell r="F5144">
            <v>1427423.19</v>
          </cell>
          <cell r="G5144">
            <v>264444</v>
          </cell>
          <cell r="H5144">
            <v>41.5</v>
          </cell>
          <cell r="I5144">
            <v>0.41499999999999998</v>
          </cell>
          <cell r="J5144">
            <v>40029</v>
          </cell>
          <cell r="K5144">
            <v>40547</v>
          </cell>
          <cell r="L5144">
            <v>92750</v>
          </cell>
        </row>
        <row r="5145">
          <cell r="B5145">
            <v>3000000</v>
          </cell>
          <cell r="C5145">
            <v>39997</v>
          </cell>
          <cell r="F5145">
            <v>1274405.8899999999</v>
          </cell>
          <cell r="G5145">
            <v>226666</v>
          </cell>
          <cell r="H5145">
            <v>41.5</v>
          </cell>
          <cell r="I5145">
            <v>0.41499999999999998</v>
          </cell>
          <cell r="J5145">
            <v>40029</v>
          </cell>
          <cell r="K5145">
            <v>40547</v>
          </cell>
          <cell r="L5145">
            <v>79500</v>
          </cell>
        </row>
        <row r="5146">
          <cell r="B5146">
            <v>5000000</v>
          </cell>
          <cell r="C5146">
            <v>39997</v>
          </cell>
          <cell r="D5146" t="str">
            <v>A</v>
          </cell>
          <cell r="E5146" t="str">
            <v>S</v>
          </cell>
          <cell r="F5146">
            <v>2469148.34</v>
          </cell>
          <cell r="G5146">
            <v>509157</v>
          </cell>
          <cell r="H5146">
            <v>38.729999999999997</v>
          </cell>
          <cell r="I5146">
            <v>0.38729999999999998</v>
          </cell>
          <cell r="J5146">
            <v>40029</v>
          </cell>
          <cell r="K5146">
            <v>40363</v>
          </cell>
          <cell r="L5146">
            <v>132500</v>
          </cell>
        </row>
        <row r="5147">
          <cell r="B5147">
            <v>6000000</v>
          </cell>
          <cell r="C5147">
            <v>39997</v>
          </cell>
          <cell r="F5147">
            <v>3824162.71</v>
          </cell>
          <cell r="G5147">
            <v>381991</v>
          </cell>
          <cell r="H5147">
            <v>44.54</v>
          </cell>
          <cell r="I5147">
            <v>0.44540000000000002</v>
          </cell>
          <cell r="J5147">
            <v>40029</v>
          </cell>
          <cell r="K5147">
            <v>40728</v>
          </cell>
          <cell r="L5147">
            <v>159300</v>
          </cell>
        </row>
        <row r="5148">
          <cell r="B5148">
            <v>4500000</v>
          </cell>
          <cell r="C5148">
            <v>39997</v>
          </cell>
          <cell r="E5148" t="str">
            <v>P</v>
          </cell>
          <cell r="F5148">
            <v>3187309.46</v>
          </cell>
          <cell r="G5148">
            <v>286493</v>
          </cell>
          <cell r="H5148">
            <v>44.54</v>
          </cell>
          <cell r="I5148">
            <v>0.44540000000000002</v>
          </cell>
          <cell r="J5148">
            <v>40029</v>
          </cell>
          <cell r="K5148">
            <v>40728</v>
          </cell>
          <cell r="L5148">
            <v>119475</v>
          </cell>
        </row>
        <row r="5149">
          <cell r="B5149">
            <v>12000000</v>
          </cell>
          <cell r="C5149">
            <v>39997</v>
          </cell>
          <cell r="F5149">
            <v>4775799.91</v>
          </cell>
          <cell r="G5149">
            <v>873058</v>
          </cell>
          <cell r="H5149">
            <v>36.090000000000003</v>
          </cell>
          <cell r="I5149">
            <v>0.36090000000000005</v>
          </cell>
          <cell r="J5149">
            <v>40029</v>
          </cell>
          <cell r="K5149">
            <v>40547</v>
          </cell>
          <cell r="L5149">
            <v>318000</v>
          </cell>
        </row>
        <row r="5150">
          <cell r="B5150">
            <v>8000000</v>
          </cell>
          <cell r="C5150">
            <v>39997</v>
          </cell>
          <cell r="F5150">
            <v>3223546.84</v>
          </cell>
          <cell r="G5150">
            <v>604442</v>
          </cell>
          <cell r="H5150">
            <v>41.5</v>
          </cell>
          <cell r="I5150">
            <v>0.41499999999999998</v>
          </cell>
          <cell r="J5150">
            <v>40029</v>
          </cell>
          <cell r="K5150">
            <v>40547</v>
          </cell>
          <cell r="L5150">
            <v>212000</v>
          </cell>
        </row>
        <row r="5151">
          <cell r="B5151">
            <v>5000000</v>
          </cell>
          <cell r="C5151">
            <v>39997</v>
          </cell>
          <cell r="D5151" t="str">
            <v>A</v>
          </cell>
          <cell r="E5151" t="str">
            <v>S</v>
          </cell>
          <cell r="F5151">
            <v>5284326.75</v>
          </cell>
          <cell r="G5151">
            <v>318326</v>
          </cell>
          <cell r="H5151">
            <v>44.54</v>
          </cell>
          <cell r="I5151">
            <v>0.44540000000000002</v>
          </cell>
          <cell r="J5151">
            <v>40029</v>
          </cell>
          <cell r="K5151">
            <v>40728</v>
          </cell>
          <cell r="L5151">
            <v>132750</v>
          </cell>
        </row>
        <row r="5152">
          <cell r="B5152">
            <v>5000000</v>
          </cell>
          <cell r="C5152">
            <v>39997</v>
          </cell>
          <cell r="F5152">
            <v>3415212.96</v>
          </cell>
          <cell r="G5152">
            <v>291672</v>
          </cell>
          <cell r="H5152">
            <v>48.86</v>
          </cell>
          <cell r="I5152">
            <v>0.48859999999999998</v>
          </cell>
          <cell r="J5152">
            <v>40029</v>
          </cell>
          <cell r="K5152">
            <v>40912</v>
          </cell>
          <cell r="L5152">
            <v>122500</v>
          </cell>
        </row>
        <row r="5153">
          <cell r="B5153">
            <v>6000000</v>
          </cell>
          <cell r="C5153">
            <v>39997</v>
          </cell>
          <cell r="E5153" t="str">
            <v>P</v>
          </cell>
          <cell r="F5153">
            <v>327901.45</v>
          </cell>
          <cell r="G5153">
            <v>610988</v>
          </cell>
          <cell r="H5153">
            <v>38.729999999999997</v>
          </cell>
          <cell r="I5153">
            <v>0.38729999999999998</v>
          </cell>
          <cell r="J5153">
            <v>40029</v>
          </cell>
          <cell r="K5153">
            <v>40363</v>
          </cell>
          <cell r="L5153">
            <v>159000</v>
          </cell>
        </row>
        <row r="5154">
          <cell r="B5154">
            <v>10500000</v>
          </cell>
          <cell r="C5154">
            <v>39997</v>
          </cell>
          <cell r="E5154" t="str">
            <v>P</v>
          </cell>
          <cell r="F5154">
            <v>7118928.5499999998</v>
          </cell>
          <cell r="G5154">
            <v>620221</v>
          </cell>
          <cell r="H5154">
            <v>36.04</v>
          </cell>
          <cell r="I5154">
            <v>0.3604</v>
          </cell>
          <cell r="J5154">
            <v>40029</v>
          </cell>
          <cell r="K5154">
            <v>40728</v>
          </cell>
          <cell r="L5154">
            <v>278775</v>
          </cell>
        </row>
        <row r="5155">
          <cell r="B5155">
            <v>6000000</v>
          </cell>
          <cell r="C5155">
            <v>39997</v>
          </cell>
          <cell r="D5155" t="str">
            <v>A</v>
          </cell>
          <cell r="E5155" t="str">
            <v>S</v>
          </cell>
          <cell r="F5155">
            <v>4787007.5199999996</v>
          </cell>
          <cell r="G5155">
            <v>453332</v>
          </cell>
          <cell r="H5155">
            <v>41.5</v>
          </cell>
          <cell r="I5155">
            <v>0.41499999999999998</v>
          </cell>
          <cell r="J5155">
            <v>40029</v>
          </cell>
          <cell r="K5155">
            <v>40547</v>
          </cell>
          <cell r="L5155">
            <v>159000</v>
          </cell>
        </row>
        <row r="5156">
          <cell r="B5156">
            <v>8000000</v>
          </cell>
          <cell r="C5156">
            <v>39997</v>
          </cell>
          <cell r="D5156" t="str">
            <v>A</v>
          </cell>
          <cell r="E5156" t="str">
            <v>T</v>
          </cell>
          <cell r="F5156">
            <v>6168982.2199999997</v>
          </cell>
          <cell r="G5156">
            <v>814650</v>
          </cell>
          <cell r="H5156">
            <v>38.729999999999997</v>
          </cell>
          <cell r="I5156">
            <v>0.38729999999999998</v>
          </cell>
          <cell r="J5156">
            <v>40029</v>
          </cell>
          <cell r="K5156">
            <v>40363</v>
          </cell>
          <cell r="L5156">
            <v>212000</v>
          </cell>
        </row>
        <row r="5157">
          <cell r="B5157">
            <v>6000000</v>
          </cell>
          <cell r="C5157">
            <v>39997</v>
          </cell>
          <cell r="F5157">
            <v>27803</v>
          </cell>
          <cell r="G5157">
            <v>610988</v>
          </cell>
          <cell r="H5157">
            <v>38.729999999999997</v>
          </cell>
          <cell r="I5157">
            <v>0.38729999999999998</v>
          </cell>
          <cell r="J5157">
            <v>40029</v>
          </cell>
          <cell r="K5157">
            <v>40363</v>
          </cell>
          <cell r="L5157">
            <v>159000</v>
          </cell>
        </row>
        <row r="5158">
          <cell r="B5158">
            <v>15000000</v>
          </cell>
          <cell r="C5158">
            <v>39997</v>
          </cell>
          <cell r="F5158">
            <v>11088522.359999999</v>
          </cell>
          <cell r="G5158">
            <v>686630</v>
          </cell>
          <cell r="H5158">
            <v>35.950000000000003</v>
          </cell>
          <cell r="I5158">
            <v>0.35950000000000004</v>
          </cell>
          <cell r="J5158">
            <v>40029</v>
          </cell>
          <cell r="K5158">
            <v>41094</v>
          </cell>
          <cell r="L5158">
            <v>292500</v>
          </cell>
        </row>
        <row r="5159">
          <cell r="B5159">
            <v>10000000</v>
          </cell>
          <cell r="C5159">
            <v>39997</v>
          </cell>
          <cell r="F5159">
            <v>8269271.4299999997</v>
          </cell>
          <cell r="G5159">
            <v>552789</v>
          </cell>
          <cell r="H5159">
            <v>51.88</v>
          </cell>
          <cell r="I5159">
            <v>0.51880000000000004</v>
          </cell>
          <cell r="J5159">
            <v>40029</v>
          </cell>
          <cell r="K5159">
            <v>41094</v>
          </cell>
          <cell r="L5159">
            <v>195000</v>
          </cell>
        </row>
        <row r="5160">
          <cell r="B5160">
            <v>20000000</v>
          </cell>
          <cell r="C5160">
            <v>39997</v>
          </cell>
          <cell r="F5160">
            <v>13496994.66</v>
          </cell>
          <cell r="G5160">
            <v>1020715</v>
          </cell>
          <cell r="H5160">
            <v>36.03</v>
          </cell>
          <cell r="I5160">
            <v>0.36030000000000001</v>
          </cell>
          <cell r="J5160">
            <v>40029</v>
          </cell>
          <cell r="K5160">
            <v>40912</v>
          </cell>
          <cell r="L5160">
            <v>490000</v>
          </cell>
        </row>
        <row r="5161">
          <cell r="B5161">
            <v>6000000</v>
          </cell>
          <cell r="C5161">
            <v>39997</v>
          </cell>
          <cell r="F5161">
            <v>3915956.4</v>
          </cell>
          <cell r="G5161">
            <v>381991</v>
          </cell>
          <cell r="H5161">
            <v>44.54</v>
          </cell>
          <cell r="I5161">
            <v>0.44540000000000002</v>
          </cell>
          <cell r="J5161">
            <v>40029</v>
          </cell>
          <cell r="K5161">
            <v>40728</v>
          </cell>
          <cell r="L5161">
            <v>159300</v>
          </cell>
        </row>
        <row r="5162">
          <cell r="B5162">
            <v>5000000</v>
          </cell>
          <cell r="C5162">
            <v>39997</v>
          </cell>
          <cell r="F5162">
            <v>2147849.9900000002</v>
          </cell>
          <cell r="G5162">
            <v>377777</v>
          </cell>
          <cell r="H5162">
            <v>41.5</v>
          </cell>
          <cell r="I5162">
            <v>0.41499999999999998</v>
          </cell>
          <cell r="J5162">
            <v>40029</v>
          </cell>
          <cell r="K5162">
            <v>40547</v>
          </cell>
          <cell r="L5162">
            <v>132500</v>
          </cell>
        </row>
        <row r="5163">
          <cell r="B5163">
            <v>10500000</v>
          </cell>
          <cell r="C5163">
            <v>39997</v>
          </cell>
          <cell r="D5163" t="str">
            <v>A</v>
          </cell>
          <cell r="F5163">
            <v>6473314.2300000004</v>
          </cell>
          <cell r="G5163">
            <v>620221</v>
          </cell>
          <cell r="H5163">
            <v>36.04</v>
          </cell>
          <cell r="I5163">
            <v>0.3604</v>
          </cell>
          <cell r="J5163">
            <v>40029</v>
          </cell>
          <cell r="K5163">
            <v>40728</v>
          </cell>
          <cell r="L5163">
            <v>278775</v>
          </cell>
        </row>
        <row r="5164">
          <cell r="B5164">
            <v>16000000</v>
          </cell>
          <cell r="C5164">
            <v>39997</v>
          </cell>
          <cell r="F5164">
            <v>11823482.99</v>
          </cell>
          <cell r="G5164">
            <v>732406</v>
          </cell>
          <cell r="H5164">
            <v>35.950000000000003</v>
          </cell>
          <cell r="I5164">
            <v>0.35950000000000004</v>
          </cell>
          <cell r="J5164">
            <v>40029</v>
          </cell>
          <cell r="K5164">
            <v>41094</v>
          </cell>
          <cell r="L5164">
            <v>312000</v>
          </cell>
        </row>
        <row r="5165">
          <cell r="B5165">
            <v>13000000</v>
          </cell>
          <cell r="C5165">
            <v>39997</v>
          </cell>
          <cell r="F5165">
            <v>10142567.539999999</v>
          </cell>
          <cell r="G5165">
            <v>595080</v>
          </cell>
          <cell r="H5165">
            <v>35.950000000000003</v>
          </cell>
          <cell r="I5165">
            <v>0.35950000000000004</v>
          </cell>
          <cell r="J5165">
            <v>40029</v>
          </cell>
          <cell r="K5165">
            <v>41094</v>
          </cell>
          <cell r="L5165">
            <v>253500</v>
          </cell>
        </row>
        <row r="5166">
          <cell r="B5166">
            <v>20000000</v>
          </cell>
          <cell r="C5166">
            <v>39997</v>
          </cell>
          <cell r="F5166">
            <v>15640470.289999999</v>
          </cell>
          <cell r="G5166">
            <v>915507</v>
          </cell>
          <cell r="H5166">
            <v>35.950000000000003</v>
          </cell>
          <cell r="I5166">
            <v>0.35950000000000004</v>
          </cell>
          <cell r="J5166">
            <v>40029</v>
          </cell>
          <cell r="K5166">
            <v>41094</v>
          </cell>
          <cell r="L5166">
            <v>390000</v>
          </cell>
        </row>
        <row r="5167">
          <cell r="B5167">
            <v>20000000</v>
          </cell>
          <cell r="C5167">
            <v>39997</v>
          </cell>
          <cell r="F5167">
            <v>15272840.92</v>
          </cell>
          <cell r="G5167">
            <v>833552</v>
          </cell>
          <cell r="H5167">
            <v>28.58</v>
          </cell>
          <cell r="I5167">
            <v>0.2858</v>
          </cell>
          <cell r="J5167">
            <v>40029</v>
          </cell>
          <cell r="K5167">
            <v>41094</v>
          </cell>
          <cell r="L5167">
            <v>288000</v>
          </cell>
        </row>
        <row r="5168">
          <cell r="B5168">
            <v>20000000</v>
          </cell>
          <cell r="C5168">
            <v>39997</v>
          </cell>
          <cell r="F5168">
            <v>15175937.470000001</v>
          </cell>
          <cell r="G5168">
            <v>833552</v>
          </cell>
          <cell r="H5168">
            <v>28.58</v>
          </cell>
          <cell r="I5168">
            <v>0.2858</v>
          </cell>
          <cell r="J5168">
            <v>40029</v>
          </cell>
          <cell r="K5168">
            <v>41094</v>
          </cell>
          <cell r="L5168">
            <v>288000</v>
          </cell>
        </row>
        <row r="5169">
          <cell r="B5169">
            <v>6000000</v>
          </cell>
          <cell r="C5169">
            <v>39997</v>
          </cell>
          <cell r="F5169">
            <v>4910863.9000000004</v>
          </cell>
          <cell r="G5169">
            <v>331674</v>
          </cell>
          <cell r="H5169">
            <v>51.88</v>
          </cell>
          <cell r="I5169">
            <v>0.51880000000000004</v>
          </cell>
          <cell r="J5169">
            <v>40029</v>
          </cell>
          <cell r="K5169">
            <v>41094</v>
          </cell>
          <cell r="L5169">
            <v>117000</v>
          </cell>
        </row>
        <row r="5170">
          <cell r="B5170">
            <v>19000000</v>
          </cell>
          <cell r="C5170">
            <v>39997</v>
          </cell>
          <cell r="F5170">
            <v>15044482.24</v>
          </cell>
          <cell r="G5170">
            <v>869732</v>
          </cell>
          <cell r="H5170">
            <v>35.950000000000003</v>
          </cell>
          <cell r="I5170">
            <v>0.35950000000000004</v>
          </cell>
          <cell r="J5170">
            <v>40029</v>
          </cell>
          <cell r="K5170">
            <v>41094</v>
          </cell>
          <cell r="L5170">
            <v>370500</v>
          </cell>
        </row>
        <row r="5171">
          <cell r="B5171">
            <v>6000000</v>
          </cell>
          <cell r="C5171">
            <v>39997</v>
          </cell>
          <cell r="F5171">
            <v>4428096.34</v>
          </cell>
          <cell r="G5171">
            <v>350007</v>
          </cell>
          <cell r="H5171">
            <v>48.86</v>
          </cell>
          <cell r="I5171">
            <v>0.48859999999999998</v>
          </cell>
          <cell r="J5171">
            <v>40029</v>
          </cell>
          <cell r="K5171">
            <v>40912</v>
          </cell>
          <cell r="L5171">
            <v>147000</v>
          </cell>
        </row>
        <row r="5172">
          <cell r="B5172">
            <v>4000000</v>
          </cell>
          <cell r="C5172">
            <v>39997</v>
          </cell>
          <cell r="F5172">
            <v>2954937.47</v>
          </cell>
          <cell r="G5172">
            <v>221116</v>
          </cell>
          <cell r="H5172">
            <v>51.88</v>
          </cell>
          <cell r="I5172">
            <v>0.51880000000000004</v>
          </cell>
          <cell r="J5172">
            <v>40029</v>
          </cell>
          <cell r="K5172">
            <v>41094</v>
          </cell>
          <cell r="L5172">
            <v>78000</v>
          </cell>
        </row>
        <row r="5173">
          <cell r="B5173">
            <v>7000000</v>
          </cell>
          <cell r="C5173">
            <v>39997</v>
          </cell>
          <cell r="E5173" t="str">
            <v>P</v>
          </cell>
          <cell r="F5173">
            <v>4777898.91</v>
          </cell>
          <cell r="G5173">
            <v>445656</v>
          </cell>
          <cell r="H5173">
            <v>44.54</v>
          </cell>
          <cell r="I5173">
            <v>0.44540000000000002</v>
          </cell>
          <cell r="J5173">
            <v>40029</v>
          </cell>
          <cell r="K5173">
            <v>40728</v>
          </cell>
          <cell r="L5173">
            <v>185850</v>
          </cell>
        </row>
        <row r="5174">
          <cell r="B5174">
            <v>10000000</v>
          </cell>
          <cell r="C5174">
            <v>39997</v>
          </cell>
          <cell r="F5174">
            <v>8175305.8200000003</v>
          </cell>
          <cell r="G5174">
            <v>552789</v>
          </cell>
          <cell r="H5174">
            <v>51.88</v>
          </cell>
          <cell r="I5174">
            <v>0.51880000000000004</v>
          </cell>
          <cell r="J5174">
            <v>40029</v>
          </cell>
          <cell r="K5174">
            <v>41094</v>
          </cell>
          <cell r="L5174">
            <v>195000</v>
          </cell>
        </row>
        <row r="5175">
          <cell r="B5175">
            <v>5500000</v>
          </cell>
          <cell r="C5175">
            <v>39997</v>
          </cell>
          <cell r="G5175">
            <v>560072</v>
          </cell>
          <cell r="H5175">
            <v>38.729999999999997</v>
          </cell>
          <cell r="I5175">
            <v>0.38729999999999998</v>
          </cell>
          <cell r="J5175">
            <v>40029</v>
          </cell>
          <cell r="K5175">
            <v>40363</v>
          </cell>
          <cell r="L5175">
            <v>145750</v>
          </cell>
        </row>
        <row r="5176">
          <cell r="B5176">
            <v>20000000</v>
          </cell>
          <cell r="C5176">
            <v>39997</v>
          </cell>
          <cell r="F5176">
            <v>15820382.9</v>
          </cell>
          <cell r="G5176">
            <v>915507</v>
          </cell>
          <cell r="H5176">
            <v>35.950000000000003</v>
          </cell>
          <cell r="I5176">
            <v>0.35950000000000004</v>
          </cell>
          <cell r="J5176">
            <v>40029</v>
          </cell>
          <cell r="K5176">
            <v>41094</v>
          </cell>
          <cell r="L5176">
            <v>390000</v>
          </cell>
        </row>
        <row r="5177">
          <cell r="B5177">
            <v>5000000</v>
          </cell>
          <cell r="C5177">
            <v>39997</v>
          </cell>
          <cell r="F5177">
            <v>1612301.44</v>
          </cell>
          <cell r="G5177">
            <v>377777</v>
          </cell>
          <cell r="H5177">
            <v>41.5</v>
          </cell>
          <cell r="I5177">
            <v>0.41499999999999998</v>
          </cell>
          <cell r="J5177">
            <v>40029</v>
          </cell>
          <cell r="K5177">
            <v>40547</v>
          </cell>
          <cell r="L5177">
            <v>132500</v>
          </cell>
        </row>
        <row r="5178">
          <cell r="B5178">
            <v>19500000</v>
          </cell>
          <cell r="C5178">
            <v>39997</v>
          </cell>
          <cell r="F5178">
            <v>11999419.32</v>
          </cell>
          <cell r="G5178">
            <v>1151839</v>
          </cell>
          <cell r="H5178">
            <v>36.04</v>
          </cell>
          <cell r="I5178">
            <v>0.3604</v>
          </cell>
          <cell r="J5178">
            <v>40029</v>
          </cell>
          <cell r="K5178">
            <v>40728</v>
          </cell>
          <cell r="L5178">
            <v>517725</v>
          </cell>
        </row>
        <row r="5179">
          <cell r="B5179">
            <v>25000000</v>
          </cell>
          <cell r="C5179">
            <v>39997</v>
          </cell>
          <cell r="F5179">
            <v>18703716.77</v>
          </cell>
          <cell r="G5179">
            <v>1144384</v>
          </cell>
          <cell r="H5179">
            <v>35.950000000000003</v>
          </cell>
          <cell r="I5179">
            <v>0.35950000000000004</v>
          </cell>
          <cell r="J5179">
            <v>40029</v>
          </cell>
          <cell r="K5179">
            <v>41094</v>
          </cell>
          <cell r="L5179">
            <v>487500</v>
          </cell>
        </row>
        <row r="5180">
          <cell r="B5180">
            <v>15000000</v>
          </cell>
          <cell r="C5180">
            <v>39997</v>
          </cell>
          <cell r="D5180" t="str">
            <v>A</v>
          </cell>
          <cell r="E5180" t="str">
            <v>S</v>
          </cell>
          <cell r="F5180">
            <v>14529236.720000001</v>
          </cell>
          <cell r="G5180">
            <v>625164</v>
          </cell>
          <cell r="H5180">
            <v>28.58</v>
          </cell>
          <cell r="I5180">
            <v>0.2858</v>
          </cell>
          <cell r="J5180">
            <v>40029</v>
          </cell>
          <cell r="K5180">
            <v>41094</v>
          </cell>
          <cell r="L5180">
            <v>216000</v>
          </cell>
        </row>
        <row r="5181">
          <cell r="B5181">
            <v>30000000</v>
          </cell>
          <cell r="C5181">
            <v>39997</v>
          </cell>
          <cell r="F5181">
            <v>23521018.16</v>
          </cell>
          <cell r="G5181">
            <v>1373260</v>
          </cell>
          <cell r="H5181">
            <v>35.950000000000003</v>
          </cell>
          <cell r="I5181">
            <v>0.35950000000000004</v>
          </cell>
          <cell r="J5181">
            <v>40029</v>
          </cell>
          <cell r="K5181">
            <v>41094</v>
          </cell>
          <cell r="L5181">
            <v>585000</v>
          </cell>
        </row>
        <row r="5182">
          <cell r="B5182">
            <v>3000000</v>
          </cell>
          <cell r="C5182">
            <v>39997</v>
          </cell>
          <cell r="D5182" t="str">
            <v>A</v>
          </cell>
          <cell r="E5182" t="str">
            <v>S</v>
          </cell>
          <cell r="F5182">
            <v>1788202.88</v>
          </cell>
          <cell r="G5182">
            <v>305494</v>
          </cell>
          <cell r="H5182">
            <v>38.729999999999997</v>
          </cell>
          <cell r="I5182">
            <v>0.38729999999999998</v>
          </cell>
          <cell r="J5182">
            <v>40029</v>
          </cell>
          <cell r="K5182">
            <v>40363</v>
          </cell>
          <cell r="L5182">
            <v>79500</v>
          </cell>
        </row>
        <row r="5183">
          <cell r="B5183">
            <v>7500000</v>
          </cell>
          <cell r="C5183">
            <v>39997</v>
          </cell>
          <cell r="D5183" t="str">
            <v>A</v>
          </cell>
          <cell r="E5183" t="str">
            <v>R</v>
          </cell>
          <cell r="F5183">
            <v>5531944.1799999997</v>
          </cell>
          <cell r="G5183">
            <v>566665</v>
          </cell>
          <cell r="H5183">
            <v>41.5</v>
          </cell>
          <cell r="I5183">
            <v>0.41499999999999998</v>
          </cell>
          <cell r="J5183">
            <v>40029</v>
          </cell>
          <cell r="K5183">
            <v>40547</v>
          </cell>
          <cell r="L5183">
            <v>198750</v>
          </cell>
        </row>
        <row r="5184">
          <cell r="B5184">
            <v>4500000</v>
          </cell>
          <cell r="C5184">
            <v>39997</v>
          </cell>
          <cell r="F5184">
            <v>2765940.78</v>
          </cell>
          <cell r="G5184">
            <v>286493</v>
          </cell>
          <cell r="H5184">
            <v>44.54</v>
          </cell>
          <cell r="I5184">
            <v>0.44540000000000002</v>
          </cell>
          <cell r="J5184">
            <v>40029</v>
          </cell>
          <cell r="K5184">
            <v>40728</v>
          </cell>
          <cell r="L5184">
            <v>119475</v>
          </cell>
        </row>
        <row r="5185">
          <cell r="B5185">
            <v>50000000</v>
          </cell>
          <cell r="C5185">
            <v>39997</v>
          </cell>
          <cell r="F5185">
            <v>39158534.25</v>
          </cell>
          <cell r="G5185">
            <v>2288767</v>
          </cell>
          <cell r="H5185">
            <v>35.950000000000003</v>
          </cell>
          <cell r="I5185">
            <v>0.35950000000000004</v>
          </cell>
          <cell r="J5185">
            <v>40029</v>
          </cell>
          <cell r="K5185">
            <v>41094</v>
          </cell>
          <cell r="L5185">
            <v>975000</v>
          </cell>
        </row>
        <row r="5186">
          <cell r="B5186">
            <v>20000000</v>
          </cell>
          <cell r="C5186">
            <v>39997</v>
          </cell>
          <cell r="E5186" t="str">
            <v>P</v>
          </cell>
          <cell r="F5186">
            <v>9647306.3800000008</v>
          </cell>
          <cell r="G5186">
            <v>1455097</v>
          </cell>
          <cell r="H5186">
            <v>36.090000000000003</v>
          </cell>
          <cell r="I5186">
            <v>0.36090000000000005</v>
          </cell>
          <cell r="J5186">
            <v>40029</v>
          </cell>
          <cell r="K5186">
            <v>40547</v>
          </cell>
          <cell r="L5186">
            <v>530000</v>
          </cell>
        </row>
        <row r="5187">
          <cell r="B5187">
            <v>40000000</v>
          </cell>
          <cell r="C5187">
            <v>39997</v>
          </cell>
          <cell r="F5187">
            <v>31588232.899999999</v>
          </cell>
          <cell r="G5187">
            <v>1831013</v>
          </cell>
          <cell r="H5187">
            <v>35.950000000000003</v>
          </cell>
          <cell r="I5187">
            <v>0.35950000000000004</v>
          </cell>
          <cell r="J5187">
            <v>40029</v>
          </cell>
          <cell r="K5187">
            <v>41094</v>
          </cell>
          <cell r="L5187">
            <v>780000</v>
          </cell>
        </row>
        <row r="5188">
          <cell r="B5188">
            <v>20000000</v>
          </cell>
          <cell r="C5188">
            <v>39997</v>
          </cell>
          <cell r="F5188">
            <v>8531252.3900000006</v>
          </cell>
          <cell r="G5188">
            <v>1455097</v>
          </cell>
          <cell r="H5188">
            <v>36.090000000000003</v>
          </cell>
          <cell r="I5188">
            <v>0.36090000000000005</v>
          </cell>
          <cell r="J5188">
            <v>40029</v>
          </cell>
          <cell r="K5188">
            <v>40547</v>
          </cell>
          <cell r="L5188">
            <v>530000</v>
          </cell>
        </row>
        <row r="5189">
          <cell r="B5189">
            <v>20000000</v>
          </cell>
          <cell r="C5189">
            <v>39997</v>
          </cell>
          <cell r="F5189">
            <v>11922942.43</v>
          </cell>
          <cell r="G5189">
            <v>1181373</v>
          </cell>
          <cell r="H5189">
            <v>36.04</v>
          </cell>
          <cell r="I5189">
            <v>0.3604</v>
          </cell>
          <cell r="J5189">
            <v>40029</v>
          </cell>
          <cell r="K5189">
            <v>40728</v>
          </cell>
          <cell r="L5189">
            <v>531000</v>
          </cell>
        </row>
        <row r="5190">
          <cell r="B5190">
            <v>4500000</v>
          </cell>
          <cell r="C5190">
            <v>39997</v>
          </cell>
          <cell r="E5190" t="str">
            <v>P</v>
          </cell>
          <cell r="F5190">
            <v>3636621.01</v>
          </cell>
          <cell r="G5190">
            <v>286493</v>
          </cell>
          <cell r="H5190">
            <v>44.54</v>
          </cell>
          <cell r="I5190">
            <v>0.44540000000000002</v>
          </cell>
          <cell r="J5190">
            <v>40029</v>
          </cell>
          <cell r="K5190">
            <v>40728</v>
          </cell>
          <cell r="L5190">
            <v>119475</v>
          </cell>
        </row>
        <row r="5191">
          <cell r="B5191">
            <v>13000000</v>
          </cell>
          <cell r="C5191">
            <v>39997</v>
          </cell>
          <cell r="F5191">
            <v>7721161.1399999997</v>
          </cell>
          <cell r="G5191">
            <v>767893</v>
          </cell>
          <cell r="H5191">
            <v>36.04</v>
          </cell>
          <cell r="I5191">
            <v>0.3604</v>
          </cell>
          <cell r="J5191">
            <v>40029</v>
          </cell>
          <cell r="K5191">
            <v>40728</v>
          </cell>
          <cell r="L5191">
            <v>345150</v>
          </cell>
        </row>
        <row r="5192">
          <cell r="B5192">
            <v>20000000</v>
          </cell>
          <cell r="C5192">
            <v>39997</v>
          </cell>
          <cell r="F5192">
            <v>15678044.15</v>
          </cell>
          <cell r="G5192">
            <v>915507</v>
          </cell>
          <cell r="H5192">
            <v>35.950000000000003</v>
          </cell>
          <cell r="I5192">
            <v>0.35950000000000004</v>
          </cell>
          <cell r="J5192">
            <v>40029</v>
          </cell>
          <cell r="K5192">
            <v>41094</v>
          </cell>
          <cell r="L5192">
            <v>390000</v>
          </cell>
        </row>
        <row r="5193">
          <cell r="B5193">
            <v>16000000</v>
          </cell>
          <cell r="C5193">
            <v>40001</v>
          </cell>
          <cell r="E5193" t="str">
            <v>Q</v>
          </cell>
          <cell r="F5193">
            <v>14118741.58</v>
          </cell>
          <cell r="G5193">
            <v>732406</v>
          </cell>
          <cell r="H5193">
            <v>35.950000000000003</v>
          </cell>
          <cell r="I5193">
            <v>0.35950000000000004</v>
          </cell>
          <cell r="J5193">
            <v>40029</v>
          </cell>
          <cell r="K5193">
            <v>41094</v>
          </cell>
          <cell r="L5193">
            <v>312000</v>
          </cell>
        </row>
        <row r="5194">
          <cell r="B5194">
            <v>9000000</v>
          </cell>
          <cell r="C5194">
            <v>40001</v>
          </cell>
          <cell r="E5194" t="str">
            <v>Q</v>
          </cell>
          <cell r="F5194">
            <v>7010538.2999999998</v>
          </cell>
          <cell r="G5194">
            <v>572986</v>
          </cell>
          <cell r="H5194">
            <v>44.54</v>
          </cell>
          <cell r="I5194">
            <v>0.44540000000000002</v>
          </cell>
          <cell r="J5194">
            <v>40029</v>
          </cell>
          <cell r="K5194">
            <v>40728</v>
          </cell>
          <cell r="L5194">
            <v>238950</v>
          </cell>
        </row>
        <row r="5195">
          <cell r="B5195">
            <v>4500000</v>
          </cell>
          <cell r="C5195">
            <v>40001</v>
          </cell>
          <cell r="F5195">
            <v>2441931.64</v>
          </cell>
          <cell r="G5195">
            <v>286493</v>
          </cell>
          <cell r="H5195">
            <v>44.54</v>
          </cell>
          <cell r="I5195">
            <v>0.44540000000000002</v>
          </cell>
          <cell r="J5195">
            <v>40029</v>
          </cell>
          <cell r="K5195">
            <v>40728</v>
          </cell>
          <cell r="L5195">
            <v>119475</v>
          </cell>
        </row>
        <row r="5196">
          <cell r="B5196">
            <v>5000000</v>
          </cell>
          <cell r="C5196">
            <v>40001</v>
          </cell>
          <cell r="F5196">
            <v>1672205.89</v>
          </cell>
          <cell r="G5196">
            <v>377777</v>
          </cell>
          <cell r="H5196">
            <v>41.5</v>
          </cell>
          <cell r="I5196">
            <v>0.41499999999999998</v>
          </cell>
          <cell r="J5196">
            <v>40029</v>
          </cell>
          <cell r="K5196">
            <v>40547</v>
          </cell>
          <cell r="L5196">
            <v>132500</v>
          </cell>
        </row>
        <row r="5197">
          <cell r="B5197">
            <v>18000000</v>
          </cell>
          <cell r="C5197">
            <v>40001</v>
          </cell>
          <cell r="F5197">
            <v>13682691.029999999</v>
          </cell>
          <cell r="G5197">
            <v>823956</v>
          </cell>
          <cell r="H5197">
            <v>35.950000000000003</v>
          </cell>
          <cell r="I5197">
            <v>0.35950000000000004</v>
          </cell>
          <cell r="J5197">
            <v>40029</v>
          </cell>
          <cell r="K5197">
            <v>41094</v>
          </cell>
          <cell r="L5197">
            <v>351000</v>
          </cell>
        </row>
        <row r="5198">
          <cell r="B5198">
            <v>4500000</v>
          </cell>
          <cell r="C5198">
            <v>40001</v>
          </cell>
          <cell r="F5198">
            <v>3901686.04</v>
          </cell>
          <cell r="G5198">
            <v>248756</v>
          </cell>
          <cell r="H5198">
            <v>51.88</v>
          </cell>
          <cell r="I5198">
            <v>0.51880000000000004</v>
          </cell>
          <cell r="J5198">
            <v>40029</v>
          </cell>
          <cell r="K5198">
            <v>41094</v>
          </cell>
          <cell r="L5198">
            <v>87750</v>
          </cell>
        </row>
        <row r="5199">
          <cell r="B5199">
            <v>6500000</v>
          </cell>
          <cell r="C5199">
            <v>40001</v>
          </cell>
          <cell r="E5199" t="str">
            <v>P</v>
          </cell>
          <cell r="F5199">
            <v>4668108.76</v>
          </cell>
          <cell r="G5199">
            <v>413824</v>
          </cell>
          <cell r="H5199">
            <v>44.54</v>
          </cell>
          <cell r="I5199">
            <v>0.44540000000000002</v>
          </cell>
          <cell r="J5199">
            <v>40029</v>
          </cell>
          <cell r="K5199">
            <v>40728</v>
          </cell>
          <cell r="L5199">
            <v>172575</v>
          </cell>
        </row>
        <row r="5200">
          <cell r="B5200">
            <v>5000000</v>
          </cell>
          <cell r="C5200">
            <v>40001</v>
          </cell>
          <cell r="F5200">
            <v>1742633.27</v>
          </cell>
          <cell r="G5200">
            <v>377777</v>
          </cell>
          <cell r="H5200">
            <v>41.5</v>
          </cell>
          <cell r="I5200">
            <v>0.41499999999999998</v>
          </cell>
          <cell r="J5200">
            <v>40029</v>
          </cell>
          <cell r="K5200">
            <v>40547</v>
          </cell>
          <cell r="L5200">
            <v>132500</v>
          </cell>
        </row>
        <row r="5201">
          <cell r="B5201">
            <v>5000000</v>
          </cell>
          <cell r="C5201">
            <v>40001</v>
          </cell>
          <cell r="E5201" t="str">
            <v>P</v>
          </cell>
          <cell r="F5201">
            <v>2909073.55</v>
          </cell>
          <cell r="G5201">
            <v>377777</v>
          </cell>
          <cell r="H5201">
            <v>41.5</v>
          </cell>
          <cell r="I5201">
            <v>0.41499999999999998</v>
          </cell>
          <cell r="J5201">
            <v>40029</v>
          </cell>
          <cell r="K5201">
            <v>40547</v>
          </cell>
          <cell r="L5201">
            <v>132500</v>
          </cell>
        </row>
        <row r="5202">
          <cell r="B5202">
            <v>3000000</v>
          </cell>
          <cell r="C5202">
            <v>40001</v>
          </cell>
          <cell r="F5202">
            <v>1203149.25</v>
          </cell>
          <cell r="G5202">
            <v>226666</v>
          </cell>
          <cell r="H5202">
            <v>41.5</v>
          </cell>
          <cell r="I5202">
            <v>0.41499999999999998</v>
          </cell>
          <cell r="J5202">
            <v>40029</v>
          </cell>
          <cell r="K5202">
            <v>40547</v>
          </cell>
          <cell r="L5202">
            <v>79500</v>
          </cell>
        </row>
        <row r="5203">
          <cell r="B5203">
            <v>4500000</v>
          </cell>
          <cell r="C5203">
            <v>40001</v>
          </cell>
          <cell r="D5203" t="str">
            <v>A</v>
          </cell>
          <cell r="E5203" t="str">
            <v>T</v>
          </cell>
          <cell r="F5203">
            <v>5099991.45</v>
          </cell>
          <cell r="G5203">
            <v>286493</v>
          </cell>
          <cell r="H5203">
            <v>44.54</v>
          </cell>
          <cell r="I5203">
            <v>0.44540000000000002</v>
          </cell>
          <cell r="J5203">
            <v>40029</v>
          </cell>
          <cell r="K5203">
            <v>40728</v>
          </cell>
          <cell r="L5203">
            <v>119475</v>
          </cell>
        </row>
        <row r="5204">
          <cell r="B5204">
            <v>4000000</v>
          </cell>
          <cell r="C5204">
            <v>40001</v>
          </cell>
          <cell r="E5204" t="str">
            <v>P</v>
          </cell>
          <cell r="F5204">
            <v>172677.09</v>
          </cell>
          <cell r="G5204">
            <v>407325</v>
          </cell>
          <cell r="H5204">
            <v>38.729999999999997</v>
          </cell>
          <cell r="I5204">
            <v>0.38729999999999998</v>
          </cell>
          <cell r="J5204">
            <v>40029</v>
          </cell>
          <cell r="K5204">
            <v>40363</v>
          </cell>
          <cell r="L5204">
            <v>106000</v>
          </cell>
        </row>
        <row r="5205">
          <cell r="B5205">
            <v>5000000</v>
          </cell>
          <cell r="C5205">
            <v>40001</v>
          </cell>
          <cell r="E5205" t="str">
            <v>P</v>
          </cell>
          <cell r="F5205">
            <v>2461333.27</v>
          </cell>
          <cell r="G5205">
            <v>377777</v>
          </cell>
          <cell r="H5205">
            <v>41.5</v>
          </cell>
          <cell r="I5205">
            <v>0.41499999999999998</v>
          </cell>
          <cell r="J5205">
            <v>40029</v>
          </cell>
          <cell r="K5205">
            <v>40547</v>
          </cell>
          <cell r="L5205">
            <v>132500</v>
          </cell>
        </row>
        <row r="5206">
          <cell r="B5206">
            <v>6500000</v>
          </cell>
          <cell r="C5206">
            <v>40001</v>
          </cell>
          <cell r="F5206">
            <v>4183338.97</v>
          </cell>
          <cell r="G5206">
            <v>413824</v>
          </cell>
          <cell r="H5206">
            <v>44.54</v>
          </cell>
          <cell r="I5206">
            <v>0.44540000000000002</v>
          </cell>
          <cell r="J5206">
            <v>40029</v>
          </cell>
          <cell r="K5206">
            <v>40728</v>
          </cell>
          <cell r="L5206">
            <v>172575</v>
          </cell>
        </row>
        <row r="5207">
          <cell r="B5207">
            <v>10000000</v>
          </cell>
          <cell r="C5207">
            <v>40001</v>
          </cell>
          <cell r="E5207" t="str">
            <v>P</v>
          </cell>
          <cell r="F5207">
            <v>4502031.59</v>
          </cell>
          <cell r="G5207">
            <v>755553</v>
          </cell>
          <cell r="H5207">
            <v>41.5</v>
          </cell>
          <cell r="I5207">
            <v>0.41499999999999998</v>
          </cell>
          <cell r="J5207">
            <v>40029</v>
          </cell>
          <cell r="K5207">
            <v>40547</v>
          </cell>
          <cell r="L5207">
            <v>265000</v>
          </cell>
        </row>
        <row r="5208">
          <cell r="B5208">
            <v>10000000</v>
          </cell>
          <cell r="C5208">
            <v>40001</v>
          </cell>
          <cell r="E5208" t="str">
            <v>P</v>
          </cell>
          <cell r="F5208">
            <v>9020405.7400000002</v>
          </cell>
          <cell r="G5208">
            <v>552789</v>
          </cell>
          <cell r="H5208">
            <v>51.88</v>
          </cell>
          <cell r="I5208">
            <v>0.51880000000000004</v>
          </cell>
          <cell r="J5208">
            <v>40029</v>
          </cell>
          <cell r="K5208">
            <v>41094</v>
          </cell>
          <cell r="L5208">
            <v>195000</v>
          </cell>
        </row>
        <row r="5209">
          <cell r="B5209">
            <v>5000000</v>
          </cell>
          <cell r="C5209">
            <v>40001</v>
          </cell>
          <cell r="F5209">
            <v>1575494.72</v>
          </cell>
          <cell r="G5209">
            <v>377777</v>
          </cell>
          <cell r="H5209">
            <v>41.5</v>
          </cell>
          <cell r="I5209">
            <v>0.41499999999999998</v>
          </cell>
          <cell r="J5209">
            <v>40029</v>
          </cell>
          <cell r="K5209">
            <v>40547</v>
          </cell>
          <cell r="L5209">
            <v>132500</v>
          </cell>
        </row>
        <row r="5210">
          <cell r="B5210">
            <v>11500000</v>
          </cell>
          <cell r="C5210">
            <v>40001</v>
          </cell>
          <cell r="E5210" t="str">
            <v>P</v>
          </cell>
          <cell r="F5210">
            <v>5632750.5599999996</v>
          </cell>
          <cell r="G5210">
            <v>836681</v>
          </cell>
          <cell r="H5210">
            <v>36.090000000000003</v>
          </cell>
          <cell r="I5210">
            <v>0.36090000000000005</v>
          </cell>
          <cell r="J5210">
            <v>40029</v>
          </cell>
          <cell r="K5210">
            <v>40547</v>
          </cell>
          <cell r="L5210">
            <v>304750</v>
          </cell>
        </row>
        <row r="5211">
          <cell r="B5211">
            <v>7000000</v>
          </cell>
          <cell r="C5211">
            <v>40001</v>
          </cell>
          <cell r="E5211" t="str">
            <v>P</v>
          </cell>
          <cell r="F5211">
            <v>4808225.54</v>
          </cell>
          <cell r="G5211">
            <v>445656</v>
          </cell>
          <cell r="H5211">
            <v>44.54</v>
          </cell>
          <cell r="I5211">
            <v>0.44540000000000002</v>
          </cell>
          <cell r="J5211">
            <v>40029</v>
          </cell>
          <cell r="K5211">
            <v>40728</v>
          </cell>
          <cell r="L5211">
            <v>185850</v>
          </cell>
        </row>
        <row r="5212">
          <cell r="B5212">
            <v>3500000</v>
          </cell>
          <cell r="C5212">
            <v>40001</v>
          </cell>
          <cell r="E5212" t="str">
            <v>Q</v>
          </cell>
          <cell r="F5212">
            <v>858440.49</v>
          </cell>
          <cell r="G5212">
            <v>356410</v>
          </cell>
          <cell r="H5212">
            <v>38.729999999999997</v>
          </cell>
          <cell r="I5212">
            <v>0.38729999999999998</v>
          </cell>
          <cell r="J5212">
            <v>40029</v>
          </cell>
          <cell r="K5212">
            <v>40363</v>
          </cell>
          <cell r="L5212">
            <v>92750</v>
          </cell>
        </row>
        <row r="5213">
          <cell r="B5213">
            <v>10000000</v>
          </cell>
          <cell r="C5213">
            <v>40001</v>
          </cell>
          <cell r="E5213" t="str">
            <v>Q</v>
          </cell>
          <cell r="F5213">
            <v>7715020.0899999999</v>
          </cell>
          <cell r="G5213">
            <v>636651</v>
          </cell>
          <cell r="H5213">
            <v>44.54</v>
          </cell>
          <cell r="I5213">
            <v>0.44540000000000002</v>
          </cell>
          <cell r="J5213">
            <v>40029</v>
          </cell>
          <cell r="K5213">
            <v>40728</v>
          </cell>
          <cell r="L5213">
            <v>265500</v>
          </cell>
        </row>
        <row r="5214">
          <cell r="B5214">
            <v>10000000</v>
          </cell>
          <cell r="C5214">
            <v>40001</v>
          </cell>
          <cell r="D5214" t="str">
            <v>A</v>
          </cell>
          <cell r="E5214" t="str">
            <v>T</v>
          </cell>
          <cell r="F5214">
            <v>10039043.27</v>
          </cell>
          <cell r="G5214">
            <v>636651</v>
          </cell>
          <cell r="H5214">
            <v>44.54</v>
          </cell>
          <cell r="I5214">
            <v>0.44540000000000002</v>
          </cell>
          <cell r="J5214">
            <v>40029</v>
          </cell>
          <cell r="K5214">
            <v>40728</v>
          </cell>
          <cell r="L5214">
            <v>265500</v>
          </cell>
        </row>
        <row r="5215">
          <cell r="B5215">
            <v>2000000</v>
          </cell>
          <cell r="C5215">
            <v>40001</v>
          </cell>
          <cell r="F5215">
            <v>1214416.53</v>
          </cell>
          <cell r="G5215">
            <v>127331</v>
          </cell>
          <cell r="H5215">
            <v>44.54</v>
          </cell>
          <cell r="I5215">
            <v>0.44540000000000002</v>
          </cell>
          <cell r="J5215">
            <v>40029</v>
          </cell>
          <cell r="K5215">
            <v>40728</v>
          </cell>
          <cell r="L5215">
            <v>53100</v>
          </cell>
        </row>
        <row r="5216">
          <cell r="B5216">
            <v>6000000</v>
          </cell>
          <cell r="C5216">
            <v>40001</v>
          </cell>
          <cell r="F5216">
            <v>4670492.91</v>
          </cell>
          <cell r="G5216">
            <v>250066</v>
          </cell>
          <cell r="H5216">
            <v>28.58</v>
          </cell>
          <cell r="I5216">
            <v>0.2858</v>
          </cell>
          <cell r="J5216">
            <v>40029</v>
          </cell>
          <cell r="K5216">
            <v>41094</v>
          </cell>
          <cell r="L5216">
            <v>86400</v>
          </cell>
        </row>
        <row r="5217">
          <cell r="B5217">
            <v>5000000</v>
          </cell>
          <cell r="C5217">
            <v>40001</v>
          </cell>
          <cell r="F5217">
            <v>3212676.9</v>
          </cell>
          <cell r="G5217">
            <v>318326</v>
          </cell>
          <cell r="H5217">
            <v>44.54</v>
          </cell>
          <cell r="I5217">
            <v>0.44540000000000002</v>
          </cell>
          <cell r="J5217">
            <v>40029</v>
          </cell>
          <cell r="K5217">
            <v>40728</v>
          </cell>
          <cell r="L5217">
            <v>132750</v>
          </cell>
        </row>
        <row r="5218">
          <cell r="B5218">
            <v>3000000</v>
          </cell>
          <cell r="C5218">
            <v>40001</v>
          </cell>
          <cell r="F5218">
            <v>1202230.73</v>
          </cell>
          <cell r="G5218">
            <v>226666</v>
          </cell>
          <cell r="H5218">
            <v>41.5</v>
          </cell>
          <cell r="I5218">
            <v>0.41499999999999998</v>
          </cell>
          <cell r="J5218">
            <v>40029</v>
          </cell>
          <cell r="K5218">
            <v>40547</v>
          </cell>
          <cell r="L5218">
            <v>79500</v>
          </cell>
        </row>
        <row r="5219">
          <cell r="B5219">
            <v>5000000</v>
          </cell>
          <cell r="C5219">
            <v>40001</v>
          </cell>
          <cell r="F5219">
            <v>2557266.0299999998</v>
          </cell>
          <cell r="G5219">
            <v>277843</v>
          </cell>
          <cell r="H5219">
            <v>29.33</v>
          </cell>
          <cell r="I5219">
            <v>0.29330000000000001</v>
          </cell>
          <cell r="J5219">
            <v>40029</v>
          </cell>
          <cell r="K5219">
            <v>40728</v>
          </cell>
          <cell r="L5219">
            <v>82250</v>
          </cell>
        </row>
        <row r="5220">
          <cell r="B5220">
            <v>10000000</v>
          </cell>
          <cell r="C5220">
            <v>40001</v>
          </cell>
          <cell r="F5220">
            <v>8234506.96</v>
          </cell>
          <cell r="G5220">
            <v>552789</v>
          </cell>
          <cell r="H5220">
            <v>51.88</v>
          </cell>
          <cell r="I5220">
            <v>0.51880000000000004</v>
          </cell>
          <cell r="J5220">
            <v>40029</v>
          </cell>
          <cell r="K5220">
            <v>41094</v>
          </cell>
          <cell r="L5220">
            <v>195000</v>
          </cell>
        </row>
        <row r="5221">
          <cell r="B5221">
            <v>15000000</v>
          </cell>
          <cell r="C5221">
            <v>40001</v>
          </cell>
          <cell r="F5221">
            <v>8843303.2599999998</v>
          </cell>
          <cell r="G5221">
            <v>886030</v>
          </cell>
          <cell r="H5221">
            <v>36.04</v>
          </cell>
          <cell r="I5221">
            <v>0.3604</v>
          </cell>
          <cell r="J5221">
            <v>40029</v>
          </cell>
          <cell r="K5221">
            <v>40728</v>
          </cell>
          <cell r="L5221">
            <v>398250</v>
          </cell>
        </row>
        <row r="5222">
          <cell r="B5222">
            <v>12000000</v>
          </cell>
          <cell r="C5222">
            <v>40001</v>
          </cell>
          <cell r="E5222" t="str">
            <v>R</v>
          </cell>
          <cell r="F5222">
            <v>9802503.5399999991</v>
          </cell>
          <cell r="G5222">
            <v>708824</v>
          </cell>
          <cell r="H5222">
            <v>36.04</v>
          </cell>
          <cell r="I5222">
            <v>0.3604</v>
          </cell>
          <cell r="J5222">
            <v>40029</v>
          </cell>
          <cell r="K5222">
            <v>40728</v>
          </cell>
          <cell r="L5222">
            <v>318600</v>
          </cell>
        </row>
        <row r="5223">
          <cell r="B5223">
            <v>8000000</v>
          </cell>
          <cell r="C5223">
            <v>40001</v>
          </cell>
          <cell r="F5223">
            <v>4517033.87</v>
          </cell>
          <cell r="G5223">
            <v>444549</v>
          </cell>
          <cell r="H5223">
            <v>29.33</v>
          </cell>
          <cell r="I5223">
            <v>0.29330000000000001</v>
          </cell>
          <cell r="J5223">
            <v>40029</v>
          </cell>
          <cell r="K5223">
            <v>40728</v>
          </cell>
          <cell r="L5223">
            <v>131600</v>
          </cell>
        </row>
        <row r="5224">
          <cell r="B5224">
            <v>4000000</v>
          </cell>
          <cell r="C5224">
            <v>40001</v>
          </cell>
          <cell r="F5224">
            <v>2699311.65</v>
          </cell>
          <cell r="G5224">
            <v>233338</v>
          </cell>
          <cell r="H5224">
            <v>48.86</v>
          </cell>
          <cell r="I5224">
            <v>0.48859999999999998</v>
          </cell>
          <cell r="J5224">
            <v>40029</v>
          </cell>
          <cell r="K5224">
            <v>40912</v>
          </cell>
          <cell r="L5224">
            <v>98000</v>
          </cell>
        </row>
        <row r="5225">
          <cell r="B5225">
            <v>10500000</v>
          </cell>
          <cell r="C5225">
            <v>40001</v>
          </cell>
          <cell r="E5225" t="str">
            <v>Q</v>
          </cell>
          <cell r="F5225">
            <v>2587340.67</v>
          </cell>
          <cell r="G5225">
            <v>1054538</v>
          </cell>
          <cell r="H5225">
            <v>35.94</v>
          </cell>
          <cell r="I5225">
            <v>0.3594</v>
          </cell>
          <cell r="J5225">
            <v>40029</v>
          </cell>
          <cell r="K5225">
            <v>40363</v>
          </cell>
          <cell r="L5225">
            <v>278250</v>
          </cell>
        </row>
        <row r="5226">
          <cell r="B5226">
            <v>4500000</v>
          </cell>
          <cell r="C5226">
            <v>40001</v>
          </cell>
          <cell r="F5226">
            <v>1719901.61</v>
          </cell>
          <cell r="G5226">
            <v>339999</v>
          </cell>
          <cell r="H5226">
            <v>41.5</v>
          </cell>
          <cell r="I5226">
            <v>0.41499999999999998</v>
          </cell>
          <cell r="J5226">
            <v>40029</v>
          </cell>
          <cell r="K5226">
            <v>40547</v>
          </cell>
          <cell r="L5226">
            <v>119250</v>
          </cell>
        </row>
        <row r="5227">
          <cell r="B5227">
            <v>10000000</v>
          </cell>
          <cell r="C5227">
            <v>40001</v>
          </cell>
          <cell r="F5227">
            <v>5952229.1500000004</v>
          </cell>
          <cell r="G5227">
            <v>555686</v>
          </cell>
          <cell r="H5227">
            <v>29.33</v>
          </cell>
          <cell r="I5227">
            <v>0.29330000000000001</v>
          </cell>
          <cell r="J5227">
            <v>40029</v>
          </cell>
          <cell r="K5227">
            <v>40728</v>
          </cell>
          <cell r="L5227">
            <v>164500</v>
          </cell>
        </row>
        <row r="5228">
          <cell r="B5228">
            <v>5500000</v>
          </cell>
          <cell r="C5228">
            <v>40001</v>
          </cell>
          <cell r="F5228">
            <v>2979766.37</v>
          </cell>
          <cell r="G5228">
            <v>350158</v>
          </cell>
          <cell r="H5228">
            <v>44.54</v>
          </cell>
          <cell r="I5228">
            <v>0.44540000000000002</v>
          </cell>
          <cell r="J5228">
            <v>40029</v>
          </cell>
          <cell r="K5228">
            <v>40728</v>
          </cell>
          <cell r="L5228">
            <v>146025</v>
          </cell>
        </row>
        <row r="5229">
          <cell r="B5229">
            <v>32000000</v>
          </cell>
          <cell r="C5229">
            <v>40001</v>
          </cell>
          <cell r="F5229">
            <v>18996608.050000001</v>
          </cell>
          <cell r="G5229">
            <v>1890196</v>
          </cell>
          <cell r="H5229">
            <v>36.04</v>
          </cell>
          <cell r="I5229">
            <v>0.3604</v>
          </cell>
          <cell r="J5229">
            <v>40029</v>
          </cell>
          <cell r="K5229">
            <v>40728</v>
          </cell>
          <cell r="L5229">
            <v>849600</v>
          </cell>
        </row>
        <row r="5230">
          <cell r="B5230">
            <v>12000000</v>
          </cell>
          <cell r="C5230">
            <v>40001</v>
          </cell>
          <cell r="F5230">
            <v>4734080.22</v>
          </cell>
          <cell r="G5230">
            <v>873058</v>
          </cell>
          <cell r="H5230">
            <v>36.090000000000003</v>
          </cell>
          <cell r="I5230">
            <v>0.36090000000000005</v>
          </cell>
          <cell r="J5230">
            <v>40029</v>
          </cell>
          <cell r="K5230">
            <v>40547</v>
          </cell>
          <cell r="L5230">
            <v>318000</v>
          </cell>
        </row>
        <row r="5231">
          <cell r="B5231">
            <v>5000000</v>
          </cell>
          <cell r="C5231">
            <v>40001</v>
          </cell>
          <cell r="F5231">
            <v>3197604.21</v>
          </cell>
          <cell r="G5231">
            <v>318326</v>
          </cell>
          <cell r="H5231">
            <v>44.54</v>
          </cell>
          <cell r="I5231">
            <v>0.44540000000000002</v>
          </cell>
          <cell r="J5231">
            <v>40029</v>
          </cell>
          <cell r="K5231">
            <v>40728</v>
          </cell>
          <cell r="L5231">
            <v>132750</v>
          </cell>
        </row>
        <row r="5232">
          <cell r="B5232">
            <v>43500000</v>
          </cell>
          <cell r="C5232">
            <v>40001</v>
          </cell>
          <cell r="E5232" t="str">
            <v>P</v>
          </cell>
          <cell r="F5232">
            <v>35850778.039999999</v>
          </cell>
          <cell r="G5232">
            <v>1991227</v>
          </cell>
          <cell r="H5232">
            <v>35.950000000000003</v>
          </cell>
          <cell r="I5232">
            <v>0.35950000000000004</v>
          </cell>
          <cell r="J5232">
            <v>40029</v>
          </cell>
          <cell r="K5232">
            <v>41094</v>
          </cell>
          <cell r="L5232">
            <v>848250</v>
          </cell>
        </row>
        <row r="5233">
          <cell r="B5233">
            <v>10000000</v>
          </cell>
          <cell r="C5233">
            <v>40001</v>
          </cell>
          <cell r="E5233" t="str">
            <v>P</v>
          </cell>
          <cell r="F5233">
            <v>6729937.1299999999</v>
          </cell>
          <cell r="G5233">
            <v>636651</v>
          </cell>
          <cell r="H5233">
            <v>44.54</v>
          </cell>
          <cell r="I5233">
            <v>0.44540000000000002</v>
          </cell>
          <cell r="J5233">
            <v>40029</v>
          </cell>
          <cell r="K5233">
            <v>40728</v>
          </cell>
          <cell r="L5233">
            <v>265500</v>
          </cell>
        </row>
        <row r="5234">
          <cell r="B5234">
            <v>5000000</v>
          </cell>
          <cell r="C5234">
            <v>40001</v>
          </cell>
          <cell r="F5234">
            <v>2055616.95</v>
          </cell>
          <cell r="G5234">
            <v>377777</v>
          </cell>
          <cell r="H5234">
            <v>41.5</v>
          </cell>
          <cell r="I5234">
            <v>0.41499999999999998</v>
          </cell>
          <cell r="J5234">
            <v>40029</v>
          </cell>
          <cell r="K5234">
            <v>40547</v>
          </cell>
          <cell r="L5234">
            <v>132500</v>
          </cell>
        </row>
        <row r="5235">
          <cell r="B5235">
            <v>8000000</v>
          </cell>
          <cell r="C5235">
            <v>40001</v>
          </cell>
          <cell r="G5235">
            <v>814650</v>
          </cell>
          <cell r="H5235">
            <v>38.729999999999997</v>
          </cell>
          <cell r="I5235">
            <v>0.38729999999999998</v>
          </cell>
          <cell r="J5235">
            <v>40029</v>
          </cell>
          <cell r="K5235">
            <v>40363</v>
          </cell>
          <cell r="L5235">
            <v>212000</v>
          </cell>
        </row>
        <row r="5236">
          <cell r="B5236">
            <v>3000000</v>
          </cell>
          <cell r="C5236">
            <v>40001</v>
          </cell>
          <cell r="E5236" t="str">
            <v>P</v>
          </cell>
          <cell r="F5236">
            <v>630423.96</v>
          </cell>
          <cell r="G5236">
            <v>305494</v>
          </cell>
          <cell r="H5236">
            <v>38.729999999999997</v>
          </cell>
          <cell r="I5236">
            <v>0.38729999999999998</v>
          </cell>
          <cell r="J5236">
            <v>40029</v>
          </cell>
          <cell r="K5236">
            <v>40363</v>
          </cell>
          <cell r="L5236">
            <v>79500</v>
          </cell>
        </row>
        <row r="5237">
          <cell r="B5237">
            <v>4000000</v>
          </cell>
          <cell r="C5237">
            <v>40001</v>
          </cell>
          <cell r="E5237" t="str">
            <v>Q</v>
          </cell>
          <cell r="F5237">
            <v>2584524.89</v>
          </cell>
          <cell r="G5237">
            <v>302221</v>
          </cell>
          <cell r="H5237">
            <v>41.5</v>
          </cell>
          <cell r="I5237">
            <v>0.41499999999999998</v>
          </cell>
          <cell r="J5237">
            <v>40029</v>
          </cell>
          <cell r="K5237">
            <v>40547</v>
          </cell>
          <cell r="L5237">
            <v>106000</v>
          </cell>
        </row>
        <row r="5238">
          <cell r="B5238">
            <v>20000000</v>
          </cell>
          <cell r="C5238">
            <v>40001</v>
          </cell>
          <cell r="F5238">
            <v>11793582.470000001</v>
          </cell>
          <cell r="G5238">
            <v>1181373</v>
          </cell>
          <cell r="H5238">
            <v>36.04</v>
          </cell>
          <cell r="I5238">
            <v>0.3604</v>
          </cell>
          <cell r="J5238">
            <v>40029</v>
          </cell>
          <cell r="K5238">
            <v>40728</v>
          </cell>
          <cell r="L5238">
            <v>531000</v>
          </cell>
        </row>
        <row r="5239">
          <cell r="B5239">
            <v>5000000</v>
          </cell>
          <cell r="C5239">
            <v>40001</v>
          </cell>
          <cell r="F5239">
            <v>3102628.08</v>
          </cell>
          <cell r="G5239">
            <v>277843</v>
          </cell>
          <cell r="H5239">
            <v>29.33</v>
          </cell>
          <cell r="I5239">
            <v>0.29330000000000001</v>
          </cell>
          <cell r="J5239">
            <v>40029</v>
          </cell>
          <cell r="K5239">
            <v>40728</v>
          </cell>
          <cell r="L5239">
            <v>82250</v>
          </cell>
        </row>
        <row r="5240">
          <cell r="B5240">
            <v>5000000</v>
          </cell>
          <cell r="C5240">
            <v>40001</v>
          </cell>
          <cell r="E5240" t="str">
            <v>P</v>
          </cell>
          <cell r="F5240">
            <v>2591911.86</v>
          </cell>
          <cell r="G5240">
            <v>377777</v>
          </cell>
          <cell r="H5240">
            <v>41.5</v>
          </cell>
          <cell r="I5240">
            <v>0.41499999999999998</v>
          </cell>
          <cell r="J5240">
            <v>40029</v>
          </cell>
          <cell r="K5240">
            <v>40547</v>
          </cell>
          <cell r="L5240">
            <v>132500</v>
          </cell>
        </row>
        <row r="5241">
          <cell r="B5241">
            <v>5000000</v>
          </cell>
          <cell r="C5241">
            <v>40001</v>
          </cell>
          <cell r="F5241">
            <v>2860064.99</v>
          </cell>
          <cell r="G5241">
            <v>277843</v>
          </cell>
          <cell r="H5241">
            <v>29.33</v>
          </cell>
          <cell r="I5241">
            <v>0.29330000000000001</v>
          </cell>
          <cell r="J5241">
            <v>40029</v>
          </cell>
          <cell r="K5241">
            <v>40728</v>
          </cell>
          <cell r="L5241">
            <v>82250</v>
          </cell>
        </row>
        <row r="5242">
          <cell r="B5242">
            <v>14000000</v>
          </cell>
          <cell r="C5242">
            <v>40001</v>
          </cell>
          <cell r="E5242" t="str">
            <v>R</v>
          </cell>
          <cell r="F5242">
            <v>8439637.0399999991</v>
          </cell>
          <cell r="G5242">
            <v>1018568</v>
          </cell>
          <cell r="H5242">
            <v>36.090000000000003</v>
          </cell>
          <cell r="I5242">
            <v>0.36090000000000005</v>
          </cell>
          <cell r="J5242">
            <v>40029</v>
          </cell>
          <cell r="K5242">
            <v>40547</v>
          </cell>
          <cell r="L5242">
            <v>371000</v>
          </cell>
        </row>
        <row r="5243">
          <cell r="B5243">
            <v>10000000</v>
          </cell>
          <cell r="C5243">
            <v>40001</v>
          </cell>
          <cell r="F5243">
            <v>4002818.17</v>
          </cell>
          <cell r="G5243">
            <v>755553</v>
          </cell>
          <cell r="H5243">
            <v>41.5</v>
          </cell>
          <cell r="I5243">
            <v>0.41499999999999998</v>
          </cell>
          <cell r="J5243">
            <v>40029</v>
          </cell>
          <cell r="K5243">
            <v>40547</v>
          </cell>
          <cell r="L5243">
            <v>265000</v>
          </cell>
        </row>
        <row r="5244">
          <cell r="B5244">
            <v>5000000</v>
          </cell>
          <cell r="C5244">
            <v>40001</v>
          </cell>
          <cell r="F5244">
            <v>2866385.07</v>
          </cell>
          <cell r="G5244">
            <v>277843</v>
          </cell>
          <cell r="H5244">
            <v>29.33</v>
          </cell>
          <cell r="I5244">
            <v>0.29330000000000001</v>
          </cell>
          <cell r="J5244">
            <v>40029</v>
          </cell>
          <cell r="K5244">
            <v>40728</v>
          </cell>
          <cell r="L5244">
            <v>82250</v>
          </cell>
        </row>
        <row r="5245">
          <cell r="B5245">
            <v>6500000</v>
          </cell>
          <cell r="C5245">
            <v>40001</v>
          </cell>
          <cell r="F5245">
            <v>3486599.73</v>
          </cell>
          <cell r="G5245">
            <v>413824</v>
          </cell>
          <cell r="H5245">
            <v>44.54</v>
          </cell>
          <cell r="I5245">
            <v>0.44540000000000002</v>
          </cell>
          <cell r="J5245">
            <v>40029</v>
          </cell>
          <cell r="K5245">
            <v>40728</v>
          </cell>
          <cell r="L5245">
            <v>172575</v>
          </cell>
        </row>
        <row r="5246">
          <cell r="B5246">
            <v>8000000</v>
          </cell>
          <cell r="C5246">
            <v>40001</v>
          </cell>
          <cell r="F5246">
            <v>3210406.34</v>
          </cell>
          <cell r="G5246">
            <v>604442</v>
          </cell>
          <cell r="H5246">
            <v>41.5</v>
          </cell>
          <cell r="I5246">
            <v>0.41499999999999998</v>
          </cell>
          <cell r="J5246">
            <v>40029</v>
          </cell>
          <cell r="K5246">
            <v>40547</v>
          </cell>
          <cell r="L5246">
            <v>212000</v>
          </cell>
        </row>
        <row r="5247">
          <cell r="B5247">
            <v>10000000</v>
          </cell>
          <cell r="C5247">
            <v>40001</v>
          </cell>
          <cell r="F5247">
            <v>5689630.7300000004</v>
          </cell>
          <cell r="G5247">
            <v>555686</v>
          </cell>
          <cell r="H5247">
            <v>29.33</v>
          </cell>
          <cell r="I5247">
            <v>0.29330000000000001</v>
          </cell>
          <cell r="J5247">
            <v>40029</v>
          </cell>
          <cell r="K5247">
            <v>40728</v>
          </cell>
          <cell r="L5247">
            <v>164500</v>
          </cell>
        </row>
        <row r="5248">
          <cell r="B5248">
            <v>6000000</v>
          </cell>
          <cell r="C5248">
            <v>40001</v>
          </cell>
          <cell r="F5248">
            <v>1811099.33</v>
          </cell>
          <cell r="G5248">
            <v>453332</v>
          </cell>
          <cell r="H5248">
            <v>41.5</v>
          </cell>
          <cell r="I5248">
            <v>0.41499999999999998</v>
          </cell>
          <cell r="J5248">
            <v>40029</v>
          </cell>
          <cell r="K5248">
            <v>40547</v>
          </cell>
          <cell r="L5248">
            <v>159000</v>
          </cell>
        </row>
        <row r="5249">
          <cell r="B5249">
            <v>15000000</v>
          </cell>
          <cell r="C5249">
            <v>40001</v>
          </cell>
          <cell r="F5249">
            <v>8820429.2599999998</v>
          </cell>
          <cell r="G5249">
            <v>886030</v>
          </cell>
          <cell r="H5249">
            <v>36.04</v>
          </cell>
          <cell r="I5249">
            <v>0.3604</v>
          </cell>
          <cell r="J5249">
            <v>40029</v>
          </cell>
          <cell r="K5249">
            <v>40728</v>
          </cell>
          <cell r="L5249">
            <v>398250</v>
          </cell>
        </row>
        <row r="5250">
          <cell r="B5250">
            <v>11000000</v>
          </cell>
          <cell r="C5250">
            <v>40001</v>
          </cell>
          <cell r="F5250">
            <v>4468916.9800000004</v>
          </cell>
          <cell r="G5250">
            <v>800303</v>
          </cell>
          <cell r="H5250">
            <v>36.090000000000003</v>
          </cell>
          <cell r="I5250">
            <v>0.36090000000000005</v>
          </cell>
          <cell r="J5250">
            <v>40029</v>
          </cell>
          <cell r="K5250">
            <v>40547</v>
          </cell>
          <cell r="L5250">
            <v>291500</v>
          </cell>
        </row>
        <row r="5251">
          <cell r="B5251">
            <v>8000000</v>
          </cell>
          <cell r="C5251">
            <v>40001</v>
          </cell>
          <cell r="F5251">
            <v>5901811.2999999998</v>
          </cell>
          <cell r="G5251">
            <v>466675</v>
          </cell>
          <cell r="H5251">
            <v>48.86</v>
          </cell>
          <cell r="I5251">
            <v>0.48859999999999998</v>
          </cell>
          <cell r="J5251">
            <v>40029</v>
          </cell>
          <cell r="K5251">
            <v>40912</v>
          </cell>
          <cell r="L5251">
            <v>196000</v>
          </cell>
        </row>
        <row r="5252">
          <cell r="B5252">
            <v>15000000</v>
          </cell>
          <cell r="C5252">
            <v>40001</v>
          </cell>
          <cell r="E5252" t="str">
            <v>Q</v>
          </cell>
          <cell r="F5252">
            <v>9090583.8200000003</v>
          </cell>
          <cell r="G5252">
            <v>1091323</v>
          </cell>
          <cell r="H5252">
            <v>36.090000000000003</v>
          </cell>
          <cell r="I5252">
            <v>0.36090000000000005</v>
          </cell>
          <cell r="J5252">
            <v>40029</v>
          </cell>
          <cell r="K5252">
            <v>40547</v>
          </cell>
          <cell r="L5252">
            <v>397500</v>
          </cell>
        </row>
        <row r="5253">
          <cell r="B5253">
            <v>5000000</v>
          </cell>
          <cell r="C5253">
            <v>40001</v>
          </cell>
          <cell r="E5253" t="str">
            <v>P</v>
          </cell>
          <cell r="F5253">
            <v>198315.09</v>
          </cell>
          <cell r="G5253">
            <v>496159</v>
          </cell>
          <cell r="H5253">
            <v>33.53</v>
          </cell>
          <cell r="I5253">
            <v>0.33529999999999999</v>
          </cell>
          <cell r="J5253">
            <v>40029</v>
          </cell>
          <cell r="K5253">
            <v>40363</v>
          </cell>
          <cell r="L5253">
            <v>132000</v>
          </cell>
        </row>
        <row r="5254">
          <cell r="B5254">
            <v>5000000</v>
          </cell>
          <cell r="C5254">
            <v>40001</v>
          </cell>
          <cell r="E5254" t="str">
            <v>P</v>
          </cell>
          <cell r="F5254">
            <v>567298.62</v>
          </cell>
          <cell r="G5254">
            <v>509157</v>
          </cell>
          <cell r="H5254">
            <v>38.729999999999997</v>
          </cell>
          <cell r="I5254">
            <v>0.38729999999999998</v>
          </cell>
          <cell r="J5254">
            <v>40029</v>
          </cell>
          <cell r="K5254">
            <v>40363</v>
          </cell>
          <cell r="L5254">
            <v>132500</v>
          </cell>
        </row>
        <row r="5255">
          <cell r="B5255">
            <v>8000000</v>
          </cell>
          <cell r="C5255">
            <v>40001</v>
          </cell>
          <cell r="F5255">
            <v>4858490.25</v>
          </cell>
          <cell r="G5255">
            <v>509321</v>
          </cell>
          <cell r="H5255">
            <v>44.54</v>
          </cell>
          <cell r="I5255">
            <v>0.44540000000000002</v>
          </cell>
          <cell r="J5255">
            <v>40029</v>
          </cell>
          <cell r="K5255">
            <v>40728</v>
          </cell>
          <cell r="L5255">
            <v>212400</v>
          </cell>
        </row>
        <row r="5256">
          <cell r="B5256">
            <v>14000000</v>
          </cell>
          <cell r="C5256">
            <v>40003</v>
          </cell>
          <cell r="E5256" t="str">
            <v>P</v>
          </cell>
          <cell r="F5256">
            <v>9681747.6799999997</v>
          </cell>
          <cell r="G5256">
            <v>826961</v>
          </cell>
          <cell r="H5256">
            <v>36.04</v>
          </cell>
          <cell r="I5256">
            <v>0.3604</v>
          </cell>
          <cell r="J5256">
            <v>40039</v>
          </cell>
          <cell r="K5256">
            <v>40738</v>
          </cell>
          <cell r="L5256">
            <v>371700</v>
          </cell>
        </row>
        <row r="5257">
          <cell r="B5257">
            <v>20000000</v>
          </cell>
          <cell r="C5257">
            <v>40003</v>
          </cell>
          <cell r="F5257">
            <v>12006326.66</v>
          </cell>
          <cell r="G5257">
            <v>1181373</v>
          </cell>
          <cell r="H5257">
            <v>36.04</v>
          </cell>
          <cell r="I5257">
            <v>0.3604</v>
          </cell>
          <cell r="J5257">
            <v>40039</v>
          </cell>
          <cell r="K5257">
            <v>40738</v>
          </cell>
          <cell r="L5257">
            <v>531000</v>
          </cell>
        </row>
        <row r="5258">
          <cell r="B5258">
            <v>9000000</v>
          </cell>
          <cell r="C5258">
            <v>40003</v>
          </cell>
          <cell r="E5258" t="str">
            <v>P</v>
          </cell>
          <cell r="F5258">
            <v>4296553.34</v>
          </cell>
          <cell r="G5258">
            <v>679997</v>
          </cell>
          <cell r="H5258">
            <v>41.5</v>
          </cell>
          <cell r="I5258">
            <v>0.41499999999999998</v>
          </cell>
          <cell r="J5258">
            <v>40039</v>
          </cell>
          <cell r="K5258">
            <v>40557</v>
          </cell>
          <cell r="L5258">
            <v>238500</v>
          </cell>
        </row>
        <row r="5259">
          <cell r="B5259">
            <v>3500000</v>
          </cell>
          <cell r="C5259">
            <v>40003</v>
          </cell>
          <cell r="F5259">
            <v>1399465.43</v>
          </cell>
          <cell r="G5259">
            <v>264444</v>
          </cell>
          <cell r="H5259">
            <v>41.5</v>
          </cell>
          <cell r="I5259">
            <v>0.41499999999999998</v>
          </cell>
          <cell r="J5259">
            <v>40039</v>
          </cell>
          <cell r="K5259">
            <v>40557</v>
          </cell>
          <cell r="L5259">
            <v>92750</v>
          </cell>
        </row>
        <row r="5260">
          <cell r="B5260">
            <v>17000000</v>
          </cell>
          <cell r="C5260">
            <v>40003</v>
          </cell>
          <cell r="F5260">
            <v>13522992.17</v>
          </cell>
          <cell r="G5260">
            <v>778181</v>
          </cell>
          <cell r="H5260">
            <v>35.950000000000003</v>
          </cell>
          <cell r="I5260">
            <v>0.35950000000000004</v>
          </cell>
          <cell r="J5260">
            <v>40039</v>
          </cell>
          <cell r="K5260">
            <v>41104</v>
          </cell>
          <cell r="L5260">
            <v>331500</v>
          </cell>
        </row>
        <row r="5261">
          <cell r="B5261">
            <v>35000000</v>
          </cell>
          <cell r="C5261">
            <v>40003</v>
          </cell>
          <cell r="F5261">
            <v>27687476.77</v>
          </cell>
          <cell r="G5261">
            <v>1602137</v>
          </cell>
          <cell r="H5261">
            <v>35.950000000000003</v>
          </cell>
          <cell r="I5261">
            <v>0.35950000000000004</v>
          </cell>
          <cell r="J5261">
            <v>40039</v>
          </cell>
          <cell r="K5261">
            <v>41104</v>
          </cell>
          <cell r="L5261">
            <v>682500</v>
          </cell>
        </row>
        <row r="5262">
          <cell r="B5262">
            <v>10000000</v>
          </cell>
          <cell r="C5262">
            <v>40003</v>
          </cell>
          <cell r="D5262" t="str">
            <v>A</v>
          </cell>
          <cell r="E5262" t="str">
            <v>T</v>
          </cell>
          <cell r="F5262">
            <v>10903660.390000001</v>
          </cell>
          <cell r="G5262">
            <v>636651</v>
          </cell>
          <cell r="H5262">
            <v>44.54</v>
          </cell>
          <cell r="I5262">
            <v>0.44540000000000002</v>
          </cell>
          <cell r="J5262">
            <v>40039</v>
          </cell>
          <cell r="K5262">
            <v>40738</v>
          </cell>
          <cell r="L5262">
            <v>265500</v>
          </cell>
        </row>
        <row r="5263">
          <cell r="B5263">
            <v>3500000</v>
          </cell>
          <cell r="C5263">
            <v>40003</v>
          </cell>
          <cell r="E5263" t="str">
            <v>P</v>
          </cell>
          <cell r="F5263">
            <v>594498.93999999994</v>
          </cell>
          <cell r="G5263">
            <v>356410</v>
          </cell>
          <cell r="H5263">
            <v>38.729999999999997</v>
          </cell>
          <cell r="I5263">
            <v>0.38729999999999998</v>
          </cell>
          <cell r="J5263">
            <v>40039</v>
          </cell>
          <cell r="K5263">
            <v>40373</v>
          </cell>
          <cell r="L5263">
            <v>92750</v>
          </cell>
        </row>
        <row r="5264">
          <cell r="B5264">
            <v>7000000</v>
          </cell>
          <cell r="C5264">
            <v>40003</v>
          </cell>
          <cell r="D5264" t="str">
            <v>A</v>
          </cell>
          <cell r="E5264" t="str">
            <v>S</v>
          </cell>
          <cell r="F5264">
            <v>5558738.04</v>
          </cell>
          <cell r="G5264">
            <v>528887</v>
          </cell>
          <cell r="H5264">
            <v>41.5</v>
          </cell>
          <cell r="I5264">
            <v>0.41499999999999998</v>
          </cell>
          <cell r="J5264">
            <v>40039</v>
          </cell>
          <cell r="K5264">
            <v>40557</v>
          </cell>
          <cell r="L5264">
            <v>185500</v>
          </cell>
        </row>
        <row r="5265">
          <cell r="B5265">
            <v>11000000</v>
          </cell>
          <cell r="C5265">
            <v>40003</v>
          </cell>
          <cell r="F5265">
            <v>8017628.21</v>
          </cell>
          <cell r="G5265">
            <v>503529</v>
          </cell>
          <cell r="H5265">
            <v>35.950000000000003</v>
          </cell>
          <cell r="I5265">
            <v>0.35950000000000004</v>
          </cell>
          <cell r="J5265">
            <v>40039</v>
          </cell>
          <cell r="K5265">
            <v>41104</v>
          </cell>
          <cell r="L5265">
            <v>214500</v>
          </cell>
        </row>
        <row r="5266">
          <cell r="B5266">
            <v>11000000</v>
          </cell>
          <cell r="C5266">
            <v>40003</v>
          </cell>
          <cell r="F5266">
            <v>8704923.8800000008</v>
          </cell>
          <cell r="G5266">
            <v>503529</v>
          </cell>
          <cell r="H5266">
            <v>35.950000000000003</v>
          </cell>
          <cell r="I5266">
            <v>0.35950000000000004</v>
          </cell>
          <cell r="J5266">
            <v>40039</v>
          </cell>
          <cell r="K5266">
            <v>41104</v>
          </cell>
          <cell r="L5266">
            <v>214500</v>
          </cell>
        </row>
        <row r="5267">
          <cell r="B5267">
            <v>5000000</v>
          </cell>
          <cell r="C5267">
            <v>40003</v>
          </cell>
          <cell r="F5267">
            <v>3356429.98</v>
          </cell>
          <cell r="G5267">
            <v>318326</v>
          </cell>
          <cell r="H5267">
            <v>44.54</v>
          </cell>
          <cell r="I5267">
            <v>0.44540000000000002</v>
          </cell>
          <cell r="J5267">
            <v>40039</v>
          </cell>
          <cell r="K5267">
            <v>40738</v>
          </cell>
          <cell r="L5267">
            <v>132750</v>
          </cell>
        </row>
        <row r="5268">
          <cell r="B5268">
            <v>8000000</v>
          </cell>
          <cell r="C5268">
            <v>40003</v>
          </cell>
          <cell r="F5268">
            <v>4976967.8099999996</v>
          </cell>
          <cell r="G5268">
            <v>509321</v>
          </cell>
          <cell r="H5268">
            <v>44.54</v>
          </cell>
          <cell r="I5268">
            <v>0.44540000000000002</v>
          </cell>
          <cell r="J5268">
            <v>40039</v>
          </cell>
          <cell r="K5268">
            <v>40738</v>
          </cell>
          <cell r="L5268">
            <v>212400</v>
          </cell>
        </row>
        <row r="5269">
          <cell r="B5269">
            <v>3500000</v>
          </cell>
          <cell r="C5269">
            <v>40003</v>
          </cell>
          <cell r="F5269">
            <v>2118433.0299999998</v>
          </cell>
          <cell r="G5269">
            <v>222828</v>
          </cell>
          <cell r="H5269">
            <v>44.54</v>
          </cell>
          <cell r="I5269">
            <v>0.44540000000000002</v>
          </cell>
          <cell r="J5269">
            <v>40039</v>
          </cell>
          <cell r="K5269">
            <v>40738</v>
          </cell>
          <cell r="L5269">
            <v>92925</v>
          </cell>
        </row>
        <row r="5270">
          <cell r="B5270">
            <v>4200000</v>
          </cell>
          <cell r="C5270">
            <v>40003</v>
          </cell>
          <cell r="F5270">
            <v>1739386.77</v>
          </cell>
          <cell r="G5270">
            <v>317332</v>
          </cell>
          <cell r="H5270">
            <v>41.5</v>
          </cell>
          <cell r="I5270">
            <v>0.41499999999999998</v>
          </cell>
          <cell r="J5270">
            <v>40039</v>
          </cell>
          <cell r="K5270">
            <v>40557</v>
          </cell>
          <cell r="L5270">
            <v>111300</v>
          </cell>
        </row>
        <row r="5271">
          <cell r="B5271">
            <v>16500000</v>
          </cell>
          <cell r="C5271">
            <v>40003</v>
          </cell>
          <cell r="F5271">
            <v>9916178.4199999999</v>
          </cell>
          <cell r="G5271">
            <v>974633</v>
          </cell>
          <cell r="H5271">
            <v>36.04</v>
          </cell>
          <cell r="I5271">
            <v>0.3604</v>
          </cell>
          <cell r="J5271">
            <v>40039</v>
          </cell>
          <cell r="K5271">
            <v>40738</v>
          </cell>
          <cell r="L5271">
            <v>438075</v>
          </cell>
        </row>
        <row r="5272">
          <cell r="B5272">
            <v>15000000</v>
          </cell>
          <cell r="C5272">
            <v>40003</v>
          </cell>
          <cell r="F5272">
            <v>11837121.49</v>
          </cell>
          <cell r="G5272">
            <v>686630</v>
          </cell>
          <cell r="H5272">
            <v>35.950000000000003</v>
          </cell>
          <cell r="I5272">
            <v>0.35950000000000004</v>
          </cell>
          <cell r="J5272">
            <v>40039</v>
          </cell>
          <cell r="K5272">
            <v>41104</v>
          </cell>
          <cell r="L5272">
            <v>292500</v>
          </cell>
        </row>
        <row r="5273">
          <cell r="B5273">
            <v>11000000</v>
          </cell>
          <cell r="C5273">
            <v>40003</v>
          </cell>
          <cell r="F5273">
            <v>6672728.4100000001</v>
          </cell>
          <cell r="G5273">
            <v>649755</v>
          </cell>
          <cell r="H5273">
            <v>36.04</v>
          </cell>
          <cell r="I5273">
            <v>0.3604</v>
          </cell>
          <cell r="J5273">
            <v>40039</v>
          </cell>
          <cell r="K5273">
            <v>40738</v>
          </cell>
          <cell r="L5273">
            <v>292050</v>
          </cell>
        </row>
        <row r="5274">
          <cell r="B5274">
            <v>4000000</v>
          </cell>
          <cell r="C5274">
            <v>40003</v>
          </cell>
          <cell r="F5274">
            <v>2497297.14</v>
          </cell>
          <cell r="G5274">
            <v>254661</v>
          </cell>
          <cell r="H5274">
            <v>44.54</v>
          </cell>
          <cell r="I5274">
            <v>0.44540000000000002</v>
          </cell>
          <cell r="J5274">
            <v>40039</v>
          </cell>
          <cell r="K5274">
            <v>40738</v>
          </cell>
          <cell r="L5274">
            <v>106200</v>
          </cell>
        </row>
        <row r="5275">
          <cell r="B5275">
            <v>10000000</v>
          </cell>
          <cell r="C5275">
            <v>40003</v>
          </cell>
          <cell r="F5275">
            <v>7794037.6600000001</v>
          </cell>
          <cell r="G5275">
            <v>416776</v>
          </cell>
          <cell r="H5275">
            <v>28.58</v>
          </cell>
          <cell r="I5275">
            <v>0.2858</v>
          </cell>
          <cell r="J5275">
            <v>40039</v>
          </cell>
          <cell r="K5275">
            <v>41104</v>
          </cell>
          <cell r="L5275">
            <v>144000</v>
          </cell>
        </row>
        <row r="5276">
          <cell r="B5276">
            <v>5000000</v>
          </cell>
          <cell r="C5276">
            <v>40003</v>
          </cell>
          <cell r="D5276" t="str">
            <v>A</v>
          </cell>
          <cell r="E5276" t="str">
            <v>S</v>
          </cell>
          <cell r="F5276">
            <v>4617304.5999999996</v>
          </cell>
          <cell r="G5276">
            <v>377777</v>
          </cell>
          <cell r="H5276">
            <v>41.5</v>
          </cell>
          <cell r="I5276">
            <v>0.41499999999999998</v>
          </cell>
          <cell r="J5276">
            <v>40039</v>
          </cell>
          <cell r="K5276">
            <v>40557</v>
          </cell>
          <cell r="L5276">
            <v>132500</v>
          </cell>
        </row>
        <row r="5277">
          <cell r="B5277">
            <v>16000000</v>
          </cell>
          <cell r="C5277">
            <v>40003</v>
          </cell>
          <cell r="E5277" t="str">
            <v>P</v>
          </cell>
          <cell r="F5277">
            <v>9901951.7699999996</v>
          </cell>
          <cell r="G5277">
            <v>945098</v>
          </cell>
          <cell r="H5277">
            <v>36.04</v>
          </cell>
          <cell r="I5277">
            <v>0.3604</v>
          </cell>
          <cell r="J5277">
            <v>40039</v>
          </cell>
          <cell r="K5277">
            <v>40738</v>
          </cell>
          <cell r="L5277">
            <v>424800</v>
          </cell>
        </row>
        <row r="5278">
          <cell r="B5278">
            <v>15000000</v>
          </cell>
          <cell r="C5278">
            <v>40003</v>
          </cell>
          <cell r="F5278">
            <v>9013784.3300000001</v>
          </cell>
          <cell r="G5278">
            <v>886030</v>
          </cell>
          <cell r="H5278">
            <v>36.04</v>
          </cell>
          <cell r="I5278">
            <v>0.3604</v>
          </cell>
          <cell r="J5278">
            <v>40039</v>
          </cell>
          <cell r="K5278">
            <v>40738</v>
          </cell>
          <cell r="L5278">
            <v>398250</v>
          </cell>
        </row>
        <row r="5279">
          <cell r="B5279">
            <v>5500000</v>
          </cell>
          <cell r="C5279">
            <v>40003</v>
          </cell>
          <cell r="F5279">
            <v>3368394.97</v>
          </cell>
          <cell r="G5279">
            <v>350158</v>
          </cell>
          <cell r="H5279">
            <v>44.54</v>
          </cell>
          <cell r="I5279">
            <v>0.44540000000000002</v>
          </cell>
          <cell r="J5279">
            <v>40039</v>
          </cell>
          <cell r="K5279">
            <v>40738</v>
          </cell>
          <cell r="L5279">
            <v>146025</v>
          </cell>
        </row>
        <row r="5280">
          <cell r="B5280">
            <v>20000000</v>
          </cell>
          <cell r="C5280">
            <v>40003</v>
          </cell>
          <cell r="F5280">
            <v>15665363.01</v>
          </cell>
          <cell r="G5280">
            <v>915507</v>
          </cell>
          <cell r="H5280">
            <v>35.950000000000003</v>
          </cell>
          <cell r="I5280">
            <v>0.35950000000000004</v>
          </cell>
          <cell r="J5280">
            <v>40039</v>
          </cell>
          <cell r="K5280">
            <v>41104</v>
          </cell>
          <cell r="L5280">
            <v>390000</v>
          </cell>
        </row>
        <row r="5281">
          <cell r="B5281">
            <v>15000000</v>
          </cell>
          <cell r="C5281">
            <v>40003</v>
          </cell>
          <cell r="F5281">
            <v>11435218.67</v>
          </cell>
          <cell r="G5281">
            <v>625164</v>
          </cell>
          <cell r="H5281">
            <v>28.58</v>
          </cell>
          <cell r="I5281">
            <v>0.2858</v>
          </cell>
          <cell r="J5281">
            <v>40039</v>
          </cell>
          <cell r="K5281">
            <v>41104</v>
          </cell>
          <cell r="L5281">
            <v>216000</v>
          </cell>
        </row>
        <row r="5282">
          <cell r="B5282">
            <v>18500000</v>
          </cell>
          <cell r="C5282">
            <v>40003</v>
          </cell>
          <cell r="D5282" t="str">
            <v>A</v>
          </cell>
          <cell r="E5282" t="str">
            <v>T</v>
          </cell>
          <cell r="F5282">
            <v>17021079.809999999</v>
          </cell>
          <cell r="G5282">
            <v>1092770</v>
          </cell>
          <cell r="H5282">
            <v>36.04</v>
          </cell>
          <cell r="I5282">
            <v>0.3604</v>
          </cell>
          <cell r="J5282">
            <v>40039</v>
          </cell>
          <cell r="K5282">
            <v>40738</v>
          </cell>
          <cell r="L5282">
            <v>491175</v>
          </cell>
        </row>
        <row r="5283">
          <cell r="B5283">
            <v>12000000</v>
          </cell>
          <cell r="C5283">
            <v>40003</v>
          </cell>
          <cell r="E5283" t="str">
            <v>P</v>
          </cell>
          <cell r="F5283">
            <v>1436041.94</v>
          </cell>
          <cell r="G5283">
            <v>1205186</v>
          </cell>
          <cell r="H5283">
            <v>35.94</v>
          </cell>
          <cell r="I5283">
            <v>0.3594</v>
          </cell>
          <cell r="J5283">
            <v>40039</v>
          </cell>
          <cell r="K5283">
            <v>40373</v>
          </cell>
          <cell r="L5283">
            <v>318000</v>
          </cell>
        </row>
        <row r="5284">
          <cell r="B5284">
            <v>10000000</v>
          </cell>
          <cell r="C5284">
            <v>40003</v>
          </cell>
          <cell r="F5284">
            <v>7676692.6100000003</v>
          </cell>
          <cell r="G5284">
            <v>416776</v>
          </cell>
          <cell r="H5284">
            <v>28.58</v>
          </cell>
          <cell r="I5284">
            <v>0.2858</v>
          </cell>
          <cell r="J5284">
            <v>40039</v>
          </cell>
          <cell r="K5284">
            <v>41104</v>
          </cell>
          <cell r="L5284">
            <v>144000</v>
          </cell>
        </row>
        <row r="5285">
          <cell r="B5285">
            <v>12000000</v>
          </cell>
          <cell r="C5285">
            <v>40003</v>
          </cell>
          <cell r="F5285">
            <v>8583718.5500000007</v>
          </cell>
          <cell r="G5285">
            <v>612429</v>
          </cell>
          <cell r="H5285">
            <v>36.03</v>
          </cell>
          <cell r="I5285">
            <v>0.36030000000000001</v>
          </cell>
          <cell r="J5285">
            <v>40039</v>
          </cell>
          <cell r="K5285">
            <v>40922</v>
          </cell>
          <cell r="L5285">
            <v>294000</v>
          </cell>
        </row>
        <row r="5286">
          <cell r="B5286">
            <v>3000000</v>
          </cell>
          <cell r="C5286">
            <v>40003</v>
          </cell>
          <cell r="F5286">
            <v>1858909.3</v>
          </cell>
          <cell r="G5286">
            <v>190996</v>
          </cell>
          <cell r="H5286">
            <v>44.54</v>
          </cell>
          <cell r="I5286">
            <v>0.44540000000000002</v>
          </cell>
          <cell r="J5286">
            <v>40039</v>
          </cell>
          <cell r="K5286">
            <v>40738</v>
          </cell>
          <cell r="L5286">
            <v>79650</v>
          </cell>
        </row>
        <row r="5287">
          <cell r="B5287">
            <v>5500000</v>
          </cell>
          <cell r="C5287">
            <v>40003</v>
          </cell>
          <cell r="F5287">
            <v>4061957.2</v>
          </cell>
          <cell r="G5287">
            <v>320840</v>
          </cell>
          <cell r="H5287">
            <v>48.86</v>
          </cell>
          <cell r="I5287">
            <v>0.48859999999999998</v>
          </cell>
          <cell r="J5287">
            <v>40039</v>
          </cell>
          <cell r="K5287">
            <v>40922</v>
          </cell>
          <cell r="L5287">
            <v>134750</v>
          </cell>
        </row>
        <row r="5288">
          <cell r="B5288">
            <v>15000000</v>
          </cell>
          <cell r="C5288">
            <v>40003</v>
          </cell>
          <cell r="E5288" t="str">
            <v>P</v>
          </cell>
          <cell r="F5288">
            <v>12631944.35</v>
          </cell>
          <cell r="G5288">
            <v>686630</v>
          </cell>
          <cell r="H5288">
            <v>35.950000000000003</v>
          </cell>
          <cell r="I5288">
            <v>0.35950000000000004</v>
          </cell>
          <cell r="J5288">
            <v>40039</v>
          </cell>
          <cell r="K5288">
            <v>41104</v>
          </cell>
          <cell r="L5288">
            <v>292500</v>
          </cell>
        </row>
        <row r="5289">
          <cell r="B5289">
            <v>5000000</v>
          </cell>
          <cell r="C5289">
            <v>40003</v>
          </cell>
          <cell r="F5289">
            <v>3060142.43</v>
          </cell>
          <cell r="G5289">
            <v>318326</v>
          </cell>
          <cell r="H5289">
            <v>44.54</v>
          </cell>
          <cell r="I5289">
            <v>0.44540000000000002</v>
          </cell>
          <cell r="J5289">
            <v>40039</v>
          </cell>
          <cell r="K5289">
            <v>40738</v>
          </cell>
          <cell r="L5289">
            <v>132750</v>
          </cell>
        </row>
        <row r="5290">
          <cell r="B5290">
            <v>18000000</v>
          </cell>
          <cell r="C5290">
            <v>40003</v>
          </cell>
          <cell r="F5290">
            <v>14152419.880000001</v>
          </cell>
          <cell r="G5290">
            <v>823956</v>
          </cell>
          <cell r="H5290">
            <v>35.950000000000003</v>
          </cell>
          <cell r="I5290">
            <v>0.35950000000000004</v>
          </cell>
          <cell r="J5290">
            <v>40039</v>
          </cell>
          <cell r="K5290">
            <v>41104</v>
          </cell>
          <cell r="L5290">
            <v>351000</v>
          </cell>
        </row>
        <row r="5291">
          <cell r="B5291">
            <v>4500000</v>
          </cell>
          <cell r="C5291">
            <v>40003</v>
          </cell>
          <cell r="E5291" t="str">
            <v>P</v>
          </cell>
          <cell r="F5291">
            <v>601912.77</v>
          </cell>
          <cell r="G5291">
            <v>458241</v>
          </cell>
          <cell r="H5291">
            <v>38.729999999999997</v>
          </cell>
          <cell r="I5291">
            <v>0.38729999999999998</v>
          </cell>
          <cell r="J5291">
            <v>40039</v>
          </cell>
          <cell r="K5291">
            <v>40373</v>
          </cell>
          <cell r="L5291">
            <v>119250</v>
          </cell>
        </row>
        <row r="5292">
          <cell r="B5292">
            <v>15000000</v>
          </cell>
          <cell r="C5292">
            <v>40003</v>
          </cell>
          <cell r="F5292">
            <v>8627135.5800000001</v>
          </cell>
          <cell r="G5292">
            <v>833528</v>
          </cell>
          <cell r="H5292">
            <v>29.33</v>
          </cell>
          <cell r="I5292">
            <v>0.29330000000000001</v>
          </cell>
          <cell r="J5292">
            <v>40039</v>
          </cell>
          <cell r="K5292">
            <v>40738</v>
          </cell>
          <cell r="L5292">
            <v>246750</v>
          </cell>
        </row>
        <row r="5293">
          <cell r="B5293">
            <v>12000000</v>
          </cell>
          <cell r="C5293">
            <v>40003</v>
          </cell>
          <cell r="E5293" t="str">
            <v>R</v>
          </cell>
          <cell r="F5293">
            <v>9831516</v>
          </cell>
          <cell r="G5293">
            <v>708824</v>
          </cell>
          <cell r="H5293">
            <v>36.04</v>
          </cell>
          <cell r="I5293">
            <v>0.3604</v>
          </cell>
          <cell r="J5293">
            <v>40039</v>
          </cell>
          <cell r="K5293">
            <v>40738</v>
          </cell>
          <cell r="L5293">
            <v>318600</v>
          </cell>
        </row>
        <row r="5294">
          <cell r="B5294">
            <v>2500000</v>
          </cell>
          <cell r="C5294">
            <v>40003</v>
          </cell>
          <cell r="F5294">
            <v>1540787.59</v>
          </cell>
          <cell r="G5294">
            <v>159163</v>
          </cell>
          <cell r="H5294">
            <v>44.54</v>
          </cell>
          <cell r="I5294">
            <v>0.44540000000000002</v>
          </cell>
          <cell r="J5294">
            <v>40039</v>
          </cell>
          <cell r="K5294">
            <v>40738</v>
          </cell>
          <cell r="L5294">
            <v>66375</v>
          </cell>
        </row>
        <row r="5295">
          <cell r="B5295">
            <v>4000000</v>
          </cell>
          <cell r="C5295">
            <v>40003</v>
          </cell>
          <cell r="F5295">
            <v>22632.01</v>
          </cell>
          <cell r="G5295">
            <v>407325</v>
          </cell>
          <cell r="H5295">
            <v>38.729999999999997</v>
          </cell>
          <cell r="I5295">
            <v>0.38729999999999998</v>
          </cell>
          <cell r="J5295">
            <v>40039</v>
          </cell>
          <cell r="K5295">
            <v>40373</v>
          </cell>
          <cell r="L5295">
            <v>106000</v>
          </cell>
        </row>
        <row r="5296">
          <cell r="B5296">
            <v>10000000</v>
          </cell>
          <cell r="C5296">
            <v>40003</v>
          </cell>
          <cell r="F5296">
            <v>7650804.6799999997</v>
          </cell>
          <cell r="G5296">
            <v>416776</v>
          </cell>
          <cell r="H5296">
            <v>28.58</v>
          </cell>
          <cell r="I5296">
            <v>0.2858</v>
          </cell>
          <cell r="J5296">
            <v>40039</v>
          </cell>
          <cell r="K5296">
            <v>41104</v>
          </cell>
          <cell r="L5296">
            <v>144000</v>
          </cell>
        </row>
        <row r="5297">
          <cell r="B5297">
            <v>12000000</v>
          </cell>
          <cell r="C5297">
            <v>40003</v>
          </cell>
          <cell r="F5297">
            <v>8582302.6799999997</v>
          </cell>
          <cell r="G5297">
            <v>612429</v>
          </cell>
          <cell r="H5297">
            <v>36.03</v>
          </cell>
          <cell r="I5297">
            <v>0.36030000000000001</v>
          </cell>
          <cell r="J5297">
            <v>40039</v>
          </cell>
          <cell r="K5297">
            <v>40922</v>
          </cell>
          <cell r="L5297">
            <v>294000</v>
          </cell>
        </row>
        <row r="5298">
          <cell r="B5298">
            <v>5000000</v>
          </cell>
          <cell r="C5298">
            <v>40003</v>
          </cell>
          <cell r="F5298">
            <v>2903882.08</v>
          </cell>
          <cell r="G5298">
            <v>277843</v>
          </cell>
          <cell r="H5298">
            <v>29.33</v>
          </cell>
          <cell r="I5298">
            <v>0.29330000000000001</v>
          </cell>
          <cell r="J5298">
            <v>40039</v>
          </cell>
          <cell r="K5298">
            <v>40738</v>
          </cell>
          <cell r="L5298">
            <v>82250</v>
          </cell>
        </row>
        <row r="5299">
          <cell r="B5299">
            <v>5000000</v>
          </cell>
          <cell r="C5299">
            <v>40003</v>
          </cell>
          <cell r="F5299">
            <v>2056012.52</v>
          </cell>
          <cell r="G5299">
            <v>377777</v>
          </cell>
          <cell r="H5299">
            <v>41.5</v>
          </cell>
          <cell r="I5299">
            <v>0.41499999999999998</v>
          </cell>
          <cell r="J5299">
            <v>40039</v>
          </cell>
          <cell r="K5299">
            <v>40557</v>
          </cell>
          <cell r="L5299">
            <v>132500</v>
          </cell>
        </row>
        <row r="5300">
          <cell r="B5300">
            <v>13500000</v>
          </cell>
          <cell r="C5300">
            <v>40003</v>
          </cell>
          <cell r="F5300">
            <v>10671135</v>
          </cell>
          <cell r="G5300">
            <v>617967</v>
          </cell>
          <cell r="H5300">
            <v>35.950000000000003</v>
          </cell>
          <cell r="I5300">
            <v>0.35950000000000004</v>
          </cell>
          <cell r="J5300">
            <v>40039</v>
          </cell>
          <cell r="K5300">
            <v>41104</v>
          </cell>
          <cell r="L5300">
            <v>263250</v>
          </cell>
        </row>
        <row r="5301">
          <cell r="B5301">
            <v>5000000</v>
          </cell>
          <cell r="C5301">
            <v>40003</v>
          </cell>
          <cell r="D5301" t="str">
            <v>A</v>
          </cell>
          <cell r="E5301" t="str">
            <v>S</v>
          </cell>
          <cell r="F5301">
            <v>5045777.49</v>
          </cell>
          <cell r="G5301">
            <v>318326</v>
          </cell>
          <cell r="H5301">
            <v>44.54</v>
          </cell>
          <cell r="I5301">
            <v>0.44540000000000002</v>
          </cell>
          <cell r="J5301">
            <v>40039</v>
          </cell>
          <cell r="K5301">
            <v>40738</v>
          </cell>
          <cell r="L5301">
            <v>132750</v>
          </cell>
        </row>
        <row r="5302">
          <cell r="B5302">
            <v>6500000</v>
          </cell>
          <cell r="C5302">
            <v>40003</v>
          </cell>
          <cell r="F5302">
            <v>3972816.46</v>
          </cell>
          <cell r="G5302">
            <v>413824</v>
          </cell>
          <cell r="H5302">
            <v>44.54</v>
          </cell>
          <cell r="I5302">
            <v>0.44540000000000002</v>
          </cell>
          <cell r="J5302">
            <v>40039</v>
          </cell>
          <cell r="K5302">
            <v>40738</v>
          </cell>
          <cell r="L5302">
            <v>172575</v>
          </cell>
        </row>
        <row r="5303">
          <cell r="B5303">
            <v>10000000</v>
          </cell>
          <cell r="C5303">
            <v>40003</v>
          </cell>
          <cell r="E5303" t="str">
            <v>Q</v>
          </cell>
          <cell r="F5303">
            <v>5552236.9000000004</v>
          </cell>
          <cell r="G5303">
            <v>755553</v>
          </cell>
          <cell r="H5303">
            <v>41.5</v>
          </cell>
          <cell r="I5303">
            <v>0.41499999999999998</v>
          </cell>
          <cell r="J5303">
            <v>40039</v>
          </cell>
          <cell r="K5303">
            <v>40557</v>
          </cell>
          <cell r="L5303">
            <v>265000</v>
          </cell>
        </row>
        <row r="5304">
          <cell r="B5304">
            <v>10000000</v>
          </cell>
          <cell r="C5304">
            <v>40003</v>
          </cell>
          <cell r="F5304">
            <v>8360129.1399999997</v>
          </cell>
          <cell r="G5304">
            <v>552789</v>
          </cell>
          <cell r="H5304">
            <v>51.88</v>
          </cell>
          <cell r="I5304">
            <v>0.51880000000000004</v>
          </cell>
          <cell r="J5304">
            <v>40039</v>
          </cell>
          <cell r="K5304">
            <v>41104</v>
          </cell>
          <cell r="L5304">
            <v>195000</v>
          </cell>
        </row>
        <row r="5305">
          <cell r="B5305">
            <v>3500000</v>
          </cell>
          <cell r="C5305">
            <v>40003</v>
          </cell>
          <cell r="F5305">
            <v>2123886.38</v>
          </cell>
          <cell r="G5305">
            <v>222828</v>
          </cell>
          <cell r="H5305">
            <v>44.54</v>
          </cell>
          <cell r="I5305">
            <v>0.44540000000000002</v>
          </cell>
          <cell r="J5305">
            <v>40039</v>
          </cell>
          <cell r="K5305">
            <v>40738</v>
          </cell>
          <cell r="L5305">
            <v>92925</v>
          </cell>
        </row>
        <row r="5306">
          <cell r="B5306">
            <v>8000000</v>
          </cell>
          <cell r="C5306">
            <v>40003</v>
          </cell>
          <cell r="F5306">
            <v>4748675.84</v>
          </cell>
          <cell r="G5306">
            <v>509321</v>
          </cell>
          <cell r="H5306">
            <v>44.54</v>
          </cell>
          <cell r="I5306">
            <v>0.44540000000000002</v>
          </cell>
          <cell r="J5306">
            <v>40039</v>
          </cell>
          <cell r="K5306">
            <v>40738</v>
          </cell>
          <cell r="L5306">
            <v>212400</v>
          </cell>
        </row>
        <row r="5307">
          <cell r="B5307">
            <v>3300000</v>
          </cell>
          <cell r="C5307">
            <v>40003</v>
          </cell>
          <cell r="F5307">
            <v>117728.04</v>
          </cell>
          <cell r="G5307">
            <v>336044</v>
          </cell>
          <cell r="H5307">
            <v>38.729999999999997</v>
          </cell>
          <cell r="I5307">
            <v>0.38729999999999998</v>
          </cell>
          <cell r="J5307">
            <v>40039</v>
          </cell>
          <cell r="K5307">
            <v>40373</v>
          </cell>
          <cell r="L5307">
            <v>87450</v>
          </cell>
        </row>
        <row r="5308">
          <cell r="B5308">
            <v>6000000</v>
          </cell>
          <cell r="C5308">
            <v>40003</v>
          </cell>
          <cell r="F5308">
            <v>4550369.72</v>
          </cell>
          <cell r="G5308">
            <v>250066</v>
          </cell>
          <cell r="H5308">
            <v>28.58</v>
          </cell>
          <cell r="I5308">
            <v>0.2858</v>
          </cell>
          <cell r="J5308">
            <v>40039</v>
          </cell>
          <cell r="K5308">
            <v>41104</v>
          </cell>
          <cell r="L5308">
            <v>86400</v>
          </cell>
        </row>
        <row r="5309">
          <cell r="B5309">
            <v>4000000</v>
          </cell>
          <cell r="C5309">
            <v>40003</v>
          </cell>
          <cell r="F5309">
            <v>149398.35999999999</v>
          </cell>
          <cell r="G5309">
            <v>407325</v>
          </cell>
          <cell r="H5309">
            <v>38.729999999999997</v>
          </cell>
          <cell r="I5309">
            <v>0.38729999999999998</v>
          </cell>
          <cell r="J5309">
            <v>40039</v>
          </cell>
          <cell r="K5309">
            <v>40373</v>
          </cell>
          <cell r="L5309">
            <v>106000</v>
          </cell>
        </row>
        <row r="5310">
          <cell r="B5310">
            <v>6500000</v>
          </cell>
          <cell r="C5310">
            <v>40003</v>
          </cell>
          <cell r="E5310" t="str">
            <v>Q</v>
          </cell>
          <cell r="F5310">
            <v>4335298.4400000004</v>
          </cell>
          <cell r="G5310">
            <v>491109</v>
          </cell>
          <cell r="H5310">
            <v>41.5</v>
          </cell>
          <cell r="I5310">
            <v>0.41499999999999998</v>
          </cell>
          <cell r="J5310">
            <v>40039</v>
          </cell>
          <cell r="K5310">
            <v>40557</v>
          </cell>
          <cell r="L5310">
            <v>172250</v>
          </cell>
        </row>
        <row r="5311">
          <cell r="B5311">
            <v>4500000</v>
          </cell>
          <cell r="C5311">
            <v>40003</v>
          </cell>
          <cell r="D5311" t="str">
            <v>A</v>
          </cell>
          <cell r="E5311" t="str">
            <v>S</v>
          </cell>
          <cell r="F5311">
            <v>3944262.1</v>
          </cell>
          <cell r="G5311">
            <v>339999</v>
          </cell>
          <cell r="H5311">
            <v>41.5</v>
          </cell>
          <cell r="I5311">
            <v>0.41499999999999998</v>
          </cell>
          <cell r="J5311">
            <v>40039</v>
          </cell>
          <cell r="K5311">
            <v>40557</v>
          </cell>
          <cell r="L5311">
            <v>119250</v>
          </cell>
        </row>
        <row r="5312">
          <cell r="B5312">
            <v>14000000</v>
          </cell>
          <cell r="C5312">
            <v>40003</v>
          </cell>
          <cell r="F5312">
            <v>10909634.800000001</v>
          </cell>
          <cell r="G5312">
            <v>611473</v>
          </cell>
          <cell r="H5312">
            <v>32.22</v>
          </cell>
          <cell r="I5312">
            <v>0.32219999999999999</v>
          </cell>
          <cell r="J5312">
            <v>40039</v>
          </cell>
          <cell r="K5312">
            <v>41104</v>
          </cell>
          <cell r="L5312">
            <v>341600</v>
          </cell>
        </row>
        <row r="5313">
          <cell r="B5313">
            <v>6500000</v>
          </cell>
          <cell r="C5313">
            <v>40003</v>
          </cell>
          <cell r="E5313" t="str">
            <v>Q</v>
          </cell>
          <cell r="F5313">
            <v>5195467.7699999996</v>
          </cell>
          <cell r="G5313">
            <v>413824</v>
          </cell>
          <cell r="H5313">
            <v>44.54</v>
          </cell>
          <cell r="I5313">
            <v>0.44540000000000002</v>
          </cell>
          <cell r="J5313">
            <v>40039</v>
          </cell>
          <cell r="K5313">
            <v>40738</v>
          </cell>
          <cell r="L5313">
            <v>172575</v>
          </cell>
        </row>
        <row r="5314">
          <cell r="B5314">
            <v>10500000</v>
          </cell>
          <cell r="C5314">
            <v>40003</v>
          </cell>
          <cell r="F5314">
            <v>8293812.7800000003</v>
          </cell>
          <cell r="G5314">
            <v>480641</v>
          </cell>
          <cell r="H5314">
            <v>35.950000000000003</v>
          </cell>
          <cell r="I5314">
            <v>0.35950000000000004</v>
          </cell>
          <cell r="J5314">
            <v>40039</v>
          </cell>
          <cell r="K5314">
            <v>41104</v>
          </cell>
          <cell r="L5314">
            <v>204750</v>
          </cell>
        </row>
        <row r="5315">
          <cell r="B5315">
            <v>5000000</v>
          </cell>
          <cell r="C5315">
            <v>40003</v>
          </cell>
          <cell r="E5315" t="str">
            <v>P</v>
          </cell>
          <cell r="F5315">
            <v>3541773.19</v>
          </cell>
          <cell r="G5315">
            <v>318326</v>
          </cell>
          <cell r="H5315">
            <v>44.54</v>
          </cell>
          <cell r="I5315">
            <v>0.44540000000000002</v>
          </cell>
          <cell r="J5315">
            <v>40039</v>
          </cell>
          <cell r="K5315">
            <v>40738</v>
          </cell>
          <cell r="L5315">
            <v>132750</v>
          </cell>
        </row>
        <row r="5316">
          <cell r="B5316">
            <v>5000000</v>
          </cell>
          <cell r="C5316">
            <v>40003</v>
          </cell>
          <cell r="F5316">
            <v>3251076.59</v>
          </cell>
          <cell r="G5316">
            <v>318326</v>
          </cell>
          <cell r="H5316">
            <v>44.54</v>
          </cell>
          <cell r="I5316">
            <v>0.44540000000000002</v>
          </cell>
          <cell r="J5316">
            <v>40039</v>
          </cell>
          <cell r="K5316">
            <v>40738</v>
          </cell>
          <cell r="L5316">
            <v>132750</v>
          </cell>
        </row>
        <row r="5317">
          <cell r="B5317">
            <v>20000000</v>
          </cell>
          <cell r="C5317">
            <v>40003</v>
          </cell>
          <cell r="F5317">
            <v>12023694.91</v>
          </cell>
          <cell r="G5317">
            <v>1181373</v>
          </cell>
          <cell r="H5317">
            <v>36.04</v>
          </cell>
          <cell r="I5317">
            <v>0.3604</v>
          </cell>
          <cell r="J5317">
            <v>40039</v>
          </cell>
          <cell r="K5317">
            <v>40738</v>
          </cell>
          <cell r="L5317">
            <v>531000</v>
          </cell>
        </row>
        <row r="5318">
          <cell r="B5318">
            <v>13000000</v>
          </cell>
          <cell r="C5318">
            <v>40003</v>
          </cell>
          <cell r="E5318" t="str">
            <v>R</v>
          </cell>
          <cell r="F5318">
            <v>10616099.960000001</v>
          </cell>
          <cell r="G5318">
            <v>767893</v>
          </cell>
          <cell r="H5318">
            <v>36.04</v>
          </cell>
          <cell r="I5318">
            <v>0.3604</v>
          </cell>
          <cell r="J5318">
            <v>40039</v>
          </cell>
          <cell r="K5318">
            <v>40738</v>
          </cell>
          <cell r="L5318">
            <v>345150</v>
          </cell>
        </row>
        <row r="5319">
          <cell r="B5319">
            <v>5000000</v>
          </cell>
          <cell r="C5319">
            <v>40003</v>
          </cell>
          <cell r="E5319" t="str">
            <v>P</v>
          </cell>
          <cell r="F5319">
            <v>618462.29</v>
          </cell>
          <cell r="G5319">
            <v>509157</v>
          </cell>
          <cell r="H5319">
            <v>38.729999999999997</v>
          </cell>
          <cell r="I5319">
            <v>0.38729999999999998</v>
          </cell>
          <cell r="J5319">
            <v>40039</v>
          </cell>
          <cell r="K5319">
            <v>40373</v>
          </cell>
          <cell r="L5319">
            <v>132500</v>
          </cell>
        </row>
        <row r="5320">
          <cell r="B5320">
            <v>2500000</v>
          </cell>
          <cell r="C5320">
            <v>40004</v>
          </cell>
          <cell r="F5320">
            <v>93961.75</v>
          </cell>
          <cell r="G5320">
            <v>254579</v>
          </cell>
          <cell r="H5320">
            <v>38.729999999999997</v>
          </cell>
          <cell r="I5320">
            <v>0.38729999999999998</v>
          </cell>
          <cell r="J5320">
            <v>40039</v>
          </cell>
          <cell r="K5320">
            <v>40373</v>
          </cell>
          <cell r="L5320">
            <v>66250</v>
          </cell>
        </row>
        <row r="5321">
          <cell r="B5321">
            <v>4000000</v>
          </cell>
          <cell r="C5321">
            <v>40004</v>
          </cell>
          <cell r="F5321">
            <v>1779545.4</v>
          </cell>
          <cell r="G5321">
            <v>302221</v>
          </cell>
          <cell r="H5321">
            <v>41.5</v>
          </cell>
          <cell r="I5321">
            <v>0.41499999999999998</v>
          </cell>
          <cell r="J5321">
            <v>40039</v>
          </cell>
          <cell r="K5321">
            <v>40557</v>
          </cell>
          <cell r="L5321">
            <v>106000</v>
          </cell>
        </row>
        <row r="5322">
          <cell r="B5322">
            <v>5000000</v>
          </cell>
          <cell r="C5322">
            <v>40004</v>
          </cell>
          <cell r="F5322">
            <v>2045939.08</v>
          </cell>
          <cell r="G5322">
            <v>377777</v>
          </cell>
          <cell r="H5322">
            <v>41.5</v>
          </cell>
          <cell r="I5322">
            <v>0.41499999999999998</v>
          </cell>
          <cell r="J5322">
            <v>40039</v>
          </cell>
          <cell r="K5322">
            <v>40557</v>
          </cell>
          <cell r="L5322">
            <v>132500</v>
          </cell>
        </row>
        <row r="5323">
          <cell r="B5323">
            <v>5000000</v>
          </cell>
          <cell r="C5323">
            <v>40004</v>
          </cell>
          <cell r="E5323" t="str">
            <v>P</v>
          </cell>
          <cell r="F5323">
            <v>579284.67000000004</v>
          </cell>
          <cell r="G5323">
            <v>509157</v>
          </cell>
          <cell r="H5323">
            <v>38.729999999999997</v>
          </cell>
          <cell r="I5323">
            <v>0.38729999999999998</v>
          </cell>
          <cell r="J5323">
            <v>40039</v>
          </cell>
          <cell r="K5323">
            <v>40373</v>
          </cell>
          <cell r="L5323">
            <v>132500</v>
          </cell>
        </row>
        <row r="5324">
          <cell r="B5324">
            <v>3000000</v>
          </cell>
          <cell r="C5324">
            <v>40004</v>
          </cell>
          <cell r="F5324">
            <v>1359461.65</v>
          </cell>
          <cell r="G5324">
            <v>226666</v>
          </cell>
          <cell r="H5324">
            <v>41.5</v>
          </cell>
          <cell r="I5324">
            <v>0.41499999999999998</v>
          </cell>
          <cell r="J5324">
            <v>40039</v>
          </cell>
          <cell r="K5324">
            <v>40557</v>
          </cell>
          <cell r="L5324">
            <v>79500</v>
          </cell>
        </row>
        <row r="5325">
          <cell r="B5325">
            <v>8000000</v>
          </cell>
          <cell r="C5325">
            <v>40004</v>
          </cell>
          <cell r="F5325">
            <v>4975432.17</v>
          </cell>
          <cell r="G5325">
            <v>509321</v>
          </cell>
          <cell r="H5325">
            <v>44.54</v>
          </cell>
          <cell r="I5325">
            <v>0.44540000000000002</v>
          </cell>
          <cell r="J5325">
            <v>40039</v>
          </cell>
          <cell r="K5325">
            <v>40738</v>
          </cell>
          <cell r="L5325">
            <v>212400</v>
          </cell>
        </row>
        <row r="5326">
          <cell r="B5326">
            <v>7000000</v>
          </cell>
          <cell r="C5326">
            <v>40004</v>
          </cell>
          <cell r="F5326">
            <v>6049168.9699999997</v>
          </cell>
          <cell r="G5326">
            <v>386953</v>
          </cell>
          <cell r="H5326">
            <v>51.88</v>
          </cell>
          <cell r="I5326">
            <v>0.51880000000000004</v>
          </cell>
          <cell r="J5326">
            <v>40039</v>
          </cell>
          <cell r="K5326">
            <v>41104</v>
          </cell>
          <cell r="L5326">
            <v>136500</v>
          </cell>
        </row>
        <row r="5327">
          <cell r="B5327">
            <v>10000000</v>
          </cell>
          <cell r="C5327">
            <v>40004</v>
          </cell>
          <cell r="E5327" t="str">
            <v>P</v>
          </cell>
          <cell r="F5327">
            <v>6746713.1100000003</v>
          </cell>
          <cell r="G5327">
            <v>636651</v>
          </cell>
          <cell r="H5327">
            <v>44.54</v>
          </cell>
          <cell r="I5327">
            <v>0.44540000000000002</v>
          </cell>
          <cell r="J5327">
            <v>40039</v>
          </cell>
          <cell r="K5327">
            <v>40738</v>
          </cell>
          <cell r="L5327">
            <v>265500</v>
          </cell>
        </row>
        <row r="5328">
          <cell r="B5328">
            <v>9000000</v>
          </cell>
          <cell r="C5328">
            <v>40004</v>
          </cell>
          <cell r="F5328">
            <v>7651690.6200000001</v>
          </cell>
          <cell r="G5328">
            <v>497511</v>
          </cell>
          <cell r="H5328">
            <v>51.88</v>
          </cell>
          <cell r="I5328">
            <v>0.51880000000000004</v>
          </cell>
          <cell r="J5328">
            <v>40039</v>
          </cell>
          <cell r="K5328">
            <v>41104</v>
          </cell>
          <cell r="L5328">
            <v>175500</v>
          </cell>
        </row>
        <row r="5329">
          <cell r="B5329">
            <v>6000000</v>
          </cell>
          <cell r="C5329">
            <v>40004</v>
          </cell>
          <cell r="E5329" t="str">
            <v>Q</v>
          </cell>
          <cell r="F5329">
            <v>1509205.05</v>
          </cell>
          <cell r="G5329">
            <v>610988</v>
          </cell>
          <cell r="H5329">
            <v>38.729999999999997</v>
          </cell>
          <cell r="I5329">
            <v>0.38729999999999998</v>
          </cell>
          <cell r="J5329">
            <v>40039</v>
          </cell>
          <cell r="K5329">
            <v>40373</v>
          </cell>
          <cell r="L5329">
            <v>159000</v>
          </cell>
        </row>
        <row r="5330">
          <cell r="B5330">
            <v>10000000</v>
          </cell>
          <cell r="C5330">
            <v>40004</v>
          </cell>
          <cell r="E5330" t="str">
            <v>P</v>
          </cell>
          <cell r="F5330">
            <v>5342836.62</v>
          </cell>
          <cell r="G5330">
            <v>755553</v>
          </cell>
          <cell r="H5330">
            <v>41.5</v>
          </cell>
          <cell r="I5330">
            <v>0.41499999999999998</v>
          </cell>
          <cell r="J5330">
            <v>40039</v>
          </cell>
          <cell r="K5330">
            <v>40557</v>
          </cell>
          <cell r="L5330">
            <v>265000</v>
          </cell>
        </row>
        <row r="5331">
          <cell r="B5331">
            <v>6000000</v>
          </cell>
          <cell r="C5331">
            <v>40004</v>
          </cell>
          <cell r="F5331">
            <v>3732818.1</v>
          </cell>
          <cell r="G5331">
            <v>381991</v>
          </cell>
          <cell r="H5331">
            <v>44.54</v>
          </cell>
          <cell r="I5331">
            <v>0.44540000000000002</v>
          </cell>
          <cell r="J5331">
            <v>40039</v>
          </cell>
          <cell r="K5331">
            <v>40738</v>
          </cell>
          <cell r="L5331">
            <v>159300</v>
          </cell>
        </row>
        <row r="5332">
          <cell r="B5332">
            <v>5500000</v>
          </cell>
          <cell r="C5332">
            <v>40004</v>
          </cell>
          <cell r="F5332">
            <v>3403036.3</v>
          </cell>
          <cell r="G5332">
            <v>350158</v>
          </cell>
          <cell r="H5332">
            <v>44.54</v>
          </cell>
          <cell r="I5332">
            <v>0.44540000000000002</v>
          </cell>
          <cell r="J5332">
            <v>40039</v>
          </cell>
          <cell r="K5332">
            <v>40738</v>
          </cell>
          <cell r="L5332">
            <v>146025</v>
          </cell>
        </row>
        <row r="5333">
          <cell r="B5333">
            <v>10500000</v>
          </cell>
          <cell r="C5333">
            <v>40004</v>
          </cell>
          <cell r="F5333">
            <v>8249755.8700000001</v>
          </cell>
          <cell r="G5333">
            <v>480641</v>
          </cell>
          <cell r="H5333">
            <v>35.950000000000003</v>
          </cell>
          <cell r="I5333">
            <v>0.35950000000000004</v>
          </cell>
          <cell r="J5333">
            <v>40039</v>
          </cell>
          <cell r="K5333">
            <v>41104</v>
          </cell>
          <cell r="L5333">
            <v>204750</v>
          </cell>
        </row>
        <row r="5334">
          <cell r="B5334">
            <v>10500000</v>
          </cell>
          <cell r="C5334">
            <v>40004</v>
          </cell>
          <cell r="E5334" t="str">
            <v>R</v>
          </cell>
          <cell r="F5334">
            <v>7985357.2300000004</v>
          </cell>
          <cell r="G5334">
            <v>620221</v>
          </cell>
          <cell r="H5334">
            <v>36.04</v>
          </cell>
          <cell r="I5334">
            <v>0.3604</v>
          </cell>
          <cell r="J5334">
            <v>40039</v>
          </cell>
          <cell r="K5334">
            <v>40738</v>
          </cell>
          <cell r="L5334">
            <v>278775</v>
          </cell>
        </row>
        <row r="5335">
          <cell r="B5335">
            <v>20000000</v>
          </cell>
          <cell r="C5335">
            <v>40004</v>
          </cell>
          <cell r="F5335">
            <v>15745095.5</v>
          </cell>
          <cell r="G5335">
            <v>915507</v>
          </cell>
          <cell r="H5335">
            <v>35.950000000000003</v>
          </cell>
          <cell r="I5335">
            <v>0.35950000000000004</v>
          </cell>
          <cell r="J5335">
            <v>40039</v>
          </cell>
          <cell r="K5335">
            <v>41104</v>
          </cell>
          <cell r="L5335">
            <v>390000</v>
          </cell>
        </row>
        <row r="5336">
          <cell r="B5336">
            <v>4000000</v>
          </cell>
          <cell r="C5336">
            <v>40004</v>
          </cell>
          <cell r="F5336">
            <v>2607630.6</v>
          </cell>
          <cell r="G5336">
            <v>254661</v>
          </cell>
          <cell r="H5336">
            <v>44.54</v>
          </cell>
          <cell r="I5336">
            <v>0.44540000000000002</v>
          </cell>
          <cell r="J5336">
            <v>40039</v>
          </cell>
          <cell r="K5336">
            <v>40738</v>
          </cell>
          <cell r="L5336">
            <v>106200</v>
          </cell>
        </row>
        <row r="5337">
          <cell r="B5337">
            <v>5000000</v>
          </cell>
          <cell r="C5337">
            <v>40004</v>
          </cell>
          <cell r="D5337" t="str">
            <v>A</v>
          </cell>
          <cell r="E5337" t="str">
            <v>T</v>
          </cell>
          <cell r="F5337">
            <v>5809888.1399999997</v>
          </cell>
          <cell r="G5337">
            <v>318326</v>
          </cell>
          <cell r="H5337">
            <v>44.54</v>
          </cell>
          <cell r="I5337">
            <v>0.44540000000000002</v>
          </cell>
          <cell r="J5337">
            <v>40039</v>
          </cell>
          <cell r="K5337">
            <v>40738</v>
          </cell>
          <cell r="L5337">
            <v>132750</v>
          </cell>
        </row>
        <row r="5338">
          <cell r="B5338">
            <v>4000000</v>
          </cell>
          <cell r="C5338">
            <v>40004</v>
          </cell>
          <cell r="F5338">
            <v>1647274.55</v>
          </cell>
          <cell r="G5338">
            <v>302221</v>
          </cell>
          <cell r="H5338">
            <v>41.5</v>
          </cell>
          <cell r="I5338">
            <v>0.41499999999999998</v>
          </cell>
          <cell r="J5338">
            <v>40039</v>
          </cell>
          <cell r="K5338">
            <v>40557</v>
          </cell>
          <cell r="L5338">
            <v>106000</v>
          </cell>
        </row>
        <row r="5339">
          <cell r="B5339">
            <v>5500000</v>
          </cell>
          <cell r="C5339">
            <v>40004</v>
          </cell>
          <cell r="G5339">
            <v>560072</v>
          </cell>
          <cell r="H5339">
            <v>38.729999999999997</v>
          </cell>
          <cell r="I5339">
            <v>0.38729999999999998</v>
          </cell>
          <cell r="J5339">
            <v>40039</v>
          </cell>
          <cell r="K5339">
            <v>40373</v>
          </cell>
          <cell r="L5339">
            <v>145750</v>
          </cell>
        </row>
        <row r="5340">
          <cell r="B5340">
            <v>11500000</v>
          </cell>
          <cell r="C5340">
            <v>40004</v>
          </cell>
          <cell r="E5340" t="str">
            <v>P</v>
          </cell>
          <cell r="F5340">
            <v>1502337.16</v>
          </cell>
          <cell r="G5340">
            <v>1154970</v>
          </cell>
          <cell r="H5340">
            <v>35.94</v>
          </cell>
          <cell r="I5340">
            <v>0.3594</v>
          </cell>
          <cell r="J5340">
            <v>40039</v>
          </cell>
          <cell r="K5340">
            <v>40373</v>
          </cell>
          <cell r="L5340">
            <v>304750</v>
          </cell>
        </row>
        <row r="5341">
          <cell r="B5341">
            <v>14000000</v>
          </cell>
          <cell r="C5341">
            <v>40004</v>
          </cell>
          <cell r="F5341">
            <v>11056695.41</v>
          </cell>
          <cell r="G5341">
            <v>640855</v>
          </cell>
          <cell r="H5341">
            <v>35.950000000000003</v>
          </cell>
          <cell r="I5341">
            <v>0.35950000000000004</v>
          </cell>
          <cell r="J5341">
            <v>40039</v>
          </cell>
          <cell r="K5341">
            <v>41104</v>
          </cell>
          <cell r="L5341">
            <v>273000</v>
          </cell>
        </row>
        <row r="5342">
          <cell r="B5342">
            <v>13000000</v>
          </cell>
          <cell r="C5342">
            <v>40004</v>
          </cell>
          <cell r="F5342">
            <v>-160373.73000000001</v>
          </cell>
          <cell r="G5342">
            <v>595080</v>
          </cell>
          <cell r="H5342">
            <v>35.950000000000003</v>
          </cell>
          <cell r="I5342">
            <v>0.35950000000000004</v>
          </cell>
          <cell r="J5342">
            <v>40039</v>
          </cell>
          <cell r="K5342">
            <v>41104</v>
          </cell>
          <cell r="L5342">
            <v>253500</v>
          </cell>
        </row>
        <row r="5343">
          <cell r="B5343">
            <v>6000000</v>
          </cell>
          <cell r="C5343">
            <v>40004</v>
          </cell>
          <cell r="E5343" t="str">
            <v>P</v>
          </cell>
          <cell r="F5343">
            <v>140512.64000000001</v>
          </cell>
          <cell r="G5343">
            <v>610988</v>
          </cell>
          <cell r="H5343">
            <v>38.729999999999997</v>
          </cell>
          <cell r="I5343">
            <v>0.38729999999999998</v>
          </cell>
          <cell r="J5343">
            <v>40039</v>
          </cell>
          <cell r="K5343">
            <v>40373</v>
          </cell>
          <cell r="L5343">
            <v>159000</v>
          </cell>
        </row>
        <row r="5344">
          <cell r="B5344">
            <v>10500000</v>
          </cell>
          <cell r="C5344">
            <v>40004</v>
          </cell>
          <cell r="E5344" t="str">
            <v>Q</v>
          </cell>
          <cell r="F5344">
            <v>7940968.8300000001</v>
          </cell>
          <cell r="G5344">
            <v>620221</v>
          </cell>
          <cell r="H5344">
            <v>36.04</v>
          </cell>
          <cell r="I5344">
            <v>0.3604</v>
          </cell>
          <cell r="J5344">
            <v>40039</v>
          </cell>
          <cell r="K5344">
            <v>40738</v>
          </cell>
          <cell r="L5344">
            <v>278775</v>
          </cell>
        </row>
        <row r="5345">
          <cell r="B5345">
            <v>3000000</v>
          </cell>
          <cell r="C5345">
            <v>40004</v>
          </cell>
          <cell r="F5345">
            <v>2500028.7200000002</v>
          </cell>
          <cell r="G5345">
            <v>165837</v>
          </cell>
          <cell r="H5345">
            <v>51.88</v>
          </cell>
          <cell r="I5345">
            <v>0.51880000000000004</v>
          </cell>
          <cell r="J5345">
            <v>40039</v>
          </cell>
          <cell r="K5345">
            <v>41104</v>
          </cell>
          <cell r="L5345">
            <v>58500</v>
          </cell>
        </row>
        <row r="5346">
          <cell r="B5346">
            <v>3500000</v>
          </cell>
          <cell r="C5346">
            <v>40004</v>
          </cell>
          <cell r="E5346" t="str">
            <v>P</v>
          </cell>
          <cell r="F5346">
            <v>2504986.34</v>
          </cell>
          <cell r="G5346">
            <v>222828</v>
          </cell>
          <cell r="H5346">
            <v>44.54</v>
          </cell>
          <cell r="I5346">
            <v>0.44540000000000002</v>
          </cell>
          <cell r="J5346">
            <v>40039</v>
          </cell>
          <cell r="K5346">
            <v>40738</v>
          </cell>
          <cell r="L5346">
            <v>92925</v>
          </cell>
        </row>
        <row r="5347">
          <cell r="B5347">
            <v>16000000</v>
          </cell>
          <cell r="C5347">
            <v>40004</v>
          </cell>
          <cell r="D5347" t="str">
            <v>A</v>
          </cell>
          <cell r="E5347" t="str">
            <v>S</v>
          </cell>
          <cell r="F5347">
            <v>15450281.93</v>
          </cell>
          <cell r="G5347">
            <v>732406</v>
          </cell>
          <cell r="H5347">
            <v>35.950000000000003</v>
          </cell>
          <cell r="I5347">
            <v>0.35950000000000004</v>
          </cell>
          <cell r="J5347">
            <v>40039</v>
          </cell>
          <cell r="K5347">
            <v>41104</v>
          </cell>
          <cell r="L5347">
            <v>312000</v>
          </cell>
        </row>
        <row r="5348">
          <cell r="B5348">
            <v>5000000</v>
          </cell>
          <cell r="C5348">
            <v>40004</v>
          </cell>
          <cell r="F5348">
            <v>2041618.31</v>
          </cell>
          <cell r="G5348">
            <v>377777</v>
          </cell>
          <cell r="H5348">
            <v>41.5</v>
          </cell>
          <cell r="I5348">
            <v>0.41499999999999998</v>
          </cell>
          <cell r="J5348">
            <v>40039</v>
          </cell>
          <cell r="K5348">
            <v>40557</v>
          </cell>
          <cell r="L5348">
            <v>132500</v>
          </cell>
        </row>
        <row r="5349">
          <cell r="B5349">
            <v>15000000</v>
          </cell>
          <cell r="C5349">
            <v>40004</v>
          </cell>
          <cell r="F5349">
            <v>8693246.4900000002</v>
          </cell>
          <cell r="G5349">
            <v>833528</v>
          </cell>
          <cell r="H5349">
            <v>29.33</v>
          </cell>
          <cell r="I5349">
            <v>0.29330000000000001</v>
          </cell>
          <cell r="J5349">
            <v>40039</v>
          </cell>
          <cell r="K5349">
            <v>40738</v>
          </cell>
          <cell r="L5349">
            <v>246750</v>
          </cell>
        </row>
        <row r="5350">
          <cell r="B5350">
            <v>5000000</v>
          </cell>
          <cell r="C5350">
            <v>40004</v>
          </cell>
          <cell r="E5350" t="str">
            <v>R</v>
          </cell>
          <cell r="F5350">
            <v>3440971.02</v>
          </cell>
          <cell r="G5350">
            <v>347276</v>
          </cell>
          <cell r="H5350">
            <v>29.57</v>
          </cell>
          <cell r="I5350">
            <v>0.29570000000000002</v>
          </cell>
          <cell r="J5350">
            <v>40039</v>
          </cell>
          <cell r="K5350">
            <v>40557</v>
          </cell>
          <cell r="L5350">
            <v>82000</v>
          </cell>
        </row>
        <row r="5351">
          <cell r="B5351">
            <v>16000000</v>
          </cell>
          <cell r="C5351">
            <v>40004</v>
          </cell>
          <cell r="F5351">
            <v>9540487.4399999995</v>
          </cell>
          <cell r="G5351">
            <v>945098</v>
          </cell>
          <cell r="H5351">
            <v>36.04</v>
          </cell>
          <cell r="I5351">
            <v>0.3604</v>
          </cell>
          <cell r="J5351">
            <v>40039</v>
          </cell>
          <cell r="K5351">
            <v>40738</v>
          </cell>
          <cell r="L5351">
            <v>424800</v>
          </cell>
        </row>
        <row r="5352">
          <cell r="B5352">
            <v>4000000</v>
          </cell>
          <cell r="C5352">
            <v>40004</v>
          </cell>
          <cell r="F5352">
            <v>2321969.7200000002</v>
          </cell>
          <cell r="G5352">
            <v>222275</v>
          </cell>
          <cell r="H5352">
            <v>29.33</v>
          </cell>
          <cell r="I5352">
            <v>0.29330000000000001</v>
          </cell>
          <cell r="J5352">
            <v>40039</v>
          </cell>
          <cell r="K5352">
            <v>40738</v>
          </cell>
          <cell r="L5352">
            <v>65800</v>
          </cell>
        </row>
        <row r="5353">
          <cell r="B5353">
            <v>6000000</v>
          </cell>
          <cell r="C5353">
            <v>40004</v>
          </cell>
          <cell r="F5353">
            <v>3396337.42</v>
          </cell>
          <cell r="G5353">
            <v>333412</v>
          </cell>
          <cell r="H5353">
            <v>29.33</v>
          </cell>
          <cell r="I5353">
            <v>0.29330000000000001</v>
          </cell>
          <cell r="J5353">
            <v>40039</v>
          </cell>
          <cell r="K5353">
            <v>40738</v>
          </cell>
          <cell r="L5353">
            <v>98700</v>
          </cell>
        </row>
        <row r="5354">
          <cell r="B5354">
            <v>5000000</v>
          </cell>
          <cell r="C5354">
            <v>40004</v>
          </cell>
          <cell r="F5354">
            <v>5556.49</v>
          </cell>
          <cell r="G5354">
            <v>486158</v>
          </cell>
          <cell r="H5354">
            <v>29.48</v>
          </cell>
          <cell r="I5354">
            <v>0.29480000000000001</v>
          </cell>
          <cell r="J5354">
            <v>40039</v>
          </cell>
          <cell r="K5354">
            <v>40373</v>
          </cell>
          <cell r="L5354">
            <v>82000</v>
          </cell>
        </row>
        <row r="5355">
          <cell r="B5355">
            <v>6000000</v>
          </cell>
          <cell r="C5355">
            <v>40004</v>
          </cell>
          <cell r="F5355">
            <v>3734015.49</v>
          </cell>
          <cell r="G5355">
            <v>381991</v>
          </cell>
          <cell r="H5355">
            <v>44.54</v>
          </cell>
          <cell r="I5355">
            <v>0.44540000000000002</v>
          </cell>
          <cell r="J5355">
            <v>40039</v>
          </cell>
          <cell r="K5355">
            <v>40738</v>
          </cell>
          <cell r="L5355">
            <v>159300</v>
          </cell>
        </row>
        <row r="5356">
          <cell r="B5356">
            <v>20000000</v>
          </cell>
          <cell r="C5356">
            <v>40004</v>
          </cell>
          <cell r="F5356">
            <v>12015191.720000001</v>
          </cell>
          <cell r="G5356">
            <v>1181373</v>
          </cell>
          <cell r="H5356">
            <v>36.04</v>
          </cell>
          <cell r="I5356">
            <v>0.3604</v>
          </cell>
          <cell r="J5356">
            <v>40039</v>
          </cell>
          <cell r="K5356">
            <v>40738</v>
          </cell>
          <cell r="L5356">
            <v>531000</v>
          </cell>
        </row>
        <row r="5357">
          <cell r="B5357">
            <v>3000000</v>
          </cell>
          <cell r="C5357">
            <v>40004</v>
          </cell>
          <cell r="E5357" t="str">
            <v>P</v>
          </cell>
          <cell r="F5357">
            <v>2269333.59</v>
          </cell>
          <cell r="G5357">
            <v>190996</v>
          </cell>
          <cell r="H5357">
            <v>44.54</v>
          </cell>
          <cell r="I5357">
            <v>0.44540000000000002</v>
          </cell>
          <cell r="J5357">
            <v>40039</v>
          </cell>
          <cell r="K5357">
            <v>40738</v>
          </cell>
          <cell r="L5357">
            <v>79650</v>
          </cell>
        </row>
        <row r="5358">
          <cell r="B5358">
            <v>7000000</v>
          </cell>
          <cell r="C5358">
            <v>40004</v>
          </cell>
          <cell r="E5358" t="str">
            <v>R</v>
          </cell>
          <cell r="F5358">
            <v>6398739.0999999996</v>
          </cell>
          <cell r="G5358">
            <v>445656</v>
          </cell>
          <cell r="H5358">
            <v>44.54</v>
          </cell>
          <cell r="I5358">
            <v>0.44540000000000002</v>
          </cell>
          <cell r="J5358">
            <v>40039</v>
          </cell>
          <cell r="K5358">
            <v>40738</v>
          </cell>
          <cell r="L5358">
            <v>185850</v>
          </cell>
        </row>
        <row r="5359">
          <cell r="B5359">
            <v>3500000</v>
          </cell>
          <cell r="C5359">
            <v>40004</v>
          </cell>
          <cell r="F5359">
            <v>2138050.08</v>
          </cell>
          <cell r="G5359">
            <v>222828</v>
          </cell>
          <cell r="H5359">
            <v>44.54</v>
          </cell>
          <cell r="I5359">
            <v>0.44540000000000002</v>
          </cell>
          <cell r="J5359">
            <v>40039</v>
          </cell>
          <cell r="K5359">
            <v>40738</v>
          </cell>
          <cell r="L5359">
            <v>92925</v>
          </cell>
        </row>
        <row r="5360">
          <cell r="B5360">
            <v>7000000</v>
          </cell>
          <cell r="C5360">
            <v>40004</v>
          </cell>
          <cell r="E5360" t="str">
            <v>P</v>
          </cell>
          <cell r="F5360">
            <v>6445645.79</v>
          </cell>
          <cell r="G5360">
            <v>386953</v>
          </cell>
          <cell r="H5360">
            <v>51.88</v>
          </cell>
          <cell r="I5360">
            <v>0.51880000000000004</v>
          </cell>
          <cell r="J5360">
            <v>40039</v>
          </cell>
          <cell r="K5360">
            <v>41104</v>
          </cell>
          <cell r="L5360">
            <v>136500</v>
          </cell>
        </row>
        <row r="5361">
          <cell r="B5361">
            <v>5500000</v>
          </cell>
          <cell r="C5361">
            <v>40004</v>
          </cell>
          <cell r="F5361">
            <v>3406227.12</v>
          </cell>
          <cell r="G5361">
            <v>350158</v>
          </cell>
          <cell r="H5361">
            <v>44.54</v>
          </cell>
          <cell r="I5361">
            <v>0.44540000000000002</v>
          </cell>
          <cell r="J5361">
            <v>40039</v>
          </cell>
          <cell r="K5361">
            <v>40738</v>
          </cell>
          <cell r="L5361">
            <v>146025</v>
          </cell>
        </row>
        <row r="5362">
          <cell r="B5362">
            <v>15000000</v>
          </cell>
          <cell r="C5362">
            <v>40004</v>
          </cell>
          <cell r="F5362">
            <v>8985539.8499999996</v>
          </cell>
          <cell r="G5362">
            <v>886030</v>
          </cell>
          <cell r="H5362">
            <v>36.04</v>
          </cell>
          <cell r="I5362">
            <v>0.3604</v>
          </cell>
          <cell r="J5362">
            <v>40039</v>
          </cell>
          <cell r="K5362">
            <v>40738</v>
          </cell>
          <cell r="L5362">
            <v>398250</v>
          </cell>
        </row>
        <row r="5363">
          <cell r="B5363">
            <v>13500000</v>
          </cell>
          <cell r="C5363">
            <v>40004</v>
          </cell>
          <cell r="F5363">
            <v>111755.35</v>
          </cell>
          <cell r="G5363">
            <v>1355834</v>
          </cell>
          <cell r="H5363">
            <v>35.94</v>
          </cell>
          <cell r="I5363">
            <v>0.3594</v>
          </cell>
          <cell r="J5363">
            <v>40039</v>
          </cell>
          <cell r="K5363">
            <v>40373</v>
          </cell>
          <cell r="L5363">
            <v>357750</v>
          </cell>
        </row>
        <row r="5364">
          <cell r="B5364">
            <v>12000000</v>
          </cell>
          <cell r="C5364">
            <v>40004</v>
          </cell>
          <cell r="E5364" t="str">
            <v>P</v>
          </cell>
          <cell r="F5364">
            <v>6009596.6600000001</v>
          </cell>
          <cell r="G5364">
            <v>873058</v>
          </cell>
          <cell r="H5364">
            <v>36.090000000000003</v>
          </cell>
          <cell r="I5364">
            <v>0.36090000000000005</v>
          </cell>
          <cell r="J5364">
            <v>40039</v>
          </cell>
          <cell r="K5364">
            <v>40557</v>
          </cell>
          <cell r="L5364">
            <v>318000</v>
          </cell>
        </row>
        <row r="5365">
          <cell r="B5365">
            <v>9000000</v>
          </cell>
          <cell r="C5365">
            <v>40004</v>
          </cell>
          <cell r="E5365" t="str">
            <v>P</v>
          </cell>
          <cell r="F5365">
            <v>8330024.6600000001</v>
          </cell>
          <cell r="G5365">
            <v>497511</v>
          </cell>
          <cell r="H5365">
            <v>51.88</v>
          </cell>
          <cell r="I5365">
            <v>0.51880000000000004</v>
          </cell>
          <cell r="J5365">
            <v>40039</v>
          </cell>
          <cell r="K5365">
            <v>41104</v>
          </cell>
          <cell r="L5365">
            <v>175500</v>
          </cell>
        </row>
        <row r="5366">
          <cell r="B5366">
            <v>18000000</v>
          </cell>
          <cell r="C5366">
            <v>40004</v>
          </cell>
          <cell r="F5366">
            <v>12978081.17</v>
          </cell>
          <cell r="G5366">
            <v>823956</v>
          </cell>
          <cell r="H5366">
            <v>35.950000000000003</v>
          </cell>
          <cell r="I5366">
            <v>0.35950000000000004</v>
          </cell>
          <cell r="J5366">
            <v>40039</v>
          </cell>
          <cell r="K5366">
            <v>41104</v>
          </cell>
          <cell r="L5366">
            <v>351000</v>
          </cell>
        </row>
        <row r="5367">
          <cell r="B5367">
            <v>12000000</v>
          </cell>
          <cell r="C5367">
            <v>40004</v>
          </cell>
          <cell r="E5367" t="str">
            <v>P</v>
          </cell>
          <cell r="F5367">
            <v>9911639.9499999993</v>
          </cell>
          <cell r="G5367">
            <v>549304</v>
          </cell>
          <cell r="H5367">
            <v>35.950000000000003</v>
          </cell>
          <cell r="I5367">
            <v>0.35950000000000004</v>
          </cell>
          <cell r="J5367">
            <v>40039</v>
          </cell>
          <cell r="K5367">
            <v>41104</v>
          </cell>
          <cell r="L5367">
            <v>234000</v>
          </cell>
        </row>
        <row r="5368">
          <cell r="B5368">
            <v>16000000</v>
          </cell>
          <cell r="C5368">
            <v>40004</v>
          </cell>
          <cell r="F5368">
            <v>6454668.3899999997</v>
          </cell>
          <cell r="G5368">
            <v>1164077</v>
          </cell>
          <cell r="H5368">
            <v>36.090000000000003</v>
          </cell>
          <cell r="I5368">
            <v>0.36090000000000005</v>
          </cell>
          <cell r="J5368">
            <v>40039</v>
          </cell>
          <cell r="K5368">
            <v>40557</v>
          </cell>
          <cell r="L5368">
            <v>424000</v>
          </cell>
        </row>
        <row r="5369">
          <cell r="B5369">
            <v>11000000</v>
          </cell>
          <cell r="C5369">
            <v>40004</v>
          </cell>
          <cell r="F5369">
            <v>6581814.9000000004</v>
          </cell>
          <cell r="G5369">
            <v>649755</v>
          </cell>
          <cell r="H5369">
            <v>36.04</v>
          </cell>
          <cell r="I5369">
            <v>0.3604</v>
          </cell>
          <cell r="J5369">
            <v>40039</v>
          </cell>
          <cell r="K5369">
            <v>40738</v>
          </cell>
          <cell r="L5369">
            <v>292050</v>
          </cell>
        </row>
        <row r="5370">
          <cell r="B5370">
            <v>10000000</v>
          </cell>
          <cell r="C5370">
            <v>40004</v>
          </cell>
          <cell r="G5370">
            <v>1018313</v>
          </cell>
          <cell r="H5370">
            <v>38.729999999999997</v>
          </cell>
          <cell r="I5370">
            <v>0.38729999999999998</v>
          </cell>
          <cell r="J5370">
            <v>40039</v>
          </cell>
          <cell r="K5370">
            <v>40373</v>
          </cell>
          <cell r="L5370">
            <v>265000</v>
          </cell>
        </row>
        <row r="5371">
          <cell r="B5371">
            <v>14000000</v>
          </cell>
          <cell r="C5371">
            <v>40004</v>
          </cell>
          <cell r="E5371" t="str">
            <v>R</v>
          </cell>
          <cell r="F5371">
            <v>11429068.01</v>
          </cell>
          <cell r="G5371">
            <v>826961</v>
          </cell>
          <cell r="H5371">
            <v>36.04</v>
          </cell>
          <cell r="I5371">
            <v>0.3604</v>
          </cell>
          <cell r="J5371">
            <v>40039</v>
          </cell>
          <cell r="K5371">
            <v>40738</v>
          </cell>
          <cell r="L5371">
            <v>371700</v>
          </cell>
        </row>
        <row r="5372">
          <cell r="B5372">
            <v>10000000</v>
          </cell>
          <cell r="C5372">
            <v>40004</v>
          </cell>
          <cell r="F5372">
            <v>8580390.3100000005</v>
          </cell>
          <cell r="G5372">
            <v>552789</v>
          </cell>
          <cell r="H5372">
            <v>51.88</v>
          </cell>
          <cell r="I5372">
            <v>0.51880000000000004</v>
          </cell>
          <cell r="J5372">
            <v>40039</v>
          </cell>
          <cell r="K5372">
            <v>41104</v>
          </cell>
          <cell r="L5372">
            <v>195000</v>
          </cell>
        </row>
        <row r="5373">
          <cell r="B5373">
            <v>16500000</v>
          </cell>
          <cell r="C5373">
            <v>40004</v>
          </cell>
          <cell r="F5373">
            <v>6891321.1100000003</v>
          </cell>
          <cell r="G5373">
            <v>1200455</v>
          </cell>
          <cell r="H5373">
            <v>36.090000000000003</v>
          </cell>
          <cell r="I5373">
            <v>0.36090000000000005</v>
          </cell>
          <cell r="J5373">
            <v>40039</v>
          </cell>
          <cell r="K5373">
            <v>40557</v>
          </cell>
          <cell r="L5373">
            <v>437250</v>
          </cell>
        </row>
        <row r="5374">
          <cell r="B5374">
            <v>12000000</v>
          </cell>
          <cell r="C5374">
            <v>40004</v>
          </cell>
          <cell r="E5374" t="str">
            <v>P</v>
          </cell>
          <cell r="F5374">
            <v>9799234.9199999999</v>
          </cell>
          <cell r="G5374">
            <v>549304</v>
          </cell>
          <cell r="H5374">
            <v>35.950000000000003</v>
          </cell>
          <cell r="I5374">
            <v>0.35950000000000004</v>
          </cell>
          <cell r="J5374">
            <v>40039</v>
          </cell>
          <cell r="K5374">
            <v>41104</v>
          </cell>
          <cell r="L5374">
            <v>234000</v>
          </cell>
        </row>
        <row r="5375">
          <cell r="B5375">
            <v>3500000</v>
          </cell>
          <cell r="C5375">
            <v>40004</v>
          </cell>
          <cell r="F5375">
            <v>2633948.33</v>
          </cell>
          <cell r="G5375">
            <v>204171</v>
          </cell>
          <cell r="H5375">
            <v>48.86</v>
          </cell>
          <cell r="I5375">
            <v>0.48859999999999998</v>
          </cell>
          <cell r="J5375">
            <v>40039</v>
          </cell>
          <cell r="K5375">
            <v>40922</v>
          </cell>
          <cell r="L5375">
            <v>85750</v>
          </cell>
        </row>
        <row r="5376">
          <cell r="B5376">
            <v>6500000</v>
          </cell>
          <cell r="C5376">
            <v>40004</v>
          </cell>
          <cell r="F5376">
            <v>4027334.17</v>
          </cell>
          <cell r="G5376">
            <v>413824</v>
          </cell>
          <cell r="H5376">
            <v>44.54</v>
          </cell>
          <cell r="I5376">
            <v>0.44540000000000002</v>
          </cell>
          <cell r="J5376">
            <v>40039</v>
          </cell>
          <cell r="K5376">
            <v>40738</v>
          </cell>
          <cell r="L5376">
            <v>172575</v>
          </cell>
        </row>
        <row r="5377">
          <cell r="B5377">
            <v>2000000</v>
          </cell>
          <cell r="C5377">
            <v>40004</v>
          </cell>
          <cell r="G5377">
            <v>203663</v>
          </cell>
          <cell r="H5377">
            <v>38.729999999999997</v>
          </cell>
          <cell r="I5377">
            <v>0.38729999999999998</v>
          </cell>
          <cell r="J5377">
            <v>40039</v>
          </cell>
          <cell r="K5377">
            <v>40373</v>
          </cell>
          <cell r="L5377">
            <v>53000</v>
          </cell>
        </row>
        <row r="5378">
          <cell r="B5378">
            <v>10500000</v>
          </cell>
          <cell r="C5378">
            <v>40007</v>
          </cell>
          <cell r="F5378">
            <v>6188805.7300000004</v>
          </cell>
          <cell r="G5378">
            <v>620221</v>
          </cell>
          <cell r="H5378">
            <v>36.04</v>
          </cell>
          <cell r="I5378">
            <v>0.3604</v>
          </cell>
          <cell r="J5378">
            <v>40048</v>
          </cell>
          <cell r="K5378">
            <v>40747</v>
          </cell>
          <cell r="L5378">
            <v>278775</v>
          </cell>
        </row>
        <row r="5379">
          <cell r="B5379">
            <v>15000000</v>
          </cell>
          <cell r="C5379">
            <v>40007</v>
          </cell>
          <cell r="F5379">
            <v>8955959.3100000005</v>
          </cell>
          <cell r="G5379">
            <v>886030</v>
          </cell>
          <cell r="H5379">
            <v>36.04</v>
          </cell>
          <cell r="I5379">
            <v>0.3604</v>
          </cell>
          <cell r="J5379">
            <v>40048</v>
          </cell>
          <cell r="K5379">
            <v>40747</v>
          </cell>
          <cell r="L5379">
            <v>398250</v>
          </cell>
        </row>
        <row r="5380">
          <cell r="B5380">
            <v>5000000</v>
          </cell>
          <cell r="C5380">
            <v>40007</v>
          </cell>
          <cell r="F5380">
            <v>3235058.11</v>
          </cell>
          <cell r="G5380">
            <v>318326</v>
          </cell>
          <cell r="H5380">
            <v>44.54</v>
          </cell>
          <cell r="I5380">
            <v>0.44540000000000002</v>
          </cell>
          <cell r="J5380">
            <v>40048</v>
          </cell>
          <cell r="K5380">
            <v>40747</v>
          </cell>
          <cell r="L5380">
            <v>132750</v>
          </cell>
        </row>
        <row r="5381">
          <cell r="B5381">
            <v>8000000</v>
          </cell>
          <cell r="C5381">
            <v>40007</v>
          </cell>
          <cell r="F5381">
            <v>3690557.59</v>
          </cell>
          <cell r="G5381">
            <v>604442</v>
          </cell>
          <cell r="H5381">
            <v>41.5</v>
          </cell>
          <cell r="I5381">
            <v>0.41499999999999998</v>
          </cell>
          <cell r="J5381">
            <v>40048</v>
          </cell>
          <cell r="K5381">
            <v>40566</v>
          </cell>
          <cell r="L5381">
            <v>212000</v>
          </cell>
        </row>
        <row r="5382">
          <cell r="B5382">
            <v>3500000</v>
          </cell>
          <cell r="C5382">
            <v>40007</v>
          </cell>
          <cell r="F5382">
            <v>1418921.56</v>
          </cell>
          <cell r="G5382">
            <v>264444</v>
          </cell>
          <cell r="H5382">
            <v>41.5</v>
          </cell>
          <cell r="I5382">
            <v>0.41499999999999998</v>
          </cell>
          <cell r="J5382">
            <v>40048</v>
          </cell>
          <cell r="K5382">
            <v>40566</v>
          </cell>
          <cell r="L5382">
            <v>92750</v>
          </cell>
        </row>
        <row r="5383">
          <cell r="B5383">
            <v>10000000</v>
          </cell>
          <cell r="C5383">
            <v>40007</v>
          </cell>
          <cell r="F5383">
            <v>6053966.4000000004</v>
          </cell>
          <cell r="G5383">
            <v>636651</v>
          </cell>
          <cell r="H5383">
            <v>44.54</v>
          </cell>
          <cell r="I5383">
            <v>0.44540000000000002</v>
          </cell>
          <cell r="J5383">
            <v>40048</v>
          </cell>
          <cell r="K5383">
            <v>40747</v>
          </cell>
          <cell r="L5383">
            <v>265500</v>
          </cell>
        </row>
        <row r="5384">
          <cell r="B5384">
            <v>4000000</v>
          </cell>
          <cell r="C5384">
            <v>40007</v>
          </cell>
          <cell r="F5384">
            <v>1986920.16</v>
          </cell>
          <cell r="G5384">
            <v>254661</v>
          </cell>
          <cell r="H5384">
            <v>44.54</v>
          </cell>
          <cell r="I5384">
            <v>0.44540000000000002</v>
          </cell>
          <cell r="J5384">
            <v>40048</v>
          </cell>
          <cell r="K5384">
            <v>40747</v>
          </cell>
          <cell r="L5384">
            <v>106200</v>
          </cell>
        </row>
        <row r="5385">
          <cell r="B5385">
            <v>4000000</v>
          </cell>
          <cell r="C5385">
            <v>40007</v>
          </cell>
          <cell r="D5385" t="str">
            <v>A</v>
          </cell>
          <cell r="E5385" t="str">
            <v>P</v>
          </cell>
          <cell r="F5385">
            <v>4273830.2699999996</v>
          </cell>
          <cell r="G5385">
            <v>221116</v>
          </cell>
          <cell r="H5385">
            <v>51.88</v>
          </cell>
          <cell r="I5385">
            <v>0.51880000000000004</v>
          </cell>
          <cell r="J5385">
            <v>40048</v>
          </cell>
          <cell r="K5385">
            <v>41113</v>
          </cell>
          <cell r="L5385">
            <v>78000</v>
          </cell>
        </row>
        <row r="5386">
          <cell r="B5386">
            <v>5000000</v>
          </cell>
          <cell r="C5386">
            <v>40007</v>
          </cell>
          <cell r="F5386">
            <v>1544070.43</v>
          </cell>
          <cell r="G5386">
            <v>509157</v>
          </cell>
          <cell r="H5386">
            <v>38.729999999999997</v>
          </cell>
          <cell r="I5386">
            <v>0.38729999999999998</v>
          </cell>
          <cell r="J5386">
            <v>40048</v>
          </cell>
          <cell r="K5386">
            <v>40382</v>
          </cell>
          <cell r="L5386">
            <v>132500</v>
          </cell>
        </row>
        <row r="5387">
          <cell r="B5387">
            <v>5000000</v>
          </cell>
          <cell r="C5387">
            <v>40007</v>
          </cell>
          <cell r="F5387">
            <v>-531.33000000000004</v>
          </cell>
          <cell r="G5387">
            <v>509157</v>
          </cell>
          <cell r="H5387">
            <v>38.729999999999997</v>
          </cell>
          <cell r="I5387">
            <v>0.38729999999999998</v>
          </cell>
          <cell r="J5387">
            <v>40048</v>
          </cell>
          <cell r="K5387">
            <v>40382</v>
          </cell>
          <cell r="L5387">
            <v>132500</v>
          </cell>
        </row>
        <row r="5388">
          <cell r="B5388">
            <v>10000000</v>
          </cell>
          <cell r="C5388">
            <v>40007</v>
          </cell>
          <cell r="F5388">
            <v>6756040.0099999998</v>
          </cell>
          <cell r="G5388">
            <v>472326</v>
          </cell>
          <cell r="H5388">
            <v>28.97</v>
          </cell>
          <cell r="I5388">
            <v>0.28970000000000001</v>
          </cell>
          <cell r="J5388">
            <v>40048</v>
          </cell>
          <cell r="K5388">
            <v>40931</v>
          </cell>
          <cell r="L5388">
            <v>144000</v>
          </cell>
        </row>
        <row r="5389">
          <cell r="B5389">
            <v>5000000</v>
          </cell>
          <cell r="C5389">
            <v>40007</v>
          </cell>
          <cell r="D5389" t="str">
            <v>A</v>
          </cell>
          <cell r="E5389" t="str">
            <v>T</v>
          </cell>
          <cell r="F5389">
            <v>5508520.9699999997</v>
          </cell>
          <cell r="G5389">
            <v>318326</v>
          </cell>
          <cell r="H5389">
            <v>44.54</v>
          </cell>
          <cell r="I5389">
            <v>0.44540000000000002</v>
          </cell>
          <cell r="J5389">
            <v>40048</v>
          </cell>
          <cell r="K5389">
            <v>40747</v>
          </cell>
          <cell r="L5389">
            <v>132750</v>
          </cell>
        </row>
        <row r="5390">
          <cell r="B5390">
            <v>7000000</v>
          </cell>
          <cell r="C5390">
            <v>40007</v>
          </cell>
          <cell r="F5390">
            <v>4026381.55</v>
          </cell>
          <cell r="G5390">
            <v>445656</v>
          </cell>
          <cell r="H5390">
            <v>44.54</v>
          </cell>
          <cell r="I5390">
            <v>0.44540000000000002</v>
          </cell>
          <cell r="J5390">
            <v>40048</v>
          </cell>
          <cell r="K5390">
            <v>40747</v>
          </cell>
          <cell r="L5390">
            <v>185850</v>
          </cell>
        </row>
        <row r="5391">
          <cell r="B5391">
            <v>10500000</v>
          </cell>
          <cell r="C5391">
            <v>40007</v>
          </cell>
          <cell r="E5391" t="str">
            <v>P</v>
          </cell>
          <cell r="F5391">
            <v>7538564.3600000003</v>
          </cell>
          <cell r="G5391">
            <v>620221</v>
          </cell>
          <cell r="H5391">
            <v>36.04</v>
          </cell>
          <cell r="I5391">
            <v>0.3604</v>
          </cell>
          <cell r="J5391">
            <v>40048</v>
          </cell>
          <cell r="K5391">
            <v>40747</v>
          </cell>
          <cell r="L5391">
            <v>278775</v>
          </cell>
        </row>
        <row r="5392">
          <cell r="B5392">
            <v>15000000</v>
          </cell>
          <cell r="C5392">
            <v>40007</v>
          </cell>
          <cell r="E5392" t="str">
            <v>P</v>
          </cell>
          <cell r="F5392">
            <v>3809660.57</v>
          </cell>
          <cell r="G5392">
            <v>1506482</v>
          </cell>
          <cell r="H5392">
            <v>35.94</v>
          </cell>
          <cell r="I5392">
            <v>0.3594</v>
          </cell>
          <cell r="J5392">
            <v>40048</v>
          </cell>
          <cell r="K5392">
            <v>40382</v>
          </cell>
          <cell r="L5392">
            <v>397500</v>
          </cell>
        </row>
        <row r="5393">
          <cell r="B5393">
            <v>15000000</v>
          </cell>
          <cell r="C5393">
            <v>40007</v>
          </cell>
          <cell r="F5393">
            <v>11587863.119999999</v>
          </cell>
          <cell r="G5393">
            <v>686630</v>
          </cell>
          <cell r="H5393">
            <v>35.950000000000003</v>
          </cell>
          <cell r="I5393">
            <v>0.35950000000000004</v>
          </cell>
          <cell r="J5393">
            <v>40048</v>
          </cell>
          <cell r="K5393">
            <v>41113</v>
          </cell>
          <cell r="L5393">
            <v>292500</v>
          </cell>
        </row>
        <row r="5394">
          <cell r="B5394">
            <v>6500000</v>
          </cell>
          <cell r="C5394">
            <v>40007</v>
          </cell>
          <cell r="E5394" t="str">
            <v>Q</v>
          </cell>
          <cell r="F5394">
            <v>5745307.4500000002</v>
          </cell>
          <cell r="G5394">
            <v>413824</v>
          </cell>
          <cell r="H5394">
            <v>44.54</v>
          </cell>
          <cell r="I5394">
            <v>0.44540000000000002</v>
          </cell>
          <cell r="J5394">
            <v>40048</v>
          </cell>
          <cell r="K5394">
            <v>40747</v>
          </cell>
          <cell r="L5394">
            <v>172575</v>
          </cell>
        </row>
        <row r="5395">
          <cell r="B5395">
            <v>8000000</v>
          </cell>
          <cell r="C5395">
            <v>40007</v>
          </cell>
          <cell r="F5395">
            <v>4752682.3099999996</v>
          </cell>
          <cell r="G5395">
            <v>509321</v>
          </cell>
          <cell r="H5395">
            <v>44.54</v>
          </cell>
          <cell r="I5395">
            <v>0.44540000000000002</v>
          </cell>
          <cell r="J5395">
            <v>40048</v>
          </cell>
          <cell r="K5395">
            <v>40747</v>
          </cell>
          <cell r="L5395">
            <v>212400</v>
          </cell>
        </row>
        <row r="5396">
          <cell r="B5396">
            <v>10000000</v>
          </cell>
          <cell r="C5396">
            <v>40007</v>
          </cell>
          <cell r="E5396" t="str">
            <v>R</v>
          </cell>
          <cell r="F5396">
            <v>9202113.0500000007</v>
          </cell>
          <cell r="G5396">
            <v>636651</v>
          </cell>
          <cell r="H5396">
            <v>44.54</v>
          </cell>
          <cell r="I5396">
            <v>0.44540000000000002</v>
          </cell>
          <cell r="J5396">
            <v>40048</v>
          </cell>
          <cell r="K5396">
            <v>40747</v>
          </cell>
          <cell r="L5396">
            <v>265500</v>
          </cell>
        </row>
        <row r="5397">
          <cell r="B5397">
            <v>12490000</v>
          </cell>
          <cell r="C5397">
            <v>40007</v>
          </cell>
          <cell r="E5397" t="str">
            <v>P</v>
          </cell>
          <cell r="F5397">
            <v>1340826</v>
          </cell>
          <cell r="G5397">
            <v>1040834</v>
          </cell>
          <cell r="H5397">
            <v>0</v>
          </cell>
          <cell r="I5397">
            <v>0</v>
          </cell>
          <cell r="J5397">
            <v>40048</v>
          </cell>
          <cell r="K5397">
            <v>40382</v>
          </cell>
        </row>
        <row r="5398">
          <cell r="B5398">
            <v>3000000</v>
          </cell>
          <cell r="C5398">
            <v>40007</v>
          </cell>
          <cell r="F5398">
            <v>1184809.6599999999</v>
          </cell>
          <cell r="G5398">
            <v>226666</v>
          </cell>
          <cell r="H5398">
            <v>41.5</v>
          </cell>
          <cell r="I5398">
            <v>0.41499999999999998</v>
          </cell>
          <cell r="J5398">
            <v>40048</v>
          </cell>
          <cell r="K5398">
            <v>40566</v>
          </cell>
          <cell r="L5398">
            <v>79500</v>
          </cell>
        </row>
        <row r="5399">
          <cell r="B5399">
            <v>5000000</v>
          </cell>
          <cell r="C5399">
            <v>40007</v>
          </cell>
          <cell r="F5399">
            <v>3335442.85</v>
          </cell>
          <cell r="G5399">
            <v>377777</v>
          </cell>
          <cell r="H5399">
            <v>41.5</v>
          </cell>
          <cell r="I5399">
            <v>0.41499999999999998</v>
          </cell>
          <cell r="J5399">
            <v>40048</v>
          </cell>
          <cell r="K5399">
            <v>40566</v>
          </cell>
          <cell r="L5399">
            <v>132500</v>
          </cell>
        </row>
        <row r="5400">
          <cell r="B5400">
            <v>2000000</v>
          </cell>
          <cell r="C5400">
            <v>40007</v>
          </cell>
          <cell r="D5400" t="str">
            <v>A</v>
          </cell>
          <cell r="E5400" t="str">
            <v>T</v>
          </cell>
          <cell r="F5400">
            <v>2017656.05</v>
          </cell>
          <cell r="G5400">
            <v>203663</v>
          </cell>
          <cell r="H5400">
            <v>38.729999999999997</v>
          </cell>
          <cell r="I5400">
            <v>0.38729999999999998</v>
          </cell>
          <cell r="J5400">
            <v>40048</v>
          </cell>
          <cell r="K5400">
            <v>40382</v>
          </cell>
          <cell r="L5400">
            <v>53000</v>
          </cell>
        </row>
        <row r="5401">
          <cell r="B5401">
            <v>7000000</v>
          </cell>
          <cell r="C5401">
            <v>40007</v>
          </cell>
          <cell r="F5401">
            <v>-2897.98</v>
          </cell>
          <cell r="G5401">
            <v>712819</v>
          </cell>
          <cell r="H5401">
            <v>38.729999999999997</v>
          </cell>
          <cell r="I5401">
            <v>0.38729999999999998</v>
          </cell>
          <cell r="J5401">
            <v>40048</v>
          </cell>
          <cell r="K5401">
            <v>40382</v>
          </cell>
          <cell r="L5401">
            <v>185500</v>
          </cell>
        </row>
        <row r="5402">
          <cell r="B5402">
            <v>12000000</v>
          </cell>
          <cell r="C5402">
            <v>40007</v>
          </cell>
          <cell r="F5402">
            <v>7142091.2999999998</v>
          </cell>
          <cell r="G5402">
            <v>708824</v>
          </cell>
          <cell r="H5402">
            <v>36.04</v>
          </cell>
          <cell r="I5402">
            <v>0.3604</v>
          </cell>
          <cell r="J5402">
            <v>40048</v>
          </cell>
          <cell r="K5402">
            <v>40747</v>
          </cell>
          <cell r="L5402">
            <v>318600</v>
          </cell>
        </row>
        <row r="5403">
          <cell r="B5403">
            <v>6500000</v>
          </cell>
          <cell r="C5403">
            <v>40007</v>
          </cell>
          <cell r="F5403">
            <v>5628445.7000000002</v>
          </cell>
          <cell r="G5403">
            <v>359313</v>
          </cell>
          <cell r="H5403">
            <v>51.88</v>
          </cell>
          <cell r="I5403">
            <v>0.51880000000000004</v>
          </cell>
          <cell r="J5403">
            <v>40048</v>
          </cell>
          <cell r="K5403">
            <v>41113</v>
          </cell>
          <cell r="L5403">
            <v>126750</v>
          </cell>
        </row>
        <row r="5404">
          <cell r="B5404">
            <v>6000000</v>
          </cell>
          <cell r="C5404">
            <v>40007</v>
          </cell>
          <cell r="E5404" t="str">
            <v>Q</v>
          </cell>
          <cell r="F5404">
            <v>5112201.1100000003</v>
          </cell>
          <cell r="G5404">
            <v>381991</v>
          </cell>
          <cell r="H5404">
            <v>44.54</v>
          </cell>
          <cell r="I5404">
            <v>0.44540000000000002</v>
          </cell>
          <cell r="J5404">
            <v>40048</v>
          </cell>
          <cell r="K5404">
            <v>40747</v>
          </cell>
          <cell r="L5404">
            <v>159300</v>
          </cell>
        </row>
        <row r="5405">
          <cell r="B5405">
            <v>18000000</v>
          </cell>
          <cell r="C5405">
            <v>40007</v>
          </cell>
          <cell r="F5405">
            <v>14084879.289999999</v>
          </cell>
          <cell r="G5405">
            <v>823956</v>
          </cell>
          <cell r="H5405">
            <v>35.950000000000003</v>
          </cell>
          <cell r="I5405">
            <v>0.35950000000000004</v>
          </cell>
          <cell r="J5405">
            <v>40048</v>
          </cell>
          <cell r="K5405">
            <v>41113</v>
          </cell>
          <cell r="L5405">
            <v>351000</v>
          </cell>
        </row>
        <row r="5406">
          <cell r="B5406">
            <v>5000000</v>
          </cell>
          <cell r="C5406">
            <v>40007</v>
          </cell>
          <cell r="F5406">
            <v>4251560.5599999996</v>
          </cell>
          <cell r="G5406">
            <v>318326</v>
          </cell>
          <cell r="H5406">
            <v>44.54</v>
          </cell>
          <cell r="I5406">
            <v>0.44540000000000002</v>
          </cell>
          <cell r="J5406">
            <v>40048</v>
          </cell>
          <cell r="K5406">
            <v>40747</v>
          </cell>
          <cell r="L5406">
            <v>132750</v>
          </cell>
        </row>
        <row r="5407">
          <cell r="B5407">
            <v>15000000</v>
          </cell>
          <cell r="C5407">
            <v>40007</v>
          </cell>
          <cell r="E5407" t="str">
            <v>R</v>
          </cell>
          <cell r="F5407">
            <v>13354731.449999999</v>
          </cell>
          <cell r="G5407">
            <v>886030</v>
          </cell>
          <cell r="H5407">
            <v>36.04</v>
          </cell>
          <cell r="I5407">
            <v>0.3604</v>
          </cell>
          <cell r="J5407">
            <v>40048</v>
          </cell>
          <cell r="K5407">
            <v>40747</v>
          </cell>
          <cell r="L5407">
            <v>398250</v>
          </cell>
        </row>
        <row r="5408">
          <cell r="B5408">
            <v>6000000</v>
          </cell>
          <cell r="C5408">
            <v>40007</v>
          </cell>
          <cell r="F5408">
            <v>3552081.81</v>
          </cell>
          <cell r="G5408">
            <v>381991</v>
          </cell>
          <cell r="H5408">
            <v>44.54</v>
          </cell>
          <cell r="I5408">
            <v>0.44540000000000002</v>
          </cell>
          <cell r="J5408">
            <v>40048</v>
          </cell>
          <cell r="K5408">
            <v>40747</v>
          </cell>
          <cell r="L5408">
            <v>159300</v>
          </cell>
        </row>
        <row r="5409">
          <cell r="B5409">
            <v>12000000</v>
          </cell>
          <cell r="C5409">
            <v>40007</v>
          </cell>
          <cell r="F5409">
            <v>9504277.9399999995</v>
          </cell>
          <cell r="G5409">
            <v>549304</v>
          </cell>
          <cell r="H5409">
            <v>35.950000000000003</v>
          </cell>
          <cell r="I5409">
            <v>0.35950000000000004</v>
          </cell>
          <cell r="J5409">
            <v>40048</v>
          </cell>
          <cell r="K5409">
            <v>41113</v>
          </cell>
          <cell r="L5409">
            <v>234000</v>
          </cell>
        </row>
        <row r="5410">
          <cell r="B5410">
            <v>5000000</v>
          </cell>
          <cell r="C5410">
            <v>40007</v>
          </cell>
          <cell r="F5410">
            <v>3043665.05</v>
          </cell>
          <cell r="G5410">
            <v>318326</v>
          </cell>
          <cell r="H5410">
            <v>44.54</v>
          </cell>
          <cell r="I5410">
            <v>0.44540000000000002</v>
          </cell>
          <cell r="J5410">
            <v>40048</v>
          </cell>
          <cell r="K5410">
            <v>40747</v>
          </cell>
          <cell r="L5410">
            <v>132750</v>
          </cell>
        </row>
        <row r="5411">
          <cell r="B5411">
            <v>5000000</v>
          </cell>
          <cell r="C5411">
            <v>40007</v>
          </cell>
          <cell r="E5411" t="str">
            <v>P</v>
          </cell>
          <cell r="F5411">
            <v>4058561.76</v>
          </cell>
          <cell r="G5411">
            <v>318326</v>
          </cell>
          <cell r="H5411">
            <v>44.54</v>
          </cell>
          <cell r="I5411">
            <v>0.44540000000000002</v>
          </cell>
          <cell r="J5411">
            <v>40048</v>
          </cell>
          <cell r="K5411">
            <v>40747</v>
          </cell>
          <cell r="L5411">
            <v>132750</v>
          </cell>
        </row>
        <row r="5412">
          <cell r="B5412">
            <v>3700000</v>
          </cell>
          <cell r="C5412">
            <v>40007</v>
          </cell>
          <cell r="E5412" t="str">
            <v>R</v>
          </cell>
          <cell r="F5412">
            <v>3501028.66</v>
          </cell>
          <cell r="G5412">
            <v>279555</v>
          </cell>
          <cell r="H5412">
            <v>41.5</v>
          </cell>
          <cell r="I5412">
            <v>0.41499999999999998</v>
          </cell>
          <cell r="J5412">
            <v>40048</v>
          </cell>
          <cell r="K5412">
            <v>40566</v>
          </cell>
          <cell r="L5412">
            <v>98050</v>
          </cell>
        </row>
        <row r="5413">
          <cell r="B5413">
            <v>6000000</v>
          </cell>
          <cell r="C5413">
            <v>40007</v>
          </cell>
          <cell r="F5413">
            <v>3691906.09</v>
          </cell>
          <cell r="G5413">
            <v>381991</v>
          </cell>
          <cell r="H5413">
            <v>44.54</v>
          </cell>
          <cell r="I5413">
            <v>0.44540000000000002</v>
          </cell>
          <cell r="J5413">
            <v>40048</v>
          </cell>
          <cell r="K5413">
            <v>40747</v>
          </cell>
          <cell r="L5413">
            <v>159300</v>
          </cell>
        </row>
        <row r="5414">
          <cell r="B5414">
            <v>10000000</v>
          </cell>
          <cell r="C5414">
            <v>40007</v>
          </cell>
          <cell r="F5414">
            <v>8092310.8300000001</v>
          </cell>
          <cell r="G5414">
            <v>552789</v>
          </cell>
          <cell r="H5414">
            <v>51.88</v>
          </cell>
          <cell r="I5414">
            <v>0.51880000000000004</v>
          </cell>
          <cell r="J5414">
            <v>40048</v>
          </cell>
          <cell r="K5414">
            <v>41113</v>
          </cell>
          <cell r="L5414">
            <v>195000</v>
          </cell>
        </row>
        <row r="5415">
          <cell r="B5415">
            <v>10500000</v>
          </cell>
          <cell r="C5415">
            <v>40007</v>
          </cell>
          <cell r="F5415">
            <v>6108289.3200000003</v>
          </cell>
          <cell r="G5415">
            <v>620221</v>
          </cell>
          <cell r="H5415">
            <v>36.04</v>
          </cell>
          <cell r="I5415">
            <v>0.3604</v>
          </cell>
          <cell r="J5415">
            <v>40048</v>
          </cell>
          <cell r="K5415">
            <v>40747</v>
          </cell>
          <cell r="L5415">
            <v>278775</v>
          </cell>
        </row>
        <row r="5416">
          <cell r="B5416">
            <v>7000000</v>
          </cell>
          <cell r="C5416">
            <v>40007</v>
          </cell>
          <cell r="F5416">
            <v>5816443.2800000003</v>
          </cell>
          <cell r="G5416">
            <v>386953</v>
          </cell>
          <cell r="H5416">
            <v>51.88</v>
          </cell>
          <cell r="I5416">
            <v>0.51880000000000004</v>
          </cell>
          <cell r="J5416">
            <v>40048</v>
          </cell>
          <cell r="K5416">
            <v>41113</v>
          </cell>
          <cell r="L5416">
            <v>136500</v>
          </cell>
        </row>
        <row r="5417">
          <cell r="B5417">
            <v>5000000</v>
          </cell>
          <cell r="C5417">
            <v>40007</v>
          </cell>
          <cell r="F5417">
            <v>3346196.35</v>
          </cell>
          <cell r="G5417">
            <v>318326</v>
          </cell>
          <cell r="H5417">
            <v>44.54</v>
          </cell>
          <cell r="I5417">
            <v>0.44540000000000002</v>
          </cell>
          <cell r="J5417">
            <v>40048</v>
          </cell>
          <cell r="K5417">
            <v>40747</v>
          </cell>
          <cell r="L5417">
            <v>132750</v>
          </cell>
        </row>
        <row r="5418">
          <cell r="B5418">
            <v>5000000</v>
          </cell>
          <cell r="C5418">
            <v>40007</v>
          </cell>
          <cell r="F5418">
            <v>2608695.6800000002</v>
          </cell>
          <cell r="G5418">
            <v>377777</v>
          </cell>
          <cell r="H5418">
            <v>41.5</v>
          </cell>
          <cell r="I5418">
            <v>0.41499999999999998</v>
          </cell>
          <cell r="J5418">
            <v>40048</v>
          </cell>
          <cell r="K5418">
            <v>40566</v>
          </cell>
          <cell r="L5418">
            <v>132500</v>
          </cell>
        </row>
        <row r="5419">
          <cell r="B5419">
            <v>5500000</v>
          </cell>
          <cell r="C5419">
            <v>40007</v>
          </cell>
          <cell r="F5419">
            <v>402194.26</v>
          </cell>
          <cell r="G5419">
            <v>560072</v>
          </cell>
          <cell r="H5419">
            <v>38.729999999999997</v>
          </cell>
          <cell r="I5419">
            <v>0.38729999999999998</v>
          </cell>
          <cell r="J5419">
            <v>40048</v>
          </cell>
          <cell r="K5419">
            <v>40382</v>
          </cell>
          <cell r="L5419">
            <v>145750</v>
          </cell>
        </row>
        <row r="5420">
          <cell r="B5420">
            <v>24000000</v>
          </cell>
          <cell r="C5420">
            <v>40007</v>
          </cell>
          <cell r="D5420" t="str">
            <v>A</v>
          </cell>
          <cell r="E5420" t="str">
            <v>T</v>
          </cell>
          <cell r="F5420">
            <v>25938314.489999998</v>
          </cell>
          <cell r="G5420">
            <v>1098608</v>
          </cell>
          <cell r="H5420">
            <v>35.950000000000003</v>
          </cell>
          <cell r="I5420">
            <v>0.35950000000000004</v>
          </cell>
          <cell r="J5420">
            <v>40048</v>
          </cell>
          <cell r="K5420">
            <v>41113</v>
          </cell>
          <cell r="L5420">
            <v>468000</v>
          </cell>
        </row>
        <row r="5421">
          <cell r="B5421">
            <v>35000000</v>
          </cell>
          <cell r="C5421">
            <v>40007</v>
          </cell>
          <cell r="D5421" t="str">
            <v>A</v>
          </cell>
          <cell r="E5421" t="str">
            <v>S</v>
          </cell>
          <cell r="F5421">
            <v>34082559.43</v>
          </cell>
          <cell r="G5421">
            <v>1786252</v>
          </cell>
          <cell r="H5421">
            <v>36.03</v>
          </cell>
          <cell r="I5421">
            <v>0.36030000000000001</v>
          </cell>
          <cell r="J5421">
            <v>40048</v>
          </cell>
          <cell r="K5421">
            <v>40931</v>
          </cell>
          <cell r="L5421">
            <v>857500</v>
          </cell>
        </row>
        <row r="5422">
          <cell r="B5422">
            <v>5000000</v>
          </cell>
          <cell r="C5422">
            <v>40007</v>
          </cell>
          <cell r="F5422">
            <v>3144940.19</v>
          </cell>
          <cell r="G5422">
            <v>318326</v>
          </cell>
          <cell r="H5422">
            <v>44.54</v>
          </cell>
          <cell r="I5422">
            <v>0.44540000000000002</v>
          </cell>
          <cell r="J5422">
            <v>40048</v>
          </cell>
          <cell r="K5422">
            <v>40747</v>
          </cell>
          <cell r="L5422">
            <v>132750</v>
          </cell>
        </row>
        <row r="5423">
          <cell r="B5423">
            <v>45000000</v>
          </cell>
          <cell r="C5423">
            <v>40007</v>
          </cell>
          <cell r="F5423">
            <v>34901497.520000003</v>
          </cell>
          <cell r="G5423">
            <v>2059890</v>
          </cell>
          <cell r="H5423">
            <v>35.950000000000003</v>
          </cell>
          <cell r="I5423">
            <v>0.35950000000000004</v>
          </cell>
          <cell r="J5423">
            <v>40048</v>
          </cell>
          <cell r="K5423">
            <v>41113</v>
          </cell>
          <cell r="L5423">
            <v>877500</v>
          </cell>
        </row>
        <row r="5424">
          <cell r="B5424">
            <v>6000000</v>
          </cell>
          <cell r="C5424">
            <v>40007</v>
          </cell>
          <cell r="F5424">
            <v>409834.86</v>
          </cell>
          <cell r="G5424">
            <v>610988</v>
          </cell>
          <cell r="H5424">
            <v>38.729999999999997</v>
          </cell>
          <cell r="I5424">
            <v>0.38729999999999998</v>
          </cell>
          <cell r="J5424">
            <v>40048</v>
          </cell>
          <cell r="K5424">
            <v>40382</v>
          </cell>
          <cell r="L5424">
            <v>159000</v>
          </cell>
        </row>
        <row r="5425">
          <cell r="B5425">
            <v>3000000</v>
          </cell>
          <cell r="C5425">
            <v>40007</v>
          </cell>
          <cell r="F5425">
            <v>1513840.25</v>
          </cell>
          <cell r="G5425">
            <v>163704</v>
          </cell>
          <cell r="H5425">
            <v>27.37</v>
          </cell>
          <cell r="I5425">
            <v>0.2737</v>
          </cell>
          <cell r="J5425">
            <v>40057</v>
          </cell>
          <cell r="K5425">
            <v>40756</v>
          </cell>
          <cell r="L5425">
            <v>19350</v>
          </cell>
        </row>
        <row r="5426">
          <cell r="B5426">
            <v>24000000</v>
          </cell>
          <cell r="C5426">
            <v>40007</v>
          </cell>
          <cell r="E5426" t="str">
            <v>Q</v>
          </cell>
          <cell r="F5426">
            <v>7830093.5300000003</v>
          </cell>
          <cell r="G5426">
            <v>2410371</v>
          </cell>
          <cell r="H5426">
            <v>35.94</v>
          </cell>
          <cell r="I5426">
            <v>0.3594</v>
          </cell>
          <cell r="J5426">
            <v>40048</v>
          </cell>
          <cell r="K5426">
            <v>40382</v>
          </cell>
          <cell r="L5426">
            <v>636000</v>
          </cell>
        </row>
        <row r="5427">
          <cell r="B5427">
            <v>6500000</v>
          </cell>
          <cell r="C5427">
            <v>40007</v>
          </cell>
          <cell r="E5427" t="str">
            <v>Q</v>
          </cell>
          <cell r="F5427">
            <v>4835980.72</v>
          </cell>
          <cell r="G5427">
            <v>491109</v>
          </cell>
          <cell r="H5427">
            <v>41.5</v>
          </cell>
          <cell r="I5427">
            <v>0.41499999999999998</v>
          </cell>
          <cell r="J5427">
            <v>40048</v>
          </cell>
          <cell r="K5427">
            <v>40566</v>
          </cell>
          <cell r="L5427">
            <v>172250</v>
          </cell>
        </row>
        <row r="5428">
          <cell r="B5428">
            <v>6500000</v>
          </cell>
          <cell r="C5428">
            <v>40007</v>
          </cell>
          <cell r="E5428" t="str">
            <v>P</v>
          </cell>
          <cell r="F5428">
            <v>5714362.3099999996</v>
          </cell>
          <cell r="G5428">
            <v>379174</v>
          </cell>
          <cell r="H5428">
            <v>48.86</v>
          </cell>
          <cell r="I5428">
            <v>0.48859999999999998</v>
          </cell>
          <cell r="J5428">
            <v>40048</v>
          </cell>
          <cell r="K5428">
            <v>40931</v>
          </cell>
          <cell r="L5428">
            <v>159250</v>
          </cell>
        </row>
        <row r="5429">
          <cell r="B5429">
            <v>4500000</v>
          </cell>
          <cell r="C5429">
            <v>40007</v>
          </cell>
          <cell r="E5429" t="str">
            <v>Q</v>
          </cell>
          <cell r="F5429">
            <v>3080114.87</v>
          </cell>
          <cell r="G5429">
            <v>339999</v>
          </cell>
          <cell r="H5429">
            <v>41.5</v>
          </cell>
          <cell r="I5429">
            <v>0.41499999999999998</v>
          </cell>
          <cell r="J5429">
            <v>40048</v>
          </cell>
          <cell r="K5429">
            <v>40566</v>
          </cell>
          <cell r="L5429">
            <v>119250</v>
          </cell>
        </row>
        <row r="5430">
          <cell r="B5430">
            <v>5000000</v>
          </cell>
          <cell r="C5430">
            <v>40007</v>
          </cell>
          <cell r="F5430">
            <v>3183110.55</v>
          </cell>
          <cell r="G5430">
            <v>318326</v>
          </cell>
          <cell r="H5430">
            <v>44.54</v>
          </cell>
          <cell r="I5430">
            <v>0.44540000000000002</v>
          </cell>
          <cell r="J5430">
            <v>40048</v>
          </cell>
          <cell r="K5430">
            <v>40747</v>
          </cell>
          <cell r="L5430">
            <v>132750</v>
          </cell>
        </row>
        <row r="5431">
          <cell r="B5431">
            <v>5500000</v>
          </cell>
          <cell r="C5431">
            <v>40007</v>
          </cell>
          <cell r="F5431">
            <v>3295047.24</v>
          </cell>
          <cell r="G5431">
            <v>350158</v>
          </cell>
          <cell r="H5431">
            <v>44.54</v>
          </cell>
          <cell r="I5431">
            <v>0.44540000000000002</v>
          </cell>
          <cell r="J5431">
            <v>40048</v>
          </cell>
          <cell r="K5431">
            <v>40747</v>
          </cell>
          <cell r="L5431">
            <v>146025</v>
          </cell>
        </row>
        <row r="5432">
          <cell r="B5432">
            <v>10000000</v>
          </cell>
          <cell r="C5432">
            <v>40007</v>
          </cell>
          <cell r="D5432" t="str">
            <v>A</v>
          </cell>
          <cell r="E5432" t="str">
            <v>T</v>
          </cell>
          <cell r="F5432">
            <v>10693855.85</v>
          </cell>
          <cell r="G5432">
            <v>636651</v>
          </cell>
          <cell r="H5432">
            <v>44.54</v>
          </cell>
          <cell r="I5432">
            <v>0.44540000000000002</v>
          </cell>
          <cell r="J5432">
            <v>40048</v>
          </cell>
          <cell r="K5432">
            <v>40747</v>
          </cell>
          <cell r="L5432">
            <v>265500</v>
          </cell>
        </row>
        <row r="5433">
          <cell r="B5433">
            <v>4000000</v>
          </cell>
          <cell r="C5433">
            <v>40007</v>
          </cell>
          <cell r="E5433" t="str">
            <v>Q</v>
          </cell>
          <cell r="F5433">
            <v>1702629</v>
          </cell>
          <cell r="G5433">
            <v>407325</v>
          </cell>
          <cell r="H5433">
            <v>38.729999999999997</v>
          </cell>
          <cell r="I5433">
            <v>0.38729999999999998</v>
          </cell>
          <cell r="J5433">
            <v>40048</v>
          </cell>
          <cell r="K5433">
            <v>40382</v>
          </cell>
          <cell r="L5433">
            <v>106000</v>
          </cell>
        </row>
        <row r="5434">
          <cell r="B5434">
            <v>10500000</v>
          </cell>
          <cell r="C5434">
            <v>40008</v>
          </cell>
          <cell r="F5434">
            <v>8874726.2799999993</v>
          </cell>
          <cell r="G5434">
            <v>480641</v>
          </cell>
          <cell r="H5434">
            <v>35.950000000000003</v>
          </cell>
          <cell r="I5434">
            <v>0.35950000000000004</v>
          </cell>
          <cell r="J5434">
            <v>40048</v>
          </cell>
          <cell r="K5434">
            <v>41113</v>
          </cell>
          <cell r="L5434">
            <v>204750</v>
          </cell>
        </row>
        <row r="5435">
          <cell r="B5435">
            <v>15000000</v>
          </cell>
          <cell r="C5435">
            <v>40008</v>
          </cell>
          <cell r="F5435">
            <v>9651178.8800000008</v>
          </cell>
          <cell r="G5435">
            <v>886030</v>
          </cell>
          <cell r="H5435">
            <v>36.04</v>
          </cell>
          <cell r="I5435">
            <v>0.3604</v>
          </cell>
          <cell r="J5435">
            <v>40048</v>
          </cell>
          <cell r="K5435">
            <v>40747</v>
          </cell>
          <cell r="L5435">
            <v>398250</v>
          </cell>
        </row>
        <row r="5436">
          <cell r="B5436">
            <v>11500000</v>
          </cell>
          <cell r="C5436">
            <v>40008</v>
          </cell>
          <cell r="E5436" t="str">
            <v>R</v>
          </cell>
          <cell r="F5436">
            <v>10239866.84</v>
          </cell>
          <cell r="G5436">
            <v>679290</v>
          </cell>
          <cell r="H5436">
            <v>36.04</v>
          </cell>
          <cell r="I5436">
            <v>0.3604</v>
          </cell>
          <cell r="J5436">
            <v>40048</v>
          </cell>
          <cell r="K5436">
            <v>40747</v>
          </cell>
          <cell r="L5436">
            <v>305325</v>
          </cell>
        </row>
        <row r="5437">
          <cell r="B5437">
            <v>3000000</v>
          </cell>
          <cell r="C5437">
            <v>40008</v>
          </cell>
          <cell r="F5437">
            <v>1978703.48</v>
          </cell>
          <cell r="G5437">
            <v>190996</v>
          </cell>
          <cell r="H5437">
            <v>44.54</v>
          </cell>
          <cell r="I5437">
            <v>0.44540000000000002</v>
          </cell>
          <cell r="J5437">
            <v>40048</v>
          </cell>
          <cell r="K5437">
            <v>40747</v>
          </cell>
          <cell r="L5437">
            <v>79650</v>
          </cell>
        </row>
        <row r="5438">
          <cell r="B5438">
            <v>3000000</v>
          </cell>
          <cell r="C5438">
            <v>40008</v>
          </cell>
          <cell r="E5438" t="str">
            <v>P</v>
          </cell>
          <cell r="F5438">
            <v>2412429.2799999998</v>
          </cell>
          <cell r="G5438">
            <v>190996</v>
          </cell>
          <cell r="H5438">
            <v>44.54</v>
          </cell>
          <cell r="I5438">
            <v>0.44540000000000002</v>
          </cell>
          <cell r="J5438">
            <v>40048</v>
          </cell>
          <cell r="K5438">
            <v>40747</v>
          </cell>
          <cell r="L5438">
            <v>79650</v>
          </cell>
        </row>
        <row r="5439">
          <cell r="B5439">
            <v>3500000</v>
          </cell>
          <cell r="C5439">
            <v>40008</v>
          </cell>
          <cell r="F5439">
            <v>1104778.01</v>
          </cell>
          <cell r="G5439">
            <v>264444</v>
          </cell>
          <cell r="H5439">
            <v>41.5</v>
          </cell>
          <cell r="I5439">
            <v>0.41499999999999998</v>
          </cell>
          <cell r="J5439">
            <v>40048</v>
          </cell>
          <cell r="K5439">
            <v>40566</v>
          </cell>
          <cell r="L5439">
            <v>92750</v>
          </cell>
        </row>
        <row r="5440">
          <cell r="B5440">
            <v>3500000</v>
          </cell>
          <cell r="C5440">
            <v>40008</v>
          </cell>
          <cell r="E5440" t="str">
            <v>R</v>
          </cell>
          <cell r="F5440">
            <v>2209991.63</v>
          </cell>
          <cell r="G5440">
            <v>356410</v>
          </cell>
          <cell r="H5440">
            <v>38.729999999999997</v>
          </cell>
          <cell r="I5440">
            <v>0.38729999999999998</v>
          </cell>
          <cell r="J5440">
            <v>40048</v>
          </cell>
          <cell r="K5440">
            <v>40382</v>
          </cell>
          <cell r="L5440">
            <v>92750</v>
          </cell>
        </row>
        <row r="5441">
          <cell r="B5441">
            <v>18000000</v>
          </cell>
          <cell r="C5441">
            <v>40008</v>
          </cell>
          <cell r="F5441">
            <v>12208007.029999999</v>
          </cell>
          <cell r="G5441">
            <v>1063236</v>
          </cell>
          <cell r="H5441">
            <v>36.04</v>
          </cell>
          <cell r="I5441">
            <v>0.3604</v>
          </cell>
          <cell r="J5441">
            <v>40048</v>
          </cell>
          <cell r="K5441">
            <v>40747</v>
          </cell>
          <cell r="L5441">
            <v>477900</v>
          </cell>
        </row>
        <row r="5442">
          <cell r="B5442">
            <v>3500000</v>
          </cell>
          <cell r="C5442">
            <v>40008</v>
          </cell>
          <cell r="F5442">
            <v>139462.44</v>
          </cell>
          <cell r="G5442">
            <v>356410</v>
          </cell>
          <cell r="H5442">
            <v>38.729999999999997</v>
          </cell>
          <cell r="I5442">
            <v>0.38729999999999998</v>
          </cell>
          <cell r="J5442">
            <v>40048</v>
          </cell>
          <cell r="K5442">
            <v>40382</v>
          </cell>
          <cell r="L5442">
            <v>92750</v>
          </cell>
        </row>
        <row r="5443">
          <cell r="B5443">
            <v>3500000</v>
          </cell>
          <cell r="C5443">
            <v>40008</v>
          </cell>
          <cell r="D5443" t="str">
            <v>A</v>
          </cell>
          <cell r="E5443" t="str">
            <v>T</v>
          </cell>
          <cell r="F5443">
            <v>3868632.36</v>
          </cell>
          <cell r="G5443">
            <v>264444</v>
          </cell>
          <cell r="H5443">
            <v>41.5</v>
          </cell>
          <cell r="I5443">
            <v>0.41499999999999998</v>
          </cell>
          <cell r="J5443">
            <v>40048</v>
          </cell>
          <cell r="K5443">
            <v>40566</v>
          </cell>
          <cell r="L5443">
            <v>92750</v>
          </cell>
        </row>
        <row r="5444">
          <cell r="B5444">
            <v>6500000</v>
          </cell>
          <cell r="C5444">
            <v>40008</v>
          </cell>
          <cell r="F5444">
            <v>100000</v>
          </cell>
          <cell r="G5444">
            <v>661904</v>
          </cell>
          <cell r="H5444">
            <v>38.729999999999997</v>
          </cell>
          <cell r="I5444">
            <v>0.38729999999999998</v>
          </cell>
          <cell r="J5444">
            <v>40048</v>
          </cell>
          <cell r="K5444">
            <v>40382</v>
          </cell>
          <cell r="L5444">
            <v>172250</v>
          </cell>
        </row>
        <row r="5445">
          <cell r="B5445">
            <v>10500000</v>
          </cell>
          <cell r="C5445">
            <v>40008</v>
          </cell>
          <cell r="F5445">
            <v>8467046.9600000009</v>
          </cell>
          <cell r="G5445">
            <v>480641</v>
          </cell>
          <cell r="H5445">
            <v>35.950000000000003</v>
          </cell>
          <cell r="I5445">
            <v>0.35950000000000004</v>
          </cell>
          <cell r="J5445">
            <v>40048</v>
          </cell>
          <cell r="K5445">
            <v>41113</v>
          </cell>
          <cell r="L5445">
            <v>204750</v>
          </cell>
        </row>
        <row r="5446">
          <cell r="B5446">
            <v>4000000</v>
          </cell>
          <cell r="C5446">
            <v>40008</v>
          </cell>
          <cell r="E5446" t="str">
            <v>R</v>
          </cell>
          <cell r="F5446">
            <v>4770956.08</v>
          </cell>
          <cell r="G5446">
            <v>221116</v>
          </cell>
          <cell r="H5446">
            <v>51.88</v>
          </cell>
          <cell r="I5446">
            <v>0.51880000000000004</v>
          </cell>
          <cell r="J5446">
            <v>40048</v>
          </cell>
          <cell r="K5446">
            <v>41113</v>
          </cell>
          <cell r="L5446">
            <v>78000</v>
          </cell>
        </row>
        <row r="5447">
          <cell r="B5447">
            <v>10000000</v>
          </cell>
          <cell r="C5447">
            <v>40008</v>
          </cell>
          <cell r="D5447" t="str">
            <v>A</v>
          </cell>
          <cell r="E5447" t="str">
            <v>T</v>
          </cell>
          <cell r="F5447">
            <v>10516494.060000001</v>
          </cell>
          <cell r="G5447">
            <v>636651</v>
          </cell>
          <cell r="H5447">
            <v>44.54</v>
          </cell>
          <cell r="I5447">
            <v>0.44540000000000002</v>
          </cell>
          <cell r="J5447">
            <v>40048</v>
          </cell>
          <cell r="K5447">
            <v>40747</v>
          </cell>
          <cell r="L5447">
            <v>265500</v>
          </cell>
        </row>
        <row r="5448">
          <cell r="B5448">
            <v>4000000</v>
          </cell>
          <cell r="C5448">
            <v>40008</v>
          </cell>
          <cell r="F5448">
            <v>1604839.23</v>
          </cell>
          <cell r="G5448">
            <v>302221</v>
          </cell>
          <cell r="H5448">
            <v>41.5</v>
          </cell>
          <cell r="I5448">
            <v>0.41499999999999998</v>
          </cell>
          <cell r="J5448">
            <v>40048</v>
          </cell>
          <cell r="K5448">
            <v>40566</v>
          </cell>
          <cell r="L5448">
            <v>106000</v>
          </cell>
        </row>
        <row r="5449">
          <cell r="B5449">
            <v>5000000</v>
          </cell>
          <cell r="C5449">
            <v>40008</v>
          </cell>
          <cell r="F5449">
            <v>2033293.59</v>
          </cell>
          <cell r="G5449">
            <v>377777</v>
          </cell>
          <cell r="H5449">
            <v>41.5</v>
          </cell>
          <cell r="I5449">
            <v>0.41499999999999998</v>
          </cell>
          <cell r="J5449">
            <v>40048</v>
          </cell>
          <cell r="K5449">
            <v>40566</v>
          </cell>
          <cell r="L5449">
            <v>132500</v>
          </cell>
        </row>
        <row r="5450">
          <cell r="B5450">
            <v>8000000</v>
          </cell>
          <cell r="C5450">
            <v>40008</v>
          </cell>
          <cell r="F5450">
            <v>4895250.87</v>
          </cell>
          <cell r="G5450">
            <v>509321</v>
          </cell>
          <cell r="H5450">
            <v>44.54</v>
          </cell>
          <cell r="I5450">
            <v>0.44540000000000002</v>
          </cell>
          <cell r="J5450">
            <v>40048</v>
          </cell>
          <cell r="K5450">
            <v>40747</v>
          </cell>
          <cell r="L5450">
            <v>212400</v>
          </cell>
        </row>
        <row r="5451">
          <cell r="B5451">
            <v>5000000</v>
          </cell>
          <cell r="C5451">
            <v>40008</v>
          </cell>
          <cell r="E5451" t="str">
            <v>Q</v>
          </cell>
          <cell r="F5451">
            <v>4775983.2300000004</v>
          </cell>
          <cell r="G5451">
            <v>318326</v>
          </cell>
          <cell r="H5451">
            <v>44.54</v>
          </cell>
          <cell r="I5451">
            <v>0.44540000000000002</v>
          </cell>
          <cell r="J5451">
            <v>40048</v>
          </cell>
          <cell r="K5451">
            <v>40747</v>
          </cell>
          <cell r="L5451">
            <v>132750</v>
          </cell>
        </row>
        <row r="5452">
          <cell r="B5452">
            <v>6500000</v>
          </cell>
          <cell r="C5452">
            <v>40008</v>
          </cell>
          <cell r="F5452">
            <v>2444661.2400000002</v>
          </cell>
          <cell r="G5452">
            <v>491109</v>
          </cell>
          <cell r="H5452">
            <v>41.5</v>
          </cell>
          <cell r="I5452">
            <v>0.41499999999999998</v>
          </cell>
          <cell r="J5452">
            <v>40048</v>
          </cell>
          <cell r="K5452">
            <v>40566</v>
          </cell>
          <cell r="L5452">
            <v>172250</v>
          </cell>
        </row>
        <row r="5453">
          <cell r="B5453">
            <v>7000000</v>
          </cell>
          <cell r="C5453">
            <v>40008</v>
          </cell>
          <cell r="F5453">
            <v>4722730.45</v>
          </cell>
          <cell r="G5453">
            <v>445656</v>
          </cell>
          <cell r="H5453">
            <v>44.54</v>
          </cell>
          <cell r="I5453">
            <v>0.44540000000000002</v>
          </cell>
          <cell r="J5453">
            <v>40048</v>
          </cell>
          <cell r="K5453">
            <v>40747</v>
          </cell>
          <cell r="L5453">
            <v>185850</v>
          </cell>
        </row>
        <row r="5454">
          <cell r="B5454">
            <v>5000000</v>
          </cell>
          <cell r="C5454">
            <v>40008</v>
          </cell>
          <cell r="F5454">
            <v>2025938.82</v>
          </cell>
          <cell r="G5454">
            <v>377777</v>
          </cell>
          <cell r="H5454">
            <v>41.5</v>
          </cell>
          <cell r="I5454">
            <v>0.41499999999999998</v>
          </cell>
          <cell r="J5454">
            <v>40048</v>
          </cell>
          <cell r="K5454">
            <v>40566</v>
          </cell>
          <cell r="L5454">
            <v>132500</v>
          </cell>
        </row>
        <row r="5455">
          <cell r="B5455">
            <v>11000000</v>
          </cell>
          <cell r="C5455">
            <v>40008</v>
          </cell>
          <cell r="F5455">
            <v>8493834.2200000007</v>
          </cell>
          <cell r="G5455">
            <v>503529</v>
          </cell>
          <cell r="H5455">
            <v>35.950000000000003</v>
          </cell>
          <cell r="I5455">
            <v>0.35950000000000004</v>
          </cell>
          <cell r="J5455">
            <v>40048</v>
          </cell>
          <cell r="K5455">
            <v>41113</v>
          </cell>
          <cell r="L5455">
            <v>214500</v>
          </cell>
        </row>
        <row r="5456">
          <cell r="B5456">
            <v>6500000</v>
          </cell>
          <cell r="C5456">
            <v>40008</v>
          </cell>
          <cell r="F5456">
            <v>4201243.03</v>
          </cell>
          <cell r="G5456">
            <v>413824</v>
          </cell>
          <cell r="H5456">
            <v>44.54</v>
          </cell>
          <cell r="I5456">
            <v>0.44540000000000002</v>
          </cell>
          <cell r="J5456">
            <v>40048</v>
          </cell>
          <cell r="K5456">
            <v>40747</v>
          </cell>
          <cell r="L5456">
            <v>172575</v>
          </cell>
        </row>
        <row r="5457">
          <cell r="B5457">
            <v>16000000</v>
          </cell>
          <cell r="C5457">
            <v>40008</v>
          </cell>
          <cell r="D5457" t="str">
            <v>A</v>
          </cell>
          <cell r="F5457">
            <v>13442646.9</v>
          </cell>
          <cell r="G5457">
            <v>732406</v>
          </cell>
          <cell r="H5457">
            <v>35.950000000000003</v>
          </cell>
          <cell r="I5457">
            <v>0.35950000000000004</v>
          </cell>
          <cell r="J5457">
            <v>40048</v>
          </cell>
          <cell r="K5457">
            <v>41113</v>
          </cell>
          <cell r="L5457">
            <v>312000</v>
          </cell>
        </row>
        <row r="5458">
          <cell r="B5458">
            <v>5000000</v>
          </cell>
          <cell r="C5458">
            <v>40008</v>
          </cell>
          <cell r="F5458">
            <v>1908118.94</v>
          </cell>
          <cell r="G5458">
            <v>377777</v>
          </cell>
          <cell r="H5458">
            <v>41.5</v>
          </cell>
          <cell r="I5458">
            <v>0.41499999999999998</v>
          </cell>
          <cell r="J5458">
            <v>40048</v>
          </cell>
          <cell r="K5458">
            <v>40566</v>
          </cell>
          <cell r="L5458">
            <v>132500</v>
          </cell>
        </row>
        <row r="5459">
          <cell r="B5459">
            <v>12000000</v>
          </cell>
          <cell r="C5459">
            <v>40008</v>
          </cell>
          <cell r="F5459">
            <v>10235814.4</v>
          </cell>
          <cell r="G5459">
            <v>549304</v>
          </cell>
          <cell r="H5459">
            <v>35.950000000000003</v>
          </cell>
          <cell r="I5459">
            <v>0.35950000000000004</v>
          </cell>
          <cell r="J5459">
            <v>40048</v>
          </cell>
          <cell r="K5459">
            <v>41113</v>
          </cell>
          <cell r="L5459">
            <v>234000</v>
          </cell>
        </row>
        <row r="5460">
          <cell r="B5460">
            <v>14500000</v>
          </cell>
          <cell r="C5460">
            <v>40008</v>
          </cell>
          <cell r="F5460">
            <v>7063855.3600000003</v>
          </cell>
          <cell r="G5460">
            <v>1054945</v>
          </cell>
          <cell r="H5460">
            <v>36.090000000000003</v>
          </cell>
          <cell r="I5460">
            <v>0.36090000000000005</v>
          </cell>
          <cell r="J5460">
            <v>40048</v>
          </cell>
          <cell r="K5460">
            <v>40566</v>
          </cell>
          <cell r="L5460">
            <v>384250</v>
          </cell>
        </row>
        <row r="5461">
          <cell r="B5461">
            <v>10000000</v>
          </cell>
          <cell r="C5461">
            <v>40008</v>
          </cell>
          <cell r="F5461">
            <v>6029012.7400000002</v>
          </cell>
          <cell r="G5461">
            <v>636651</v>
          </cell>
          <cell r="H5461">
            <v>44.54</v>
          </cell>
          <cell r="I5461">
            <v>0.44540000000000002</v>
          </cell>
          <cell r="J5461">
            <v>40048</v>
          </cell>
          <cell r="K5461">
            <v>40747</v>
          </cell>
          <cell r="L5461">
            <v>265500</v>
          </cell>
        </row>
        <row r="5462">
          <cell r="B5462">
            <v>12000000</v>
          </cell>
          <cell r="C5462">
            <v>40008</v>
          </cell>
          <cell r="E5462" t="str">
            <v>P</v>
          </cell>
          <cell r="F5462">
            <v>10666934.6</v>
          </cell>
          <cell r="G5462">
            <v>549304</v>
          </cell>
          <cell r="H5462">
            <v>35.950000000000003</v>
          </cell>
          <cell r="I5462">
            <v>0.35950000000000004</v>
          </cell>
          <cell r="J5462">
            <v>40048</v>
          </cell>
          <cell r="K5462">
            <v>41113</v>
          </cell>
          <cell r="L5462">
            <v>234000</v>
          </cell>
        </row>
        <row r="5463">
          <cell r="B5463">
            <v>12000000</v>
          </cell>
          <cell r="C5463">
            <v>40008</v>
          </cell>
          <cell r="D5463" t="str">
            <v>A</v>
          </cell>
          <cell r="E5463" t="str">
            <v>T</v>
          </cell>
          <cell r="F5463">
            <v>13544098.42</v>
          </cell>
          <cell r="G5463">
            <v>612429</v>
          </cell>
          <cell r="H5463">
            <v>36.03</v>
          </cell>
          <cell r="I5463">
            <v>0.36030000000000001</v>
          </cell>
          <cell r="J5463">
            <v>40048</v>
          </cell>
          <cell r="K5463">
            <v>40931</v>
          </cell>
          <cell r="L5463">
            <v>294000</v>
          </cell>
        </row>
        <row r="5464">
          <cell r="B5464">
            <v>5400000</v>
          </cell>
          <cell r="C5464">
            <v>40008</v>
          </cell>
          <cell r="D5464" t="str">
            <v>A</v>
          </cell>
          <cell r="E5464" t="str">
            <v>S</v>
          </cell>
          <cell r="F5464">
            <v>5018586.74</v>
          </cell>
          <cell r="G5464">
            <v>407999</v>
          </cell>
          <cell r="H5464">
            <v>41.5</v>
          </cell>
          <cell r="I5464">
            <v>0.41499999999999998</v>
          </cell>
          <cell r="J5464">
            <v>40048</v>
          </cell>
          <cell r="K5464">
            <v>40566</v>
          </cell>
          <cell r="L5464">
            <v>143100</v>
          </cell>
        </row>
        <row r="5465">
          <cell r="B5465">
            <v>7000000</v>
          </cell>
          <cell r="C5465">
            <v>40008</v>
          </cell>
          <cell r="F5465">
            <v>4232098.25</v>
          </cell>
          <cell r="G5465">
            <v>445656</v>
          </cell>
          <cell r="H5465">
            <v>44.54</v>
          </cell>
          <cell r="I5465">
            <v>0.44540000000000002</v>
          </cell>
          <cell r="J5465">
            <v>40048</v>
          </cell>
          <cell r="K5465">
            <v>40747</v>
          </cell>
          <cell r="L5465">
            <v>185850</v>
          </cell>
        </row>
        <row r="5466">
          <cell r="B5466">
            <v>10000000</v>
          </cell>
          <cell r="C5466">
            <v>40008</v>
          </cell>
          <cell r="F5466">
            <v>6073281.3399999999</v>
          </cell>
          <cell r="G5466">
            <v>636651</v>
          </cell>
          <cell r="H5466">
            <v>44.54</v>
          </cell>
          <cell r="I5466">
            <v>0.44540000000000002</v>
          </cell>
          <cell r="J5466">
            <v>40048</v>
          </cell>
          <cell r="K5466">
            <v>40747</v>
          </cell>
          <cell r="L5466">
            <v>265500</v>
          </cell>
        </row>
        <row r="5467">
          <cell r="B5467">
            <v>7600000</v>
          </cell>
          <cell r="C5467">
            <v>40008</v>
          </cell>
          <cell r="F5467">
            <v>6189655.9100000001</v>
          </cell>
          <cell r="G5467">
            <v>420120</v>
          </cell>
          <cell r="H5467">
            <v>51.88</v>
          </cell>
          <cell r="I5467">
            <v>0.51880000000000004</v>
          </cell>
          <cell r="J5467">
            <v>40048</v>
          </cell>
          <cell r="K5467">
            <v>41113</v>
          </cell>
          <cell r="L5467">
            <v>148200</v>
          </cell>
        </row>
        <row r="5468">
          <cell r="B5468">
            <v>12500000</v>
          </cell>
          <cell r="C5468">
            <v>40008</v>
          </cell>
          <cell r="F5468">
            <v>8676442.5899999999</v>
          </cell>
          <cell r="G5468">
            <v>738358</v>
          </cell>
          <cell r="H5468">
            <v>36.04</v>
          </cell>
          <cell r="I5468">
            <v>0.3604</v>
          </cell>
          <cell r="J5468">
            <v>40048</v>
          </cell>
          <cell r="K5468">
            <v>40747</v>
          </cell>
          <cell r="L5468">
            <v>331875</v>
          </cell>
        </row>
        <row r="5469">
          <cell r="B5469">
            <v>6000000</v>
          </cell>
          <cell r="C5469">
            <v>40008</v>
          </cell>
          <cell r="F5469">
            <v>2439188.2200000002</v>
          </cell>
          <cell r="G5469">
            <v>453332</v>
          </cell>
          <cell r="H5469">
            <v>41.5</v>
          </cell>
          <cell r="I5469">
            <v>0.41499999999999998</v>
          </cell>
          <cell r="J5469">
            <v>40048</v>
          </cell>
          <cell r="K5469">
            <v>40566</v>
          </cell>
          <cell r="L5469">
            <v>159000</v>
          </cell>
        </row>
        <row r="5470">
          <cell r="B5470">
            <v>6000000</v>
          </cell>
          <cell r="C5470">
            <v>40008</v>
          </cell>
          <cell r="F5470">
            <v>-16462.400000000001</v>
          </cell>
          <cell r="G5470">
            <v>610988</v>
          </cell>
          <cell r="H5470">
            <v>38.729999999999997</v>
          </cell>
          <cell r="I5470">
            <v>0.38729999999999998</v>
          </cell>
          <cell r="J5470">
            <v>40048</v>
          </cell>
          <cell r="K5470">
            <v>40382</v>
          </cell>
          <cell r="L5470">
            <v>159000</v>
          </cell>
        </row>
        <row r="5471">
          <cell r="B5471">
            <v>16000000</v>
          </cell>
          <cell r="C5471">
            <v>40008</v>
          </cell>
          <cell r="F5471">
            <v>6244280.0099999998</v>
          </cell>
          <cell r="G5471">
            <v>1164077</v>
          </cell>
          <cell r="H5471">
            <v>36.090000000000003</v>
          </cell>
          <cell r="I5471">
            <v>0.36090000000000005</v>
          </cell>
          <cell r="J5471">
            <v>40048</v>
          </cell>
          <cell r="K5471">
            <v>40566</v>
          </cell>
          <cell r="L5471">
            <v>424000</v>
          </cell>
        </row>
        <row r="5472">
          <cell r="B5472">
            <v>8000000</v>
          </cell>
          <cell r="C5472">
            <v>40008</v>
          </cell>
          <cell r="F5472">
            <v>6962345.3799999999</v>
          </cell>
          <cell r="G5472">
            <v>442232</v>
          </cell>
          <cell r="H5472">
            <v>51.88</v>
          </cell>
          <cell r="I5472">
            <v>0.51880000000000004</v>
          </cell>
          <cell r="J5472">
            <v>40048</v>
          </cell>
          <cell r="K5472">
            <v>41113</v>
          </cell>
          <cell r="L5472">
            <v>156000</v>
          </cell>
        </row>
        <row r="5473">
          <cell r="B5473">
            <v>36000000</v>
          </cell>
          <cell r="C5473">
            <v>40008</v>
          </cell>
          <cell r="D5473" t="str">
            <v>A</v>
          </cell>
          <cell r="E5473" t="str">
            <v>S</v>
          </cell>
          <cell r="F5473">
            <v>37536047.729999997</v>
          </cell>
          <cell r="G5473">
            <v>1647912</v>
          </cell>
          <cell r="H5473">
            <v>35.950000000000003</v>
          </cell>
          <cell r="I5473">
            <v>0.35950000000000004</v>
          </cell>
          <cell r="J5473">
            <v>40048</v>
          </cell>
          <cell r="K5473">
            <v>41113</v>
          </cell>
          <cell r="L5473">
            <v>702000</v>
          </cell>
        </row>
        <row r="5474">
          <cell r="B5474">
            <v>20000000</v>
          </cell>
          <cell r="C5474">
            <v>40008</v>
          </cell>
          <cell r="F5474">
            <v>12051250.289999999</v>
          </cell>
          <cell r="G5474">
            <v>1181373</v>
          </cell>
          <cell r="H5474">
            <v>36.04</v>
          </cell>
          <cell r="I5474">
            <v>0.3604</v>
          </cell>
          <cell r="J5474">
            <v>40048</v>
          </cell>
          <cell r="K5474">
            <v>40747</v>
          </cell>
          <cell r="L5474">
            <v>531000</v>
          </cell>
        </row>
        <row r="5475">
          <cell r="B5475">
            <v>40000000</v>
          </cell>
          <cell r="C5475">
            <v>40008</v>
          </cell>
          <cell r="E5475" t="str">
            <v>P</v>
          </cell>
          <cell r="F5475">
            <v>35196838.630000003</v>
          </cell>
          <cell r="G5475">
            <v>1831013</v>
          </cell>
          <cell r="H5475">
            <v>35.950000000000003</v>
          </cell>
          <cell r="I5475">
            <v>0.35950000000000004</v>
          </cell>
          <cell r="J5475">
            <v>40048</v>
          </cell>
          <cell r="K5475">
            <v>41113</v>
          </cell>
          <cell r="L5475">
            <v>780000</v>
          </cell>
        </row>
        <row r="5476">
          <cell r="B5476">
            <v>40000000</v>
          </cell>
          <cell r="C5476">
            <v>40008</v>
          </cell>
          <cell r="F5476">
            <v>30599276.969999999</v>
          </cell>
          <cell r="G5476">
            <v>1831013</v>
          </cell>
          <cell r="H5476">
            <v>35.950000000000003</v>
          </cell>
          <cell r="I5476">
            <v>0.35950000000000004</v>
          </cell>
          <cell r="J5476">
            <v>40048</v>
          </cell>
          <cell r="K5476">
            <v>41113</v>
          </cell>
          <cell r="L5476">
            <v>780000</v>
          </cell>
        </row>
        <row r="5477">
          <cell r="B5477">
            <v>3000000</v>
          </cell>
          <cell r="C5477">
            <v>40008</v>
          </cell>
          <cell r="F5477">
            <v>1580001.24</v>
          </cell>
          <cell r="G5477">
            <v>226666</v>
          </cell>
          <cell r="H5477">
            <v>41.5</v>
          </cell>
          <cell r="I5477">
            <v>0.41499999999999998</v>
          </cell>
          <cell r="J5477">
            <v>40048</v>
          </cell>
          <cell r="K5477">
            <v>40566</v>
          </cell>
          <cell r="L5477">
            <v>79500</v>
          </cell>
        </row>
        <row r="5478">
          <cell r="B5478">
            <v>30000000</v>
          </cell>
          <cell r="C5478">
            <v>40008</v>
          </cell>
          <cell r="F5478">
            <v>22922422.32</v>
          </cell>
          <cell r="G5478">
            <v>1373260</v>
          </cell>
          <cell r="H5478">
            <v>35.950000000000003</v>
          </cell>
          <cell r="I5478">
            <v>0.35950000000000004</v>
          </cell>
          <cell r="J5478">
            <v>40048</v>
          </cell>
          <cell r="K5478">
            <v>41113</v>
          </cell>
          <cell r="L5478">
            <v>585000</v>
          </cell>
        </row>
        <row r="5479">
          <cell r="B5479">
            <v>7000000</v>
          </cell>
          <cell r="C5479">
            <v>40008</v>
          </cell>
          <cell r="F5479">
            <v>4176353.87</v>
          </cell>
          <cell r="G5479">
            <v>445656</v>
          </cell>
          <cell r="H5479">
            <v>44.54</v>
          </cell>
          <cell r="I5479">
            <v>0.44540000000000002</v>
          </cell>
          <cell r="J5479">
            <v>40048</v>
          </cell>
          <cell r="K5479">
            <v>40747</v>
          </cell>
          <cell r="L5479">
            <v>185850</v>
          </cell>
        </row>
        <row r="5480">
          <cell r="B5480">
            <v>20000000</v>
          </cell>
          <cell r="C5480">
            <v>40008</v>
          </cell>
          <cell r="F5480">
            <v>-45737.919999999998</v>
          </cell>
          <cell r="G5480">
            <v>2008643</v>
          </cell>
          <cell r="H5480">
            <v>35.94</v>
          </cell>
          <cell r="I5480">
            <v>0.3594</v>
          </cell>
          <cell r="J5480">
            <v>40048</v>
          </cell>
          <cell r="K5480">
            <v>40382</v>
          </cell>
          <cell r="L5480">
            <v>530000</v>
          </cell>
        </row>
        <row r="5481">
          <cell r="B5481">
            <v>6000000</v>
          </cell>
          <cell r="C5481">
            <v>40008</v>
          </cell>
          <cell r="D5481" t="str">
            <v>A</v>
          </cell>
          <cell r="E5481" t="str">
            <v>T</v>
          </cell>
          <cell r="F5481">
            <v>7532080.9500000002</v>
          </cell>
          <cell r="G5481">
            <v>331674</v>
          </cell>
          <cell r="H5481">
            <v>51.88</v>
          </cell>
          <cell r="I5481">
            <v>0.51880000000000004</v>
          </cell>
          <cell r="J5481">
            <v>40048</v>
          </cell>
          <cell r="K5481">
            <v>41113</v>
          </cell>
          <cell r="L5481">
            <v>117000</v>
          </cell>
        </row>
        <row r="5482">
          <cell r="B5482">
            <v>3000000</v>
          </cell>
          <cell r="C5482">
            <v>40008</v>
          </cell>
          <cell r="F5482">
            <v>1197235.79</v>
          </cell>
          <cell r="G5482">
            <v>226666</v>
          </cell>
          <cell r="H5482">
            <v>41.5</v>
          </cell>
          <cell r="I5482">
            <v>0.41499999999999998</v>
          </cell>
          <cell r="J5482">
            <v>40048</v>
          </cell>
          <cell r="K5482">
            <v>40566</v>
          </cell>
          <cell r="L5482">
            <v>79500</v>
          </cell>
        </row>
        <row r="5483">
          <cell r="B5483">
            <v>5000000</v>
          </cell>
          <cell r="C5483">
            <v>40008</v>
          </cell>
          <cell r="F5483">
            <v>4273531.05</v>
          </cell>
          <cell r="G5483">
            <v>318326</v>
          </cell>
          <cell r="H5483">
            <v>44.54</v>
          </cell>
          <cell r="I5483">
            <v>0.44540000000000002</v>
          </cell>
          <cell r="J5483">
            <v>40048</v>
          </cell>
          <cell r="K5483">
            <v>40747</v>
          </cell>
          <cell r="L5483">
            <v>132750</v>
          </cell>
        </row>
        <row r="5484">
          <cell r="B5484">
            <v>50000000</v>
          </cell>
          <cell r="C5484">
            <v>40008</v>
          </cell>
          <cell r="F5484">
            <v>37903832.009999998</v>
          </cell>
          <cell r="G5484">
            <v>2288767</v>
          </cell>
          <cell r="H5484">
            <v>35.950000000000003</v>
          </cell>
          <cell r="I5484">
            <v>0.35950000000000004</v>
          </cell>
          <cell r="J5484">
            <v>40048</v>
          </cell>
          <cell r="K5484">
            <v>41113</v>
          </cell>
          <cell r="L5484">
            <v>975000</v>
          </cell>
        </row>
        <row r="5485">
          <cell r="B5485">
            <v>6000000</v>
          </cell>
          <cell r="C5485">
            <v>40008</v>
          </cell>
          <cell r="F5485">
            <v>3587059.63</v>
          </cell>
          <cell r="G5485">
            <v>381991</v>
          </cell>
          <cell r="H5485">
            <v>44.54</v>
          </cell>
          <cell r="I5485">
            <v>0.44540000000000002</v>
          </cell>
          <cell r="J5485">
            <v>40048</v>
          </cell>
          <cell r="K5485">
            <v>40747</v>
          </cell>
          <cell r="L5485">
            <v>159300</v>
          </cell>
        </row>
        <row r="5486">
          <cell r="B5486">
            <v>5000000</v>
          </cell>
          <cell r="C5486">
            <v>40008</v>
          </cell>
          <cell r="F5486">
            <v>4038843.57</v>
          </cell>
          <cell r="G5486">
            <v>276395</v>
          </cell>
          <cell r="H5486">
            <v>51.88</v>
          </cell>
          <cell r="I5486">
            <v>0.51880000000000004</v>
          </cell>
          <cell r="J5486">
            <v>40048</v>
          </cell>
          <cell r="K5486">
            <v>41113</v>
          </cell>
          <cell r="L5486">
            <v>97500</v>
          </cell>
        </row>
        <row r="5487">
          <cell r="B5487">
            <v>10000000</v>
          </cell>
          <cell r="C5487">
            <v>40008</v>
          </cell>
          <cell r="F5487">
            <v>4554552.51</v>
          </cell>
          <cell r="G5487">
            <v>755553</v>
          </cell>
          <cell r="H5487">
            <v>41.5</v>
          </cell>
          <cell r="I5487">
            <v>0.41499999999999998</v>
          </cell>
          <cell r="J5487">
            <v>40048</v>
          </cell>
          <cell r="K5487">
            <v>40566</v>
          </cell>
          <cell r="L5487">
            <v>265000</v>
          </cell>
        </row>
        <row r="5488">
          <cell r="B5488">
            <v>3500000</v>
          </cell>
          <cell r="C5488">
            <v>40008</v>
          </cell>
          <cell r="F5488">
            <v>2424953.52</v>
          </cell>
          <cell r="G5488">
            <v>222828</v>
          </cell>
          <cell r="H5488">
            <v>44.54</v>
          </cell>
          <cell r="I5488">
            <v>0.44540000000000002</v>
          </cell>
          <cell r="J5488">
            <v>40048</v>
          </cell>
          <cell r="K5488">
            <v>40747</v>
          </cell>
          <cell r="L5488">
            <v>92925</v>
          </cell>
        </row>
        <row r="5489">
          <cell r="B5489">
            <v>7000000</v>
          </cell>
          <cell r="C5489">
            <v>40008</v>
          </cell>
          <cell r="F5489">
            <v>114306.93</v>
          </cell>
          <cell r="G5489">
            <v>528887</v>
          </cell>
          <cell r="H5489">
            <v>41.5</v>
          </cell>
          <cell r="I5489">
            <v>0.41499999999999998</v>
          </cell>
          <cell r="J5489">
            <v>40048</v>
          </cell>
          <cell r="K5489">
            <v>40566</v>
          </cell>
          <cell r="L5489">
            <v>185500</v>
          </cell>
        </row>
        <row r="5490">
          <cell r="B5490">
            <v>5000000</v>
          </cell>
          <cell r="C5490">
            <v>40008</v>
          </cell>
          <cell r="F5490">
            <v>2160283.92</v>
          </cell>
          <cell r="G5490">
            <v>377777</v>
          </cell>
          <cell r="H5490">
            <v>41.5</v>
          </cell>
          <cell r="I5490">
            <v>0.41499999999999998</v>
          </cell>
          <cell r="J5490">
            <v>40048</v>
          </cell>
          <cell r="K5490">
            <v>40566</v>
          </cell>
          <cell r="L5490">
            <v>132500</v>
          </cell>
        </row>
        <row r="5491">
          <cell r="B5491">
            <v>10500000</v>
          </cell>
          <cell r="C5491">
            <v>40009</v>
          </cell>
          <cell r="F5491">
            <v>8896235.9000000004</v>
          </cell>
          <cell r="G5491">
            <v>480641</v>
          </cell>
          <cell r="H5491">
            <v>35.950000000000003</v>
          </cell>
          <cell r="I5491">
            <v>0.35950000000000004</v>
          </cell>
          <cell r="J5491">
            <v>40048</v>
          </cell>
          <cell r="K5491">
            <v>41113</v>
          </cell>
          <cell r="L5491">
            <v>204750</v>
          </cell>
        </row>
        <row r="5492">
          <cell r="B5492">
            <v>12000000</v>
          </cell>
          <cell r="C5492">
            <v>40009</v>
          </cell>
          <cell r="F5492">
            <v>7028513.1900000004</v>
          </cell>
          <cell r="G5492">
            <v>708824</v>
          </cell>
          <cell r="H5492">
            <v>36.04</v>
          </cell>
          <cell r="I5492">
            <v>0.3604</v>
          </cell>
          <cell r="J5492">
            <v>40048</v>
          </cell>
          <cell r="K5492">
            <v>40747</v>
          </cell>
          <cell r="L5492">
            <v>318600</v>
          </cell>
        </row>
        <row r="5493">
          <cell r="B5493">
            <v>18000000</v>
          </cell>
          <cell r="C5493">
            <v>40009</v>
          </cell>
          <cell r="F5493">
            <v>13750223.15</v>
          </cell>
          <cell r="G5493">
            <v>823956</v>
          </cell>
          <cell r="H5493">
            <v>35.950000000000003</v>
          </cell>
          <cell r="I5493">
            <v>0.35950000000000004</v>
          </cell>
          <cell r="J5493">
            <v>40048</v>
          </cell>
          <cell r="K5493">
            <v>41113</v>
          </cell>
          <cell r="L5493">
            <v>351000</v>
          </cell>
        </row>
        <row r="5494">
          <cell r="B5494">
            <v>16500000</v>
          </cell>
          <cell r="C5494">
            <v>40009</v>
          </cell>
          <cell r="F5494">
            <v>12609618.35</v>
          </cell>
          <cell r="G5494">
            <v>755293</v>
          </cell>
          <cell r="H5494">
            <v>35.950000000000003</v>
          </cell>
          <cell r="I5494">
            <v>0.35950000000000004</v>
          </cell>
          <cell r="J5494">
            <v>40048</v>
          </cell>
          <cell r="K5494">
            <v>41113</v>
          </cell>
          <cell r="L5494">
            <v>321750</v>
          </cell>
        </row>
        <row r="5495">
          <cell r="B5495">
            <v>2000000</v>
          </cell>
          <cell r="C5495">
            <v>40009</v>
          </cell>
          <cell r="E5495" t="str">
            <v>R</v>
          </cell>
          <cell r="F5495">
            <v>2021698.44</v>
          </cell>
          <cell r="G5495">
            <v>203663</v>
          </cell>
          <cell r="H5495">
            <v>38.729999999999997</v>
          </cell>
          <cell r="I5495">
            <v>0.38729999999999998</v>
          </cell>
          <cell r="J5495">
            <v>40048</v>
          </cell>
          <cell r="K5495">
            <v>40382</v>
          </cell>
          <cell r="L5495">
            <v>53000</v>
          </cell>
        </row>
        <row r="5496">
          <cell r="B5496">
            <v>5000000</v>
          </cell>
          <cell r="C5496">
            <v>40009</v>
          </cell>
          <cell r="E5496" t="str">
            <v>Q</v>
          </cell>
          <cell r="F5496">
            <v>2216694.94</v>
          </cell>
          <cell r="G5496">
            <v>509157</v>
          </cell>
          <cell r="H5496">
            <v>38.729999999999997</v>
          </cell>
          <cell r="I5496">
            <v>0.38729999999999998</v>
          </cell>
          <cell r="J5496">
            <v>40048</v>
          </cell>
          <cell r="K5496">
            <v>40382</v>
          </cell>
          <cell r="L5496">
            <v>132500</v>
          </cell>
        </row>
        <row r="5497">
          <cell r="B5497">
            <v>10000000</v>
          </cell>
          <cell r="C5497">
            <v>40009</v>
          </cell>
          <cell r="F5497">
            <v>8060264.3399999999</v>
          </cell>
          <cell r="G5497">
            <v>552789</v>
          </cell>
          <cell r="H5497">
            <v>51.88</v>
          </cell>
          <cell r="I5497">
            <v>0.51880000000000004</v>
          </cell>
          <cell r="J5497">
            <v>40048</v>
          </cell>
          <cell r="K5497">
            <v>41113</v>
          </cell>
          <cell r="L5497">
            <v>195000</v>
          </cell>
        </row>
        <row r="5498">
          <cell r="B5498">
            <v>2500000</v>
          </cell>
          <cell r="C5498">
            <v>40009</v>
          </cell>
          <cell r="F5498">
            <v>8558.58</v>
          </cell>
          <cell r="G5498">
            <v>254579</v>
          </cell>
          <cell r="H5498">
            <v>38.729999999999997</v>
          </cell>
          <cell r="I5498">
            <v>0.38729999999999998</v>
          </cell>
          <cell r="J5498">
            <v>40048</v>
          </cell>
          <cell r="K5498">
            <v>40382</v>
          </cell>
          <cell r="L5498">
            <v>66250</v>
          </cell>
        </row>
        <row r="5499">
          <cell r="B5499">
            <v>6000000</v>
          </cell>
          <cell r="C5499">
            <v>40009</v>
          </cell>
          <cell r="F5499">
            <v>2427910.33</v>
          </cell>
          <cell r="G5499">
            <v>453332</v>
          </cell>
          <cell r="H5499">
            <v>41.5</v>
          </cell>
          <cell r="I5499">
            <v>0.41499999999999998</v>
          </cell>
          <cell r="J5499">
            <v>40048</v>
          </cell>
          <cell r="K5499">
            <v>40566</v>
          </cell>
          <cell r="L5499">
            <v>159000</v>
          </cell>
        </row>
        <row r="5500">
          <cell r="B5500">
            <v>15000000</v>
          </cell>
          <cell r="C5500">
            <v>40009</v>
          </cell>
          <cell r="F5500">
            <v>11454385.369999999</v>
          </cell>
          <cell r="G5500">
            <v>686630</v>
          </cell>
          <cell r="H5500">
            <v>35.950000000000003</v>
          </cell>
          <cell r="I5500">
            <v>0.35950000000000004</v>
          </cell>
          <cell r="J5500">
            <v>40048</v>
          </cell>
          <cell r="K5500">
            <v>41113</v>
          </cell>
          <cell r="L5500">
            <v>292500</v>
          </cell>
        </row>
        <row r="5501">
          <cell r="B5501">
            <v>10000000</v>
          </cell>
          <cell r="C5501">
            <v>40009</v>
          </cell>
          <cell r="F5501">
            <v>7560929.3099999996</v>
          </cell>
          <cell r="G5501">
            <v>552789</v>
          </cell>
          <cell r="H5501">
            <v>51.88</v>
          </cell>
          <cell r="I5501">
            <v>0.51880000000000004</v>
          </cell>
          <cell r="J5501">
            <v>40048</v>
          </cell>
          <cell r="K5501">
            <v>41113</v>
          </cell>
          <cell r="L5501">
            <v>195000</v>
          </cell>
        </row>
        <row r="5502">
          <cell r="B5502">
            <v>3500000</v>
          </cell>
          <cell r="C5502">
            <v>40009</v>
          </cell>
          <cell r="F5502">
            <v>2209826.4500000002</v>
          </cell>
          <cell r="G5502">
            <v>222828</v>
          </cell>
          <cell r="H5502">
            <v>44.54</v>
          </cell>
          <cell r="I5502">
            <v>0.44540000000000002</v>
          </cell>
          <cell r="J5502">
            <v>40048</v>
          </cell>
          <cell r="K5502">
            <v>40747</v>
          </cell>
          <cell r="L5502">
            <v>92925</v>
          </cell>
        </row>
        <row r="5503">
          <cell r="B5503">
            <v>3000000</v>
          </cell>
          <cell r="C5503">
            <v>40009</v>
          </cell>
          <cell r="F5503">
            <v>1657104.36</v>
          </cell>
          <cell r="G5503">
            <v>190996</v>
          </cell>
          <cell r="H5503">
            <v>44.54</v>
          </cell>
          <cell r="I5503">
            <v>0.44540000000000002</v>
          </cell>
          <cell r="J5503">
            <v>40048</v>
          </cell>
          <cell r="K5503">
            <v>40747</v>
          </cell>
          <cell r="L5503">
            <v>79650</v>
          </cell>
        </row>
        <row r="5504">
          <cell r="B5504">
            <v>4500000</v>
          </cell>
          <cell r="C5504">
            <v>40009</v>
          </cell>
          <cell r="D5504" t="str">
            <v>A</v>
          </cell>
          <cell r="E5504" t="str">
            <v>T</v>
          </cell>
          <cell r="F5504">
            <v>5231412.43</v>
          </cell>
          <cell r="G5504">
            <v>286493</v>
          </cell>
          <cell r="H5504">
            <v>44.54</v>
          </cell>
          <cell r="I5504">
            <v>0.44540000000000002</v>
          </cell>
          <cell r="J5504">
            <v>40048</v>
          </cell>
          <cell r="K5504">
            <v>40747</v>
          </cell>
          <cell r="L5504">
            <v>119475</v>
          </cell>
        </row>
        <row r="5505">
          <cell r="B5505">
            <v>18500000</v>
          </cell>
          <cell r="C5505">
            <v>40009</v>
          </cell>
          <cell r="E5505" t="str">
            <v>P</v>
          </cell>
          <cell r="F5505">
            <v>16860622.899999999</v>
          </cell>
          <cell r="G5505">
            <v>846844</v>
          </cell>
          <cell r="H5505">
            <v>35.950000000000003</v>
          </cell>
          <cell r="I5505">
            <v>0.35950000000000004</v>
          </cell>
          <cell r="J5505">
            <v>40048</v>
          </cell>
          <cell r="K5505">
            <v>41113</v>
          </cell>
          <cell r="L5505">
            <v>360750</v>
          </cell>
        </row>
        <row r="5506">
          <cell r="B5506">
            <v>15000000</v>
          </cell>
          <cell r="C5506">
            <v>40009</v>
          </cell>
          <cell r="F5506">
            <v>8552647.6099999994</v>
          </cell>
          <cell r="G5506">
            <v>833528</v>
          </cell>
          <cell r="H5506">
            <v>29.33</v>
          </cell>
          <cell r="I5506">
            <v>0.29330000000000001</v>
          </cell>
          <cell r="J5506">
            <v>40048</v>
          </cell>
          <cell r="K5506">
            <v>40747</v>
          </cell>
          <cell r="L5506">
            <v>246750</v>
          </cell>
        </row>
        <row r="5507">
          <cell r="B5507">
            <v>5000000</v>
          </cell>
          <cell r="C5507">
            <v>40009</v>
          </cell>
          <cell r="F5507">
            <v>2625366.58</v>
          </cell>
          <cell r="G5507">
            <v>277843</v>
          </cell>
          <cell r="H5507">
            <v>29.33</v>
          </cell>
          <cell r="I5507">
            <v>0.29330000000000001</v>
          </cell>
          <cell r="J5507">
            <v>40048</v>
          </cell>
          <cell r="K5507">
            <v>40747</v>
          </cell>
          <cell r="L5507">
            <v>82250</v>
          </cell>
        </row>
        <row r="5508">
          <cell r="B5508">
            <v>4500000</v>
          </cell>
          <cell r="C5508">
            <v>40009</v>
          </cell>
          <cell r="D5508" t="str">
            <v>A</v>
          </cell>
          <cell r="E5508" t="str">
            <v>T</v>
          </cell>
          <cell r="F5508">
            <v>5169352.83</v>
          </cell>
          <cell r="G5508">
            <v>187550</v>
          </cell>
          <cell r="H5508">
            <v>28.58</v>
          </cell>
          <cell r="I5508">
            <v>0.2858</v>
          </cell>
          <cell r="J5508">
            <v>40048</v>
          </cell>
          <cell r="K5508">
            <v>41113</v>
          </cell>
          <cell r="L5508">
            <v>64800</v>
          </cell>
        </row>
        <row r="5509">
          <cell r="B5509">
            <v>2500000</v>
          </cell>
          <cell r="C5509">
            <v>40009</v>
          </cell>
          <cell r="E5509" t="str">
            <v>P</v>
          </cell>
          <cell r="F5509">
            <v>2146831.7599999998</v>
          </cell>
          <cell r="G5509">
            <v>159163</v>
          </cell>
          <cell r="H5509">
            <v>44.54</v>
          </cell>
          <cell r="I5509">
            <v>0.44540000000000002</v>
          </cell>
          <cell r="J5509">
            <v>40048</v>
          </cell>
          <cell r="K5509">
            <v>40747</v>
          </cell>
          <cell r="L5509">
            <v>66375</v>
          </cell>
        </row>
        <row r="5510">
          <cell r="B5510">
            <v>6000000</v>
          </cell>
          <cell r="C5510">
            <v>40009</v>
          </cell>
          <cell r="F5510">
            <v>4355905.68</v>
          </cell>
          <cell r="G5510">
            <v>381991</v>
          </cell>
          <cell r="H5510">
            <v>44.54</v>
          </cell>
          <cell r="I5510">
            <v>0.44540000000000002</v>
          </cell>
          <cell r="J5510">
            <v>40048</v>
          </cell>
          <cell r="K5510">
            <v>40747</v>
          </cell>
          <cell r="L5510">
            <v>159300</v>
          </cell>
        </row>
        <row r="5511">
          <cell r="B5511">
            <v>13000000</v>
          </cell>
          <cell r="C5511">
            <v>40009</v>
          </cell>
          <cell r="F5511">
            <v>10014590.949999999</v>
          </cell>
          <cell r="G5511">
            <v>595080</v>
          </cell>
          <cell r="H5511">
            <v>35.950000000000003</v>
          </cell>
          <cell r="I5511">
            <v>0.35950000000000004</v>
          </cell>
          <cell r="J5511">
            <v>40048</v>
          </cell>
          <cell r="K5511">
            <v>41113</v>
          </cell>
          <cell r="L5511">
            <v>253500</v>
          </cell>
        </row>
        <row r="5512">
          <cell r="B5512">
            <v>16000000</v>
          </cell>
          <cell r="C5512">
            <v>40009</v>
          </cell>
          <cell r="E5512" t="str">
            <v>R</v>
          </cell>
          <cell r="F5512">
            <v>15827745.02</v>
          </cell>
          <cell r="G5512">
            <v>732406</v>
          </cell>
          <cell r="H5512">
            <v>35.950000000000003</v>
          </cell>
          <cell r="I5512">
            <v>0.35950000000000004</v>
          </cell>
          <cell r="J5512">
            <v>40048</v>
          </cell>
          <cell r="K5512">
            <v>41113</v>
          </cell>
          <cell r="L5512">
            <v>312000</v>
          </cell>
        </row>
        <row r="5513">
          <cell r="B5513">
            <v>6000000</v>
          </cell>
          <cell r="C5513">
            <v>40009</v>
          </cell>
          <cell r="F5513">
            <v>923209.59</v>
          </cell>
          <cell r="G5513">
            <v>610988</v>
          </cell>
          <cell r="H5513">
            <v>38.729999999999997</v>
          </cell>
          <cell r="I5513">
            <v>0.38729999999999998</v>
          </cell>
          <cell r="J5513">
            <v>40048</v>
          </cell>
          <cell r="K5513">
            <v>40382</v>
          </cell>
          <cell r="L5513">
            <v>159000</v>
          </cell>
        </row>
        <row r="5514">
          <cell r="B5514">
            <v>15000000</v>
          </cell>
          <cell r="C5514">
            <v>40009</v>
          </cell>
          <cell r="F5514">
            <v>5901430.3899999997</v>
          </cell>
          <cell r="G5514">
            <v>1091323</v>
          </cell>
          <cell r="H5514">
            <v>36.090000000000003</v>
          </cell>
          <cell r="I5514">
            <v>0.36090000000000005</v>
          </cell>
          <cell r="J5514">
            <v>40048</v>
          </cell>
          <cell r="K5514">
            <v>40566</v>
          </cell>
          <cell r="L5514">
            <v>397500</v>
          </cell>
        </row>
        <row r="5515">
          <cell r="B5515">
            <v>6000000</v>
          </cell>
          <cell r="C5515">
            <v>40009</v>
          </cell>
          <cell r="E5515" t="str">
            <v>P</v>
          </cell>
          <cell r="F5515">
            <v>1860199.15</v>
          </cell>
          <cell r="G5515">
            <v>610988</v>
          </cell>
          <cell r="H5515">
            <v>38.729999999999997</v>
          </cell>
          <cell r="I5515">
            <v>0.38729999999999998</v>
          </cell>
          <cell r="J5515">
            <v>40048</v>
          </cell>
          <cell r="K5515">
            <v>40382</v>
          </cell>
          <cell r="L5515">
            <v>159000</v>
          </cell>
        </row>
        <row r="5516">
          <cell r="B5516">
            <v>11000000</v>
          </cell>
          <cell r="C5516">
            <v>40009</v>
          </cell>
          <cell r="F5516">
            <v>7642882.7300000004</v>
          </cell>
          <cell r="G5516">
            <v>503529</v>
          </cell>
          <cell r="H5516">
            <v>35.950000000000003</v>
          </cell>
          <cell r="I5516">
            <v>0.35950000000000004</v>
          </cell>
          <cell r="J5516">
            <v>40048</v>
          </cell>
          <cell r="K5516">
            <v>41113</v>
          </cell>
          <cell r="L5516">
            <v>214500</v>
          </cell>
        </row>
        <row r="5517">
          <cell r="B5517">
            <v>11500000</v>
          </cell>
          <cell r="C5517">
            <v>40009</v>
          </cell>
          <cell r="F5517">
            <v>8609878.8300000001</v>
          </cell>
          <cell r="G5517">
            <v>479293</v>
          </cell>
          <cell r="H5517">
            <v>28.58</v>
          </cell>
          <cell r="I5517">
            <v>0.2858</v>
          </cell>
          <cell r="J5517">
            <v>40048</v>
          </cell>
          <cell r="K5517">
            <v>41113</v>
          </cell>
          <cell r="L5517">
            <v>165600</v>
          </cell>
        </row>
        <row r="5518">
          <cell r="B5518">
            <v>7500000</v>
          </cell>
          <cell r="C5518">
            <v>40009</v>
          </cell>
          <cell r="D5518" t="str">
            <v>A</v>
          </cell>
          <cell r="E5518" t="str">
            <v>T</v>
          </cell>
          <cell r="F5518">
            <v>9241728.7100000009</v>
          </cell>
          <cell r="G5518">
            <v>414592</v>
          </cell>
          <cell r="H5518">
            <v>51.88</v>
          </cell>
          <cell r="I5518">
            <v>0.51880000000000004</v>
          </cell>
          <cell r="J5518">
            <v>40048</v>
          </cell>
          <cell r="K5518">
            <v>41113</v>
          </cell>
          <cell r="L5518">
            <v>146250</v>
          </cell>
        </row>
        <row r="5519">
          <cell r="B5519">
            <v>3000000</v>
          </cell>
          <cell r="C5519">
            <v>40009</v>
          </cell>
          <cell r="F5519">
            <v>2562659.4500000002</v>
          </cell>
          <cell r="G5519">
            <v>190996</v>
          </cell>
          <cell r="H5519">
            <v>44.54</v>
          </cell>
          <cell r="I5519">
            <v>0.44540000000000002</v>
          </cell>
          <cell r="J5519">
            <v>40048</v>
          </cell>
          <cell r="K5519">
            <v>40747</v>
          </cell>
          <cell r="L5519">
            <v>79650</v>
          </cell>
        </row>
        <row r="5520">
          <cell r="B5520">
            <v>15000000</v>
          </cell>
          <cell r="C5520">
            <v>40009</v>
          </cell>
          <cell r="F5520">
            <v>10618983.01</v>
          </cell>
          <cell r="G5520">
            <v>765537</v>
          </cell>
          <cell r="H5520">
            <v>36.03</v>
          </cell>
          <cell r="I5520">
            <v>0.36030000000000001</v>
          </cell>
          <cell r="J5520">
            <v>40048</v>
          </cell>
          <cell r="K5520">
            <v>40931</v>
          </cell>
          <cell r="L5520">
            <v>367500</v>
          </cell>
        </row>
        <row r="5521">
          <cell r="B5521">
            <v>20000000</v>
          </cell>
          <cell r="C5521">
            <v>40009</v>
          </cell>
          <cell r="F5521">
            <v>13189291.939999999</v>
          </cell>
          <cell r="G5521">
            <v>1181373</v>
          </cell>
          <cell r="H5521">
            <v>36.04</v>
          </cell>
          <cell r="I5521">
            <v>0.3604</v>
          </cell>
          <cell r="J5521">
            <v>40048</v>
          </cell>
          <cell r="K5521">
            <v>40747</v>
          </cell>
          <cell r="L5521">
            <v>531000</v>
          </cell>
        </row>
        <row r="5522">
          <cell r="B5522">
            <v>20000000</v>
          </cell>
          <cell r="C5522">
            <v>40009</v>
          </cell>
          <cell r="E5522" t="str">
            <v>Q</v>
          </cell>
          <cell r="F5522">
            <v>15933582.67</v>
          </cell>
          <cell r="G5522">
            <v>1181373</v>
          </cell>
          <cell r="H5522">
            <v>36.04</v>
          </cell>
          <cell r="I5522">
            <v>0.3604</v>
          </cell>
          <cell r="J5522">
            <v>40048</v>
          </cell>
          <cell r="K5522">
            <v>40747</v>
          </cell>
          <cell r="L5522">
            <v>531000</v>
          </cell>
        </row>
        <row r="5523">
          <cell r="B5523">
            <v>50000000</v>
          </cell>
          <cell r="C5523">
            <v>40009</v>
          </cell>
          <cell r="F5523">
            <v>38551252.140000001</v>
          </cell>
          <cell r="G5523">
            <v>2288767</v>
          </cell>
          <cell r="H5523">
            <v>35.950000000000003</v>
          </cell>
          <cell r="I5523">
            <v>0.35950000000000004</v>
          </cell>
          <cell r="J5523">
            <v>40048</v>
          </cell>
          <cell r="K5523">
            <v>41113</v>
          </cell>
          <cell r="L5523">
            <v>975000</v>
          </cell>
        </row>
        <row r="5524">
          <cell r="B5524">
            <v>4500000</v>
          </cell>
          <cell r="C5524">
            <v>40009</v>
          </cell>
          <cell r="F5524">
            <v>2714936.74</v>
          </cell>
          <cell r="G5524">
            <v>286493</v>
          </cell>
          <cell r="H5524">
            <v>44.54</v>
          </cell>
          <cell r="I5524">
            <v>0.44540000000000002</v>
          </cell>
          <cell r="J5524">
            <v>40048</v>
          </cell>
          <cell r="K5524">
            <v>40747</v>
          </cell>
          <cell r="L5524">
            <v>119475</v>
          </cell>
        </row>
        <row r="5525">
          <cell r="B5525">
            <v>6500000</v>
          </cell>
          <cell r="C5525">
            <v>40009</v>
          </cell>
          <cell r="F5525">
            <v>4643061.34</v>
          </cell>
          <cell r="G5525">
            <v>379174</v>
          </cell>
          <cell r="H5525">
            <v>48.86</v>
          </cell>
          <cell r="I5525">
            <v>0.48859999999999998</v>
          </cell>
          <cell r="J5525">
            <v>40048</v>
          </cell>
          <cell r="K5525">
            <v>40931</v>
          </cell>
          <cell r="L5525">
            <v>159250</v>
          </cell>
        </row>
        <row r="5526">
          <cell r="B5526">
            <v>7000000</v>
          </cell>
          <cell r="C5526">
            <v>40009</v>
          </cell>
          <cell r="F5526">
            <v>5098848.84</v>
          </cell>
          <cell r="G5526">
            <v>408341</v>
          </cell>
          <cell r="H5526">
            <v>48.86</v>
          </cell>
          <cell r="I5526">
            <v>0.48859999999999998</v>
          </cell>
          <cell r="J5526">
            <v>40048</v>
          </cell>
          <cell r="K5526">
            <v>40931</v>
          </cell>
          <cell r="L5526">
            <v>171500</v>
          </cell>
        </row>
        <row r="5527">
          <cell r="B5527">
            <v>10000000</v>
          </cell>
          <cell r="C5527">
            <v>40009</v>
          </cell>
          <cell r="D5527" t="str">
            <v>A</v>
          </cell>
          <cell r="E5527" t="str">
            <v>R</v>
          </cell>
          <cell r="F5527">
            <v>9514708.5700000003</v>
          </cell>
          <cell r="G5527">
            <v>636651</v>
          </cell>
          <cell r="H5527">
            <v>44.54</v>
          </cell>
          <cell r="I5527">
            <v>0.44540000000000002</v>
          </cell>
          <cell r="J5527">
            <v>40048</v>
          </cell>
          <cell r="K5527">
            <v>40747</v>
          </cell>
          <cell r="L5527">
            <v>265500</v>
          </cell>
        </row>
        <row r="5528">
          <cell r="B5528">
            <v>5500000</v>
          </cell>
          <cell r="C5528">
            <v>40009</v>
          </cell>
          <cell r="F5528">
            <v>3324564.04</v>
          </cell>
          <cell r="G5528">
            <v>350158</v>
          </cell>
          <cell r="H5528">
            <v>44.54</v>
          </cell>
          <cell r="I5528">
            <v>0.44540000000000002</v>
          </cell>
          <cell r="J5528">
            <v>40048</v>
          </cell>
          <cell r="K5528">
            <v>40747</v>
          </cell>
          <cell r="L5528">
            <v>146025</v>
          </cell>
        </row>
        <row r="5529">
          <cell r="B5529">
            <v>50000000</v>
          </cell>
          <cell r="C5529">
            <v>40009</v>
          </cell>
          <cell r="F5529">
            <v>38589754.670000002</v>
          </cell>
          <cell r="G5529">
            <v>2288767</v>
          </cell>
          <cell r="H5529">
            <v>35.950000000000003</v>
          </cell>
          <cell r="I5529">
            <v>0.35950000000000004</v>
          </cell>
          <cell r="J5529">
            <v>40048</v>
          </cell>
          <cell r="K5529">
            <v>41113</v>
          </cell>
          <cell r="L5529">
            <v>975000</v>
          </cell>
        </row>
        <row r="5530">
          <cell r="B5530">
            <v>3500000</v>
          </cell>
          <cell r="C5530">
            <v>40009</v>
          </cell>
          <cell r="F5530">
            <v>2110409.75</v>
          </cell>
          <cell r="G5530">
            <v>222828</v>
          </cell>
          <cell r="H5530">
            <v>44.54</v>
          </cell>
          <cell r="I5530">
            <v>0.44540000000000002</v>
          </cell>
          <cell r="J5530">
            <v>40048</v>
          </cell>
          <cell r="K5530">
            <v>40747</v>
          </cell>
          <cell r="L5530">
            <v>92925</v>
          </cell>
        </row>
        <row r="5531">
          <cell r="B5531">
            <v>6000000</v>
          </cell>
          <cell r="C5531">
            <v>40009</v>
          </cell>
          <cell r="F5531">
            <v>3182258.56</v>
          </cell>
          <cell r="G5531">
            <v>333412</v>
          </cell>
          <cell r="H5531">
            <v>29.33</v>
          </cell>
          <cell r="I5531">
            <v>0.29330000000000001</v>
          </cell>
          <cell r="J5531">
            <v>40048</v>
          </cell>
          <cell r="K5531">
            <v>40747</v>
          </cell>
          <cell r="L5531">
            <v>98700</v>
          </cell>
        </row>
        <row r="5532">
          <cell r="B5532">
            <v>6000000</v>
          </cell>
          <cell r="C5532">
            <v>40009</v>
          </cell>
          <cell r="F5532">
            <v>3127089.92</v>
          </cell>
          <cell r="G5532">
            <v>453332</v>
          </cell>
          <cell r="H5532">
            <v>41.5</v>
          </cell>
          <cell r="I5532">
            <v>0.41499999999999998</v>
          </cell>
          <cell r="J5532">
            <v>40048</v>
          </cell>
          <cell r="K5532">
            <v>40566</v>
          </cell>
          <cell r="L5532">
            <v>159000</v>
          </cell>
        </row>
        <row r="5533">
          <cell r="B5533">
            <v>4500000</v>
          </cell>
          <cell r="C5533">
            <v>40009</v>
          </cell>
          <cell r="D5533" t="str">
            <v>A</v>
          </cell>
          <cell r="E5533" t="str">
            <v>S</v>
          </cell>
          <cell r="F5533">
            <v>3978797.2</v>
          </cell>
          <cell r="G5533">
            <v>339999</v>
          </cell>
          <cell r="H5533">
            <v>41.5</v>
          </cell>
          <cell r="I5533">
            <v>0.41499999999999998</v>
          </cell>
          <cell r="J5533">
            <v>40048</v>
          </cell>
          <cell r="K5533">
            <v>40566</v>
          </cell>
          <cell r="L5533">
            <v>119250</v>
          </cell>
        </row>
        <row r="5534">
          <cell r="B5534">
            <v>10000000</v>
          </cell>
          <cell r="C5534">
            <v>40009</v>
          </cell>
          <cell r="F5534">
            <v>5171787.55</v>
          </cell>
          <cell r="G5534">
            <v>636651</v>
          </cell>
          <cell r="H5534">
            <v>44.54</v>
          </cell>
          <cell r="I5534">
            <v>0.44540000000000002</v>
          </cell>
          <cell r="J5534">
            <v>40048</v>
          </cell>
          <cell r="K5534">
            <v>40747</v>
          </cell>
          <cell r="L5534">
            <v>265500</v>
          </cell>
        </row>
        <row r="5535">
          <cell r="B5535">
            <v>12000000</v>
          </cell>
          <cell r="C5535">
            <v>40009</v>
          </cell>
          <cell r="F5535">
            <v>-1651.01</v>
          </cell>
          <cell r="G5535">
            <v>1205186</v>
          </cell>
          <cell r="H5535">
            <v>35.94</v>
          </cell>
          <cell r="I5535">
            <v>0.3594</v>
          </cell>
          <cell r="J5535">
            <v>40048</v>
          </cell>
          <cell r="K5535">
            <v>40382</v>
          </cell>
          <cell r="L5535">
            <v>318000</v>
          </cell>
        </row>
        <row r="5536">
          <cell r="B5536">
            <v>5000000</v>
          </cell>
          <cell r="C5536">
            <v>40009</v>
          </cell>
          <cell r="D5536" t="str">
            <v>A</v>
          </cell>
          <cell r="E5536" t="str">
            <v>S</v>
          </cell>
          <cell r="F5536">
            <v>4727027.03</v>
          </cell>
          <cell r="G5536">
            <v>377777</v>
          </cell>
          <cell r="H5536">
            <v>41.5</v>
          </cell>
          <cell r="I5536">
            <v>0.41499999999999998</v>
          </cell>
          <cell r="J5536">
            <v>40048</v>
          </cell>
          <cell r="K5536">
            <v>40566</v>
          </cell>
          <cell r="L5536">
            <v>132500</v>
          </cell>
        </row>
        <row r="5537">
          <cell r="B5537">
            <v>3500000</v>
          </cell>
          <cell r="C5537">
            <v>40010</v>
          </cell>
          <cell r="F5537">
            <v>2209576.46</v>
          </cell>
          <cell r="G5537">
            <v>264444</v>
          </cell>
          <cell r="H5537">
            <v>41.5</v>
          </cell>
          <cell r="I5537">
            <v>0.41499999999999998</v>
          </cell>
          <cell r="J5537">
            <v>40048</v>
          </cell>
          <cell r="K5537">
            <v>40566</v>
          </cell>
          <cell r="L5537">
            <v>92750</v>
          </cell>
        </row>
        <row r="5538">
          <cell r="B5538">
            <v>5000000</v>
          </cell>
          <cell r="C5538">
            <v>40010</v>
          </cell>
          <cell r="F5538">
            <v>4016102.47</v>
          </cell>
          <cell r="G5538">
            <v>276395</v>
          </cell>
          <cell r="H5538">
            <v>51.88</v>
          </cell>
          <cell r="I5538">
            <v>0.51880000000000004</v>
          </cell>
          <cell r="J5538">
            <v>40048</v>
          </cell>
          <cell r="K5538">
            <v>41113</v>
          </cell>
          <cell r="L5538">
            <v>97500</v>
          </cell>
        </row>
        <row r="5539">
          <cell r="B5539">
            <v>11000000</v>
          </cell>
          <cell r="C5539">
            <v>40010</v>
          </cell>
          <cell r="F5539">
            <v>7627407</v>
          </cell>
          <cell r="G5539">
            <v>561394</v>
          </cell>
          <cell r="H5539">
            <v>36.03</v>
          </cell>
          <cell r="I5539">
            <v>0.36030000000000001</v>
          </cell>
          <cell r="J5539">
            <v>40048</v>
          </cell>
          <cell r="K5539">
            <v>40931</v>
          </cell>
          <cell r="L5539">
            <v>269500</v>
          </cell>
        </row>
        <row r="5540">
          <cell r="B5540">
            <v>17500000</v>
          </cell>
          <cell r="C5540">
            <v>40010</v>
          </cell>
          <cell r="F5540">
            <v>6287545.2199999997</v>
          </cell>
          <cell r="G5540">
            <v>1273210</v>
          </cell>
          <cell r="H5540">
            <v>36.090000000000003</v>
          </cell>
          <cell r="I5540">
            <v>0.36090000000000005</v>
          </cell>
          <cell r="J5540">
            <v>40048</v>
          </cell>
          <cell r="K5540">
            <v>40566</v>
          </cell>
          <cell r="L5540">
            <v>463750</v>
          </cell>
        </row>
        <row r="5541">
          <cell r="B5541">
            <v>15000000</v>
          </cell>
          <cell r="C5541">
            <v>40010</v>
          </cell>
          <cell r="E5541" t="str">
            <v>P</v>
          </cell>
          <cell r="F5541">
            <v>3667418.19</v>
          </cell>
          <cell r="G5541">
            <v>1506482</v>
          </cell>
          <cell r="H5541">
            <v>35.94</v>
          </cell>
          <cell r="I5541">
            <v>0.3594</v>
          </cell>
          <cell r="J5541">
            <v>40048</v>
          </cell>
          <cell r="K5541">
            <v>40382</v>
          </cell>
          <cell r="L5541">
            <v>397500</v>
          </cell>
        </row>
        <row r="5542">
          <cell r="B5542">
            <v>15000000</v>
          </cell>
          <cell r="C5542">
            <v>40010</v>
          </cell>
          <cell r="E5542" t="str">
            <v>Q</v>
          </cell>
          <cell r="F5542">
            <v>14026497.369999999</v>
          </cell>
          <cell r="G5542">
            <v>686630</v>
          </cell>
          <cell r="H5542">
            <v>35.950000000000003</v>
          </cell>
          <cell r="I5542">
            <v>0.35950000000000004</v>
          </cell>
          <cell r="J5542">
            <v>40048</v>
          </cell>
          <cell r="K5542">
            <v>41113</v>
          </cell>
          <cell r="L5542">
            <v>292500</v>
          </cell>
        </row>
        <row r="5543">
          <cell r="B5543">
            <v>4000000</v>
          </cell>
          <cell r="C5543">
            <v>40010</v>
          </cell>
          <cell r="F5543">
            <v>526277.49</v>
          </cell>
          <cell r="G5543">
            <v>407325</v>
          </cell>
          <cell r="H5543">
            <v>38.729999999999997</v>
          </cell>
          <cell r="I5543">
            <v>0.38729999999999998</v>
          </cell>
          <cell r="J5543">
            <v>40048</v>
          </cell>
          <cell r="K5543">
            <v>40382</v>
          </cell>
          <cell r="L5543">
            <v>106000</v>
          </cell>
        </row>
        <row r="5544">
          <cell r="B5544">
            <v>6000000</v>
          </cell>
          <cell r="C5544">
            <v>40010</v>
          </cell>
          <cell r="F5544">
            <v>2655126.46</v>
          </cell>
          <cell r="G5544">
            <v>453332</v>
          </cell>
          <cell r="H5544">
            <v>41.5</v>
          </cell>
          <cell r="I5544">
            <v>0.41499999999999998</v>
          </cell>
          <cell r="J5544">
            <v>40048</v>
          </cell>
          <cell r="K5544">
            <v>40566</v>
          </cell>
          <cell r="L5544">
            <v>159000</v>
          </cell>
        </row>
        <row r="5545">
          <cell r="B5545">
            <v>2000000</v>
          </cell>
          <cell r="C5545">
            <v>40010</v>
          </cell>
          <cell r="G5545">
            <v>203663</v>
          </cell>
          <cell r="H5545">
            <v>38.729999999999997</v>
          </cell>
          <cell r="I5545">
            <v>0.38729999999999998</v>
          </cell>
          <cell r="J5545">
            <v>40048</v>
          </cell>
          <cell r="K5545">
            <v>40382</v>
          </cell>
          <cell r="L5545">
            <v>53000</v>
          </cell>
        </row>
        <row r="5546">
          <cell r="B5546">
            <v>3500000</v>
          </cell>
          <cell r="C5546">
            <v>40010</v>
          </cell>
          <cell r="F5546">
            <v>2203812.4700000002</v>
          </cell>
          <cell r="G5546">
            <v>222828</v>
          </cell>
          <cell r="H5546">
            <v>44.54</v>
          </cell>
          <cell r="I5546">
            <v>0.44540000000000002</v>
          </cell>
          <cell r="J5546">
            <v>40048</v>
          </cell>
          <cell r="K5546">
            <v>40747</v>
          </cell>
          <cell r="L5546">
            <v>92925</v>
          </cell>
        </row>
        <row r="5547">
          <cell r="B5547">
            <v>10500000</v>
          </cell>
          <cell r="C5547">
            <v>40010</v>
          </cell>
          <cell r="F5547">
            <v>6011976.4500000002</v>
          </cell>
          <cell r="G5547">
            <v>620221</v>
          </cell>
          <cell r="H5547">
            <v>36.04</v>
          </cell>
          <cell r="I5547">
            <v>0.3604</v>
          </cell>
          <cell r="J5547">
            <v>40048</v>
          </cell>
          <cell r="K5547">
            <v>40747</v>
          </cell>
          <cell r="L5547">
            <v>278775</v>
          </cell>
        </row>
        <row r="5548">
          <cell r="B5548">
            <v>4000000</v>
          </cell>
          <cell r="C5548">
            <v>40010</v>
          </cell>
          <cell r="F5548">
            <v>5564.73</v>
          </cell>
          <cell r="G5548">
            <v>407325</v>
          </cell>
          <cell r="H5548">
            <v>38.729999999999997</v>
          </cell>
          <cell r="I5548">
            <v>0.38729999999999998</v>
          </cell>
          <cell r="J5548">
            <v>40048</v>
          </cell>
          <cell r="K5548">
            <v>40382</v>
          </cell>
          <cell r="L5548">
            <v>106000</v>
          </cell>
        </row>
        <row r="5549">
          <cell r="B5549">
            <v>3000000</v>
          </cell>
          <cell r="C5549">
            <v>40010</v>
          </cell>
          <cell r="F5549">
            <v>414258.26</v>
          </cell>
          <cell r="G5549">
            <v>305494</v>
          </cell>
          <cell r="H5549">
            <v>38.729999999999997</v>
          </cell>
          <cell r="I5549">
            <v>0.38729999999999998</v>
          </cell>
          <cell r="J5549">
            <v>40048</v>
          </cell>
          <cell r="K5549">
            <v>40382</v>
          </cell>
          <cell r="L5549">
            <v>79500</v>
          </cell>
        </row>
        <row r="5550">
          <cell r="B5550">
            <v>3500000</v>
          </cell>
          <cell r="C5550">
            <v>40010</v>
          </cell>
          <cell r="F5550">
            <v>1396980.59</v>
          </cell>
          <cell r="G5550">
            <v>264444</v>
          </cell>
          <cell r="H5550">
            <v>41.5</v>
          </cell>
          <cell r="I5550">
            <v>0.41499999999999998</v>
          </cell>
          <cell r="J5550">
            <v>40048</v>
          </cell>
          <cell r="K5550">
            <v>40566</v>
          </cell>
          <cell r="L5550">
            <v>92750</v>
          </cell>
        </row>
        <row r="5551">
          <cell r="B5551">
            <v>6000000</v>
          </cell>
          <cell r="C5551">
            <v>40010</v>
          </cell>
          <cell r="F5551">
            <v>2299506.5499999998</v>
          </cell>
          <cell r="G5551">
            <v>453332</v>
          </cell>
          <cell r="H5551">
            <v>41.5</v>
          </cell>
          <cell r="I5551">
            <v>0.41499999999999998</v>
          </cell>
          <cell r="J5551">
            <v>40048</v>
          </cell>
          <cell r="K5551">
            <v>40566</v>
          </cell>
          <cell r="L5551">
            <v>159000</v>
          </cell>
        </row>
        <row r="5552">
          <cell r="B5552">
            <v>4000000</v>
          </cell>
          <cell r="C5552">
            <v>40010</v>
          </cell>
          <cell r="E5552" t="str">
            <v>P</v>
          </cell>
          <cell r="F5552">
            <v>3589234.35</v>
          </cell>
          <cell r="G5552">
            <v>254661</v>
          </cell>
          <cell r="H5552">
            <v>44.54</v>
          </cell>
          <cell r="I5552">
            <v>0.44540000000000002</v>
          </cell>
          <cell r="J5552">
            <v>40048</v>
          </cell>
          <cell r="K5552">
            <v>40747</v>
          </cell>
          <cell r="L5552">
            <v>106200</v>
          </cell>
        </row>
        <row r="5553">
          <cell r="B5553">
            <v>4500000</v>
          </cell>
          <cell r="C5553">
            <v>40010</v>
          </cell>
          <cell r="F5553">
            <v>3775076.2</v>
          </cell>
          <cell r="G5553">
            <v>248756</v>
          </cell>
          <cell r="H5553">
            <v>51.88</v>
          </cell>
          <cell r="I5553">
            <v>0.51880000000000004</v>
          </cell>
          <cell r="J5553">
            <v>40048</v>
          </cell>
          <cell r="K5553">
            <v>41113</v>
          </cell>
          <cell r="L5553">
            <v>87750</v>
          </cell>
        </row>
        <row r="5554">
          <cell r="B5554">
            <v>4000000</v>
          </cell>
          <cell r="C5554">
            <v>40010</v>
          </cell>
          <cell r="F5554">
            <v>3190292.53</v>
          </cell>
          <cell r="G5554">
            <v>221116</v>
          </cell>
          <cell r="H5554">
            <v>51.88</v>
          </cell>
          <cell r="I5554">
            <v>0.51880000000000004</v>
          </cell>
          <cell r="J5554">
            <v>40048</v>
          </cell>
          <cell r="K5554">
            <v>41113</v>
          </cell>
          <cell r="L5554">
            <v>78000</v>
          </cell>
        </row>
        <row r="5555">
          <cell r="B5555">
            <v>5000000</v>
          </cell>
          <cell r="C5555">
            <v>40010</v>
          </cell>
          <cell r="F5555">
            <v>3010985.49</v>
          </cell>
          <cell r="G5555">
            <v>318326</v>
          </cell>
          <cell r="H5555">
            <v>44.54</v>
          </cell>
          <cell r="I5555">
            <v>0.44540000000000002</v>
          </cell>
          <cell r="J5555">
            <v>40048</v>
          </cell>
          <cell r="K5555">
            <v>40747</v>
          </cell>
          <cell r="L5555">
            <v>132750</v>
          </cell>
        </row>
        <row r="5556">
          <cell r="B5556">
            <v>14500000</v>
          </cell>
          <cell r="C5556">
            <v>40010</v>
          </cell>
          <cell r="F5556">
            <v>10891781.92</v>
          </cell>
          <cell r="G5556">
            <v>663743</v>
          </cell>
          <cell r="H5556">
            <v>35.950000000000003</v>
          </cell>
          <cell r="I5556">
            <v>0.35950000000000004</v>
          </cell>
          <cell r="J5556">
            <v>40048</v>
          </cell>
          <cell r="K5556">
            <v>41113</v>
          </cell>
          <cell r="L5556">
            <v>282750</v>
          </cell>
        </row>
        <row r="5557">
          <cell r="B5557">
            <v>12500000</v>
          </cell>
          <cell r="C5557">
            <v>40010</v>
          </cell>
          <cell r="D5557" t="str">
            <v>A</v>
          </cell>
          <cell r="E5557" t="str">
            <v>S</v>
          </cell>
          <cell r="F5557">
            <v>7439991.5</v>
          </cell>
          <cell r="G5557">
            <v>1255402</v>
          </cell>
          <cell r="H5557">
            <v>35.94</v>
          </cell>
          <cell r="I5557">
            <v>0.3594</v>
          </cell>
          <cell r="J5557">
            <v>40048</v>
          </cell>
          <cell r="K5557">
            <v>40382</v>
          </cell>
          <cell r="L5557">
            <v>331250</v>
          </cell>
        </row>
        <row r="5558">
          <cell r="B5558">
            <v>24000000</v>
          </cell>
          <cell r="C5558">
            <v>40010</v>
          </cell>
          <cell r="F5558">
            <v>15930364.470000001</v>
          </cell>
          <cell r="G5558">
            <v>1417647</v>
          </cell>
          <cell r="H5558">
            <v>36.04</v>
          </cell>
          <cell r="I5558">
            <v>0.3604</v>
          </cell>
          <cell r="J5558">
            <v>40048</v>
          </cell>
          <cell r="K5558">
            <v>40747</v>
          </cell>
          <cell r="L5558">
            <v>637200</v>
          </cell>
        </row>
        <row r="5559">
          <cell r="B5559">
            <v>17500000</v>
          </cell>
          <cell r="C5559">
            <v>40010</v>
          </cell>
          <cell r="D5559" t="str">
            <v>A</v>
          </cell>
          <cell r="E5559" t="str">
            <v>T</v>
          </cell>
          <cell r="F5559">
            <v>17372720.350000001</v>
          </cell>
          <cell r="G5559">
            <v>1033701</v>
          </cell>
          <cell r="H5559">
            <v>36.04</v>
          </cell>
          <cell r="I5559">
            <v>0.3604</v>
          </cell>
          <cell r="J5559">
            <v>40048</v>
          </cell>
          <cell r="K5559">
            <v>40747</v>
          </cell>
          <cell r="L5559">
            <v>464625</v>
          </cell>
        </row>
        <row r="5560">
          <cell r="B5560">
            <v>8000000</v>
          </cell>
          <cell r="C5560">
            <v>40010</v>
          </cell>
          <cell r="F5560">
            <v>4380302.62</v>
          </cell>
          <cell r="G5560">
            <v>444549</v>
          </cell>
          <cell r="H5560">
            <v>29.33</v>
          </cell>
          <cell r="I5560">
            <v>0.29330000000000001</v>
          </cell>
          <cell r="J5560">
            <v>40048</v>
          </cell>
          <cell r="K5560">
            <v>40747</v>
          </cell>
          <cell r="L5560">
            <v>131600</v>
          </cell>
        </row>
        <row r="5561">
          <cell r="B5561">
            <v>10000000</v>
          </cell>
          <cell r="C5561">
            <v>40010</v>
          </cell>
          <cell r="F5561">
            <v>7507030.7599999998</v>
          </cell>
          <cell r="G5561">
            <v>416776</v>
          </cell>
          <cell r="H5561">
            <v>28.58</v>
          </cell>
          <cell r="I5561">
            <v>0.2858</v>
          </cell>
          <cell r="J5561">
            <v>40048</v>
          </cell>
          <cell r="K5561">
            <v>41113</v>
          </cell>
          <cell r="L5561">
            <v>144000</v>
          </cell>
        </row>
        <row r="5562">
          <cell r="B5562">
            <v>5000000</v>
          </cell>
          <cell r="C5562">
            <v>40010</v>
          </cell>
          <cell r="F5562">
            <v>3542273.55</v>
          </cell>
          <cell r="G5562">
            <v>318326</v>
          </cell>
          <cell r="H5562">
            <v>44.54</v>
          </cell>
          <cell r="I5562">
            <v>0.44540000000000002</v>
          </cell>
          <cell r="J5562">
            <v>40048</v>
          </cell>
          <cell r="K5562">
            <v>40747</v>
          </cell>
          <cell r="L5562">
            <v>132750</v>
          </cell>
        </row>
        <row r="5563">
          <cell r="B5563">
            <v>3500000</v>
          </cell>
          <cell r="C5563">
            <v>40010</v>
          </cell>
          <cell r="F5563">
            <v>2808653.77</v>
          </cell>
          <cell r="G5563">
            <v>193477</v>
          </cell>
          <cell r="H5563">
            <v>51.88</v>
          </cell>
          <cell r="I5563">
            <v>0.51880000000000004</v>
          </cell>
          <cell r="J5563">
            <v>40048</v>
          </cell>
          <cell r="K5563">
            <v>41113</v>
          </cell>
          <cell r="L5563">
            <v>68250</v>
          </cell>
        </row>
        <row r="5564">
          <cell r="B5564">
            <v>10000000</v>
          </cell>
          <cell r="C5564">
            <v>40010</v>
          </cell>
          <cell r="F5564">
            <v>7935968.5499999998</v>
          </cell>
          <cell r="G5564">
            <v>552789</v>
          </cell>
          <cell r="H5564">
            <v>51.88</v>
          </cell>
          <cell r="I5564">
            <v>0.51880000000000004</v>
          </cell>
          <cell r="J5564">
            <v>40048</v>
          </cell>
          <cell r="K5564">
            <v>41113</v>
          </cell>
          <cell r="L5564">
            <v>195000</v>
          </cell>
        </row>
        <row r="5565">
          <cell r="B5565">
            <v>8000000</v>
          </cell>
          <cell r="C5565">
            <v>40010</v>
          </cell>
          <cell r="E5565" t="str">
            <v>R</v>
          </cell>
          <cell r="F5565">
            <v>3848700.35</v>
          </cell>
          <cell r="G5565">
            <v>814650</v>
          </cell>
          <cell r="H5565">
            <v>38.729999999999997</v>
          </cell>
          <cell r="I5565">
            <v>0.38729999999999998</v>
          </cell>
          <cell r="J5565">
            <v>40048</v>
          </cell>
          <cell r="K5565">
            <v>40382</v>
          </cell>
          <cell r="L5565">
            <v>212000</v>
          </cell>
        </row>
        <row r="5566">
          <cell r="B5566">
            <v>6000000</v>
          </cell>
          <cell r="C5566">
            <v>40010</v>
          </cell>
          <cell r="F5566">
            <v>4501034.3099999996</v>
          </cell>
          <cell r="G5566">
            <v>381991</v>
          </cell>
          <cell r="H5566">
            <v>44.54</v>
          </cell>
          <cell r="I5566">
            <v>0.44540000000000002</v>
          </cell>
          <cell r="J5566">
            <v>40048</v>
          </cell>
          <cell r="K5566">
            <v>40747</v>
          </cell>
          <cell r="L5566">
            <v>159300</v>
          </cell>
        </row>
        <row r="5567">
          <cell r="B5567">
            <v>12500000</v>
          </cell>
          <cell r="C5567">
            <v>40010</v>
          </cell>
          <cell r="F5567">
            <v>7293326.3700000001</v>
          </cell>
          <cell r="G5567">
            <v>738358</v>
          </cell>
          <cell r="H5567">
            <v>36.04</v>
          </cell>
          <cell r="I5567">
            <v>0.3604</v>
          </cell>
          <cell r="J5567">
            <v>40048</v>
          </cell>
          <cell r="K5567">
            <v>40747</v>
          </cell>
          <cell r="L5567">
            <v>331875</v>
          </cell>
        </row>
        <row r="5568">
          <cell r="B5568">
            <v>4500000</v>
          </cell>
          <cell r="C5568">
            <v>40010</v>
          </cell>
          <cell r="F5568">
            <v>3308011.08</v>
          </cell>
          <cell r="G5568">
            <v>286493</v>
          </cell>
          <cell r="H5568">
            <v>44.54</v>
          </cell>
          <cell r="I5568">
            <v>0.44540000000000002</v>
          </cell>
          <cell r="J5568">
            <v>40048</v>
          </cell>
          <cell r="K5568">
            <v>40747</v>
          </cell>
          <cell r="L5568">
            <v>119475</v>
          </cell>
        </row>
        <row r="5569">
          <cell r="B5569">
            <v>15000000</v>
          </cell>
          <cell r="C5569">
            <v>40010</v>
          </cell>
          <cell r="E5569" t="str">
            <v>P</v>
          </cell>
          <cell r="F5569">
            <v>9275617.3100000005</v>
          </cell>
          <cell r="G5569">
            <v>1091323</v>
          </cell>
          <cell r="H5569">
            <v>36.090000000000003</v>
          </cell>
          <cell r="I5569">
            <v>0.36090000000000005</v>
          </cell>
          <cell r="J5569">
            <v>40048</v>
          </cell>
          <cell r="K5569">
            <v>40566</v>
          </cell>
          <cell r="L5569">
            <v>397500</v>
          </cell>
        </row>
        <row r="5570">
          <cell r="B5570">
            <v>3000000</v>
          </cell>
          <cell r="C5570">
            <v>40010</v>
          </cell>
          <cell r="F5570">
            <v>8951.35</v>
          </cell>
          <cell r="G5570">
            <v>305494</v>
          </cell>
          <cell r="H5570">
            <v>38.729999999999997</v>
          </cell>
          <cell r="I5570">
            <v>0.38729999999999998</v>
          </cell>
          <cell r="J5570">
            <v>40048</v>
          </cell>
          <cell r="K5570">
            <v>40382</v>
          </cell>
          <cell r="L5570">
            <v>79500</v>
          </cell>
        </row>
        <row r="5571">
          <cell r="B5571">
            <v>14000000</v>
          </cell>
          <cell r="C5571">
            <v>40010</v>
          </cell>
          <cell r="E5571" t="str">
            <v>P</v>
          </cell>
          <cell r="F5571">
            <v>12678136.359999999</v>
          </cell>
          <cell r="G5571">
            <v>640855</v>
          </cell>
          <cell r="H5571">
            <v>35.950000000000003</v>
          </cell>
          <cell r="I5571">
            <v>0.35950000000000004</v>
          </cell>
          <cell r="J5571">
            <v>40048</v>
          </cell>
          <cell r="K5571">
            <v>41113</v>
          </cell>
          <cell r="L5571">
            <v>273000</v>
          </cell>
        </row>
        <row r="5572">
          <cell r="B5572">
            <v>4000000</v>
          </cell>
          <cell r="C5572">
            <v>40010</v>
          </cell>
          <cell r="D5572" t="str">
            <v>A</v>
          </cell>
          <cell r="E5572" t="str">
            <v>S</v>
          </cell>
          <cell r="F5572">
            <v>4796056.8600000003</v>
          </cell>
          <cell r="G5572">
            <v>221116</v>
          </cell>
          <cell r="H5572">
            <v>51.88</v>
          </cell>
          <cell r="I5572">
            <v>0.51880000000000004</v>
          </cell>
          <cell r="J5572">
            <v>40048</v>
          </cell>
          <cell r="K5572">
            <v>41113</v>
          </cell>
          <cell r="L5572">
            <v>78000</v>
          </cell>
        </row>
        <row r="5573">
          <cell r="B5573">
            <v>12000000</v>
          </cell>
          <cell r="C5573">
            <v>40010</v>
          </cell>
          <cell r="F5573">
            <v>2050440.89</v>
          </cell>
          <cell r="G5573">
            <v>1205186</v>
          </cell>
          <cell r="H5573">
            <v>35.94</v>
          </cell>
          <cell r="I5573">
            <v>0.3594</v>
          </cell>
          <cell r="J5573">
            <v>40048</v>
          </cell>
          <cell r="K5573">
            <v>40382</v>
          </cell>
          <cell r="L5573">
            <v>318000</v>
          </cell>
        </row>
        <row r="5574">
          <cell r="B5574">
            <v>10000000</v>
          </cell>
          <cell r="C5574">
            <v>40010</v>
          </cell>
          <cell r="F5574">
            <v>6160784.5099999998</v>
          </cell>
          <cell r="G5574">
            <v>636651</v>
          </cell>
          <cell r="H5574">
            <v>44.54</v>
          </cell>
          <cell r="I5574">
            <v>0.44540000000000002</v>
          </cell>
          <cell r="J5574">
            <v>40048</v>
          </cell>
          <cell r="K5574">
            <v>40747</v>
          </cell>
          <cell r="L5574">
            <v>265500</v>
          </cell>
        </row>
        <row r="5575">
          <cell r="B5575">
            <v>4000000</v>
          </cell>
          <cell r="C5575">
            <v>40010</v>
          </cell>
          <cell r="F5575">
            <v>1596192.66</v>
          </cell>
          <cell r="G5575">
            <v>302221</v>
          </cell>
          <cell r="H5575">
            <v>41.5</v>
          </cell>
          <cell r="I5575">
            <v>0.41499999999999998</v>
          </cell>
          <cell r="J5575">
            <v>40048</v>
          </cell>
          <cell r="K5575">
            <v>40566</v>
          </cell>
          <cell r="L5575">
            <v>106000</v>
          </cell>
        </row>
        <row r="5576">
          <cell r="B5576">
            <v>4500000</v>
          </cell>
          <cell r="C5576">
            <v>40010</v>
          </cell>
          <cell r="D5576" t="str">
            <v>A</v>
          </cell>
          <cell r="E5576" t="str">
            <v>T</v>
          </cell>
          <cell r="F5576">
            <v>4157645.7</v>
          </cell>
          <cell r="G5576">
            <v>458241</v>
          </cell>
          <cell r="H5576">
            <v>38.729999999999997</v>
          </cell>
          <cell r="I5576">
            <v>0.38729999999999998</v>
          </cell>
          <cell r="J5576">
            <v>40048</v>
          </cell>
          <cell r="K5576">
            <v>40382</v>
          </cell>
          <cell r="L5576">
            <v>119250</v>
          </cell>
        </row>
        <row r="5577">
          <cell r="B5577">
            <v>10000000</v>
          </cell>
          <cell r="C5577">
            <v>40010</v>
          </cell>
          <cell r="F5577">
            <v>858961.45</v>
          </cell>
          <cell r="G5577">
            <v>1018313</v>
          </cell>
          <cell r="H5577">
            <v>38.729999999999997</v>
          </cell>
          <cell r="I5577">
            <v>0.38729999999999998</v>
          </cell>
          <cell r="J5577">
            <v>40048</v>
          </cell>
          <cell r="K5577">
            <v>40382</v>
          </cell>
          <cell r="L5577">
            <v>265000</v>
          </cell>
        </row>
        <row r="5578">
          <cell r="B5578">
            <v>7500000</v>
          </cell>
          <cell r="C5578">
            <v>40010</v>
          </cell>
          <cell r="E5578" t="str">
            <v>Q</v>
          </cell>
          <cell r="F5578">
            <v>6474395.0899999999</v>
          </cell>
          <cell r="G5578">
            <v>477489</v>
          </cell>
          <cell r="H5578">
            <v>44.54</v>
          </cell>
          <cell r="I5578">
            <v>0.44540000000000002</v>
          </cell>
          <cell r="J5578">
            <v>40048</v>
          </cell>
          <cell r="K5578">
            <v>40747</v>
          </cell>
          <cell r="L5578">
            <v>199125</v>
          </cell>
        </row>
        <row r="5579">
          <cell r="B5579">
            <v>7000000</v>
          </cell>
          <cell r="C5579">
            <v>40010</v>
          </cell>
          <cell r="D5579" t="str">
            <v>A</v>
          </cell>
          <cell r="E5579" t="str">
            <v>S</v>
          </cell>
          <cell r="F5579">
            <v>4275468.5</v>
          </cell>
          <cell r="G5579">
            <v>712819</v>
          </cell>
          <cell r="H5579">
            <v>38.729999999999997</v>
          </cell>
          <cell r="I5579">
            <v>0.38729999999999998</v>
          </cell>
          <cell r="J5579">
            <v>40048</v>
          </cell>
          <cell r="K5579">
            <v>40382</v>
          </cell>
          <cell r="L5579">
            <v>185500</v>
          </cell>
        </row>
        <row r="5580">
          <cell r="B5580">
            <v>5700000</v>
          </cell>
          <cell r="C5580">
            <v>40010</v>
          </cell>
          <cell r="F5580">
            <v>3532926.5</v>
          </cell>
          <cell r="G5580">
            <v>362891</v>
          </cell>
          <cell r="H5580">
            <v>44.54</v>
          </cell>
          <cell r="I5580">
            <v>0.44540000000000002</v>
          </cell>
          <cell r="J5580">
            <v>40048</v>
          </cell>
          <cell r="K5580">
            <v>40747</v>
          </cell>
          <cell r="L5580">
            <v>151335</v>
          </cell>
        </row>
        <row r="5581">
          <cell r="B5581">
            <v>11000000</v>
          </cell>
          <cell r="C5581">
            <v>40010</v>
          </cell>
          <cell r="F5581">
            <v>7544422.9299999997</v>
          </cell>
          <cell r="G5581">
            <v>561394</v>
          </cell>
          <cell r="H5581">
            <v>36.03</v>
          </cell>
          <cell r="I5581">
            <v>0.36030000000000001</v>
          </cell>
          <cell r="J5581">
            <v>40048</v>
          </cell>
          <cell r="K5581">
            <v>40931</v>
          </cell>
          <cell r="L5581">
            <v>269500</v>
          </cell>
        </row>
        <row r="5582">
          <cell r="B5582">
            <v>10000000</v>
          </cell>
          <cell r="C5582">
            <v>40010</v>
          </cell>
          <cell r="D5582" t="str">
            <v>A</v>
          </cell>
          <cell r="E5582" t="str">
            <v>S</v>
          </cell>
          <cell r="F5582">
            <v>8669964.1600000001</v>
          </cell>
          <cell r="G5582">
            <v>755553</v>
          </cell>
          <cell r="H5582">
            <v>41.5</v>
          </cell>
          <cell r="I5582">
            <v>0.41499999999999998</v>
          </cell>
          <cell r="J5582">
            <v>40048</v>
          </cell>
          <cell r="K5582">
            <v>40566</v>
          </cell>
          <cell r="L5582">
            <v>265000</v>
          </cell>
        </row>
        <row r="5583">
          <cell r="B5583">
            <v>14500000</v>
          </cell>
          <cell r="C5583">
            <v>40010</v>
          </cell>
          <cell r="F5583">
            <v>11479225.119999999</v>
          </cell>
          <cell r="G5583">
            <v>663743</v>
          </cell>
          <cell r="H5583">
            <v>35.950000000000003</v>
          </cell>
          <cell r="I5583">
            <v>0.35950000000000004</v>
          </cell>
          <cell r="J5583">
            <v>40048</v>
          </cell>
          <cell r="K5583">
            <v>41113</v>
          </cell>
          <cell r="L5583">
            <v>282750</v>
          </cell>
        </row>
        <row r="5584">
          <cell r="B5584">
            <v>4000000</v>
          </cell>
          <cell r="C5584">
            <v>40010</v>
          </cell>
          <cell r="F5584">
            <v>1907277.46</v>
          </cell>
          <cell r="G5584">
            <v>302221</v>
          </cell>
          <cell r="H5584">
            <v>41.5</v>
          </cell>
          <cell r="I5584">
            <v>0.41499999999999998</v>
          </cell>
          <cell r="J5584">
            <v>40048</v>
          </cell>
          <cell r="K5584">
            <v>40566</v>
          </cell>
          <cell r="L5584">
            <v>106000</v>
          </cell>
        </row>
        <row r="5585">
          <cell r="B5585">
            <v>3000000</v>
          </cell>
          <cell r="C5585">
            <v>40010</v>
          </cell>
          <cell r="E5585" t="str">
            <v>Q</v>
          </cell>
          <cell r="F5585">
            <v>1641187.42</v>
          </cell>
          <cell r="G5585">
            <v>305494</v>
          </cell>
          <cell r="H5585">
            <v>38.729999999999997</v>
          </cell>
          <cell r="I5585">
            <v>0.38729999999999998</v>
          </cell>
          <cell r="J5585">
            <v>40048</v>
          </cell>
          <cell r="K5585">
            <v>40382</v>
          </cell>
          <cell r="L5585">
            <v>79500</v>
          </cell>
        </row>
        <row r="5586">
          <cell r="B5586">
            <v>11000000</v>
          </cell>
          <cell r="C5586">
            <v>40010</v>
          </cell>
          <cell r="F5586">
            <v>6363426.8499999996</v>
          </cell>
          <cell r="G5586">
            <v>611254</v>
          </cell>
          <cell r="H5586">
            <v>29.33</v>
          </cell>
          <cell r="I5586">
            <v>0.29330000000000001</v>
          </cell>
          <cell r="J5586">
            <v>40048</v>
          </cell>
          <cell r="K5586">
            <v>40747</v>
          </cell>
          <cell r="L5586">
            <v>180950</v>
          </cell>
        </row>
        <row r="5587">
          <cell r="B5587">
            <v>3900000</v>
          </cell>
          <cell r="C5587">
            <v>40010</v>
          </cell>
          <cell r="F5587">
            <v>1696581.14</v>
          </cell>
          <cell r="G5587">
            <v>294666</v>
          </cell>
          <cell r="H5587">
            <v>41.5</v>
          </cell>
          <cell r="I5587">
            <v>0.41499999999999998</v>
          </cell>
          <cell r="J5587">
            <v>40048</v>
          </cell>
          <cell r="K5587">
            <v>40566</v>
          </cell>
          <cell r="L5587">
            <v>103350</v>
          </cell>
        </row>
        <row r="5588">
          <cell r="B5588">
            <v>6000000</v>
          </cell>
          <cell r="C5588">
            <v>40010</v>
          </cell>
          <cell r="F5588">
            <v>4112930.01</v>
          </cell>
          <cell r="G5588">
            <v>381991</v>
          </cell>
          <cell r="H5588">
            <v>44.54</v>
          </cell>
          <cell r="I5588">
            <v>0.44540000000000002</v>
          </cell>
          <cell r="J5588">
            <v>40048</v>
          </cell>
          <cell r="K5588">
            <v>40747</v>
          </cell>
          <cell r="L5588">
            <v>159300</v>
          </cell>
        </row>
        <row r="5589">
          <cell r="B5589">
            <v>3500000</v>
          </cell>
          <cell r="C5589">
            <v>40010</v>
          </cell>
          <cell r="D5589" t="str">
            <v>A</v>
          </cell>
          <cell r="E5589" t="str">
            <v>T</v>
          </cell>
          <cell r="F5589">
            <v>3171143.01</v>
          </cell>
          <cell r="G5589">
            <v>356410</v>
          </cell>
          <cell r="H5589">
            <v>38.729999999999997</v>
          </cell>
          <cell r="I5589">
            <v>0.38729999999999998</v>
          </cell>
          <cell r="J5589">
            <v>40048</v>
          </cell>
          <cell r="K5589">
            <v>40382</v>
          </cell>
          <cell r="L5589">
            <v>92750</v>
          </cell>
        </row>
        <row r="5590">
          <cell r="B5590">
            <v>5000000</v>
          </cell>
          <cell r="C5590">
            <v>40010</v>
          </cell>
          <cell r="F5590">
            <v>563409.78</v>
          </cell>
          <cell r="G5590">
            <v>509157</v>
          </cell>
          <cell r="H5590">
            <v>38.729999999999997</v>
          </cell>
          <cell r="I5590">
            <v>0.38729999999999998</v>
          </cell>
          <cell r="J5590">
            <v>40048</v>
          </cell>
          <cell r="K5590">
            <v>40382</v>
          </cell>
          <cell r="L5590">
            <v>132500</v>
          </cell>
        </row>
        <row r="5591">
          <cell r="B5591">
            <v>4000000</v>
          </cell>
          <cell r="C5591">
            <v>40010</v>
          </cell>
          <cell r="F5591">
            <v>3138713.38</v>
          </cell>
          <cell r="G5591">
            <v>221116</v>
          </cell>
          <cell r="H5591">
            <v>51.88</v>
          </cell>
          <cell r="I5591">
            <v>0.51880000000000004</v>
          </cell>
          <cell r="J5591">
            <v>40048</v>
          </cell>
          <cell r="K5591">
            <v>41113</v>
          </cell>
          <cell r="L5591">
            <v>78000</v>
          </cell>
        </row>
        <row r="5592">
          <cell r="B5592">
            <v>4000000</v>
          </cell>
          <cell r="C5592">
            <v>40010</v>
          </cell>
          <cell r="F5592">
            <v>2392736.0299999998</v>
          </cell>
          <cell r="G5592">
            <v>254661</v>
          </cell>
          <cell r="H5592">
            <v>44.54</v>
          </cell>
          <cell r="I5592">
            <v>0.44540000000000002</v>
          </cell>
          <cell r="J5592">
            <v>40048</v>
          </cell>
          <cell r="K5592">
            <v>40747</v>
          </cell>
          <cell r="L5592">
            <v>106200</v>
          </cell>
        </row>
        <row r="5593">
          <cell r="B5593">
            <v>5000000</v>
          </cell>
          <cell r="C5593">
            <v>40010</v>
          </cell>
          <cell r="E5593" t="str">
            <v>P</v>
          </cell>
          <cell r="F5593">
            <v>4066833.4</v>
          </cell>
          <cell r="G5593">
            <v>236163</v>
          </cell>
          <cell r="H5593">
            <v>28.97</v>
          </cell>
          <cell r="I5593">
            <v>0.28970000000000001</v>
          </cell>
          <cell r="J5593">
            <v>40048</v>
          </cell>
          <cell r="K5593">
            <v>40931</v>
          </cell>
          <cell r="L5593">
            <v>72000</v>
          </cell>
        </row>
        <row r="5594">
          <cell r="B5594">
            <v>6000000</v>
          </cell>
          <cell r="C5594">
            <v>40010</v>
          </cell>
          <cell r="F5594">
            <v>4488083.22</v>
          </cell>
          <cell r="G5594">
            <v>250066</v>
          </cell>
          <cell r="H5594">
            <v>28.58</v>
          </cell>
          <cell r="I5594">
            <v>0.2858</v>
          </cell>
          <cell r="J5594">
            <v>40048</v>
          </cell>
          <cell r="K5594">
            <v>41113</v>
          </cell>
          <cell r="L5594">
            <v>86400</v>
          </cell>
        </row>
        <row r="5595">
          <cell r="B5595">
            <v>15000000</v>
          </cell>
          <cell r="C5595">
            <v>40010</v>
          </cell>
          <cell r="F5595">
            <v>11194949.109999999</v>
          </cell>
          <cell r="G5595">
            <v>625164</v>
          </cell>
          <cell r="H5595">
            <v>28.58</v>
          </cell>
          <cell r="I5595">
            <v>0.2858</v>
          </cell>
          <cell r="J5595">
            <v>40048</v>
          </cell>
          <cell r="K5595">
            <v>41113</v>
          </cell>
          <cell r="L5595">
            <v>216000</v>
          </cell>
        </row>
        <row r="5596">
          <cell r="B5596">
            <v>3000000</v>
          </cell>
          <cell r="C5596">
            <v>40010</v>
          </cell>
          <cell r="F5596">
            <v>294001.34999999998</v>
          </cell>
          <cell r="G5596">
            <v>305494</v>
          </cell>
          <cell r="H5596">
            <v>38.729999999999997</v>
          </cell>
          <cell r="I5596">
            <v>0.38729999999999998</v>
          </cell>
          <cell r="J5596">
            <v>40048</v>
          </cell>
          <cell r="K5596">
            <v>40382</v>
          </cell>
          <cell r="L5596">
            <v>79500</v>
          </cell>
        </row>
        <row r="5597">
          <cell r="B5597">
            <v>5000000</v>
          </cell>
          <cell r="C5597">
            <v>40010</v>
          </cell>
          <cell r="D5597" t="str">
            <v>A</v>
          </cell>
          <cell r="E5597" t="str">
            <v>T</v>
          </cell>
          <cell r="F5597">
            <v>7103081.0499999998</v>
          </cell>
          <cell r="G5597">
            <v>276395</v>
          </cell>
          <cell r="H5597">
            <v>51.88</v>
          </cell>
          <cell r="I5597">
            <v>0.51880000000000004</v>
          </cell>
          <cell r="J5597">
            <v>40048</v>
          </cell>
          <cell r="K5597">
            <v>41113</v>
          </cell>
          <cell r="L5597">
            <v>97500</v>
          </cell>
        </row>
        <row r="5598">
          <cell r="B5598">
            <v>6500000</v>
          </cell>
          <cell r="C5598">
            <v>40010</v>
          </cell>
          <cell r="F5598">
            <v>3684378.74</v>
          </cell>
          <cell r="G5598">
            <v>361196</v>
          </cell>
          <cell r="H5598">
            <v>29.33</v>
          </cell>
          <cell r="I5598">
            <v>0.29330000000000001</v>
          </cell>
          <cell r="J5598">
            <v>40048</v>
          </cell>
          <cell r="K5598">
            <v>40747</v>
          </cell>
          <cell r="L5598">
            <v>106925</v>
          </cell>
        </row>
        <row r="5599">
          <cell r="B5599">
            <v>6000000</v>
          </cell>
          <cell r="C5599">
            <v>40010</v>
          </cell>
          <cell r="F5599">
            <v>2291054.54</v>
          </cell>
          <cell r="G5599">
            <v>416731</v>
          </cell>
          <cell r="H5599">
            <v>29.57</v>
          </cell>
          <cell r="I5599">
            <v>0.29570000000000002</v>
          </cell>
          <cell r="J5599">
            <v>40048</v>
          </cell>
          <cell r="K5599">
            <v>40566</v>
          </cell>
          <cell r="L5599">
            <v>98400</v>
          </cell>
        </row>
        <row r="5600">
          <cell r="B5600">
            <v>5000000</v>
          </cell>
          <cell r="C5600">
            <v>40010</v>
          </cell>
          <cell r="F5600">
            <v>3675579.16</v>
          </cell>
          <cell r="G5600">
            <v>218384</v>
          </cell>
          <cell r="H5600">
            <v>32.22</v>
          </cell>
          <cell r="I5600">
            <v>0.32219999999999999</v>
          </cell>
          <cell r="J5600">
            <v>40048</v>
          </cell>
          <cell r="K5600">
            <v>41113</v>
          </cell>
          <cell r="L5600">
            <v>122000</v>
          </cell>
        </row>
        <row r="5601">
          <cell r="B5601">
            <v>6500000</v>
          </cell>
          <cell r="C5601">
            <v>40010</v>
          </cell>
          <cell r="F5601">
            <v>2545791.0099999998</v>
          </cell>
          <cell r="G5601">
            <v>491109</v>
          </cell>
          <cell r="H5601">
            <v>41.5</v>
          </cell>
          <cell r="I5601">
            <v>0.41499999999999998</v>
          </cell>
          <cell r="J5601">
            <v>40048</v>
          </cell>
          <cell r="K5601">
            <v>40566</v>
          </cell>
          <cell r="L5601">
            <v>172250</v>
          </cell>
        </row>
        <row r="5602">
          <cell r="B5602">
            <v>5000000</v>
          </cell>
          <cell r="C5602">
            <v>40010</v>
          </cell>
          <cell r="F5602">
            <v>-95302.98</v>
          </cell>
          <cell r="G5602">
            <v>208388</v>
          </cell>
          <cell r="H5602">
            <v>28.58</v>
          </cell>
          <cell r="I5602">
            <v>0.2858</v>
          </cell>
          <cell r="J5602">
            <v>40048</v>
          </cell>
          <cell r="K5602">
            <v>41113</v>
          </cell>
          <cell r="L5602">
            <v>72000</v>
          </cell>
        </row>
        <row r="5603">
          <cell r="B5603">
            <v>5000000</v>
          </cell>
          <cell r="C5603">
            <v>40010</v>
          </cell>
          <cell r="D5603" t="str">
            <v>A</v>
          </cell>
          <cell r="E5603" t="str">
            <v>S</v>
          </cell>
          <cell r="F5603">
            <v>4724638.07</v>
          </cell>
          <cell r="G5603">
            <v>377777</v>
          </cell>
          <cell r="H5603">
            <v>41.5</v>
          </cell>
          <cell r="I5603">
            <v>0.41499999999999998</v>
          </cell>
          <cell r="J5603">
            <v>40048</v>
          </cell>
          <cell r="K5603">
            <v>40566</v>
          </cell>
          <cell r="L5603">
            <v>132500</v>
          </cell>
        </row>
        <row r="5604">
          <cell r="B5604">
            <v>7000000</v>
          </cell>
          <cell r="C5604">
            <v>40010</v>
          </cell>
          <cell r="F5604">
            <v>2612004.9300000002</v>
          </cell>
          <cell r="G5604">
            <v>528887</v>
          </cell>
          <cell r="H5604">
            <v>41.5</v>
          </cell>
          <cell r="I5604">
            <v>0.41499999999999998</v>
          </cell>
          <cell r="J5604">
            <v>40048</v>
          </cell>
          <cell r="K5604">
            <v>40566</v>
          </cell>
          <cell r="L5604">
            <v>185500</v>
          </cell>
        </row>
        <row r="5605">
          <cell r="B5605">
            <v>6500000</v>
          </cell>
          <cell r="C5605">
            <v>40010</v>
          </cell>
          <cell r="F5605">
            <v>3979803.6</v>
          </cell>
          <cell r="G5605">
            <v>361196</v>
          </cell>
          <cell r="H5605">
            <v>29.33</v>
          </cell>
          <cell r="I5605">
            <v>0.29330000000000001</v>
          </cell>
          <cell r="J5605">
            <v>40048</v>
          </cell>
          <cell r="K5605">
            <v>40747</v>
          </cell>
          <cell r="L5605">
            <v>106925</v>
          </cell>
        </row>
        <row r="5606">
          <cell r="B5606">
            <v>3500000</v>
          </cell>
          <cell r="C5606">
            <v>40010</v>
          </cell>
          <cell r="F5606">
            <v>1991682.1</v>
          </cell>
          <cell r="G5606">
            <v>194490</v>
          </cell>
          <cell r="H5606">
            <v>29.33</v>
          </cell>
          <cell r="I5606">
            <v>0.29330000000000001</v>
          </cell>
          <cell r="J5606">
            <v>40048</v>
          </cell>
          <cell r="K5606">
            <v>40747</v>
          </cell>
          <cell r="L5606">
            <v>57575</v>
          </cell>
        </row>
        <row r="5607">
          <cell r="B5607">
            <v>6000000</v>
          </cell>
          <cell r="C5607">
            <v>40010</v>
          </cell>
          <cell r="F5607">
            <v>2397596.36</v>
          </cell>
          <cell r="G5607">
            <v>333412</v>
          </cell>
          <cell r="H5607">
            <v>29.33</v>
          </cell>
          <cell r="I5607">
            <v>0.29330000000000001</v>
          </cell>
          <cell r="J5607">
            <v>40048</v>
          </cell>
          <cell r="K5607">
            <v>40747</v>
          </cell>
          <cell r="L5607">
            <v>98700</v>
          </cell>
        </row>
        <row r="5608">
          <cell r="B5608">
            <v>4500000</v>
          </cell>
          <cell r="C5608">
            <v>40010</v>
          </cell>
          <cell r="D5608" t="str">
            <v>A</v>
          </cell>
          <cell r="E5608" t="str">
            <v>S</v>
          </cell>
          <cell r="F5608">
            <v>3942095.79</v>
          </cell>
          <cell r="G5608">
            <v>339999</v>
          </cell>
          <cell r="H5608">
            <v>41.5</v>
          </cell>
          <cell r="I5608">
            <v>0.41499999999999998</v>
          </cell>
          <cell r="J5608">
            <v>40048</v>
          </cell>
          <cell r="K5608">
            <v>40566</v>
          </cell>
          <cell r="L5608">
            <v>119250</v>
          </cell>
        </row>
        <row r="5609">
          <cell r="B5609">
            <v>2000000</v>
          </cell>
          <cell r="C5609">
            <v>40010</v>
          </cell>
          <cell r="F5609">
            <v>99670</v>
          </cell>
          <cell r="G5609">
            <v>203663</v>
          </cell>
          <cell r="H5609">
            <v>38.729999999999997</v>
          </cell>
          <cell r="I5609">
            <v>0.38729999999999998</v>
          </cell>
          <cell r="J5609">
            <v>40048</v>
          </cell>
          <cell r="K5609">
            <v>40382</v>
          </cell>
          <cell r="L5609">
            <v>53000</v>
          </cell>
        </row>
        <row r="5610">
          <cell r="B5610">
            <v>8000000</v>
          </cell>
          <cell r="C5610">
            <v>40010</v>
          </cell>
          <cell r="F5610">
            <v>4815605.1399999997</v>
          </cell>
          <cell r="G5610">
            <v>509321</v>
          </cell>
          <cell r="H5610">
            <v>44.54</v>
          </cell>
          <cell r="I5610">
            <v>0.44540000000000002</v>
          </cell>
          <cell r="J5610">
            <v>40048</v>
          </cell>
          <cell r="K5610">
            <v>40747</v>
          </cell>
          <cell r="L5610">
            <v>212400</v>
          </cell>
        </row>
        <row r="5611">
          <cell r="B5611">
            <v>5000000</v>
          </cell>
          <cell r="C5611">
            <v>40010</v>
          </cell>
          <cell r="F5611">
            <v>3128212.31</v>
          </cell>
          <cell r="G5611">
            <v>318326</v>
          </cell>
          <cell r="H5611">
            <v>44.54</v>
          </cell>
          <cell r="I5611">
            <v>0.44540000000000002</v>
          </cell>
          <cell r="J5611">
            <v>40048</v>
          </cell>
          <cell r="K5611">
            <v>40747</v>
          </cell>
          <cell r="L5611">
            <v>132750</v>
          </cell>
        </row>
        <row r="5612">
          <cell r="B5612">
            <v>5000000</v>
          </cell>
          <cell r="C5612">
            <v>40010</v>
          </cell>
          <cell r="F5612">
            <v>3008303.93</v>
          </cell>
          <cell r="G5612">
            <v>318326</v>
          </cell>
          <cell r="H5612">
            <v>44.54</v>
          </cell>
          <cell r="I5612">
            <v>0.44540000000000002</v>
          </cell>
          <cell r="J5612">
            <v>40048</v>
          </cell>
          <cell r="K5612">
            <v>40747</v>
          </cell>
          <cell r="L5612">
            <v>132750</v>
          </cell>
        </row>
        <row r="5613">
          <cell r="B5613">
            <v>6500000</v>
          </cell>
          <cell r="C5613">
            <v>40011</v>
          </cell>
          <cell r="E5613" t="str">
            <v>R</v>
          </cell>
          <cell r="F5613">
            <v>6234931.8399999999</v>
          </cell>
          <cell r="G5613">
            <v>413824</v>
          </cell>
          <cell r="H5613">
            <v>44.54</v>
          </cell>
          <cell r="I5613">
            <v>0.44540000000000002</v>
          </cell>
          <cell r="J5613">
            <v>40048</v>
          </cell>
          <cell r="K5613">
            <v>40747</v>
          </cell>
          <cell r="L5613">
            <v>172575</v>
          </cell>
        </row>
        <row r="5614">
          <cell r="B5614">
            <v>3500000</v>
          </cell>
          <cell r="C5614">
            <v>40011</v>
          </cell>
          <cell r="D5614" t="str">
            <v>A</v>
          </cell>
          <cell r="E5614" t="str">
            <v>R</v>
          </cell>
          <cell r="F5614">
            <v>3322280.09</v>
          </cell>
          <cell r="G5614">
            <v>264444</v>
          </cell>
          <cell r="H5614">
            <v>41.5</v>
          </cell>
          <cell r="I5614">
            <v>0.41499999999999998</v>
          </cell>
          <cell r="J5614">
            <v>40048</v>
          </cell>
          <cell r="K5614">
            <v>40566</v>
          </cell>
          <cell r="L5614">
            <v>92750</v>
          </cell>
        </row>
        <row r="5615">
          <cell r="B5615">
            <v>10000000</v>
          </cell>
          <cell r="C5615">
            <v>40011</v>
          </cell>
          <cell r="F5615">
            <v>6015245.7300000004</v>
          </cell>
          <cell r="G5615">
            <v>636651</v>
          </cell>
          <cell r="H5615">
            <v>44.54</v>
          </cell>
          <cell r="I5615">
            <v>0.44540000000000002</v>
          </cell>
          <cell r="J5615">
            <v>40048</v>
          </cell>
          <cell r="K5615">
            <v>40747</v>
          </cell>
          <cell r="L5615">
            <v>265500</v>
          </cell>
        </row>
        <row r="5616">
          <cell r="B5616">
            <v>4000000</v>
          </cell>
          <cell r="C5616">
            <v>40011</v>
          </cell>
          <cell r="F5616">
            <v>1657015.58</v>
          </cell>
          <cell r="G5616">
            <v>302221</v>
          </cell>
          <cell r="H5616">
            <v>41.5</v>
          </cell>
          <cell r="I5616">
            <v>0.41499999999999998</v>
          </cell>
          <cell r="J5616">
            <v>40048</v>
          </cell>
          <cell r="K5616">
            <v>40566</v>
          </cell>
          <cell r="L5616">
            <v>106000</v>
          </cell>
        </row>
        <row r="5617">
          <cell r="B5617">
            <v>6000000</v>
          </cell>
          <cell r="C5617">
            <v>40011</v>
          </cell>
          <cell r="F5617">
            <v>2154724.9500000002</v>
          </cell>
          <cell r="G5617">
            <v>453332</v>
          </cell>
          <cell r="H5617">
            <v>41.5</v>
          </cell>
          <cell r="I5617">
            <v>0.41499999999999998</v>
          </cell>
          <cell r="J5617">
            <v>40048</v>
          </cell>
          <cell r="K5617">
            <v>40566</v>
          </cell>
          <cell r="L5617">
            <v>159000</v>
          </cell>
        </row>
        <row r="5618">
          <cell r="B5618">
            <v>9000000</v>
          </cell>
          <cell r="C5618">
            <v>40011</v>
          </cell>
          <cell r="F5618">
            <v>3451484.21</v>
          </cell>
          <cell r="G5618">
            <v>679997</v>
          </cell>
          <cell r="H5618">
            <v>41.5</v>
          </cell>
          <cell r="I5618">
            <v>0.41499999999999998</v>
          </cell>
          <cell r="J5618">
            <v>40048</v>
          </cell>
          <cell r="K5618">
            <v>40566</v>
          </cell>
          <cell r="L5618">
            <v>238500</v>
          </cell>
        </row>
        <row r="5619">
          <cell r="B5619">
            <v>6000000</v>
          </cell>
          <cell r="C5619">
            <v>40011</v>
          </cell>
          <cell r="F5619">
            <v>4072547.18</v>
          </cell>
          <cell r="G5619">
            <v>381991</v>
          </cell>
          <cell r="H5619">
            <v>44.54</v>
          </cell>
          <cell r="I5619">
            <v>0.44540000000000002</v>
          </cell>
          <cell r="J5619">
            <v>40048</v>
          </cell>
          <cell r="K5619">
            <v>40747</v>
          </cell>
          <cell r="L5619">
            <v>159300</v>
          </cell>
        </row>
        <row r="5620">
          <cell r="B5620">
            <v>15000000</v>
          </cell>
          <cell r="C5620">
            <v>40011</v>
          </cell>
          <cell r="F5620">
            <v>8477657.8900000006</v>
          </cell>
          <cell r="G5620">
            <v>833528</v>
          </cell>
          <cell r="H5620">
            <v>29.33</v>
          </cell>
          <cell r="I5620">
            <v>0.29330000000000001</v>
          </cell>
          <cell r="J5620">
            <v>40048</v>
          </cell>
          <cell r="K5620">
            <v>40747</v>
          </cell>
          <cell r="L5620">
            <v>246750</v>
          </cell>
        </row>
        <row r="5621">
          <cell r="B5621">
            <v>12000000</v>
          </cell>
          <cell r="C5621">
            <v>40011</v>
          </cell>
          <cell r="F5621">
            <v>8533250.3100000005</v>
          </cell>
          <cell r="G5621">
            <v>549304</v>
          </cell>
          <cell r="H5621">
            <v>35.950000000000003</v>
          </cell>
          <cell r="I5621">
            <v>0.35950000000000004</v>
          </cell>
          <cell r="J5621">
            <v>40048</v>
          </cell>
          <cell r="K5621">
            <v>41113</v>
          </cell>
          <cell r="L5621">
            <v>234000</v>
          </cell>
        </row>
        <row r="5622">
          <cell r="B5622">
            <v>7500000</v>
          </cell>
          <cell r="C5622">
            <v>40011</v>
          </cell>
          <cell r="E5622" t="str">
            <v>R</v>
          </cell>
          <cell r="F5622">
            <v>6948582.71</v>
          </cell>
          <cell r="G5622">
            <v>477489</v>
          </cell>
          <cell r="H5622">
            <v>44.54</v>
          </cell>
          <cell r="I5622">
            <v>0.44540000000000002</v>
          </cell>
          <cell r="J5622">
            <v>40048</v>
          </cell>
          <cell r="K5622">
            <v>40747</v>
          </cell>
          <cell r="L5622">
            <v>199125</v>
          </cell>
        </row>
        <row r="5623">
          <cell r="B5623">
            <v>6000000</v>
          </cell>
          <cell r="C5623">
            <v>40011</v>
          </cell>
          <cell r="F5623">
            <v>2587131.12</v>
          </cell>
          <cell r="G5623">
            <v>453332</v>
          </cell>
          <cell r="H5623">
            <v>41.5</v>
          </cell>
          <cell r="I5623">
            <v>0.41499999999999998</v>
          </cell>
          <cell r="J5623">
            <v>40048</v>
          </cell>
          <cell r="K5623">
            <v>40566</v>
          </cell>
          <cell r="L5623">
            <v>159000</v>
          </cell>
        </row>
        <row r="5624">
          <cell r="B5624">
            <v>6000000</v>
          </cell>
          <cell r="C5624">
            <v>40011</v>
          </cell>
          <cell r="F5624">
            <v>3398663.23</v>
          </cell>
          <cell r="G5624">
            <v>333412</v>
          </cell>
          <cell r="H5624">
            <v>29.33</v>
          </cell>
          <cell r="I5624">
            <v>0.29330000000000001</v>
          </cell>
          <cell r="J5624">
            <v>40048</v>
          </cell>
          <cell r="K5624">
            <v>40747</v>
          </cell>
          <cell r="L5624">
            <v>98700</v>
          </cell>
        </row>
        <row r="5625">
          <cell r="B5625">
            <v>3500000</v>
          </cell>
          <cell r="C5625">
            <v>40011</v>
          </cell>
          <cell r="F5625">
            <v>2198210.4300000002</v>
          </cell>
          <cell r="G5625">
            <v>222828</v>
          </cell>
          <cell r="H5625">
            <v>44.54</v>
          </cell>
          <cell r="I5625">
            <v>0.44540000000000002</v>
          </cell>
          <cell r="J5625">
            <v>40048</v>
          </cell>
          <cell r="K5625">
            <v>40747</v>
          </cell>
          <cell r="L5625">
            <v>92925</v>
          </cell>
        </row>
        <row r="5626">
          <cell r="B5626">
            <v>6600000</v>
          </cell>
          <cell r="C5626">
            <v>40011</v>
          </cell>
          <cell r="F5626">
            <v>5860123.29</v>
          </cell>
          <cell r="G5626">
            <v>364841</v>
          </cell>
          <cell r="H5626">
            <v>51.88</v>
          </cell>
          <cell r="I5626">
            <v>0.51880000000000004</v>
          </cell>
          <cell r="J5626">
            <v>40048</v>
          </cell>
          <cell r="K5626">
            <v>41113</v>
          </cell>
          <cell r="L5626">
            <v>128700</v>
          </cell>
        </row>
        <row r="5627">
          <cell r="B5627">
            <v>15000000</v>
          </cell>
          <cell r="C5627">
            <v>40011</v>
          </cell>
          <cell r="F5627">
            <v>8898362.4000000004</v>
          </cell>
          <cell r="G5627">
            <v>886030</v>
          </cell>
          <cell r="H5627">
            <v>36.04</v>
          </cell>
          <cell r="I5627">
            <v>0.3604</v>
          </cell>
          <cell r="J5627">
            <v>40048</v>
          </cell>
          <cell r="K5627">
            <v>40747</v>
          </cell>
          <cell r="L5627">
            <v>398250</v>
          </cell>
        </row>
        <row r="5628">
          <cell r="B5628">
            <v>4500000</v>
          </cell>
          <cell r="C5628">
            <v>40011</v>
          </cell>
          <cell r="F5628">
            <v>-9566.32</v>
          </cell>
          <cell r="G5628">
            <v>458241</v>
          </cell>
          <cell r="H5628">
            <v>38.729999999999997</v>
          </cell>
          <cell r="I5628">
            <v>0.38729999999999998</v>
          </cell>
          <cell r="J5628">
            <v>40048</v>
          </cell>
          <cell r="K5628">
            <v>40382</v>
          </cell>
          <cell r="L5628">
            <v>119250</v>
          </cell>
        </row>
        <row r="5629">
          <cell r="B5629">
            <v>4000000</v>
          </cell>
          <cell r="C5629">
            <v>40011</v>
          </cell>
          <cell r="F5629">
            <v>1592410.57</v>
          </cell>
          <cell r="G5629">
            <v>302221</v>
          </cell>
          <cell r="H5629">
            <v>41.5</v>
          </cell>
          <cell r="I5629">
            <v>0.41499999999999998</v>
          </cell>
          <cell r="J5629">
            <v>40048</v>
          </cell>
          <cell r="K5629">
            <v>40566</v>
          </cell>
          <cell r="L5629">
            <v>106000</v>
          </cell>
        </row>
        <row r="5630">
          <cell r="B5630">
            <v>8000000</v>
          </cell>
          <cell r="C5630">
            <v>40011</v>
          </cell>
          <cell r="D5630" t="str">
            <v>A</v>
          </cell>
          <cell r="E5630" t="str">
            <v>T</v>
          </cell>
          <cell r="F5630">
            <v>8905951.9700000007</v>
          </cell>
          <cell r="G5630">
            <v>509321</v>
          </cell>
          <cell r="H5630">
            <v>44.54</v>
          </cell>
          <cell r="I5630">
            <v>0.44540000000000002</v>
          </cell>
          <cell r="J5630">
            <v>40048</v>
          </cell>
          <cell r="K5630">
            <v>40747</v>
          </cell>
          <cell r="L5630">
            <v>212400</v>
          </cell>
        </row>
        <row r="5631">
          <cell r="B5631">
            <v>40000000</v>
          </cell>
          <cell r="C5631">
            <v>40011</v>
          </cell>
          <cell r="F5631">
            <v>30493695.5</v>
          </cell>
          <cell r="G5631">
            <v>1831013</v>
          </cell>
          <cell r="H5631">
            <v>35.950000000000003</v>
          </cell>
          <cell r="I5631">
            <v>0.35950000000000004</v>
          </cell>
          <cell r="J5631">
            <v>40048</v>
          </cell>
          <cell r="K5631">
            <v>41113</v>
          </cell>
          <cell r="L5631">
            <v>780000</v>
          </cell>
        </row>
        <row r="5632">
          <cell r="B5632">
            <v>4000000</v>
          </cell>
          <cell r="C5632">
            <v>40011</v>
          </cell>
          <cell r="E5632" t="str">
            <v>R</v>
          </cell>
          <cell r="F5632">
            <v>3941534.45</v>
          </cell>
          <cell r="G5632">
            <v>254661</v>
          </cell>
          <cell r="H5632">
            <v>44.54</v>
          </cell>
          <cell r="I5632">
            <v>0.44540000000000002</v>
          </cell>
          <cell r="J5632">
            <v>40048</v>
          </cell>
          <cell r="K5632">
            <v>40747</v>
          </cell>
          <cell r="L5632">
            <v>106200</v>
          </cell>
        </row>
        <row r="5633">
          <cell r="B5633">
            <v>15000000</v>
          </cell>
          <cell r="C5633">
            <v>40011</v>
          </cell>
          <cell r="F5633">
            <v>11304344.390000001</v>
          </cell>
          <cell r="G5633">
            <v>686630</v>
          </cell>
          <cell r="H5633">
            <v>35.950000000000003</v>
          </cell>
          <cell r="I5633">
            <v>0.35950000000000004</v>
          </cell>
          <cell r="J5633">
            <v>40048</v>
          </cell>
          <cell r="K5633">
            <v>41113</v>
          </cell>
          <cell r="L5633">
            <v>292500</v>
          </cell>
        </row>
        <row r="5634">
          <cell r="B5634">
            <v>20000000</v>
          </cell>
          <cell r="C5634">
            <v>40011</v>
          </cell>
          <cell r="F5634">
            <v>14112612.35</v>
          </cell>
          <cell r="G5634">
            <v>915507</v>
          </cell>
          <cell r="H5634">
            <v>35.950000000000003</v>
          </cell>
          <cell r="I5634">
            <v>0.35950000000000004</v>
          </cell>
          <cell r="J5634">
            <v>40048</v>
          </cell>
          <cell r="K5634">
            <v>41113</v>
          </cell>
          <cell r="L5634">
            <v>390000</v>
          </cell>
        </row>
        <row r="5635">
          <cell r="B5635">
            <v>4000000</v>
          </cell>
          <cell r="C5635">
            <v>40011</v>
          </cell>
          <cell r="F5635">
            <v>1792580.34</v>
          </cell>
          <cell r="G5635">
            <v>302221</v>
          </cell>
          <cell r="H5635">
            <v>41.5</v>
          </cell>
          <cell r="I5635">
            <v>0.41499999999999998</v>
          </cell>
          <cell r="J5635">
            <v>40048</v>
          </cell>
          <cell r="K5635">
            <v>40566</v>
          </cell>
          <cell r="L5635">
            <v>106000</v>
          </cell>
        </row>
        <row r="5636">
          <cell r="B5636">
            <v>32000000</v>
          </cell>
          <cell r="C5636">
            <v>40011</v>
          </cell>
          <cell r="F5636">
            <v>22195000.239999998</v>
          </cell>
          <cell r="G5636">
            <v>1633144</v>
          </cell>
          <cell r="H5636">
            <v>36.03</v>
          </cell>
          <cell r="I5636">
            <v>0.36030000000000001</v>
          </cell>
          <cell r="J5636">
            <v>40048</v>
          </cell>
          <cell r="K5636">
            <v>40931</v>
          </cell>
          <cell r="L5636">
            <v>784000</v>
          </cell>
        </row>
        <row r="5637">
          <cell r="B5637">
            <v>30000000</v>
          </cell>
          <cell r="C5637">
            <v>40011</v>
          </cell>
          <cell r="F5637">
            <v>23064799.579999998</v>
          </cell>
          <cell r="G5637">
            <v>1373260</v>
          </cell>
          <cell r="H5637">
            <v>35.950000000000003</v>
          </cell>
          <cell r="I5637">
            <v>0.35950000000000004</v>
          </cell>
          <cell r="J5637">
            <v>40048</v>
          </cell>
          <cell r="K5637">
            <v>41113</v>
          </cell>
          <cell r="L5637">
            <v>585000</v>
          </cell>
        </row>
        <row r="5638">
          <cell r="B5638">
            <v>7000000</v>
          </cell>
          <cell r="C5638">
            <v>40011</v>
          </cell>
          <cell r="F5638">
            <v>2794378.71</v>
          </cell>
          <cell r="G5638">
            <v>528887</v>
          </cell>
          <cell r="H5638">
            <v>41.5</v>
          </cell>
          <cell r="I5638">
            <v>0.41499999999999998</v>
          </cell>
          <cell r="J5638">
            <v>40048</v>
          </cell>
          <cell r="K5638">
            <v>40566</v>
          </cell>
          <cell r="L5638">
            <v>185500</v>
          </cell>
        </row>
        <row r="5639">
          <cell r="B5639">
            <v>22000000</v>
          </cell>
          <cell r="C5639">
            <v>40011</v>
          </cell>
          <cell r="F5639">
            <v>16783777.719999999</v>
          </cell>
          <cell r="G5639">
            <v>1007058</v>
          </cell>
          <cell r="H5639">
            <v>35.950000000000003</v>
          </cell>
          <cell r="I5639">
            <v>0.35950000000000004</v>
          </cell>
          <cell r="J5639">
            <v>40048</v>
          </cell>
          <cell r="K5639">
            <v>41113</v>
          </cell>
          <cell r="L5639">
            <v>429000</v>
          </cell>
        </row>
        <row r="5640">
          <cell r="B5640">
            <v>6500000</v>
          </cell>
          <cell r="C5640">
            <v>40011</v>
          </cell>
          <cell r="F5640">
            <v>4577179.4400000004</v>
          </cell>
          <cell r="G5640">
            <v>379174</v>
          </cell>
          <cell r="H5640">
            <v>48.86</v>
          </cell>
          <cell r="I5640">
            <v>0.48859999999999998</v>
          </cell>
          <cell r="J5640">
            <v>40048</v>
          </cell>
          <cell r="K5640">
            <v>40931</v>
          </cell>
          <cell r="L5640">
            <v>159250</v>
          </cell>
        </row>
        <row r="5641">
          <cell r="B5641">
            <v>25000000</v>
          </cell>
          <cell r="C5641">
            <v>40011</v>
          </cell>
          <cell r="F5641">
            <v>18907518.420000002</v>
          </cell>
          <cell r="G5641">
            <v>1144384</v>
          </cell>
          <cell r="H5641">
            <v>35.950000000000003</v>
          </cell>
          <cell r="I5641">
            <v>0.35950000000000004</v>
          </cell>
          <cell r="J5641">
            <v>40048</v>
          </cell>
          <cell r="K5641">
            <v>41113</v>
          </cell>
          <cell r="L5641">
            <v>487500</v>
          </cell>
        </row>
        <row r="5642">
          <cell r="B5642">
            <v>10300000</v>
          </cell>
          <cell r="C5642">
            <v>40011</v>
          </cell>
          <cell r="F5642">
            <v>8925256.0800000001</v>
          </cell>
          <cell r="G5642">
            <v>471486</v>
          </cell>
          <cell r="H5642">
            <v>35.950000000000003</v>
          </cell>
          <cell r="I5642">
            <v>0.35950000000000004</v>
          </cell>
          <cell r="J5642">
            <v>40048</v>
          </cell>
          <cell r="K5642">
            <v>41113</v>
          </cell>
          <cell r="L5642">
            <v>200850</v>
          </cell>
        </row>
        <row r="5643">
          <cell r="B5643">
            <v>5000000</v>
          </cell>
          <cell r="C5643">
            <v>40011</v>
          </cell>
          <cell r="E5643" t="str">
            <v>P</v>
          </cell>
          <cell r="F5643">
            <v>3997352.85</v>
          </cell>
          <cell r="G5643">
            <v>318326</v>
          </cell>
          <cell r="H5643">
            <v>44.54</v>
          </cell>
          <cell r="I5643">
            <v>0.44540000000000002</v>
          </cell>
          <cell r="J5643">
            <v>40048</v>
          </cell>
          <cell r="K5643">
            <v>40747</v>
          </cell>
          <cell r="L5643">
            <v>132750</v>
          </cell>
        </row>
        <row r="5644">
          <cell r="B5644">
            <v>10000000</v>
          </cell>
          <cell r="C5644">
            <v>40011</v>
          </cell>
          <cell r="F5644">
            <v>3936994.88</v>
          </cell>
          <cell r="G5644">
            <v>694551</v>
          </cell>
          <cell r="H5644">
            <v>29.57</v>
          </cell>
          <cell r="I5644">
            <v>0.29570000000000002</v>
          </cell>
          <cell r="J5644">
            <v>40048</v>
          </cell>
          <cell r="K5644">
            <v>40566</v>
          </cell>
          <cell r="L5644">
            <v>164000</v>
          </cell>
        </row>
        <row r="5645">
          <cell r="B5645">
            <v>6000000</v>
          </cell>
          <cell r="C5645">
            <v>40011</v>
          </cell>
          <cell r="E5645" t="str">
            <v>P</v>
          </cell>
          <cell r="F5645">
            <v>3711143.93</v>
          </cell>
          <cell r="G5645">
            <v>453332</v>
          </cell>
          <cell r="H5645">
            <v>41.5</v>
          </cell>
          <cell r="I5645">
            <v>0.41499999999999998</v>
          </cell>
          <cell r="J5645">
            <v>40048</v>
          </cell>
          <cell r="K5645">
            <v>40566</v>
          </cell>
          <cell r="L5645">
            <v>159000</v>
          </cell>
        </row>
        <row r="5646">
          <cell r="B5646">
            <v>6500000</v>
          </cell>
          <cell r="C5646">
            <v>40011</v>
          </cell>
          <cell r="F5646">
            <v>4396471.92</v>
          </cell>
          <cell r="G5646">
            <v>307012</v>
          </cell>
          <cell r="H5646">
            <v>28.97</v>
          </cell>
          <cell r="I5646">
            <v>0.28970000000000001</v>
          </cell>
          <cell r="J5646">
            <v>40048</v>
          </cell>
          <cell r="K5646">
            <v>40931</v>
          </cell>
          <cell r="L5646">
            <v>93600</v>
          </cell>
        </row>
        <row r="5647">
          <cell r="B5647">
            <v>20000000</v>
          </cell>
          <cell r="C5647">
            <v>40011</v>
          </cell>
          <cell r="D5647" t="str">
            <v>A</v>
          </cell>
          <cell r="E5647" t="str">
            <v>T</v>
          </cell>
          <cell r="F5647">
            <v>21740684.41</v>
          </cell>
          <cell r="G5647">
            <v>915507</v>
          </cell>
          <cell r="H5647">
            <v>35.950000000000003</v>
          </cell>
          <cell r="I5647">
            <v>0.35950000000000004</v>
          </cell>
          <cell r="J5647">
            <v>40048</v>
          </cell>
          <cell r="K5647">
            <v>41113</v>
          </cell>
          <cell r="L5647">
            <v>390000</v>
          </cell>
        </row>
        <row r="5648">
          <cell r="B5648">
            <v>3000000</v>
          </cell>
          <cell r="C5648">
            <v>40011</v>
          </cell>
          <cell r="E5648" t="str">
            <v>Q</v>
          </cell>
          <cell r="F5648">
            <v>2190313.5099999998</v>
          </cell>
          <cell r="G5648">
            <v>226666</v>
          </cell>
          <cell r="H5648">
            <v>41.5</v>
          </cell>
          <cell r="I5648">
            <v>0.41499999999999998</v>
          </cell>
          <cell r="J5648">
            <v>40048</v>
          </cell>
          <cell r="K5648">
            <v>40566</v>
          </cell>
          <cell r="L5648">
            <v>79500</v>
          </cell>
        </row>
        <row r="5649">
          <cell r="B5649">
            <v>12000000</v>
          </cell>
          <cell r="C5649">
            <v>40011</v>
          </cell>
          <cell r="F5649">
            <v>9000515.3699999992</v>
          </cell>
          <cell r="G5649">
            <v>500131</v>
          </cell>
          <cell r="H5649">
            <v>28.58</v>
          </cell>
          <cell r="I5649">
            <v>0.2858</v>
          </cell>
          <cell r="J5649">
            <v>40048</v>
          </cell>
          <cell r="K5649">
            <v>41113</v>
          </cell>
          <cell r="L5649">
            <v>172800</v>
          </cell>
        </row>
        <row r="5650">
          <cell r="B5650">
            <v>20000000</v>
          </cell>
          <cell r="C5650">
            <v>40011</v>
          </cell>
          <cell r="F5650">
            <v>15379022.43</v>
          </cell>
          <cell r="G5650">
            <v>915507</v>
          </cell>
          <cell r="H5650">
            <v>35.950000000000003</v>
          </cell>
          <cell r="I5650">
            <v>0.35950000000000004</v>
          </cell>
          <cell r="J5650">
            <v>40048</v>
          </cell>
          <cell r="K5650">
            <v>41113</v>
          </cell>
          <cell r="L5650">
            <v>390000</v>
          </cell>
        </row>
        <row r="5651">
          <cell r="B5651">
            <v>10500000</v>
          </cell>
          <cell r="C5651">
            <v>40011</v>
          </cell>
          <cell r="F5651">
            <v>8032682.9100000001</v>
          </cell>
          <cell r="G5651">
            <v>480641</v>
          </cell>
          <cell r="H5651">
            <v>35.950000000000003</v>
          </cell>
          <cell r="I5651">
            <v>0.35950000000000004</v>
          </cell>
          <cell r="J5651">
            <v>40048</v>
          </cell>
          <cell r="K5651">
            <v>41113</v>
          </cell>
          <cell r="L5651">
            <v>204750</v>
          </cell>
        </row>
        <row r="5652">
          <cell r="B5652">
            <v>15000000</v>
          </cell>
          <cell r="C5652">
            <v>40011</v>
          </cell>
          <cell r="F5652">
            <v>12710013.939999999</v>
          </cell>
          <cell r="G5652">
            <v>686630</v>
          </cell>
          <cell r="H5652">
            <v>35.950000000000003</v>
          </cell>
          <cell r="I5652">
            <v>0.35950000000000004</v>
          </cell>
          <cell r="J5652">
            <v>40048</v>
          </cell>
          <cell r="K5652">
            <v>41113</v>
          </cell>
          <cell r="L5652">
            <v>292500</v>
          </cell>
        </row>
        <row r="5653">
          <cell r="B5653">
            <v>10000000</v>
          </cell>
          <cell r="C5653">
            <v>40011</v>
          </cell>
          <cell r="F5653">
            <v>6927792.6200000001</v>
          </cell>
          <cell r="G5653">
            <v>636651</v>
          </cell>
          <cell r="H5653">
            <v>44.54</v>
          </cell>
          <cell r="I5653">
            <v>0.44540000000000002</v>
          </cell>
          <cell r="J5653">
            <v>40048</v>
          </cell>
          <cell r="K5653">
            <v>40747</v>
          </cell>
          <cell r="L5653">
            <v>265500</v>
          </cell>
        </row>
        <row r="5654">
          <cell r="B5654">
            <v>10000000</v>
          </cell>
          <cell r="C5654">
            <v>40011</v>
          </cell>
          <cell r="F5654">
            <v>-23933.62</v>
          </cell>
          <cell r="G5654">
            <v>1018313</v>
          </cell>
          <cell r="H5654">
            <v>38.729999999999997</v>
          </cell>
          <cell r="I5654">
            <v>0.38729999999999998</v>
          </cell>
          <cell r="J5654">
            <v>40048</v>
          </cell>
          <cell r="K5654">
            <v>40382</v>
          </cell>
          <cell r="L5654">
            <v>265000</v>
          </cell>
        </row>
        <row r="5655">
          <cell r="B5655">
            <v>3000000</v>
          </cell>
          <cell r="C5655">
            <v>40011</v>
          </cell>
          <cell r="E5655" t="str">
            <v>P</v>
          </cell>
          <cell r="F5655">
            <v>939655.13</v>
          </cell>
          <cell r="G5655">
            <v>305494</v>
          </cell>
          <cell r="H5655">
            <v>38.729999999999997</v>
          </cell>
          <cell r="I5655">
            <v>0.38729999999999998</v>
          </cell>
          <cell r="J5655">
            <v>40048</v>
          </cell>
          <cell r="K5655">
            <v>40382</v>
          </cell>
          <cell r="L5655">
            <v>79500</v>
          </cell>
        </row>
        <row r="5656">
          <cell r="B5656">
            <v>16000000</v>
          </cell>
          <cell r="C5656">
            <v>40011</v>
          </cell>
          <cell r="D5656" t="str">
            <v>A</v>
          </cell>
          <cell r="E5656" t="str">
            <v>T</v>
          </cell>
          <cell r="F5656">
            <v>17175528.43</v>
          </cell>
          <cell r="G5656">
            <v>945098</v>
          </cell>
          <cell r="H5656">
            <v>36.04</v>
          </cell>
          <cell r="I5656">
            <v>0.3604</v>
          </cell>
          <cell r="J5656">
            <v>40048</v>
          </cell>
          <cell r="K5656">
            <v>40747</v>
          </cell>
          <cell r="L5656">
            <v>424800</v>
          </cell>
        </row>
        <row r="5657">
          <cell r="B5657">
            <v>10000000</v>
          </cell>
          <cell r="C5657">
            <v>40011</v>
          </cell>
          <cell r="E5657" t="str">
            <v>P</v>
          </cell>
          <cell r="F5657">
            <v>5245599.7699999996</v>
          </cell>
          <cell r="G5657">
            <v>755553</v>
          </cell>
          <cell r="H5657">
            <v>41.5</v>
          </cell>
          <cell r="I5657">
            <v>0.41499999999999998</v>
          </cell>
          <cell r="J5657">
            <v>40048</v>
          </cell>
          <cell r="K5657">
            <v>40566</v>
          </cell>
          <cell r="L5657">
            <v>265000</v>
          </cell>
        </row>
        <row r="5658">
          <cell r="B5658">
            <v>3000000</v>
          </cell>
          <cell r="C5658">
            <v>40011</v>
          </cell>
          <cell r="E5658" t="str">
            <v>P</v>
          </cell>
          <cell r="F5658">
            <v>1371951.95</v>
          </cell>
          <cell r="G5658">
            <v>305494</v>
          </cell>
          <cell r="H5658">
            <v>38.729999999999997</v>
          </cell>
          <cell r="I5658">
            <v>0.38729999999999998</v>
          </cell>
          <cell r="J5658">
            <v>40048</v>
          </cell>
          <cell r="K5658">
            <v>40382</v>
          </cell>
          <cell r="L5658">
            <v>79500</v>
          </cell>
        </row>
        <row r="5659">
          <cell r="B5659">
            <v>10000000</v>
          </cell>
          <cell r="C5659">
            <v>40011</v>
          </cell>
          <cell r="F5659">
            <v>4003977.11</v>
          </cell>
          <cell r="G5659">
            <v>755553</v>
          </cell>
          <cell r="H5659">
            <v>41.5</v>
          </cell>
          <cell r="I5659">
            <v>0.41499999999999998</v>
          </cell>
          <cell r="J5659">
            <v>40048</v>
          </cell>
          <cell r="K5659">
            <v>40566</v>
          </cell>
          <cell r="L5659">
            <v>265000</v>
          </cell>
        </row>
        <row r="5660">
          <cell r="B5660">
            <v>3000000</v>
          </cell>
          <cell r="C5660">
            <v>40011</v>
          </cell>
          <cell r="D5660" t="str">
            <v>A</v>
          </cell>
          <cell r="E5660" t="str">
            <v>T</v>
          </cell>
          <cell r="F5660">
            <v>3149435.8</v>
          </cell>
          <cell r="G5660">
            <v>305494</v>
          </cell>
          <cell r="H5660">
            <v>38.729999999999997</v>
          </cell>
          <cell r="I5660">
            <v>0.38729999999999998</v>
          </cell>
          <cell r="J5660">
            <v>40048</v>
          </cell>
          <cell r="K5660">
            <v>40382</v>
          </cell>
          <cell r="L5660">
            <v>79500</v>
          </cell>
        </row>
        <row r="5661">
          <cell r="B5661">
            <v>10000000</v>
          </cell>
          <cell r="C5661">
            <v>40011</v>
          </cell>
          <cell r="F5661">
            <v>5675992.3899999997</v>
          </cell>
          <cell r="G5661">
            <v>755553</v>
          </cell>
          <cell r="H5661">
            <v>41.5</v>
          </cell>
          <cell r="I5661">
            <v>0.41499999999999998</v>
          </cell>
          <cell r="J5661">
            <v>40048</v>
          </cell>
          <cell r="K5661">
            <v>40566</v>
          </cell>
          <cell r="L5661">
            <v>265000</v>
          </cell>
        </row>
        <row r="5662">
          <cell r="B5662">
            <v>5000000</v>
          </cell>
          <cell r="C5662">
            <v>40011</v>
          </cell>
          <cell r="E5662" t="str">
            <v>P</v>
          </cell>
          <cell r="F5662">
            <v>3079154.43</v>
          </cell>
          <cell r="G5662">
            <v>377777</v>
          </cell>
          <cell r="H5662">
            <v>41.5</v>
          </cell>
          <cell r="I5662">
            <v>0.41499999999999998</v>
          </cell>
          <cell r="J5662">
            <v>40048</v>
          </cell>
          <cell r="K5662">
            <v>40566</v>
          </cell>
          <cell r="L5662">
            <v>132500</v>
          </cell>
        </row>
        <row r="5663">
          <cell r="B5663">
            <v>12000000</v>
          </cell>
          <cell r="C5663">
            <v>40011</v>
          </cell>
          <cell r="F5663">
            <v>8639353.9000000004</v>
          </cell>
          <cell r="G5663">
            <v>708824</v>
          </cell>
          <cell r="H5663">
            <v>36.04</v>
          </cell>
          <cell r="I5663">
            <v>0.3604</v>
          </cell>
          <cell r="J5663">
            <v>40048</v>
          </cell>
          <cell r="K5663">
            <v>40747</v>
          </cell>
          <cell r="L5663">
            <v>318600</v>
          </cell>
        </row>
        <row r="5664">
          <cell r="B5664">
            <v>5000000</v>
          </cell>
          <cell r="C5664">
            <v>40011</v>
          </cell>
          <cell r="E5664" t="str">
            <v>P</v>
          </cell>
          <cell r="F5664">
            <v>1397798.87</v>
          </cell>
          <cell r="G5664">
            <v>509157</v>
          </cell>
          <cell r="H5664">
            <v>38.729999999999997</v>
          </cell>
          <cell r="I5664">
            <v>0.38729999999999998</v>
          </cell>
          <cell r="J5664">
            <v>40048</v>
          </cell>
          <cell r="K5664">
            <v>40382</v>
          </cell>
          <cell r="L5664">
            <v>132500</v>
          </cell>
        </row>
        <row r="5665">
          <cell r="B5665">
            <v>16000000</v>
          </cell>
          <cell r="C5665">
            <v>40011</v>
          </cell>
          <cell r="F5665">
            <v>12236138.689999999</v>
          </cell>
          <cell r="G5665">
            <v>732406</v>
          </cell>
          <cell r="H5665">
            <v>35.950000000000003</v>
          </cell>
          <cell r="I5665">
            <v>0.35950000000000004</v>
          </cell>
          <cell r="J5665">
            <v>40048</v>
          </cell>
          <cell r="K5665">
            <v>41113</v>
          </cell>
          <cell r="L5665">
            <v>312000</v>
          </cell>
        </row>
        <row r="5666">
          <cell r="B5666">
            <v>5000000</v>
          </cell>
          <cell r="C5666">
            <v>40011</v>
          </cell>
          <cell r="F5666">
            <v>3336716.05</v>
          </cell>
          <cell r="G5666">
            <v>377777</v>
          </cell>
          <cell r="H5666">
            <v>41.5</v>
          </cell>
          <cell r="I5666">
            <v>0.41499999999999998</v>
          </cell>
          <cell r="J5666">
            <v>40048</v>
          </cell>
          <cell r="K5666">
            <v>40566</v>
          </cell>
          <cell r="L5666">
            <v>132500</v>
          </cell>
        </row>
        <row r="5667">
          <cell r="B5667">
            <v>10000000</v>
          </cell>
          <cell r="C5667">
            <v>40011</v>
          </cell>
          <cell r="F5667">
            <v>8694135.3399999999</v>
          </cell>
          <cell r="G5667">
            <v>552789</v>
          </cell>
          <cell r="H5667">
            <v>51.88</v>
          </cell>
          <cell r="I5667">
            <v>0.51880000000000004</v>
          </cell>
          <cell r="J5667">
            <v>40048</v>
          </cell>
          <cell r="K5667">
            <v>41113</v>
          </cell>
          <cell r="L5667">
            <v>195000</v>
          </cell>
        </row>
        <row r="5668">
          <cell r="B5668">
            <v>5000000</v>
          </cell>
          <cell r="C5668">
            <v>40011</v>
          </cell>
          <cell r="F5668">
            <v>0.47</v>
          </cell>
          <cell r="G5668">
            <v>486158</v>
          </cell>
          <cell r="H5668">
            <v>29.48</v>
          </cell>
          <cell r="I5668">
            <v>0.29480000000000001</v>
          </cell>
          <cell r="J5668">
            <v>40048</v>
          </cell>
          <cell r="K5668">
            <v>40382</v>
          </cell>
          <cell r="L5668">
            <v>82000</v>
          </cell>
        </row>
        <row r="5669">
          <cell r="B5669">
            <v>4000000</v>
          </cell>
          <cell r="C5669">
            <v>40011</v>
          </cell>
          <cell r="F5669">
            <v>1837003.74</v>
          </cell>
          <cell r="G5669">
            <v>302221</v>
          </cell>
          <cell r="H5669">
            <v>41.5</v>
          </cell>
          <cell r="I5669">
            <v>0.41499999999999998</v>
          </cell>
          <cell r="J5669">
            <v>40048</v>
          </cell>
          <cell r="K5669">
            <v>40566</v>
          </cell>
          <cell r="L5669">
            <v>106000</v>
          </cell>
        </row>
        <row r="5670">
          <cell r="B5670">
            <v>6000000</v>
          </cell>
          <cell r="C5670">
            <v>40011</v>
          </cell>
          <cell r="F5670">
            <v>2576287.08</v>
          </cell>
          <cell r="G5670">
            <v>453332</v>
          </cell>
          <cell r="H5670">
            <v>41.5</v>
          </cell>
          <cell r="I5670">
            <v>0.41499999999999998</v>
          </cell>
          <cell r="J5670">
            <v>40048</v>
          </cell>
          <cell r="K5670">
            <v>40566</v>
          </cell>
          <cell r="L5670">
            <v>159000</v>
          </cell>
        </row>
        <row r="5671">
          <cell r="B5671">
            <v>10000000</v>
          </cell>
          <cell r="C5671">
            <v>40011</v>
          </cell>
          <cell r="F5671">
            <v>3914710.63</v>
          </cell>
          <cell r="G5671">
            <v>755553</v>
          </cell>
          <cell r="H5671">
            <v>41.5</v>
          </cell>
          <cell r="I5671">
            <v>0.41499999999999998</v>
          </cell>
          <cell r="J5671">
            <v>40048</v>
          </cell>
          <cell r="K5671">
            <v>40566</v>
          </cell>
          <cell r="L5671">
            <v>265000</v>
          </cell>
        </row>
        <row r="5672">
          <cell r="B5672">
            <v>5000000</v>
          </cell>
          <cell r="C5672">
            <v>40011</v>
          </cell>
          <cell r="G5672">
            <v>496159</v>
          </cell>
          <cell r="H5672">
            <v>33.53</v>
          </cell>
          <cell r="I5672">
            <v>0.33529999999999999</v>
          </cell>
          <cell r="J5672">
            <v>40048</v>
          </cell>
          <cell r="K5672">
            <v>40382</v>
          </cell>
          <cell r="L5672">
            <v>132000</v>
          </cell>
        </row>
        <row r="5673">
          <cell r="B5673">
            <v>6000000</v>
          </cell>
          <cell r="C5673">
            <v>40011</v>
          </cell>
          <cell r="F5673">
            <v>4743138.6399999997</v>
          </cell>
          <cell r="G5673">
            <v>331674</v>
          </cell>
          <cell r="H5673">
            <v>51.88</v>
          </cell>
          <cell r="I5673">
            <v>0.51880000000000004</v>
          </cell>
          <cell r="J5673">
            <v>40048</v>
          </cell>
          <cell r="K5673">
            <v>41113</v>
          </cell>
          <cell r="L5673">
            <v>117000</v>
          </cell>
        </row>
        <row r="5674">
          <cell r="B5674">
            <v>6500000</v>
          </cell>
          <cell r="C5674">
            <v>40011</v>
          </cell>
          <cell r="F5674">
            <v>3937399.58</v>
          </cell>
          <cell r="G5674">
            <v>413824</v>
          </cell>
          <cell r="H5674">
            <v>44.54</v>
          </cell>
          <cell r="I5674">
            <v>0.44540000000000002</v>
          </cell>
          <cell r="J5674">
            <v>40048</v>
          </cell>
          <cell r="K5674">
            <v>40747</v>
          </cell>
          <cell r="L5674">
            <v>172575</v>
          </cell>
        </row>
        <row r="5675">
          <cell r="B5675">
            <v>10000000</v>
          </cell>
          <cell r="C5675">
            <v>40011</v>
          </cell>
          <cell r="F5675">
            <v>6011164.7400000002</v>
          </cell>
          <cell r="G5675">
            <v>636651</v>
          </cell>
          <cell r="H5675">
            <v>44.54</v>
          </cell>
          <cell r="I5675">
            <v>0.44540000000000002</v>
          </cell>
          <cell r="J5675">
            <v>40048</v>
          </cell>
          <cell r="K5675">
            <v>40747</v>
          </cell>
          <cell r="L5675">
            <v>265500</v>
          </cell>
        </row>
        <row r="5676">
          <cell r="B5676">
            <v>8000000</v>
          </cell>
          <cell r="C5676">
            <v>40011</v>
          </cell>
          <cell r="F5676">
            <v>4655818.93</v>
          </cell>
          <cell r="G5676">
            <v>509321</v>
          </cell>
          <cell r="H5676">
            <v>44.54</v>
          </cell>
          <cell r="I5676">
            <v>0.44540000000000002</v>
          </cell>
          <cell r="J5676">
            <v>40048</v>
          </cell>
          <cell r="K5676">
            <v>40747</v>
          </cell>
          <cell r="L5676">
            <v>212400</v>
          </cell>
        </row>
        <row r="5677">
          <cell r="B5677">
            <v>10000000</v>
          </cell>
          <cell r="C5677">
            <v>40011</v>
          </cell>
          <cell r="F5677">
            <v>8059868.0999999996</v>
          </cell>
          <cell r="G5677">
            <v>552789</v>
          </cell>
          <cell r="H5677">
            <v>51.88</v>
          </cell>
          <cell r="I5677">
            <v>0.51880000000000004</v>
          </cell>
          <cell r="J5677">
            <v>40048</v>
          </cell>
          <cell r="K5677">
            <v>41113</v>
          </cell>
          <cell r="L5677">
            <v>195000</v>
          </cell>
        </row>
        <row r="5678">
          <cell r="B5678">
            <v>15000000</v>
          </cell>
          <cell r="C5678">
            <v>40011</v>
          </cell>
          <cell r="F5678">
            <v>11809402.52</v>
          </cell>
          <cell r="G5678">
            <v>625164</v>
          </cell>
          <cell r="H5678">
            <v>28.58</v>
          </cell>
          <cell r="I5678">
            <v>0.2858</v>
          </cell>
          <cell r="J5678">
            <v>40048</v>
          </cell>
          <cell r="K5678">
            <v>41113</v>
          </cell>
          <cell r="L5678">
            <v>216000</v>
          </cell>
        </row>
        <row r="5679">
          <cell r="B5679">
            <v>6000000</v>
          </cell>
          <cell r="C5679">
            <v>40011</v>
          </cell>
          <cell r="F5679">
            <v>-8508.7800000000007</v>
          </cell>
          <cell r="G5679">
            <v>583390</v>
          </cell>
          <cell r="H5679">
            <v>29.48</v>
          </cell>
          <cell r="I5679">
            <v>0.29480000000000001</v>
          </cell>
          <cell r="J5679">
            <v>40048</v>
          </cell>
          <cell r="K5679">
            <v>40382</v>
          </cell>
          <cell r="L5679">
            <v>98400</v>
          </cell>
        </row>
        <row r="5680">
          <cell r="B5680">
            <v>4500000</v>
          </cell>
          <cell r="C5680">
            <v>40015</v>
          </cell>
          <cell r="F5680">
            <v>3226850.44</v>
          </cell>
          <cell r="G5680">
            <v>262505</v>
          </cell>
          <cell r="H5680">
            <v>48.86</v>
          </cell>
          <cell r="I5680">
            <v>0.48859999999999998</v>
          </cell>
          <cell r="J5680">
            <v>40051</v>
          </cell>
          <cell r="K5680">
            <v>40934</v>
          </cell>
          <cell r="L5680">
            <v>110250</v>
          </cell>
        </row>
        <row r="5681">
          <cell r="B5681">
            <v>25000000</v>
          </cell>
          <cell r="C5681">
            <v>40015</v>
          </cell>
          <cell r="F5681">
            <v>19067200.530000001</v>
          </cell>
          <cell r="G5681">
            <v>1144384</v>
          </cell>
          <cell r="H5681">
            <v>35.950000000000003</v>
          </cell>
          <cell r="I5681">
            <v>0.35950000000000004</v>
          </cell>
          <cell r="J5681">
            <v>40051</v>
          </cell>
          <cell r="K5681">
            <v>41116</v>
          </cell>
          <cell r="L5681">
            <v>487500</v>
          </cell>
        </row>
        <row r="5682">
          <cell r="B5682">
            <v>15000000</v>
          </cell>
          <cell r="C5682">
            <v>40015</v>
          </cell>
          <cell r="F5682">
            <v>9728746.3300000001</v>
          </cell>
          <cell r="G5682">
            <v>886030</v>
          </cell>
          <cell r="H5682">
            <v>36.04</v>
          </cell>
          <cell r="I5682">
            <v>0.3604</v>
          </cell>
          <cell r="J5682">
            <v>40051</v>
          </cell>
          <cell r="K5682">
            <v>40750</v>
          </cell>
          <cell r="L5682">
            <v>398250</v>
          </cell>
        </row>
        <row r="5683">
          <cell r="B5683">
            <v>25000000</v>
          </cell>
          <cell r="C5683">
            <v>40015</v>
          </cell>
          <cell r="F5683">
            <v>20443380.57</v>
          </cell>
          <cell r="G5683">
            <v>1144384</v>
          </cell>
          <cell r="H5683">
            <v>35.950000000000003</v>
          </cell>
          <cell r="I5683">
            <v>0.35950000000000004</v>
          </cell>
          <cell r="J5683">
            <v>40051</v>
          </cell>
          <cell r="K5683">
            <v>41116</v>
          </cell>
          <cell r="L5683">
            <v>487500</v>
          </cell>
        </row>
        <row r="5684">
          <cell r="B5684">
            <v>13000000</v>
          </cell>
          <cell r="C5684">
            <v>40015</v>
          </cell>
          <cell r="D5684" t="str">
            <v>A</v>
          </cell>
          <cell r="E5684" t="str">
            <v>T</v>
          </cell>
          <cell r="F5684">
            <v>14347076.32</v>
          </cell>
          <cell r="G5684">
            <v>595080</v>
          </cell>
          <cell r="H5684">
            <v>35.950000000000003</v>
          </cell>
          <cell r="I5684">
            <v>0.35950000000000004</v>
          </cell>
          <cell r="J5684">
            <v>40051</v>
          </cell>
          <cell r="K5684">
            <v>41116</v>
          </cell>
          <cell r="L5684">
            <v>253500</v>
          </cell>
        </row>
        <row r="5685">
          <cell r="B5685">
            <v>30000000</v>
          </cell>
          <cell r="C5685">
            <v>40015</v>
          </cell>
          <cell r="F5685">
            <v>20812115.579999998</v>
          </cell>
          <cell r="G5685">
            <v>1531073</v>
          </cell>
          <cell r="H5685">
            <v>36.03</v>
          </cell>
          <cell r="I5685">
            <v>0.36030000000000001</v>
          </cell>
          <cell r="J5685">
            <v>40051</v>
          </cell>
          <cell r="K5685">
            <v>40934</v>
          </cell>
          <cell r="L5685">
            <v>735000</v>
          </cell>
        </row>
        <row r="5686">
          <cell r="B5686">
            <v>4500000</v>
          </cell>
          <cell r="C5686">
            <v>40015</v>
          </cell>
          <cell r="D5686" t="str">
            <v>A</v>
          </cell>
          <cell r="E5686" t="str">
            <v>T</v>
          </cell>
          <cell r="F5686">
            <v>4323075.0999999996</v>
          </cell>
          <cell r="G5686">
            <v>458241</v>
          </cell>
          <cell r="H5686">
            <v>38.729999999999997</v>
          </cell>
          <cell r="I5686">
            <v>0.38729999999999998</v>
          </cell>
          <cell r="J5686">
            <v>40051</v>
          </cell>
          <cell r="K5686">
            <v>40385</v>
          </cell>
          <cell r="L5686">
            <v>119250</v>
          </cell>
        </row>
        <row r="5687">
          <cell r="B5687">
            <v>11500000</v>
          </cell>
          <cell r="C5687">
            <v>40015</v>
          </cell>
          <cell r="F5687">
            <v>1173252.23</v>
          </cell>
          <cell r="G5687">
            <v>1154970</v>
          </cell>
          <cell r="H5687">
            <v>35.94</v>
          </cell>
          <cell r="I5687">
            <v>0.3594</v>
          </cell>
          <cell r="J5687">
            <v>40051</v>
          </cell>
          <cell r="K5687">
            <v>40385</v>
          </cell>
          <cell r="L5687">
            <v>304750</v>
          </cell>
        </row>
        <row r="5688">
          <cell r="B5688">
            <v>3500000</v>
          </cell>
          <cell r="C5688">
            <v>40015</v>
          </cell>
          <cell r="F5688">
            <v>1829244.35</v>
          </cell>
          <cell r="G5688">
            <v>264444</v>
          </cell>
          <cell r="H5688">
            <v>41.5</v>
          </cell>
          <cell r="I5688">
            <v>0.41499999999999998</v>
          </cell>
          <cell r="J5688">
            <v>40051</v>
          </cell>
          <cell r="K5688">
            <v>40569</v>
          </cell>
          <cell r="L5688">
            <v>92750</v>
          </cell>
        </row>
        <row r="5689">
          <cell r="B5689">
            <v>4000000</v>
          </cell>
          <cell r="C5689">
            <v>40015</v>
          </cell>
          <cell r="F5689">
            <v>614438.5</v>
          </cell>
          <cell r="G5689">
            <v>407325</v>
          </cell>
          <cell r="H5689">
            <v>38.729999999999997</v>
          </cell>
          <cell r="I5689">
            <v>0.38729999999999998</v>
          </cell>
          <cell r="J5689">
            <v>40051</v>
          </cell>
          <cell r="K5689">
            <v>40385</v>
          </cell>
          <cell r="L5689">
            <v>106000</v>
          </cell>
        </row>
        <row r="5690">
          <cell r="B5690">
            <v>15000000</v>
          </cell>
          <cell r="C5690">
            <v>40015</v>
          </cell>
          <cell r="F5690">
            <v>9485670.7400000002</v>
          </cell>
          <cell r="G5690">
            <v>686630</v>
          </cell>
          <cell r="H5690">
            <v>35.950000000000003</v>
          </cell>
          <cell r="I5690">
            <v>0.35950000000000004</v>
          </cell>
          <cell r="J5690">
            <v>40051</v>
          </cell>
          <cell r="K5690">
            <v>41116</v>
          </cell>
          <cell r="L5690">
            <v>292500</v>
          </cell>
        </row>
        <row r="5691">
          <cell r="B5691">
            <v>2000000</v>
          </cell>
          <cell r="C5691">
            <v>40015</v>
          </cell>
          <cell r="D5691" t="str">
            <v>A</v>
          </cell>
          <cell r="E5691" t="str">
            <v>R</v>
          </cell>
          <cell r="F5691">
            <v>1677650.32</v>
          </cell>
          <cell r="G5691">
            <v>203663</v>
          </cell>
          <cell r="H5691">
            <v>38.729999999999997</v>
          </cell>
          <cell r="I5691">
            <v>0.38729999999999998</v>
          </cell>
          <cell r="J5691">
            <v>40051</v>
          </cell>
          <cell r="K5691">
            <v>40385</v>
          </cell>
          <cell r="L5691">
            <v>53000</v>
          </cell>
        </row>
        <row r="5692">
          <cell r="B5692">
            <v>16000000</v>
          </cell>
          <cell r="C5692">
            <v>40015</v>
          </cell>
          <cell r="F5692">
            <v>13285572.060000001</v>
          </cell>
          <cell r="G5692">
            <v>732406</v>
          </cell>
          <cell r="H5692">
            <v>35.950000000000003</v>
          </cell>
          <cell r="I5692">
            <v>0.35950000000000004</v>
          </cell>
          <cell r="J5692">
            <v>40051</v>
          </cell>
          <cell r="K5692">
            <v>41116</v>
          </cell>
          <cell r="L5692">
            <v>312000</v>
          </cell>
        </row>
        <row r="5693">
          <cell r="B5693">
            <v>5000000</v>
          </cell>
          <cell r="C5693">
            <v>40015</v>
          </cell>
          <cell r="F5693">
            <v>2961709.26</v>
          </cell>
          <cell r="G5693">
            <v>318326</v>
          </cell>
          <cell r="H5693">
            <v>44.54</v>
          </cell>
          <cell r="I5693">
            <v>0.44540000000000002</v>
          </cell>
          <cell r="J5693">
            <v>40051</v>
          </cell>
          <cell r="K5693">
            <v>40750</v>
          </cell>
          <cell r="L5693">
            <v>132750</v>
          </cell>
        </row>
        <row r="5694">
          <cell r="B5694">
            <v>12000000</v>
          </cell>
          <cell r="C5694">
            <v>40015</v>
          </cell>
          <cell r="F5694">
            <v>6879135.1200000001</v>
          </cell>
          <cell r="G5694">
            <v>708824</v>
          </cell>
          <cell r="H5694">
            <v>36.04</v>
          </cell>
          <cell r="I5694">
            <v>0.3604</v>
          </cell>
          <cell r="J5694">
            <v>40051</v>
          </cell>
          <cell r="K5694">
            <v>40750</v>
          </cell>
          <cell r="L5694">
            <v>318600</v>
          </cell>
        </row>
        <row r="5695">
          <cell r="B5695">
            <v>3500000</v>
          </cell>
          <cell r="C5695">
            <v>40015</v>
          </cell>
          <cell r="F5695">
            <v>682040.85</v>
          </cell>
          <cell r="G5695">
            <v>356410</v>
          </cell>
          <cell r="H5695">
            <v>38.729999999999997</v>
          </cell>
          <cell r="I5695">
            <v>0.38729999999999998</v>
          </cell>
          <cell r="J5695">
            <v>40051</v>
          </cell>
          <cell r="K5695">
            <v>40385</v>
          </cell>
          <cell r="L5695">
            <v>92750</v>
          </cell>
        </row>
        <row r="5696">
          <cell r="B5696">
            <v>4500000</v>
          </cell>
          <cell r="C5696">
            <v>40015</v>
          </cell>
          <cell r="F5696">
            <v>2696287.41</v>
          </cell>
          <cell r="G5696">
            <v>286493</v>
          </cell>
          <cell r="H5696">
            <v>44.54</v>
          </cell>
          <cell r="I5696">
            <v>0.44540000000000002</v>
          </cell>
          <cell r="J5696">
            <v>40051</v>
          </cell>
          <cell r="K5696">
            <v>40750</v>
          </cell>
          <cell r="L5696">
            <v>119475</v>
          </cell>
        </row>
        <row r="5697">
          <cell r="B5697">
            <v>2000000</v>
          </cell>
          <cell r="C5697">
            <v>40015</v>
          </cell>
          <cell r="F5697">
            <v>719811.6</v>
          </cell>
          <cell r="G5697">
            <v>151111</v>
          </cell>
          <cell r="H5697">
            <v>41.5</v>
          </cell>
          <cell r="I5697">
            <v>0.41499999999999998</v>
          </cell>
          <cell r="J5697">
            <v>40051</v>
          </cell>
          <cell r="K5697">
            <v>40569</v>
          </cell>
          <cell r="L5697">
            <v>53000</v>
          </cell>
        </row>
        <row r="5698">
          <cell r="B5698">
            <v>12000000</v>
          </cell>
          <cell r="C5698">
            <v>40015</v>
          </cell>
          <cell r="E5698" t="str">
            <v>P</v>
          </cell>
          <cell r="F5698">
            <v>10605374.08</v>
          </cell>
          <cell r="G5698">
            <v>549304</v>
          </cell>
          <cell r="H5698">
            <v>35.950000000000003</v>
          </cell>
          <cell r="I5698">
            <v>0.35950000000000004</v>
          </cell>
          <cell r="J5698">
            <v>40051</v>
          </cell>
          <cell r="K5698">
            <v>41116</v>
          </cell>
          <cell r="L5698">
            <v>234000</v>
          </cell>
        </row>
        <row r="5699">
          <cell r="B5699">
            <v>12000000</v>
          </cell>
          <cell r="C5699">
            <v>40015</v>
          </cell>
          <cell r="D5699" t="str">
            <v>A</v>
          </cell>
          <cell r="E5699" t="str">
            <v>S</v>
          </cell>
          <cell r="F5699">
            <v>12612490.300000001</v>
          </cell>
          <cell r="G5699">
            <v>549304</v>
          </cell>
          <cell r="H5699">
            <v>35.950000000000003</v>
          </cell>
          <cell r="I5699">
            <v>0.35950000000000004</v>
          </cell>
          <cell r="J5699">
            <v>40051</v>
          </cell>
          <cell r="K5699">
            <v>41116</v>
          </cell>
          <cell r="L5699">
            <v>234000</v>
          </cell>
        </row>
        <row r="5700">
          <cell r="B5700">
            <v>10000000</v>
          </cell>
          <cell r="C5700">
            <v>40015</v>
          </cell>
          <cell r="F5700">
            <v>3861847.61</v>
          </cell>
          <cell r="G5700">
            <v>755553</v>
          </cell>
          <cell r="H5700">
            <v>41.5</v>
          </cell>
          <cell r="I5700">
            <v>0.41499999999999998</v>
          </cell>
          <cell r="J5700">
            <v>40051</v>
          </cell>
          <cell r="K5700">
            <v>40569</v>
          </cell>
          <cell r="L5700">
            <v>265000</v>
          </cell>
        </row>
        <row r="5701">
          <cell r="B5701">
            <v>2000000</v>
          </cell>
          <cell r="C5701">
            <v>40015</v>
          </cell>
          <cell r="F5701">
            <v>538831.03</v>
          </cell>
          <cell r="G5701">
            <v>151111</v>
          </cell>
          <cell r="H5701">
            <v>41.5</v>
          </cell>
          <cell r="I5701">
            <v>0.41499999999999998</v>
          </cell>
          <cell r="J5701">
            <v>40051</v>
          </cell>
          <cell r="K5701">
            <v>40569</v>
          </cell>
          <cell r="L5701">
            <v>53000</v>
          </cell>
        </row>
        <row r="5702">
          <cell r="B5702">
            <v>10000000</v>
          </cell>
          <cell r="C5702">
            <v>40015</v>
          </cell>
          <cell r="E5702" t="str">
            <v>Q</v>
          </cell>
          <cell r="F5702">
            <v>7940342.8899999997</v>
          </cell>
          <cell r="G5702">
            <v>636651</v>
          </cell>
          <cell r="H5702">
            <v>44.54</v>
          </cell>
          <cell r="I5702">
            <v>0.44540000000000002</v>
          </cell>
          <cell r="J5702">
            <v>40051</v>
          </cell>
          <cell r="K5702">
            <v>40750</v>
          </cell>
          <cell r="L5702">
            <v>265500</v>
          </cell>
        </row>
        <row r="5703">
          <cell r="B5703">
            <v>43500000</v>
          </cell>
          <cell r="C5703">
            <v>40015</v>
          </cell>
          <cell r="F5703">
            <v>33345474.5</v>
          </cell>
          <cell r="G5703">
            <v>1991227</v>
          </cell>
          <cell r="H5703">
            <v>35.950000000000003</v>
          </cell>
          <cell r="I5703">
            <v>0.35950000000000004</v>
          </cell>
          <cell r="J5703">
            <v>40051</v>
          </cell>
          <cell r="K5703">
            <v>41116</v>
          </cell>
          <cell r="L5703">
            <v>848250</v>
          </cell>
        </row>
        <row r="5704">
          <cell r="B5704">
            <v>30000000</v>
          </cell>
          <cell r="C5704">
            <v>40015</v>
          </cell>
          <cell r="F5704">
            <v>20658274.960000001</v>
          </cell>
          <cell r="G5704">
            <v>1373260</v>
          </cell>
          <cell r="H5704">
            <v>35.950000000000003</v>
          </cell>
          <cell r="I5704">
            <v>0.35950000000000004</v>
          </cell>
          <cell r="J5704">
            <v>40051</v>
          </cell>
          <cell r="K5704">
            <v>41116</v>
          </cell>
          <cell r="L5704">
            <v>585000</v>
          </cell>
        </row>
        <row r="5705">
          <cell r="B5705">
            <v>3500000</v>
          </cell>
          <cell r="C5705">
            <v>40015</v>
          </cell>
          <cell r="F5705">
            <v>2597323.85</v>
          </cell>
          <cell r="G5705">
            <v>145872</v>
          </cell>
          <cell r="H5705">
            <v>28.58</v>
          </cell>
          <cell r="I5705">
            <v>0.2858</v>
          </cell>
          <cell r="J5705">
            <v>40051</v>
          </cell>
          <cell r="K5705">
            <v>41116</v>
          </cell>
          <cell r="L5705">
            <v>50400</v>
          </cell>
        </row>
        <row r="5706">
          <cell r="B5706">
            <v>6000000</v>
          </cell>
          <cell r="C5706">
            <v>40015</v>
          </cell>
          <cell r="F5706">
            <v>4473883.84</v>
          </cell>
          <cell r="G5706">
            <v>250066</v>
          </cell>
          <cell r="H5706">
            <v>28.58</v>
          </cell>
          <cell r="I5706">
            <v>0.2858</v>
          </cell>
          <cell r="J5706">
            <v>40051</v>
          </cell>
          <cell r="K5706">
            <v>41116</v>
          </cell>
          <cell r="L5706">
            <v>86400</v>
          </cell>
        </row>
        <row r="5707">
          <cell r="B5707">
            <v>11500000</v>
          </cell>
          <cell r="C5707">
            <v>40015</v>
          </cell>
          <cell r="F5707">
            <v>8565947.6099999994</v>
          </cell>
          <cell r="G5707">
            <v>479293</v>
          </cell>
          <cell r="H5707">
            <v>28.58</v>
          </cell>
          <cell r="I5707">
            <v>0.2858</v>
          </cell>
          <cell r="J5707">
            <v>40051</v>
          </cell>
          <cell r="K5707">
            <v>41116</v>
          </cell>
          <cell r="L5707">
            <v>165600</v>
          </cell>
        </row>
        <row r="5708">
          <cell r="B5708">
            <v>5000000</v>
          </cell>
          <cell r="C5708">
            <v>40015</v>
          </cell>
          <cell r="F5708">
            <v>2828227.31</v>
          </cell>
          <cell r="G5708">
            <v>277843</v>
          </cell>
          <cell r="H5708">
            <v>29.33</v>
          </cell>
          <cell r="I5708">
            <v>0.29330000000000001</v>
          </cell>
          <cell r="J5708">
            <v>40051</v>
          </cell>
          <cell r="K5708">
            <v>40750</v>
          </cell>
          <cell r="L5708">
            <v>82250</v>
          </cell>
        </row>
        <row r="5709">
          <cell r="B5709">
            <v>10500000</v>
          </cell>
          <cell r="C5709">
            <v>40015</v>
          </cell>
          <cell r="F5709">
            <v>6261697.8600000003</v>
          </cell>
          <cell r="G5709">
            <v>620221</v>
          </cell>
          <cell r="H5709">
            <v>36.04</v>
          </cell>
          <cell r="I5709">
            <v>0.3604</v>
          </cell>
          <cell r="J5709">
            <v>40051</v>
          </cell>
          <cell r="K5709">
            <v>40750</v>
          </cell>
          <cell r="L5709">
            <v>278775</v>
          </cell>
        </row>
        <row r="5710">
          <cell r="B5710">
            <v>35000000</v>
          </cell>
          <cell r="C5710">
            <v>40015</v>
          </cell>
          <cell r="F5710">
            <v>27026136.210000001</v>
          </cell>
          <cell r="G5710">
            <v>1602137</v>
          </cell>
          <cell r="H5710">
            <v>35.950000000000003</v>
          </cell>
          <cell r="I5710">
            <v>0.35950000000000004</v>
          </cell>
          <cell r="J5710">
            <v>40051</v>
          </cell>
          <cell r="K5710">
            <v>41116</v>
          </cell>
          <cell r="L5710">
            <v>682500</v>
          </cell>
        </row>
        <row r="5711">
          <cell r="B5711">
            <v>7000000</v>
          </cell>
          <cell r="C5711">
            <v>40015</v>
          </cell>
          <cell r="F5711">
            <v>2767387.67</v>
          </cell>
          <cell r="G5711">
            <v>528887</v>
          </cell>
          <cell r="H5711">
            <v>41.5</v>
          </cell>
          <cell r="I5711">
            <v>0.41499999999999998</v>
          </cell>
          <cell r="J5711">
            <v>40051</v>
          </cell>
          <cell r="K5711">
            <v>40569</v>
          </cell>
          <cell r="L5711">
            <v>185500</v>
          </cell>
        </row>
        <row r="5712">
          <cell r="B5712">
            <v>20000000</v>
          </cell>
          <cell r="C5712">
            <v>40015</v>
          </cell>
          <cell r="F5712">
            <v>15079773.460000001</v>
          </cell>
          <cell r="G5712">
            <v>915507</v>
          </cell>
          <cell r="H5712">
            <v>35.950000000000003</v>
          </cell>
          <cell r="I5712">
            <v>0.35950000000000004</v>
          </cell>
          <cell r="J5712">
            <v>40051</v>
          </cell>
          <cell r="K5712">
            <v>41116</v>
          </cell>
          <cell r="L5712">
            <v>390000</v>
          </cell>
        </row>
        <row r="5713">
          <cell r="B5713">
            <v>5000000</v>
          </cell>
          <cell r="C5713">
            <v>40015</v>
          </cell>
          <cell r="F5713">
            <v>710627.99</v>
          </cell>
          <cell r="G5713">
            <v>509157</v>
          </cell>
          <cell r="H5713">
            <v>38.729999999999997</v>
          </cell>
          <cell r="I5713">
            <v>0.38729999999999998</v>
          </cell>
          <cell r="J5713">
            <v>40051</v>
          </cell>
          <cell r="K5713">
            <v>40385</v>
          </cell>
          <cell r="L5713">
            <v>132500</v>
          </cell>
        </row>
        <row r="5714">
          <cell r="B5714">
            <v>12000000</v>
          </cell>
          <cell r="C5714">
            <v>40015</v>
          </cell>
          <cell r="F5714">
            <v>6976112.2699999996</v>
          </cell>
          <cell r="G5714">
            <v>708824</v>
          </cell>
          <cell r="H5714">
            <v>36.04</v>
          </cell>
          <cell r="I5714">
            <v>0.3604</v>
          </cell>
          <cell r="J5714">
            <v>40051</v>
          </cell>
          <cell r="K5714">
            <v>40750</v>
          </cell>
          <cell r="L5714">
            <v>318600</v>
          </cell>
        </row>
        <row r="5715">
          <cell r="B5715">
            <v>10000000</v>
          </cell>
          <cell r="C5715">
            <v>40015</v>
          </cell>
          <cell r="E5715" t="str">
            <v>P</v>
          </cell>
          <cell r="F5715">
            <v>9667433.9600000009</v>
          </cell>
          <cell r="G5715">
            <v>552789</v>
          </cell>
          <cell r="H5715">
            <v>51.88</v>
          </cell>
          <cell r="I5715">
            <v>0.51880000000000004</v>
          </cell>
          <cell r="J5715">
            <v>40051</v>
          </cell>
          <cell r="K5715">
            <v>41116</v>
          </cell>
          <cell r="L5715">
            <v>195000</v>
          </cell>
        </row>
        <row r="5716">
          <cell r="B5716">
            <v>5000000</v>
          </cell>
          <cell r="C5716">
            <v>40015</v>
          </cell>
          <cell r="D5716" t="str">
            <v>A</v>
          </cell>
          <cell r="E5716" t="str">
            <v>S</v>
          </cell>
          <cell r="F5716">
            <v>5276481.5</v>
          </cell>
          <cell r="G5716">
            <v>318326</v>
          </cell>
          <cell r="H5716">
            <v>44.54</v>
          </cell>
          <cell r="I5716">
            <v>0.44540000000000002</v>
          </cell>
          <cell r="J5716">
            <v>40051</v>
          </cell>
          <cell r="K5716">
            <v>40750</v>
          </cell>
          <cell r="L5716">
            <v>132750</v>
          </cell>
        </row>
        <row r="5717">
          <cell r="B5717">
            <v>14500000</v>
          </cell>
          <cell r="C5717">
            <v>40015</v>
          </cell>
          <cell r="E5717" t="str">
            <v>P</v>
          </cell>
          <cell r="F5717">
            <v>12641560.02</v>
          </cell>
          <cell r="G5717">
            <v>663743</v>
          </cell>
          <cell r="H5717">
            <v>35.950000000000003</v>
          </cell>
          <cell r="I5717">
            <v>0.35950000000000004</v>
          </cell>
          <cell r="J5717">
            <v>40051</v>
          </cell>
          <cell r="K5717">
            <v>41116</v>
          </cell>
          <cell r="L5717">
            <v>282750</v>
          </cell>
        </row>
        <row r="5718">
          <cell r="B5718">
            <v>12000000</v>
          </cell>
          <cell r="C5718">
            <v>40015</v>
          </cell>
          <cell r="E5718" t="str">
            <v>R</v>
          </cell>
          <cell r="F5718">
            <v>5930841.46</v>
          </cell>
          <cell r="G5718">
            <v>1205186</v>
          </cell>
          <cell r="H5718">
            <v>35.94</v>
          </cell>
          <cell r="I5718">
            <v>0.3594</v>
          </cell>
          <cell r="J5718">
            <v>40051</v>
          </cell>
          <cell r="K5718">
            <v>40385</v>
          </cell>
          <cell r="L5718">
            <v>318000</v>
          </cell>
        </row>
        <row r="5719">
          <cell r="B5719">
            <v>2000000</v>
          </cell>
          <cell r="C5719">
            <v>40015</v>
          </cell>
          <cell r="D5719" t="str">
            <v>A</v>
          </cell>
          <cell r="E5719" t="str">
            <v>S</v>
          </cell>
          <cell r="F5719">
            <v>1564121.75</v>
          </cell>
          <cell r="G5719">
            <v>203663</v>
          </cell>
          <cell r="H5719">
            <v>38.729999999999997</v>
          </cell>
          <cell r="I5719">
            <v>0.38729999999999998</v>
          </cell>
          <cell r="J5719">
            <v>40051</v>
          </cell>
          <cell r="K5719">
            <v>40385</v>
          </cell>
          <cell r="L5719">
            <v>53000</v>
          </cell>
        </row>
        <row r="5720">
          <cell r="B5720">
            <v>13000000</v>
          </cell>
          <cell r="C5720">
            <v>40015</v>
          </cell>
          <cell r="F5720">
            <v>5117881.6900000004</v>
          </cell>
          <cell r="G5720">
            <v>945813</v>
          </cell>
          <cell r="H5720">
            <v>36.090000000000003</v>
          </cell>
          <cell r="I5720">
            <v>0.36090000000000005</v>
          </cell>
          <cell r="J5720">
            <v>40051</v>
          </cell>
          <cell r="K5720">
            <v>40569</v>
          </cell>
          <cell r="L5720">
            <v>344500</v>
          </cell>
        </row>
        <row r="5721">
          <cell r="B5721">
            <v>3500000</v>
          </cell>
          <cell r="C5721">
            <v>40015</v>
          </cell>
          <cell r="F5721">
            <v>2644583.15</v>
          </cell>
          <cell r="G5721">
            <v>222828</v>
          </cell>
          <cell r="H5721">
            <v>44.54</v>
          </cell>
          <cell r="I5721">
            <v>0.44540000000000002</v>
          </cell>
          <cell r="J5721">
            <v>40051</v>
          </cell>
          <cell r="K5721">
            <v>40750</v>
          </cell>
          <cell r="L5721">
            <v>92925</v>
          </cell>
        </row>
        <row r="5722">
          <cell r="B5722">
            <v>12000000</v>
          </cell>
          <cell r="C5722">
            <v>40015</v>
          </cell>
          <cell r="E5722" t="str">
            <v>P</v>
          </cell>
          <cell r="F5722">
            <v>8836365.9499999993</v>
          </cell>
          <cell r="G5722">
            <v>708824</v>
          </cell>
          <cell r="H5722">
            <v>36.04</v>
          </cell>
          <cell r="I5722">
            <v>0.3604</v>
          </cell>
          <cell r="J5722">
            <v>40051</v>
          </cell>
          <cell r="K5722">
            <v>40750</v>
          </cell>
          <cell r="L5722">
            <v>318600</v>
          </cell>
        </row>
        <row r="5723">
          <cell r="B5723">
            <v>6000000</v>
          </cell>
          <cell r="C5723">
            <v>40015</v>
          </cell>
          <cell r="F5723">
            <v>4756581.68</v>
          </cell>
          <cell r="G5723">
            <v>331674</v>
          </cell>
          <cell r="H5723">
            <v>51.88</v>
          </cell>
          <cell r="I5723">
            <v>0.51880000000000004</v>
          </cell>
          <cell r="J5723">
            <v>40051</v>
          </cell>
          <cell r="K5723">
            <v>41116</v>
          </cell>
          <cell r="L5723">
            <v>117000</v>
          </cell>
        </row>
        <row r="5724">
          <cell r="B5724">
            <v>5000000</v>
          </cell>
          <cell r="C5724">
            <v>40015</v>
          </cell>
          <cell r="F5724">
            <v>3890972.34</v>
          </cell>
          <cell r="G5724">
            <v>318326</v>
          </cell>
          <cell r="H5724">
            <v>44.54</v>
          </cell>
          <cell r="I5724">
            <v>0.44540000000000002</v>
          </cell>
          <cell r="J5724">
            <v>40051</v>
          </cell>
          <cell r="K5724">
            <v>40750</v>
          </cell>
          <cell r="L5724">
            <v>132750</v>
          </cell>
        </row>
        <row r="5725">
          <cell r="B5725">
            <v>20000000</v>
          </cell>
          <cell r="C5725">
            <v>40015</v>
          </cell>
          <cell r="F5725">
            <v>15183134.939999999</v>
          </cell>
          <cell r="G5725">
            <v>915507</v>
          </cell>
          <cell r="H5725">
            <v>35.950000000000003</v>
          </cell>
          <cell r="I5725">
            <v>0.35950000000000004</v>
          </cell>
          <cell r="J5725">
            <v>40051</v>
          </cell>
          <cell r="K5725">
            <v>41116</v>
          </cell>
          <cell r="L5725">
            <v>390000</v>
          </cell>
        </row>
        <row r="5726">
          <cell r="B5726">
            <v>16000000</v>
          </cell>
          <cell r="C5726">
            <v>40015</v>
          </cell>
          <cell r="F5726">
            <v>12972533.960000001</v>
          </cell>
          <cell r="G5726">
            <v>732406</v>
          </cell>
          <cell r="H5726">
            <v>35.950000000000003</v>
          </cell>
          <cell r="I5726">
            <v>0.35950000000000004</v>
          </cell>
          <cell r="J5726">
            <v>40051</v>
          </cell>
          <cell r="K5726">
            <v>41116</v>
          </cell>
          <cell r="L5726">
            <v>312000</v>
          </cell>
        </row>
        <row r="5727">
          <cell r="B5727">
            <v>8000000</v>
          </cell>
          <cell r="C5727">
            <v>40015</v>
          </cell>
          <cell r="F5727">
            <v>5049793.22</v>
          </cell>
          <cell r="G5727">
            <v>509321</v>
          </cell>
          <cell r="H5727">
            <v>44.54</v>
          </cell>
          <cell r="I5727">
            <v>0.44540000000000002</v>
          </cell>
          <cell r="J5727">
            <v>40051</v>
          </cell>
          <cell r="K5727">
            <v>40750</v>
          </cell>
          <cell r="L5727">
            <v>212400</v>
          </cell>
        </row>
        <row r="5728">
          <cell r="B5728">
            <v>3500000</v>
          </cell>
          <cell r="C5728">
            <v>40016</v>
          </cell>
          <cell r="F5728">
            <v>1026771.26</v>
          </cell>
          <cell r="G5728">
            <v>264444</v>
          </cell>
          <cell r="H5728">
            <v>41.5</v>
          </cell>
          <cell r="I5728">
            <v>0.41499999999999998</v>
          </cell>
          <cell r="J5728">
            <v>40051</v>
          </cell>
          <cell r="K5728">
            <v>40569</v>
          </cell>
          <cell r="L5728">
            <v>92750</v>
          </cell>
        </row>
        <row r="5729">
          <cell r="B5729">
            <v>3000000</v>
          </cell>
          <cell r="C5729">
            <v>40016</v>
          </cell>
          <cell r="E5729" t="str">
            <v>R</v>
          </cell>
          <cell r="F5729">
            <v>1816403.88</v>
          </cell>
          <cell r="G5729">
            <v>305494</v>
          </cell>
          <cell r="H5729">
            <v>38.729999999999997</v>
          </cell>
          <cell r="I5729">
            <v>0.38729999999999998</v>
          </cell>
          <cell r="J5729">
            <v>40051</v>
          </cell>
          <cell r="K5729">
            <v>40385</v>
          </cell>
          <cell r="L5729">
            <v>79500</v>
          </cell>
        </row>
        <row r="5730">
          <cell r="B5730">
            <v>6000000</v>
          </cell>
          <cell r="C5730">
            <v>40016</v>
          </cell>
          <cell r="F5730">
            <v>4764712.45</v>
          </cell>
          <cell r="G5730">
            <v>331674</v>
          </cell>
          <cell r="H5730">
            <v>51.88</v>
          </cell>
          <cell r="I5730">
            <v>0.51880000000000004</v>
          </cell>
          <cell r="J5730">
            <v>40051</v>
          </cell>
          <cell r="K5730">
            <v>41116</v>
          </cell>
          <cell r="L5730">
            <v>117000</v>
          </cell>
        </row>
        <row r="5731">
          <cell r="B5731">
            <v>8000000</v>
          </cell>
          <cell r="C5731">
            <v>40016</v>
          </cell>
          <cell r="E5731" t="str">
            <v>Q</v>
          </cell>
          <cell r="F5731">
            <v>5322956.58</v>
          </cell>
          <cell r="G5731">
            <v>604442</v>
          </cell>
          <cell r="H5731">
            <v>41.5</v>
          </cell>
          <cell r="I5731">
            <v>0.41499999999999998</v>
          </cell>
          <cell r="J5731">
            <v>40051</v>
          </cell>
          <cell r="K5731">
            <v>40569</v>
          </cell>
          <cell r="L5731">
            <v>212000</v>
          </cell>
        </row>
        <row r="5732">
          <cell r="B5732">
            <v>10000000</v>
          </cell>
          <cell r="C5732">
            <v>40016</v>
          </cell>
          <cell r="F5732">
            <v>5916742.2199999997</v>
          </cell>
          <cell r="G5732">
            <v>636651</v>
          </cell>
          <cell r="H5732">
            <v>44.54</v>
          </cell>
          <cell r="I5732">
            <v>0.44540000000000002</v>
          </cell>
          <cell r="J5732">
            <v>40051</v>
          </cell>
          <cell r="K5732">
            <v>40750</v>
          </cell>
          <cell r="L5732">
            <v>265500</v>
          </cell>
        </row>
        <row r="5733">
          <cell r="B5733">
            <v>5000000</v>
          </cell>
          <cell r="C5733">
            <v>40016</v>
          </cell>
          <cell r="E5733" t="str">
            <v>P</v>
          </cell>
          <cell r="F5733">
            <v>3278929.03</v>
          </cell>
          <cell r="G5733">
            <v>377777</v>
          </cell>
          <cell r="H5733">
            <v>41.5</v>
          </cell>
          <cell r="I5733">
            <v>0.41499999999999998</v>
          </cell>
          <cell r="J5733">
            <v>40051</v>
          </cell>
          <cell r="K5733">
            <v>40569</v>
          </cell>
          <cell r="L5733">
            <v>132500</v>
          </cell>
        </row>
        <row r="5734">
          <cell r="B5734">
            <v>4500000</v>
          </cell>
          <cell r="C5734">
            <v>40016</v>
          </cell>
          <cell r="E5734" t="str">
            <v>P</v>
          </cell>
          <cell r="F5734">
            <v>853243.13</v>
          </cell>
          <cell r="G5734">
            <v>458241</v>
          </cell>
          <cell r="H5734">
            <v>38.729999999999997</v>
          </cell>
          <cell r="I5734">
            <v>0.38729999999999998</v>
          </cell>
          <cell r="J5734">
            <v>40051</v>
          </cell>
          <cell r="K5734">
            <v>40385</v>
          </cell>
          <cell r="L5734">
            <v>119250</v>
          </cell>
        </row>
        <row r="5735">
          <cell r="B5735">
            <v>14000000</v>
          </cell>
          <cell r="C5735">
            <v>40016</v>
          </cell>
          <cell r="D5735" t="str">
            <v>A</v>
          </cell>
          <cell r="E5735" t="str">
            <v>T</v>
          </cell>
          <cell r="F5735">
            <v>15167449.17</v>
          </cell>
          <cell r="G5735">
            <v>661256</v>
          </cell>
          <cell r="H5735">
            <v>28.97</v>
          </cell>
          <cell r="I5735">
            <v>0.28970000000000001</v>
          </cell>
          <cell r="J5735">
            <v>40051</v>
          </cell>
          <cell r="K5735">
            <v>40934</v>
          </cell>
          <cell r="L5735">
            <v>201600</v>
          </cell>
        </row>
        <row r="5736">
          <cell r="B5736">
            <v>10000000</v>
          </cell>
          <cell r="C5736">
            <v>40016</v>
          </cell>
          <cell r="D5736" t="str">
            <v>A</v>
          </cell>
          <cell r="E5736" t="str">
            <v>T</v>
          </cell>
          <cell r="F5736">
            <v>13048147.220000001</v>
          </cell>
          <cell r="G5736">
            <v>552789</v>
          </cell>
          <cell r="H5736">
            <v>51.88</v>
          </cell>
          <cell r="I5736">
            <v>0.51880000000000004</v>
          </cell>
          <cell r="J5736">
            <v>40051</v>
          </cell>
          <cell r="K5736">
            <v>41116</v>
          </cell>
          <cell r="L5736">
            <v>195000</v>
          </cell>
        </row>
        <row r="5737">
          <cell r="B5737">
            <v>6000000</v>
          </cell>
          <cell r="C5737">
            <v>40016</v>
          </cell>
          <cell r="F5737">
            <v>469944.42</v>
          </cell>
          <cell r="G5737">
            <v>610988</v>
          </cell>
          <cell r="H5737">
            <v>38.729999999999997</v>
          </cell>
          <cell r="I5737">
            <v>0.38729999999999998</v>
          </cell>
          <cell r="J5737">
            <v>40051</v>
          </cell>
          <cell r="K5737">
            <v>40385</v>
          </cell>
          <cell r="L5737">
            <v>159000</v>
          </cell>
        </row>
        <row r="5738">
          <cell r="B5738">
            <v>10000000</v>
          </cell>
          <cell r="C5738">
            <v>40016</v>
          </cell>
          <cell r="F5738">
            <v>8108691.6799999997</v>
          </cell>
          <cell r="G5738">
            <v>552789</v>
          </cell>
          <cell r="H5738">
            <v>51.88</v>
          </cell>
          <cell r="I5738">
            <v>0.51880000000000004</v>
          </cell>
          <cell r="J5738">
            <v>40051</v>
          </cell>
          <cell r="K5738">
            <v>41116</v>
          </cell>
          <cell r="L5738">
            <v>195000</v>
          </cell>
        </row>
        <row r="5739">
          <cell r="B5739">
            <v>10000000</v>
          </cell>
          <cell r="C5739">
            <v>40016</v>
          </cell>
          <cell r="E5739" t="str">
            <v>R</v>
          </cell>
          <cell r="F5739">
            <v>10494325.279999999</v>
          </cell>
          <cell r="G5739">
            <v>552789</v>
          </cell>
          <cell r="H5739">
            <v>51.88</v>
          </cell>
          <cell r="I5739">
            <v>0.51880000000000004</v>
          </cell>
          <cell r="J5739">
            <v>40051</v>
          </cell>
          <cell r="K5739">
            <v>41116</v>
          </cell>
          <cell r="L5739">
            <v>195000</v>
          </cell>
        </row>
        <row r="5740">
          <cell r="B5740">
            <v>10000000</v>
          </cell>
          <cell r="C5740">
            <v>40016</v>
          </cell>
          <cell r="F5740">
            <v>3822884.54</v>
          </cell>
          <cell r="G5740">
            <v>684546</v>
          </cell>
          <cell r="H5740">
            <v>27.56</v>
          </cell>
          <cell r="I5740">
            <v>0.27560000000000001</v>
          </cell>
          <cell r="J5740">
            <v>40057</v>
          </cell>
          <cell r="K5740">
            <v>40575</v>
          </cell>
          <cell r="L5740">
            <v>64000</v>
          </cell>
        </row>
        <row r="5741">
          <cell r="B5741">
            <v>5000000</v>
          </cell>
          <cell r="C5741">
            <v>40016</v>
          </cell>
          <cell r="D5741" t="str">
            <v>A</v>
          </cell>
          <cell r="E5741" t="str">
            <v>T</v>
          </cell>
          <cell r="F5741">
            <v>6005377.2699999996</v>
          </cell>
          <cell r="G5741">
            <v>377777</v>
          </cell>
          <cell r="H5741">
            <v>41.5</v>
          </cell>
          <cell r="I5741">
            <v>0.41499999999999998</v>
          </cell>
          <cell r="J5741">
            <v>40051</v>
          </cell>
          <cell r="K5741">
            <v>40569</v>
          </cell>
          <cell r="L5741">
            <v>132500</v>
          </cell>
        </row>
        <row r="5742">
          <cell r="B5742">
            <v>12000000</v>
          </cell>
          <cell r="C5742">
            <v>40016</v>
          </cell>
          <cell r="D5742" t="str">
            <v>A</v>
          </cell>
          <cell r="E5742" t="str">
            <v>T</v>
          </cell>
          <cell r="F5742">
            <v>13541434.41</v>
          </cell>
          <cell r="G5742">
            <v>500131</v>
          </cell>
          <cell r="H5742">
            <v>28.58</v>
          </cell>
          <cell r="I5742">
            <v>0.2858</v>
          </cell>
          <cell r="J5742">
            <v>40051</v>
          </cell>
          <cell r="K5742">
            <v>41116</v>
          </cell>
          <cell r="L5742">
            <v>172800</v>
          </cell>
        </row>
        <row r="5743">
          <cell r="B5743">
            <v>4500000</v>
          </cell>
          <cell r="C5743">
            <v>40016</v>
          </cell>
          <cell r="F5743">
            <v>1789113.41</v>
          </cell>
          <cell r="G5743">
            <v>339999</v>
          </cell>
          <cell r="H5743">
            <v>41.5</v>
          </cell>
          <cell r="I5743">
            <v>0.41499999999999998</v>
          </cell>
          <cell r="J5743">
            <v>40051</v>
          </cell>
          <cell r="K5743">
            <v>40569</v>
          </cell>
          <cell r="L5743">
            <v>119250</v>
          </cell>
        </row>
        <row r="5744">
          <cell r="B5744">
            <v>5000000</v>
          </cell>
          <cell r="C5744">
            <v>40016</v>
          </cell>
          <cell r="D5744" t="str">
            <v>A</v>
          </cell>
          <cell r="E5744" t="str">
            <v>R</v>
          </cell>
          <cell r="F5744">
            <v>3776664.39</v>
          </cell>
          <cell r="G5744">
            <v>347276</v>
          </cell>
          <cell r="H5744">
            <v>29.57</v>
          </cell>
          <cell r="I5744">
            <v>0.29570000000000002</v>
          </cell>
          <cell r="J5744">
            <v>40051</v>
          </cell>
          <cell r="K5744">
            <v>40569</v>
          </cell>
          <cell r="L5744">
            <v>82000</v>
          </cell>
        </row>
        <row r="5745">
          <cell r="B5745">
            <v>22800000</v>
          </cell>
          <cell r="C5745">
            <v>40016</v>
          </cell>
          <cell r="E5745" t="str">
            <v>Q</v>
          </cell>
          <cell r="F5745">
            <v>17796971.190000001</v>
          </cell>
          <cell r="G5745">
            <v>1346765</v>
          </cell>
          <cell r="H5745">
            <v>36.04</v>
          </cell>
          <cell r="I5745">
            <v>0.3604</v>
          </cell>
          <cell r="J5745">
            <v>40051</v>
          </cell>
          <cell r="K5745">
            <v>40750</v>
          </cell>
          <cell r="L5745">
            <v>605340</v>
          </cell>
        </row>
        <row r="5746">
          <cell r="B5746">
            <v>10000000</v>
          </cell>
          <cell r="C5746">
            <v>40016</v>
          </cell>
          <cell r="F5746">
            <v>7965567.1699999999</v>
          </cell>
          <cell r="G5746">
            <v>552789</v>
          </cell>
          <cell r="H5746">
            <v>51.88</v>
          </cell>
          <cell r="I5746">
            <v>0.51880000000000004</v>
          </cell>
          <cell r="J5746">
            <v>40051</v>
          </cell>
          <cell r="K5746">
            <v>41116</v>
          </cell>
          <cell r="L5746">
            <v>195000</v>
          </cell>
        </row>
        <row r="5747">
          <cell r="B5747">
            <v>3500000</v>
          </cell>
          <cell r="C5747">
            <v>40016</v>
          </cell>
          <cell r="F5747">
            <v>2081247.46</v>
          </cell>
          <cell r="G5747">
            <v>222828</v>
          </cell>
          <cell r="H5747">
            <v>44.54</v>
          </cell>
          <cell r="I5747">
            <v>0.44540000000000002</v>
          </cell>
          <cell r="J5747">
            <v>40051</v>
          </cell>
          <cell r="K5747">
            <v>40750</v>
          </cell>
          <cell r="L5747">
            <v>92925</v>
          </cell>
        </row>
        <row r="5748">
          <cell r="B5748">
            <v>5000000</v>
          </cell>
          <cell r="C5748">
            <v>40016</v>
          </cell>
          <cell r="F5748">
            <v>2014656.47</v>
          </cell>
          <cell r="G5748">
            <v>377777</v>
          </cell>
          <cell r="H5748">
            <v>41.5</v>
          </cell>
          <cell r="I5748">
            <v>0.41499999999999998</v>
          </cell>
          <cell r="J5748">
            <v>40051</v>
          </cell>
          <cell r="K5748">
            <v>40569</v>
          </cell>
          <cell r="L5748">
            <v>132500</v>
          </cell>
        </row>
        <row r="5749">
          <cell r="B5749">
            <v>7000000</v>
          </cell>
          <cell r="C5749">
            <v>40016</v>
          </cell>
          <cell r="F5749">
            <v>5542995.3300000001</v>
          </cell>
          <cell r="G5749">
            <v>386953</v>
          </cell>
          <cell r="H5749">
            <v>51.88</v>
          </cell>
          <cell r="I5749">
            <v>0.51880000000000004</v>
          </cell>
          <cell r="J5749">
            <v>40051</v>
          </cell>
          <cell r="K5749">
            <v>41116</v>
          </cell>
          <cell r="L5749">
            <v>136500</v>
          </cell>
        </row>
        <row r="5750">
          <cell r="B5750">
            <v>4500000</v>
          </cell>
          <cell r="C5750">
            <v>40016</v>
          </cell>
          <cell r="F5750">
            <v>2677946.48</v>
          </cell>
          <cell r="G5750">
            <v>286493</v>
          </cell>
          <cell r="H5750">
            <v>44.54</v>
          </cell>
          <cell r="I5750">
            <v>0.44540000000000002</v>
          </cell>
          <cell r="J5750">
            <v>40051</v>
          </cell>
          <cell r="K5750">
            <v>40750</v>
          </cell>
          <cell r="L5750">
            <v>119475</v>
          </cell>
        </row>
        <row r="5751">
          <cell r="B5751">
            <v>10000000</v>
          </cell>
          <cell r="C5751">
            <v>40016</v>
          </cell>
          <cell r="F5751">
            <v>5705385.1399999997</v>
          </cell>
          <cell r="G5751">
            <v>636651</v>
          </cell>
          <cell r="H5751">
            <v>44.54</v>
          </cell>
          <cell r="I5751">
            <v>0.44540000000000002</v>
          </cell>
          <cell r="J5751">
            <v>40051</v>
          </cell>
          <cell r="K5751">
            <v>40750</v>
          </cell>
          <cell r="L5751">
            <v>265500</v>
          </cell>
        </row>
        <row r="5752">
          <cell r="B5752">
            <v>10000000</v>
          </cell>
          <cell r="C5752">
            <v>40016</v>
          </cell>
          <cell r="F5752">
            <v>5964216.2599999998</v>
          </cell>
          <cell r="G5752">
            <v>636651</v>
          </cell>
          <cell r="H5752">
            <v>44.54</v>
          </cell>
          <cell r="I5752">
            <v>0.44540000000000002</v>
          </cell>
          <cell r="J5752">
            <v>40051</v>
          </cell>
          <cell r="K5752">
            <v>40750</v>
          </cell>
          <cell r="L5752">
            <v>265500</v>
          </cell>
        </row>
        <row r="5753">
          <cell r="B5753">
            <v>5000000</v>
          </cell>
          <cell r="C5753">
            <v>40016</v>
          </cell>
          <cell r="F5753">
            <v>1971635.94</v>
          </cell>
          <cell r="G5753">
            <v>377777</v>
          </cell>
          <cell r="H5753">
            <v>41.5</v>
          </cell>
          <cell r="I5753">
            <v>0.41499999999999998</v>
          </cell>
          <cell r="J5753">
            <v>40051</v>
          </cell>
          <cell r="K5753">
            <v>40569</v>
          </cell>
          <cell r="L5753">
            <v>132500</v>
          </cell>
        </row>
        <row r="5754">
          <cell r="B5754">
            <v>6000000</v>
          </cell>
          <cell r="C5754">
            <v>40016</v>
          </cell>
          <cell r="F5754">
            <v>3599620.36</v>
          </cell>
          <cell r="G5754">
            <v>381991</v>
          </cell>
          <cell r="H5754">
            <v>44.54</v>
          </cell>
          <cell r="I5754">
            <v>0.44540000000000002</v>
          </cell>
          <cell r="J5754">
            <v>40051</v>
          </cell>
          <cell r="K5754">
            <v>40750</v>
          </cell>
          <cell r="L5754">
            <v>159300</v>
          </cell>
        </row>
        <row r="5755">
          <cell r="B5755">
            <v>6000000</v>
          </cell>
          <cell r="C5755">
            <v>40016</v>
          </cell>
          <cell r="F5755">
            <v>5354008.6399999997</v>
          </cell>
          <cell r="G5755">
            <v>331674</v>
          </cell>
          <cell r="H5755">
            <v>51.88</v>
          </cell>
          <cell r="I5755">
            <v>0.51880000000000004</v>
          </cell>
          <cell r="J5755">
            <v>40051</v>
          </cell>
          <cell r="K5755">
            <v>41116</v>
          </cell>
          <cell r="L5755">
            <v>117000</v>
          </cell>
        </row>
        <row r="5756">
          <cell r="B5756">
            <v>3500000</v>
          </cell>
          <cell r="C5756">
            <v>40016</v>
          </cell>
          <cell r="F5756">
            <v>2017364.87</v>
          </cell>
          <cell r="G5756">
            <v>222828</v>
          </cell>
          <cell r="H5756">
            <v>44.54</v>
          </cell>
          <cell r="I5756">
            <v>0.44540000000000002</v>
          </cell>
          <cell r="J5756">
            <v>40051</v>
          </cell>
          <cell r="K5756">
            <v>40750</v>
          </cell>
          <cell r="L5756">
            <v>92925</v>
          </cell>
        </row>
        <row r="5757">
          <cell r="B5757">
            <v>8000000</v>
          </cell>
          <cell r="C5757">
            <v>40016</v>
          </cell>
          <cell r="F5757">
            <v>4757303.41</v>
          </cell>
          <cell r="G5757">
            <v>509321</v>
          </cell>
          <cell r="H5757">
            <v>44.54</v>
          </cell>
          <cell r="I5757">
            <v>0.44540000000000002</v>
          </cell>
          <cell r="J5757">
            <v>40051</v>
          </cell>
          <cell r="K5757">
            <v>40750</v>
          </cell>
          <cell r="L5757">
            <v>212400</v>
          </cell>
        </row>
        <row r="5758">
          <cell r="B5758">
            <v>10000000</v>
          </cell>
          <cell r="C5758">
            <v>40016</v>
          </cell>
          <cell r="D5758" t="str">
            <v>A</v>
          </cell>
          <cell r="E5758" t="str">
            <v>T</v>
          </cell>
          <cell r="F5758">
            <v>10886851.48</v>
          </cell>
          <cell r="G5758">
            <v>636651</v>
          </cell>
          <cell r="H5758">
            <v>44.54</v>
          </cell>
          <cell r="I5758">
            <v>0.44540000000000002</v>
          </cell>
          <cell r="J5758">
            <v>40051</v>
          </cell>
          <cell r="K5758">
            <v>40750</v>
          </cell>
          <cell r="L5758">
            <v>265500</v>
          </cell>
        </row>
        <row r="5759">
          <cell r="B5759">
            <v>10000000</v>
          </cell>
          <cell r="C5759">
            <v>40016</v>
          </cell>
          <cell r="E5759" t="str">
            <v>Q</v>
          </cell>
          <cell r="F5759">
            <v>8437702.5399999991</v>
          </cell>
          <cell r="G5759">
            <v>636651</v>
          </cell>
          <cell r="H5759">
            <v>44.54</v>
          </cell>
          <cell r="I5759">
            <v>0.44540000000000002</v>
          </cell>
          <cell r="J5759">
            <v>40051</v>
          </cell>
          <cell r="K5759">
            <v>40750</v>
          </cell>
          <cell r="L5759">
            <v>265500</v>
          </cell>
        </row>
        <row r="5760">
          <cell r="B5760">
            <v>10000000</v>
          </cell>
          <cell r="C5760">
            <v>40016</v>
          </cell>
          <cell r="D5760" t="str">
            <v>A</v>
          </cell>
          <cell r="E5760" t="str">
            <v>S</v>
          </cell>
          <cell r="F5760">
            <v>11491814.66</v>
          </cell>
          <cell r="G5760">
            <v>552789</v>
          </cell>
          <cell r="H5760">
            <v>51.88</v>
          </cell>
          <cell r="I5760">
            <v>0.51880000000000004</v>
          </cell>
          <cell r="J5760">
            <v>40051</v>
          </cell>
          <cell r="K5760">
            <v>41116</v>
          </cell>
          <cell r="L5760">
            <v>195000</v>
          </cell>
        </row>
        <row r="5761">
          <cell r="B5761">
            <v>6500000</v>
          </cell>
          <cell r="C5761">
            <v>40016</v>
          </cell>
          <cell r="E5761" t="str">
            <v>P</v>
          </cell>
          <cell r="F5761">
            <v>4942415.1900000004</v>
          </cell>
          <cell r="G5761">
            <v>413824</v>
          </cell>
          <cell r="H5761">
            <v>44.54</v>
          </cell>
          <cell r="I5761">
            <v>0.44540000000000002</v>
          </cell>
          <cell r="J5761">
            <v>40051</v>
          </cell>
          <cell r="K5761">
            <v>40750</v>
          </cell>
          <cell r="L5761">
            <v>172575</v>
          </cell>
        </row>
        <row r="5762">
          <cell r="B5762">
            <v>5000000</v>
          </cell>
          <cell r="C5762">
            <v>40016</v>
          </cell>
          <cell r="F5762">
            <v>238018.33</v>
          </cell>
          <cell r="G5762">
            <v>486158</v>
          </cell>
          <cell r="H5762">
            <v>29.48</v>
          </cell>
          <cell r="I5762">
            <v>0.29480000000000001</v>
          </cell>
          <cell r="J5762">
            <v>40051</v>
          </cell>
          <cell r="K5762">
            <v>40385</v>
          </cell>
          <cell r="L5762">
            <v>82000</v>
          </cell>
        </row>
        <row r="5763">
          <cell r="B5763">
            <v>10000000</v>
          </cell>
          <cell r="C5763">
            <v>40016</v>
          </cell>
          <cell r="F5763">
            <v>5634526.7599999998</v>
          </cell>
          <cell r="G5763">
            <v>555686</v>
          </cell>
          <cell r="H5763">
            <v>29.33</v>
          </cell>
          <cell r="I5763">
            <v>0.29330000000000001</v>
          </cell>
          <cell r="J5763">
            <v>40051</v>
          </cell>
          <cell r="K5763">
            <v>40750</v>
          </cell>
          <cell r="L5763">
            <v>164500</v>
          </cell>
        </row>
        <row r="5764">
          <cell r="B5764">
            <v>6000000</v>
          </cell>
          <cell r="C5764">
            <v>40016</v>
          </cell>
          <cell r="F5764">
            <v>2269316.83</v>
          </cell>
          <cell r="G5764">
            <v>416731</v>
          </cell>
          <cell r="H5764">
            <v>29.57</v>
          </cell>
          <cell r="I5764">
            <v>0.29570000000000002</v>
          </cell>
          <cell r="J5764">
            <v>40051</v>
          </cell>
          <cell r="K5764">
            <v>40569</v>
          </cell>
          <cell r="L5764">
            <v>98400</v>
          </cell>
        </row>
        <row r="5765">
          <cell r="B5765">
            <v>12000000</v>
          </cell>
          <cell r="C5765">
            <v>40016</v>
          </cell>
          <cell r="F5765">
            <v>6800156.6299999999</v>
          </cell>
          <cell r="G5765">
            <v>666823</v>
          </cell>
          <cell r="H5765">
            <v>29.33</v>
          </cell>
          <cell r="I5765">
            <v>0.29330000000000001</v>
          </cell>
          <cell r="J5765">
            <v>40051</v>
          </cell>
          <cell r="K5765">
            <v>40750</v>
          </cell>
          <cell r="L5765">
            <v>197400</v>
          </cell>
        </row>
        <row r="5766">
          <cell r="B5766">
            <v>6000000</v>
          </cell>
          <cell r="C5766">
            <v>40016</v>
          </cell>
          <cell r="E5766" t="str">
            <v>P</v>
          </cell>
          <cell r="F5766">
            <v>4813784.4800000004</v>
          </cell>
          <cell r="G5766">
            <v>381991</v>
          </cell>
          <cell r="H5766">
            <v>44.54</v>
          </cell>
          <cell r="I5766">
            <v>0.44540000000000002</v>
          </cell>
          <cell r="J5766">
            <v>40051</v>
          </cell>
          <cell r="K5766">
            <v>40750</v>
          </cell>
          <cell r="L5766">
            <v>159300</v>
          </cell>
        </row>
        <row r="5767">
          <cell r="B5767">
            <v>4000000</v>
          </cell>
          <cell r="C5767">
            <v>40016</v>
          </cell>
          <cell r="F5767">
            <v>3492350.04</v>
          </cell>
          <cell r="G5767">
            <v>221116</v>
          </cell>
          <cell r="H5767">
            <v>51.88</v>
          </cell>
          <cell r="I5767">
            <v>0.51880000000000004</v>
          </cell>
          <cell r="J5767">
            <v>40051</v>
          </cell>
          <cell r="K5767">
            <v>41116</v>
          </cell>
          <cell r="L5767">
            <v>78000</v>
          </cell>
        </row>
        <row r="5768">
          <cell r="B5768">
            <v>11500000</v>
          </cell>
          <cell r="C5768">
            <v>40016</v>
          </cell>
          <cell r="F5768">
            <v>6530237.9500000002</v>
          </cell>
          <cell r="G5768">
            <v>627532</v>
          </cell>
          <cell r="H5768">
            <v>27.37</v>
          </cell>
          <cell r="I5768">
            <v>0.2737</v>
          </cell>
          <cell r="J5768">
            <v>40057</v>
          </cell>
          <cell r="K5768">
            <v>40756</v>
          </cell>
          <cell r="L5768">
            <v>74175</v>
          </cell>
        </row>
        <row r="5769">
          <cell r="B5769">
            <v>6000000</v>
          </cell>
          <cell r="C5769">
            <v>40016</v>
          </cell>
          <cell r="F5769">
            <v>3558474.08</v>
          </cell>
          <cell r="G5769">
            <v>381991</v>
          </cell>
          <cell r="H5769">
            <v>44.54</v>
          </cell>
          <cell r="I5769">
            <v>0.44540000000000002</v>
          </cell>
          <cell r="J5769">
            <v>40051</v>
          </cell>
          <cell r="K5769">
            <v>40750</v>
          </cell>
          <cell r="L5769">
            <v>159300</v>
          </cell>
        </row>
        <row r="5770">
          <cell r="B5770">
            <v>15000000</v>
          </cell>
          <cell r="C5770">
            <v>40016</v>
          </cell>
          <cell r="F5770">
            <v>11220039.65</v>
          </cell>
          <cell r="G5770">
            <v>655150</v>
          </cell>
          <cell r="H5770">
            <v>32.22</v>
          </cell>
          <cell r="I5770">
            <v>0.32219999999999999</v>
          </cell>
          <cell r="J5770">
            <v>40051</v>
          </cell>
          <cell r="K5770">
            <v>41116</v>
          </cell>
          <cell r="L5770">
            <v>366000</v>
          </cell>
        </row>
        <row r="5771">
          <cell r="B5771">
            <v>5500000</v>
          </cell>
          <cell r="C5771">
            <v>40016</v>
          </cell>
          <cell r="D5771" t="str">
            <v>A</v>
          </cell>
          <cell r="F5771">
            <v>3977177.23</v>
          </cell>
          <cell r="G5771">
            <v>316624</v>
          </cell>
          <cell r="H5771">
            <v>33.19</v>
          </cell>
          <cell r="I5771">
            <v>0.33189999999999997</v>
          </cell>
          <cell r="J5771">
            <v>40051</v>
          </cell>
          <cell r="K5771">
            <v>40750</v>
          </cell>
          <cell r="L5771">
            <v>145475</v>
          </cell>
        </row>
        <row r="5772">
          <cell r="B5772">
            <v>6000000</v>
          </cell>
          <cell r="C5772">
            <v>40016</v>
          </cell>
          <cell r="F5772">
            <v>3392673.58</v>
          </cell>
          <cell r="G5772">
            <v>333412</v>
          </cell>
          <cell r="H5772">
            <v>29.33</v>
          </cell>
          <cell r="I5772">
            <v>0.29330000000000001</v>
          </cell>
          <cell r="J5772">
            <v>40051</v>
          </cell>
          <cell r="K5772">
            <v>40750</v>
          </cell>
          <cell r="L5772">
            <v>98700</v>
          </cell>
        </row>
        <row r="5773">
          <cell r="B5773">
            <v>4500000</v>
          </cell>
          <cell r="C5773">
            <v>40016</v>
          </cell>
          <cell r="F5773">
            <v>113210.1</v>
          </cell>
          <cell r="G5773">
            <v>458241</v>
          </cell>
          <cell r="H5773">
            <v>38.729999999999997</v>
          </cell>
          <cell r="I5773">
            <v>0.38729999999999998</v>
          </cell>
          <cell r="J5773">
            <v>40051</v>
          </cell>
          <cell r="K5773">
            <v>40385</v>
          </cell>
          <cell r="L5773">
            <v>119250</v>
          </cell>
        </row>
        <row r="5774">
          <cell r="B5774">
            <v>4000000</v>
          </cell>
          <cell r="C5774">
            <v>40016</v>
          </cell>
          <cell r="F5774">
            <v>1601267.75</v>
          </cell>
          <cell r="G5774">
            <v>302221</v>
          </cell>
          <cell r="H5774">
            <v>41.5</v>
          </cell>
          <cell r="I5774">
            <v>0.41499999999999998</v>
          </cell>
          <cell r="J5774">
            <v>40051</v>
          </cell>
          <cell r="K5774">
            <v>40569</v>
          </cell>
          <cell r="L5774">
            <v>106000</v>
          </cell>
        </row>
        <row r="5775">
          <cell r="B5775">
            <v>4500000</v>
          </cell>
          <cell r="C5775">
            <v>40016</v>
          </cell>
          <cell r="F5775">
            <v>2674396.41</v>
          </cell>
          <cell r="G5775">
            <v>286493</v>
          </cell>
          <cell r="H5775">
            <v>44.54</v>
          </cell>
          <cell r="I5775">
            <v>0.44540000000000002</v>
          </cell>
          <cell r="J5775">
            <v>40051</v>
          </cell>
          <cell r="K5775">
            <v>40750</v>
          </cell>
          <cell r="L5775">
            <v>119475</v>
          </cell>
        </row>
        <row r="5776">
          <cell r="B5776">
            <v>4500000</v>
          </cell>
          <cell r="C5776">
            <v>40016</v>
          </cell>
          <cell r="F5776">
            <v>2423314.2999999998</v>
          </cell>
          <cell r="G5776">
            <v>250059</v>
          </cell>
          <cell r="H5776">
            <v>29.33</v>
          </cell>
          <cell r="I5776">
            <v>0.29330000000000001</v>
          </cell>
          <cell r="J5776">
            <v>40051</v>
          </cell>
          <cell r="K5776">
            <v>40750</v>
          </cell>
          <cell r="L5776">
            <v>74025</v>
          </cell>
        </row>
        <row r="5777">
          <cell r="B5777">
            <v>5000000</v>
          </cell>
          <cell r="C5777">
            <v>40016</v>
          </cell>
          <cell r="F5777">
            <v>3260322.61</v>
          </cell>
          <cell r="G5777">
            <v>277843</v>
          </cell>
          <cell r="H5777">
            <v>29.33</v>
          </cell>
          <cell r="I5777">
            <v>0.29330000000000001</v>
          </cell>
          <cell r="J5777">
            <v>40051</v>
          </cell>
          <cell r="K5777">
            <v>40750</v>
          </cell>
          <cell r="L5777">
            <v>82250</v>
          </cell>
        </row>
        <row r="5778">
          <cell r="B5778">
            <v>4500000</v>
          </cell>
          <cell r="C5778">
            <v>40016</v>
          </cell>
          <cell r="D5778" t="str">
            <v>A</v>
          </cell>
          <cell r="E5778" t="str">
            <v>T</v>
          </cell>
          <cell r="F5778">
            <v>4569678.63</v>
          </cell>
          <cell r="G5778">
            <v>458241</v>
          </cell>
          <cell r="H5778">
            <v>38.729999999999997</v>
          </cell>
          <cell r="I5778">
            <v>0.38729999999999998</v>
          </cell>
          <cell r="J5778">
            <v>40051</v>
          </cell>
          <cell r="K5778">
            <v>40385</v>
          </cell>
          <cell r="L5778">
            <v>119250</v>
          </cell>
        </row>
        <row r="5779">
          <cell r="B5779">
            <v>5000000</v>
          </cell>
          <cell r="C5779">
            <v>40016</v>
          </cell>
          <cell r="F5779">
            <v>2779449.32</v>
          </cell>
          <cell r="G5779">
            <v>287840</v>
          </cell>
          <cell r="H5779">
            <v>33.19</v>
          </cell>
          <cell r="I5779">
            <v>0.33189999999999997</v>
          </cell>
          <cell r="J5779">
            <v>40051</v>
          </cell>
          <cell r="K5779">
            <v>40750</v>
          </cell>
          <cell r="L5779">
            <v>132250</v>
          </cell>
        </row>
        <row r="5780">
          <cell r="B5780">
            <v>11000000</v>
          </cell>
          <cell r="C5780">
            <v>40016</v>
          </cell>
          <cell r="E5780" t="str">
            <v>Q</v>
          </cell>
          <cell r="F5780">
            <v>10197664.75</v>
          </cell>
          <cell r="G5780">
            <v>503529</v>
          </cell>
          <cell r="H5780">
            <v>35.950000000000003</v>
          </cell>
          <cell r="I5780">
            <v>0.35950000000000004</v>
          </cell>
          <cell r="J5780">
            <v>40051</v>
          </cell>
          <cell r="K5780">
            <v>41116</v>
          </cell>
          <cell r="L5780">
            <v>214500</v>
          </cell>
        </row>
        <row r="5781">
          <cell r="B5781">
            <v>4500000</v>
          </cell>
          <cell r="C5781">
            <v>40016</v>
          </cell>
          <cell r="E5781" t="str">
            <v>P</v>
          </cell>
          <cell r="F5781">
            <v>3478772.63</v>
          </cell>
          <cell r="G5781">
            <v>286493</v>
          </cell>
          <cell r="H5781">
            <v>44.54</v>
          </cell>
          <cell r="I5781">
            <v>0.44540000000000002</v>
          </cell>
          <cell r="J5781">
            <v>40051</v>
          </cell>
          <cell r="K5781">
            <v>40750</v>
          </cell>
          <cell r="L5781">
            <v>119475</v>
          </cell>
        </row>
        <row r="5782">
          <cell r="B5782">
            <v>6500000</v>
          </cell>
          <cell r="C5782">
            <v>40016</v>
          </cell>
          <cell r="F5782">
            <v>3673010.8</v>
          </cell>
          <cell r="G5782">
            <v>361196</v>
          </cell>
          <cell r="H5782">
            <v>29.33</v>
          </cell>
          <cell r="I5782">
            <v>0.29330000000000001</v>
          </cell>
          <cell r="J5782">
            <v>40051</v>
          </cell>
          <cell r="K5782">
            <v>40750</v>
          </cell>
          <cell r="L5782">
            <v>106925</v>
          </cell>
        </row>
        <row r="5783">
          <cell r="B5783">
            <v>15000000</v>
          </cell>
          <cell r="C5783">
            <v>40016</v>
          </cell>
          <cell r="F5783">
            <v>11453119.449999999</v>
          </cell>
          <cell r="G5783">
            <v>686630</v>
          </cell>
          <cell r="H5783">
            <v>35.950000000000003</v>
          </cell>
          <cell r="I5783">
            <v>0.35950000000000004</v>
          </cell>
          <cell r="J5783">
            <v>40051</v>
          </cell>
          <cell r="K5783">
            <v>41116</v>
          </cell>
          <cell r="L5783">
            <v>292500</v>
          </cell>
        </row>
        <row r="5784">
          <cell r="B5784">
            <v>4500000</v>
          </cell>
          <cell r="C5784">
            <v>40016</v>
          </cell>
          <cell r="D5784" t="str">
            <v>A</v>
          </cell>
          <cell r="E5784" t="str">
            <v>T</v>
          </cell>
          <cell r="F5784">
            <v>5071609.5199999996</v>
          </cell>
          <cell r="G5784">
            <v>286493</v>
          </cell>
          <cell r="H5784">
            <v>44.54</v>
          </cell>
          <cell r="I5784">
            <v>0.44540000000000002</v>
          </cell>
          <cell r="J5784">
            <v>40051</v>
          </cell>
          <cell r="K5784">
            <v>40750</v>
          </cell>
          <cell r="L5784">
            <v>119475</v>
          </cell>
        </row>
        <row r="5785">
          <cell r="B5785">
            <v>7000000</v>
          </cell>
          <cell r="C5785">
            <v>40016</v>
          </cell>
          <cell r="F5785">
            <v>6239859.8499999996</v>
          </cell>
          <cell r="G5785">
            <v>386953</v>
          </cell>
          <cell r="H5785">
            <v>51.88</v>
          </cell>
          <cell r="I5785">
            <v>0.51880000000000004</v>
          </cell>
          <cell r="J5785">
            <v>40051</v>
          </cell>
          <cell r="K5785">
            <v>41116</v>
          </cell>
          <cell r="L5785">
            <v>136500</v>
          </cell>
        </row>
        <row r="5786">
          <cell r="B5786">
            <v>4500000</v>
          </cell>
          <cell r="C5786">
            <v>40016</v>
          </cell>
          <cell r="F5786">
            <v>2654594.9700000002</v>
          </cell>
          <cell r="G5786">
            <v>250059</v>
          </cell>
          <cell r="H5786">
            <v>29.33</v>
          </cell>
          <cell r="I5786">
            <v>0.29330000000000001</v>
          </cell>
          <cell r="J5786">
            <v>40051</v>
          </cell>
          <cell r="K5786">
            <v>40750</v>
          </cell>
          <cell r="L5786">
            <v>74025</v>
          </cell>
        </row>
        <row r="5787">
          <cell r="B5787">
            <v>20000000</v>
          </cell>
          <cell r="C5787">
            <v>40016</v>
          </cell>
          <cell r="F5787">
            <v>-42665.34</v>
          </cell>
          <cell r="G5787">
            <v>2008643</v>
          </cell>
          <cell r="H5787">
            <v>35.94</v>
          </cell>
          <cell r="I5787">
            <v>0.3594</v>
          </cell>
          <cell r="J5787">
            <v>40051</v>
          </cell>
          <cell r="K5787">
            <v>40385</v>
          </cell>
          <cell r="L5787">
            <v>530000</v>
          </cell>
        </row>
        <row r="5788">
          <cell r="B5788">
            <v>10000000</v>
          </cell>
          <cell r="C5788">
            <v>40016</v>
          </cell>
          <cell r="F5788">
            <v>5860956.2199999997</v>
          </cell>
          <cell r="G5788">
            <v>636651</v>
          </cell>
          <cell r="H5788">
            <v>44.54</v>
          </cell>
          <cell r="I5788">
            <v>0.44540000000000002</v>
          </cell>
          <cell r="J5788">
            <v>40051</v>
          </cell>
          <cell r="K5788">
            <v>40750</v>
          </cell>
          <cell r="L5788">
            <v>265500</v>
          </cell>
        </row>
        <row r="5789">
          <cell r="B5789">
            <v>5000000</v>
          </cell>
          <cell r="C5789">
            <v>40016</v>
          </cell>
          <cell r="F5789">
            <v>2338918.16</v>
          </cell>
          <cell r="G5789">
            <v>347276</v>
          </cell>
          <cell r="H5789">
            <v>29.57</v>
          </cell>
          <cell r="I5789">
            <v>0.29570000000000002</v>
          </cell>
          <cell r="J5789">
            <v>40051</v>
          </cell>
          <cell r="K5789">
            <v>40569</v>
          </cell>
          <cell r="L5789">
            <v>82000</v>
          </cell>
        </row>
        <row r="5790">
          <cell r="B5790">
            <v>5500000</v>
          </cell>
          <cell r="C5790">
            <v>40016</v>
          </cell>
          <cell r="F5790">
            <v>3086699.2</v>
          </cell>
          <cell r="G5790">
            <v>305627</v>
          </cell>
          <cell r="H5790">
            <v>29.33</v>
          </cell>
          <cell r="I5790">
            <v>0.29330000000000001</v>
          </cell>
          <cell r="J5790">
            <v>40051</v>
          </cell>
          <cell r="K5790">
            <v>40750</v>
          </cell>
          <cell r="L5790">
            <v>90475</v>
          </cell>
        </row>
        <row r="5791">
          <cell r="B5791">
            <v>10000000</v>
          </cell>
          <cell r="C5791">
            <v>40016</v>
          </cell>
          <cell r="F5791">
            <v>6611558.7699999996</v>
          </cell>
          <cell r="G5791">
            <v>636651</v>
          </cell>
          <cell r="H5791">
            <v>44.54</v>
          </cell>
          <cell r="I5791">
            <v>0.44540000000000002</v>
          </cell>
          <cell r="J5791">
            <v>40051</v>
          </cell>
          <cell r="K5791">
            <v>40750</v>
          </cell>
          <cell r="L5791">
            <v>265500</v>
          </cell>
        </row>
        <row r="5792">
          <cell r="B5792">
            <v>15000000</v>
          </cell>
          <cell r="C5792">
            <v>40016</v>
          </cell>
          <cell r="F5792">
            <v>11179959.859999999</v>
          </cell>
          <cell r="G5792">
            <v>625164</v>
          </cell>
          <cell r="H5792">
            <v>28.58</v>
          </cell>
          <cell r="I5792">
            <v>0.2858</v>
          </cell>
          <cell r="J5792">
            <v>40051</v>
          </cell>
          <cell r="K5792">
            <v>41116</v>
          </cell>
          <cell r="L5792">
            <v>216000</v>
          </cell>
        </row>
        <row r="5793">
          <cell r="B5793">
            <v>3500000</v>
          </cell>
          <cell r="C5793">
            <v>40016</v>
          </cell>
          <cell r="F5793">
            <v>190736.93</v>
          </cell>
          <cell r="G5793">
            <v>340311</v>
          </cell>
          <cell r="H5793">
            <v>29.48</v>
          </cell>
          <cell r="I5793">
            <v>0.29480000000000001</v>
          </cell>
          <cell r="J5793">
            <v>40051</v>
          </cell>
          <cell r="K5793">
            <v>40385</v>
          </cell>
          <cell r="L5793">
            <v>57400</v>
          </cell>
        </row>
        <row r="5794">
          <cell r="B5794">
            <v>5000000</v>
          </cell>
          <cell r="C5794">
            <v>40016</v>
          </cell>
          <cell r="F5794">
            <v>1881723.44</v>
          </cell>
          <cell r="G5794">
            <v>377777</v>
          </cell>
          <cell r="H5794">
            <v>41.5</v>
          </cell>
          <cell r="I5794">
            <v>0.41499999999999998</v>
          </cell>
          <cell r="J5794">
            <v>40051</v>
          </cell>
          <cell r="K5794">
            <v>40569</v>
          </cell>
          <cell r="L5794">
            <v>132500</v>
          </cell>
        </row>
        <row r="5795">
          <cell r="B5795">
            <v>5000000</v>
          </cell>
          <cell r="C5795">
            <v>40016</v>
          </cell>
          <cell r="D5795" t="str">
            <v>A</v>
          </cell>
          <cell r="E5795" t="str">
            <v>T</v>
          </cell>
          <cell r="F5795">
            <v>6300457.5</v>
          </cell>
          <cell r="G5795">
            <v>291672</v>
          </cell>
          <cell r="H5795">
            <v>48.86</v>
          </cell>
          <cell r="I5795">
            <v>0.48859999999999998</v>
          </cell>
          <cell r="J5795">
            <v>40051</v>
          </cell>
          <cell r="K5795">
            <v>40934</v>
          </cell>
          <cell r="L5795">
            <v>122500</v>
          </cell>
        </row>
        <row r="5796">
          <cell r="B5796">
            <v>4500000</v>
          </cell>
          <cell r="C5796">
            <v>40016</v>
          </cell>
          <cell r="F5796">
            <v>1782143.78</v>
          </cell>
          <cell r="G5796">
            <v>339999</v>
          </cell>
          <cell r="H5796">
            <v>41.5</v>
          </cell>
          <cell r="I5796">
            <v>0.41499999999999998</v>
          </cell>
          <cell r="J5796">
            <v>40051</v>
          </cell>
          <cell r="K5796">
            <v>40569</v>
          </cell>
          <cell r="L5796">
            <v>119250</v>
          </cell>
        </row>
        <row r="5797">
          <cell r="B5797">
            <v>8000000</v>
          </cell>
          <cell r="C5797">
            <v>40016</v>
          </cell>
          <cell r="E5797" t="str">
            <v>R</v>
          </cell>
          <cell r="F5797">
            <v>7742315.4100000001</v>
          </cell>
          <cell r="G5797">
            <v>509321</v>
          </cell>
          <cell r="H5797">
            <v>44.54</v>
          </cell>
          <cell r="I5797">
            <v>0.44540000000000002</v>
          </cell>
          <cell r="J5797">
            <v>40051</v>
          </cell>
          <cell r="K5797">
            <v>40750</v>
          </cell>
          <cell r="L5797">
            <v>212400</v>
          </cell>
        </row>
        <row r="5798">
          <cell r="B5798">
            <v>5000000</v>
          </cell>
          <cell r="C5798">
            <v>40016</v>
          </cell>
          <cell r="E5798" t="str">
            <v>Q</v>
          </cell>
          <cell r="F5798">
            <v>1785956.24</v>
          </cell>
          <cell r="G5798">
            <v>509157</v>
          </cell>
          <cell r="H5798">
            <v>38.729999999999997</v>
          </cell>
          <cell r="I5798">
            <v>0.38729999999999998</v>
          </cell>
          <cell r="J5798">
            <v>40051</v>
          </cell>
          <cell r="K5798">
            <v>40385</v>
          </cell>
          <cell r="L5798">
            <v>132500</v>
          </cell>
        </row>
        <row r="5799">
          <cell r="B5799">
            <v>8000000</v>
          </cell>
          <cell r="C5799">
            <v>40016</v>
          </cell>
          <cell r="F5799">
            <v>5308033.17</v>
          </cell>
          <cell r="G5799">
            <v>460544</v>
          </cell>
          <cell r="H5799">
            <v>33.19</v>
          </cell>
          <cell r="I5799">
            <v>0.33189999999999997</v>
          </cell>
          <cell r="J5799">
            <v>40051</v>
          </cell>
          <cell r="K5799">
            <v>40750</v>
          </cell>
          <cell r="L5799">
            <v>211600</v>
          </cell>
        </row>
        <row r="5800">
          <cell r="B5800">
            <v>6000000</v>
          </cell>
          <cell r="C5800">
            <v>40016</v>
          </cell>
          <cell r="F5800">
            <v>3392281.52</v>
          </cell>
          <cell r="G5800">
            <v>333412</v>
          </cell>
          <cell r="H5800">
            <v>29.33</v>
          </cell>
          <cell r="I5800">
            <v>0.29330000000000001</v>
          </cell>
          <cell r="J5800">
            <v>40051</v>
          </cell>
          <cell r="K5800">
            <v>40750</v>
          </cell>
          <cell r="L5800">
            <v>98700</v>
          </cell>
        </row>
        <row r="5801">
          <cell r="B5801">
            <v>49000000</v>
          </cell>
          <cell r="C5801">
            <v>40017</v>
          </cell>
          <cell r="F5801">
            <v>36714691.009999998</v>
          </cell>
          <cell r="G5801">
            <v>2500752</v>
          </cell>
          <cell r="H5801">
            <v>36.03</v>
          </cell>
          <cell r="I5801">
            <v>0.36030000000000001</v>
          </cell>
          <cell r="J5801">
            <v>40054</v>
          </cell>
          <cell r="K5801">
            <v>40937</v>
          </cell>
          <cell r="L5801">
            <v>1200500</v>
          </cell>
        </row>
        <row r="5802">
          <cell r="B5802">
            <v>10000000</v>
          </cell>
          <cell r="C5802">
            <v>40017</v>
          </cell>
          <cell r="F5802">
            <v>6007472.9400000004</v>
          </cell>
          <cell r="G5802">
            <v>636651</v>
          </cell>
          <cell r="H5802">
            <v>44.54</v>
          </cell>
          <cell r="I5802">
            <v>0.44540000000000002</v>
          </cell>
          <cell r="J5802">
            <v>40054</v>
          </cell>
          <cell r="K5802">
            <v>40753</v>
          </cell>
          <cell r="L5802">
            <v>265500</v>
          </cell>
        </row>
        <row r="5803">
          <cell r="B5803">
            <v>5000000</v>
          </cell>
          <cell r="C5803">
            <v>40017</v>
          </cell>
          <cell r="F5803">
            <v>2982625.53</v>
          </cell>
          <cell r="G5803">
            <v>318326</v>
          </cell>
          <cell r="H5803">
            <v>44.54</v>
          </cell>
          <cell r="I5803">
            <v>0.44540000000000002</v>
          </cell>
          <cell r="J5803">
            <v>40054</v>
          </cell>
          <cell r="K5803">
            <v>40753</v>
          </cell>
          <cell r="L5803">
            <v>132750</v>
          </cell>
        </row>
        <row r="5804">
          <cell r="B5804">
            <v>25000000</v>
          </cell>
          <cell r="C5804">
            <v>40017</v>
          </cell>
          <cell r="F5804">
            <v>14400391.09</v>
          </cell>
          <cell r="G5804">
            <v>1476716</v>
          </cell>
          <cell r="H5804">
            <v>36.04</v>
          </cell>
          <cell r="I5804">
            <v>0.3604</v>
          </cell>
          <cell r="J5804">
            <v>40054</v>
          </cell>
          <cell r="K5804">
            <v>40753</v>
          </cell>
          <cell r="L5804">
            <v>663750</v>
          </cell>
        </row>
        <row r="5805">
          <cell r="B5805">
            <v>5500000</v>
          </cell>
          <cell r="C5805">
            <v>40017</v>
          </cell>
          <cell r="E5805" t="str">
            <v>P</v>
          </cell>
          <cell r="F5805">
            <v>4647199.43</v>
          </cell>
          <cell r="G5805">
            <v>350158</v>
          </cell>
          <cell r="H5805">
            <v>44.54</v>
          </cell>
          <cell r="I5805">
            <v>0.44540000000000002</v>
          </cell>
          <cell r="J5805">
            <v>40054</v>
          </cell>
          <cell r="K5805">
            <v>40753</v>
          </cell>
          <cell r="L5805">
            <v>146025</v>
          </cell>
        </row>
        <row r="5806">
          <cell r="B5806">
            <v>20000000</v>
          </cell>
          <cell r="C5806">
            <v>40017</v>
          </cell>
          <cell r="F5806">
            <v>2090746.03</v>
          </cell>
          <cell r="G5806">
            <v>2008643</v>
          </cell>
          <cell r="H5806">
            <v>35.94</v>
          </cell>
          <cell r="I5806">
            <v>0.3594</v>
          </cell>
          <cell r="J5806">
            <v>40054</v>
          </cell>
          <cell r="K5806">
            <v>40388</v>
          </cell>
          <cell r="L5806">
            <v>530000</v>
          </cell>
        </row>
        <row r="5807">
          <cell r="B5807">
            <v>15000000</v>
          </cell>
          <cell r="C5807">
            <v>40017</v>
          </cell>
          <cell r="F5807">
            <v>8359631.4199999999</v>
          </cell>
          <cell r="G5807">
            <v>886030</v>
          </cell>
          <cell r="H5807">
            <v>36.04</v>
          </cell>
          <cell r="I5807">
            <v>0.3604</v>
          </cell>
          <cell r="J5807">
            <v>40054</v>
          </cell>
          <cell r="K5807">
            <v>40753</v>
          </cell>
          <cell r="L5807">
            <v>398250</v>
          </cell>
        </row>
        <row r="5808">
          <cell r="B5808">
            <v>35000000</v>
          </cell>
          <cell r="C5808">
            <v>40017</v>
          </cell>
          <cell r="F5808">
            <v>26174759</v>
          </cell>
          <cell r="G5808">
            <v>1458715</v>
          </cell>
          <cell r="H5808">
            <v>28.58</v>
          </cell>
          <cell r="I5808">
            <v>0.2858</v>
          </cell>
          <cell r="J5808">
            <v>40054</v>
          </cell>
          <cell r="K5808">
            <v>41119</v>
          </cell>
          <cell r="L5808">
            <v>504000</v>
          </cell>
        </row>
        <row r="5809">
          <cell r="B5809">
            <v>12000000</v>
          </cell>
          <cell r="C5809">
            <v>40017</v>
          </cell>
          <cell r="F5809">
            <v>5733938.1299999999</v>
          </cell>
          <cell r="G5809">
            <v>873058</v>
          </cell>
          <cell r="H5809">
            <v>36.090000000000003</v>
          </cell>
          <cell r="I5809">
            <v>0.36090000000000005</v>
          </cell>
          <cell r="J5809">
            <v>40054</v>
          </cell>
          <cell r="K5809">
            <v>40572</v>
          </cell>
          <cell r="L5809">
            <v>318000</v>
          </cell>
        </row>
        <row r="5810">
          <cell r="B5810">
            <v>14000000</v>
          </cell>
          <cell r="C5810">
            <v>40017</v>
          </cell>
          <cell r="F5810">
            <v>10642739.189999999</v>
          </cell>
          <cell r="G5810">
            <v>640855</v>
          </cell>
          <cell r="H5810">
            <v>35.950000000000003</v>
          </cell>
          <cell r="I5810">
            <v>0.35950000000000004</v>
          </cell>
          <cell r="J5810">
            <v>40054</v>
          </cell>
          <cell r="K5810">
            <v>41119</v>
          </cell>
          <cell r="L5810">
            <v>273000</v>
          </cell>
        </row>
        <row r="5811">
          <cell r="B5811">
            <v>3500000</v>
          </cell>
          <cell r="C5811">
            <v>40017</v>
          </cell>
          <cell r="E5811" t="str">
            <v>P</v>
          </cell>
          <cell r="F5811">
            <v>1927424.67</v>
          </cell>
          <cell r="G5811">
            <v>264444</v>
          </cell>
          <cell r="H5811">
            <v>41.5</v>
          </cell>
          <cell r="I5811">
            <v>0.41499999999999998</v>
          </cell>
          <cell r="J5811">
            <v>40054</v>
          </cell>
          <cell r="K5811">
            <v>40572</v>
          </cell>
          <cell r="L5811">
            <v>92750</v>
          </cell>
        </row>
        <row r="5812">
          <cell r="B5812">
            <v>4500000</v>
          </cell>
          <cell r="C5812">
            <v>40017</v>
          </cell>
          <cell r="F5812">
            <v>2740842.82</v>
          </cell>
          <cell r="G5812">
            <v>286493</v>
          </cell>
          <cell r="H5812">
            <v>44.54</v>
          </cell>
          <cell r="I5812">
            <v>0.44540000000000002</v>
          </cell>
          <cell r="J5812">
            <v>40054</v>
          </cell>
          <cell r="K5812">
            <v>40753</v>
          </cell>
          <cell r="L5812">
            <v>119475</v>
          </cell>
        </row>
        <row r="5813">
          <cell r="B5813">
            <v>4000000</v>
          </cell>
          <cell r="C5813">
            <v>40017</v>
          </cell>
          <cell r="F5813">
            <v>2202411.39</v>
          </cell>
          <cell r="G5813">
            <v>302221</v>
          </cell>
          <cell r="H5813">
            <v>41.5</v>
          </cell>
          <cell r="I5813">
            <v>0.41499999999999998</v>
          </cell>
          <cell r="J5813">
            <v>40054</v>
          </cell>
          <cell r="K5813">
            <v>40572</v>
          </cell>
          <cell r="L5813">
            <v>106000</v>
          </cell>
        </row>
        <row r="5814">
          <cell r="B5814">
            <v>18000000</v>
          </cell>
          <cell r="C5814">
            <v>40017</v>
          </cell>
          <cell r="F5814">
            <v>12501693.57</v>
          </cell>
          <cell r="G5814">
            <v>918644</v>
          </cell>
          <cell r="H5814">
            <v>36.03</v>
          </cell>
          <cell r="I5814">
            <v>0.36030000000000001</v>
          </cell>
          <cell r="J5814">
            <v>40054</v>
          </cell>
          <cell r="K5814">
            <v>40937</v>
          </cell>
          <cell r="L5814">
            <v>441000</v>
          </cell>
        </row>
        <row r="5815">
          <cell r="B5815">
            <v>4500000</v>
          </cell>
          <cell r="C5815">
            <v>40017</v>
          </cell>
          <cell r="D5815" t="str">
            <v>A</v>
          </cell>
          <cell r="E5815" t="str">
            <v>T</v>
          </cell>
          <cell r="F5815">
            <v>5646866.7599999998</v>
          </cell>
          <cell r="G5815">
            <v>286493</v>
          </cell>
          <cell r="H5815">
            <v>44.54</v>
          </cell>
          <cell r="I5815">
            <v>0.44540000000000002</v>
          </cell>
          <cell r="J5815">
            <v>40054</v>
          </cell>
          <cell r="K5815">
            <v>40753</v>
          </cell>
          <cell r="L5815">
            <v>119475</v>
          </cell>
        </row>
        <row r="5816">
          <cell r="B5816">
            <v>4000000</v>
          </cell>
          <cell r="C5816">
            <v>40017</v>
          </cell>
          <cell r="F5816">
            <v>2399384.65</v>
          </cell>
          <cell r="G5816">
            <v>254661</v>
          </cell>
          <cell r="H5816">
            <v>44.54</v>
          </cell>
          <cell r="I5816">
            <v>0.44540000000000002</v>
          </cell>
          <cell r="J5816">
            <v>40054</v>
          </cell>
          <cell r="K5816">
            <v>40753</v>
          </cell>
          <cell r="L5816">
            <v>106200</v>
          </cell>
        </row>
        <row r="5817">
          <cell r="B5817">
            <v>4000000</v>
          </cell>
          <cell r="C5817">
            <v>40017</v>
          </cell>
          <cell r="D5817" t="str">
            <v>A</v>
          </cell>
          <cell r="E5817" t="str">
            <v>T</v>
          </cell>
          <cell r="F5817">
            <v>3130438.6</v>
          </cell>
          <cell r="G5817">
            <v>407325</v>
          </cell>
          <cell r="H5817">
            <v>38.729999999999997</v>
          </cell>
          <cell r="I5817">
            <v>0.38729999999999998</v>
          </cell>
          <cell r="J5817">
            <v>40054</v>
          </cell>
          <cell r="K5817">
            <v>40388</v>
          </cell>
          <cell r="L5817">
            <v>106000</v>
          </cell>
        </row>
        <row r="5818">
          <cell r="B5818">
            <v>20000000</v>
          </cell>
          <cell r="C5818">
            <v>40017</v>
          </cell>
          <cell r="D5818" t="str">
            <v>A</v>
          </cell>
          <cell r="E5818" t="str">
            <v>S</v>
          </cell>
          <cell r="F5818">
            <v>18375056.57</v>
          </cell>
          <cell r="G5818">
            <v>1181373</v>
          </cell>
          <cell r="H5818">
            <v>36.04</v>
          </cell>
          <cell r="I5818">
            <v>0.3604</v>
          </cell>
          <cell r="J5818">
            <v>40054</v>
          </cell>
          <cell r="K5818">
            <v>40753</v>
          </cell>
          <cell r="L5818">
            <v>531000</v>
          </cell>
        </row>
        <row r="5819">
          <cell r="B5819">
            <v>4500000</v>
          </cell>
          <cell r="C5819">
            <v>40017</v>
          </cell>
          <cell r="F5819">
            <v>2557577.81</v>
          </cell>
          <cell r="G5819">
            <v>286493</v>
          </cell>
          <cell r="H5819">
            <v>44.54</v>
          </cell>
          <cell r="I5819">
            <v>0.44540000000000002</v>
          </cell>
          <cell r="J5819">
            <v>40054</v>
          </cell>
          <cell r="K5819">
            <v>40753</v>
          </cell>
          <cell r="L5819">
            <v>119475</v>
          </cell>
        </row>
        <row r="5820">
          <cell r="B5820">
            <v>20000000</v>
          </cell>
          <cell r="C5820">
            <v>40017</v>
          </cell>
          <cell r="D5820" t="str">
            <v>A</v>
          </cell>
          <cell r="E5820" t="str">
            <v>T</v>
          </cell>
          <cell r="F5820">
            <v>22624931.84</v>
          </cell>
          <cell r="G5820">
            <v>915507</v>
          </cell>
          <cell r="H5820">
            <v>35.950000000000003</v>
          </cell>
          <cell r="I5820">
            <v>0.35950000000000004</v>
          </cell>
          <cell r="J5820">
            <v>40054</v>
          </cell>
          <cell r="K5820">
            <v>41119</v>
          </cell>
          <cell r="L5820">
            <v>390000</v>
          </cell>
        </row>
        <row r="5821">
          <cell r="B5821">
            <v>5000000</v>
          </cell>
          <cell r="C5821">
            <v>40017</v>
          </cell>
          <cell r="F5821">
            <v>3013793.83</v>
          </cell>
          <cell r="G5821">
            <v>318326</v>
          </cell>
          <cell r="H5821">
            <v>44.54</v>
          </cell>
          <cell r="I5821">
            <v>0.44540000000000002</v>
          </cell>
          <cell r="J5821">
            <v>40054</v>
          </cell>
          <cell r="K5821">
            <v>40753</v>
          </cell>
          <cell r="L5821">
            <v>132750</v>
          </cell>
        </row>
        <row r="5822">
          <cell r="B5822">
            <v>12000000</v>
          </cell>
          <cell r="C5822">
            <v>40017</v>
          </cell>
          <cell r="F5822">
            <v>1391559.03</v>
          </cell>
          <cell r="G5822">
            <v>1205186</v>
          </cell>
          <cell r="H5822">
            <v>35.94</v>
          </cell>
          <cell r="I5822">
            <v>0.3594</v>
          </cell>
          <cell r="J5822">
            <v>40054</v>
          </cell>
          <cell r="K5822">
            <v>40388</v>
          </cell>
          <cell r="L5822">
            <v>318000</v>
          </cell>
        </row>
        <row r="5823">
          <cell r="B5823">
            <v>4000000</v>
          </cell>
          <cell r="C5823">
            <v>40017</v>
          </cell>
          <cell r="F5823">
            <v>1592509.03</v>
          </cell>
          <cell r="G5823">
            <v>302221</v>
          </cell>
          <cell r="H5823">
            <v>41.5</v>
          </cell>
          <cell r="I5823">
            <v>0.41499999999999998</v>
          </cell>
          <cell r="J5823">
            <v>40054</v>
          </cell>
          <cell r="K5823">
            <v>40572</v>
          </cell>
          <cell r="L5823">
            <v>106000</v>
          </cell>
        </row>
        <row r="5824">
          <cell r="B5824">
            <v>6000000</v>
          </cell>
          <cell r="C5824">
            <v>40017</v>
          </cell>
          <cell r="E5824" t="str">
            <v>P</v>
          </cell>
          <cell r="F5824">
            <v>4587501.13</v>
          </cell>
          <cell r="G5824">
            <v>381991</v>
          </cell>
          <cell r="H5824">
            <v>44.54</v>
          </cell>
          <cell r="I5824">
            <v>0.44540000000000002</v>
          </cell>
          <cell r="J5824">
            <v>40054</v>
          </cell>
          <cell r="K5824">
            <v>40753</v>
          </cell>
          <cell r="L5824">
            <v>159300</v>
          </cell>
        </row>
        <row r="5825">
          <cell r="B5825">
            <v>6000000</v>
          </cell>
          <cell r="C5825">
            <v>40017</v>
          </cell>
          <cell r="F5825">
            <v>4216324.41</v>
          </cell>
          <cell r="G5825">
            <v>381991</v>
          </cell>
          <cell r="H5825">
            <v>44.54</v>
          </cell>
          <cell r="I5825">
            <v>0.44540000000000002</v>
          </cell>
          <cell r="J5825">
            <v>40054</v>
          </cell>
          <cell r="K5825">
            <v>40753</v>
          </cell>
          <cell r="L5825">
            <v>159300</v>
          </cell>
        </row>
        <row r="5826">
          <cell r="B5826">
            <v>6000000</v>
          </cell>
          <cell r="C5826">
            <v>40017</v>
          </cell>
          <cell r="F5826">
            <v>692454.44</v>
          </cell>
          <cell r="G5826">
            <v>610988</v>
          </cell>
          <cell r="H5826">
            <v>38.729999999999997</v>
          </cell>
          <cell r="I5826">
            <v>0.38729999999999998</v>
          </cell>
          <cell r="J5826">
            <v>40054</v>
          </cell>
          <cell r="K5826">
            <v>40388</v>
          </cell>
          <cell r="L5826">
            <v>159000</v>
          </cell>
        </row>
        <row r="5827">
          <cell r="B5827">
            <v>15000000</v>
          </cell>
          <cell r="C5827">
            <v>40017</v>
          </cell>
          <cell r="F5827">
            <v>11452155.49</v>
          </cell>
          <cell r="G5827">
            <v>686630</v>
          </cell>
          <cell r="H5827">
            <v>35.950000000000003</v>
          </cell>
          <cell r="I5827">
            <v>0.35950000000000004</v>
          </cell>
          <cell r="J5827">
            <v>40054</v>
          </cell>
          <cell r="K5827">
            <v>41119</v>
          </cell>
          <cell r="L5827">
            <v>292500</v>
          </cell>
        </row>
        <row r="5828">
          <cell r="B5828">
            <v>12500000</v>
          </cell>
          <cell r="C5828">
            <v>40017</v>
          </cell>
          <cell r="F5828">
            <v>7851739.9900000002</v>
          </cell>
          <cell r="G5828">
            <v>637947</v>
          </cell>
          <cell r="H5828">
            <v>36.03</v>
          </cell>
          <cell r="I5828">
            <v>0.36030000000000001</v>
          </cell>
          <cell r="J5828">
            <v>40054</v>
          </cell>
          <cell r="K5828">
            <v>40937</v>
          </cell>
          <cell r="L5828">
            <v>306250</v>
          </cell>
        </row>
        <row r="5829">
          <cell r="B5829">
            <v>12000000</v>
          </cell>
          <cell r="C5829">
            <v>40017</v>
          </cell>
          <cell r="F5829">
            <v>4706924.3099999996</v>
          </cell>
          <cell r="G5829">
            <v>873058</v>
          </cell>
          <cell r="H5829">
            <v>36.090000000000003</v>
          </cell>
          <cell r="I5829">
            <v>0.36090000000000005</v>
          </cell>
          <cell r="J5829">
            <v>40054</v>
          </cell>
          <cell r="K5829">
            <v>40572</v>
          </cell>
          <cell r="L5829">
            <v>318000</v>
          </cell>
        </row>
        <row r="5830">
          <cell r="B5830">
            <v>10000000</v>
          </cell>
          <cell r="C5830">
            <v>40017</v>
          </cell>
          <cell r="F5830">
            <v>9137017.4600000009</v>
          </cell>
          <cell r="G5830">
            <v>552789</v>
          </cell>
          <cell r="H5830">
            <v>51.88</v>
          </cell>
          <cell r="I5830">
            <v>0.51880000000000004</v>
          </cell>
          <cell r="J5830">
            <v>40054</v>
          </cell>
          <cell r="K5830">
            <v>41119</v>
          </cell>
          <cell r="L5830">
            <v>195000</v>
          </cell>
        </row>
        <row r="5831">
          <cell r="B5831">
            <v>10000000</v>
          </cell>
          <cell r="C5831">
            <v>40017</v>
          </cell>
          <cell r="F5831">
            <v>6045404.2699999996</v>
          </cell>
          <cell r="G5831">
            <v>636651</v>
          </cell>
          <cell r="H5831">
            <v>44.54</v>
          </cell>
          <cell r="I5831">
            <v>0.44540000000000002</v>
          </cell>
          <cell r="J5831">
            <v>40054</v>
          </cell>
          <cell r="K5831">
            <v>40753</v>
          </cell>
          <cell r="L5831">
            <v>265500</v>
          </cell>
        </row>
        <row r="5832">
          <cell r="B5832">
            <v>3000000</v>
          </cell>
          <cell r="C5832">
            <v>40017</v>
          </cell>
          <cell r="D5832" t="str">
            <v>A</v>
          </cell>
          <cell r="E5832" t="str">
            <v>T</v>
          </cell>
          <cell r="F5832">
            <v>2904356.02</v>
          </cell>
          <cell r="G5832">
            <v>305494</v>
          </cell>
          <cell r="H5832">
            <v>38.729999999999997</v>
          </cell>
          <cell r="I5832">
            <v>0.38729999999999998</v>
          </cell>
          <cell r="J5832">
            <v>40054</v>
          </cell>
          <cell r="K5832">
            <v>40388</v>
          </cell>
          <cell r="L5832">
            <v>79500</v>
          </cell>
        </row>
        <row r="5833">
          <cell r="B5833">
            <v>4500000</v>
          </cell>
          <cell r="C5833">
            <v>40017</v>
          </cell>
          <cell r="F5833">
            <v>3143834.01</v>
          </cell>
          <cell r="G5833">
            <v>250059</v>
          </cell>
          <cell r="H5833">
            <v>29.33</v>
          </cell>
          <cell r="I5833">
            <v>0.29330000000000001</v>
          </cell>
          <cell r="J5833">
            <v>40054</v>
          </cell>
          <cell r="K5833">
            <v>40753</v>
          </cell>
          <cell r="L5833">
            <v>74025</v>
          </cell>
        </row>
        <row r="5834">
          <cell r="B5834">
            <v>6000000</v>
          </cell>
          <cell r="C5834">
            <v>40017</v>
          </cell>
          <cell r="E5834" t="str">
            <v>Q</v>
          </cell>
          <cell r="F5834">
            <v>2114356.5</v>
          </cell>
          <cell r="G5834">
            <v>610988</v>
          </cell>
          <cell r="H5834">
            <v>38.729999999999997</v>
          </cell>
          <cell r="I5834">
            <v>0.38729999999999998</v>
          </cell>
          <cell r="J5834">
            <v>40054</v>
          </cell>
          <cell r="K5834">
            <v>40388</v>
          </cell>
          <cell r="L5834">
            <v>159000</v>
          </cell>
        </row>
        <row r="5835">
          <cell r="B5835">
            <v>30000000</v>
          </cell>
          <cell r="C5835">
            <v>40017</v>
          </cell>
          <cell r="F5835">
            <v>24780603.359999999</v>
          </cell>
          <cell r="G5835">
            <v>1373260</v>
          </cell>
          <cell r="H5835">
            <v>35.950000000000003</v>
          </cell>
          <cell r="I5835">
            <v>0.35950000000000004</v>
          </cell>
          <cell r="J5835">
            <v>40054</v>
          </cell>
          <cell r="K5835">
            <v>41119</v>
          </cell>
          <cell r="L5835">
            <v>585000</v>
          </cell>
        </row>
        <row r="5836">
          <cell r="B5836">
            <v>40000000</v>
          </cell>
          <cell r="C5836">
            <v>40017</v>
          </cell>
          <cell r="E5836" t="str">
            <v>P</v>
          </cell>
          <cell r="F5836">
            <v>26403267.239999998</v>
          </cell>
          <cell r="G5836">
            <v>2362745</v>
          </cell>
          <cell r="H5836">
            <v>36.04</v>
          </cell>
          <cell r="I5836">
            <v>0.3604</v>
          </cell>
          <cell r="J5836">
            <v>40054</v>
          </cell>
          <cell r="K5836">
            <v>40753</v>
          </cell>
          <cell r="L5836">
            <v>1062000</v>
          </cell>
        </row>
        <row r="5837">
          <cell r="B5837">
            <v>12000000</v>
          </cell>
          <cell r="C5837">
            <v>40017</v>
          </cell>
          <cell r="F5837">
            <v>5342862.62</v>
          </cell>
          <cell r="G5837">
            <v>833461</v>
          </cell>
          <cell r="H5837">
            <v>29.57</v>
          </cell>
          <cell r="I5837">
            <v>0.29570000000000002</v>
          </cell>
          <cell r="J5837">
            <v>40054</v>
          </cell>
          <cell r="K5837">
            <v>40572</v>
          </cell>
          <cell r="L5837">
            <v>196800</v>
          </cell>
        </row>
        <row r="5838">
          <cell r="B5838">
            <v>24000000</v>
          </cell>
          <cell r="C5838">
            <v>40017</v>
          </cell>
          <cell r="F5838">
            <v>17977671.280000001</v>
          </cell>
          <cell r="G5838">
            <v>1098608</v>
          </cell>
          <cell r="H5838">
            <v>35.950000000000003</v>
          </cell>
          <cell r="I5838">
            <v>0.35950000000000004</v>
          </cell>
          <cell r="J5838">
            <v>40054</v>
          </cell>
          <cell r="K5838">
            <v>41119</v>
          </cell>
          <cell r="L5838">
            <v>468000</v>
          </cell>
        </row>
        <row r="5839">
          <cell r="B5839">
            <v>10000000</v>
          </cell>
          <cell r="C5839">
            <v>40017</v>
          </cell>
          <cell r="F5839">
            <v>5910830.1799999997</v>
          </cell>
          <cell r="G5839">
            <v>636651</v>
          </cell>
          <cell r="H5839">
            <v>44.54</v>
          </cell>
          <cell r="I5839">
            <v>0.44540000000000002</v>
          </cell>
          <cell r="J5839">
            <v>40054</v>
          </cell>
          <cell r="K5839">
            <v>40753</v>
          </cell>
          <cell r="L5839">
            <v>265500</v>
          </cell>
        </row>
        <row r="5840">
          <cell r="B5840">
            <v>26000000</v>
          </cell>
          <cell r="C5840">
            <v>40017</v>
          </cell>
          <cell r="F5840">
            <v>19211177.670000002</v>
          </cell>
          <cell r="G5840">
            <v>1083617</v>
          </cell>
          <cell r="H5840">
            <v>28.58</v>
          </cell>
          <cell r="I5840">
            <v>0.2858</v>
          </cell>
          <cell r="J5840">
            <v>40054</v>
          </cell>
          <cell r="K5840">
            <v>41119</v>
          </cell>
          <cell r="L5840">
            <v>374400</v>
          </cell>
        </row>
        <row r="5841">
          <cell r="B5841">
            <v>10000000</v>
          </cell>
          <cell r="C5841">
            <v>40017</v>
          </cell>
          <cell r="E5841" t="str">
            <v>P</v>
          </cell>
          <cell r="F5841">
            <v>8133348.0199999996</v>
          </cell>
          <cell r="G5841">
            <v>583344</v>
          </cell>
          <cell r="H5841">
            <v>48.86</v>
          </cell>
          <cell r="I5841">
            <v>0.48859999999999998</v>
          </cell>
          <cell r="J5841">
            <v>40054</v>
          </cell>
          <cell r="K5841">
            <v>40937</v>
          </cell>
          <cell r="L5841">
            <v>245000</v>
          </cell>
        </row>
        <row r="5842">
          <cell r="B5842">
            <v>4000000</v>
          </cell>
          <cell r="C5842">
            <v>40017</v>
          </cell>
          <cell r="D5842" t="str">
            <v>A</v>
          </cell>
          <cell r="E5842" t="str">
            <v>T</v>
          </cell>
          <cell r="F5842">
            <v>3658098.91</v>
          </cell>
          <cell r="G5842">
            <v>407325</v>
          </cell>
          <cell r="H5842">
            <v>38.729999999999997</v>
          </cell>
          <cell r="I5842">
            <v>0.38729999999999998</v>
          </cell>
          <cell r="J5842">
            <v>40054</v>
          </cell>
          <cell r="K5842">
            <v>40388</v>
          </cell>
          <cell r="L5842">
            <v>106000</v>
          </cell>
        </row>
        <row r="5843">
          <cell r="B5843">
            <v>7000000</v>
          </cell>
          <cell r="C5843">
            <v>40017</v>
          </cell>
          <cell r="F5843">
            <v>4079836.44</v>
          </cell>
          <cell r="G5843">
            <v>445656</v>
          </cell>
          <cell r="H5843">
            <v>44.54</v>
          </cell>
          <cell r="I5843">
            <v>0.44540000000000002</v>
          </cell>
          <cell r="J5843">
            <v>40054</v>
          </cell>
          <cell r="K5843">
            <v>40753</v>
          </cell>
          <cell r="L5843">
            <v>185850</v>
          </cell>
        </row>
        <row r="5844">
          <cell r="B5844">
            <v>10000000</v>
          </cell>
          <cell r="C5844">
            <v>40017</v>
          </cell>
          <cell r="F5844">
            <v>6790665.75</v>
          </cell>
          <cell r="G5844">
            <v>636651</v>
          </cell>
          <cell r="H5844">
            <v>44.54</v>
          </cell>
          <cell r="I5844">
            <v>0.44540000000000002</v>
          </cell>
          <cell r="J5844">
            <v>40054</v>
          </cell>
          <cell r="K5844">
            <v>40753</v>
          </cell>
          <cell r="L5844">
            <v>265500</v>
          </cell>
        </row>
        <row r="5845">
          <cell r="B5845">
            <v>10000000</v>
          </cell>
          <cell r="C5845">
            <v>40017</v>
          </cell>
          <cell r="F5845">
            <v>6164655.4699999997</v>
          </cell>
          <cell r="G5845">
            <v>636651</v>
          </cell>
          <cell r="H5845">
            <v>44.54</v>
          </cell>
          <cell r="I5845">
            <v>0.44540000000000002</v>
          </cell>
          <cell r="J5845">
            <v>40054</v>
          </cell>
          <cell r="K5845">
            <v>40753</v>
          </cell>
          <cell r="L5845">
            <v>265500</v>
          </cell>
        </row>
        <row r="5846">
          <cell r="B5846">
            <v>4500000</v>
          </cell>
          <cell r="C5846">
            <v>40017</v>
          </cell>
          <cell r="F5846">
            <v>3372120.51</v>
          </cell>
          <cell r="G5846">
            <v>187550</v>
          </cell>
          <cell r="H5846">
            <v>28.58</v>
          </cell>
          <cell r="I5846">
            <v>0.2858</v>
          </cell>
          <cell r="J5846">
            <v>40054</v>
          </cell>
          <cell r="K5846">
            <v>41119</v>
          </cell>
          <cell r="L5846">
            <v>64800</v>
          </cell>
        </row>
        <row r="5847">
          <cell r="B5847">
            <v>10000000</v>
          </cell>
          <cell r="C5847">
            <v>40017</v>
          </cell>
          <cell r="E5847" t="str">
            <v>P</v>
          </cell>
          <cell r="F5847">
            <v>9683580.0800000001</v>
          </cell>
          <cell r="G5847">
            <v>552789</v>
          </cell>
          <cell r="H5847">
            <v>51.88</v>
          </cell>
          <cell r="I5847">
            <v>0.51880000000000004</v>
          </cell>
          <cell r="J5847">
            <v>40054</v>
          </cell>
          <cell r="K5847">
            <v>41119</v>
          </cell>
          <cell r="L5847">
            <v>195000</v>
          </cell>
        </row>
        <row r="5848">
          <cell r="B5848">
            <v>3600000</v>
          </cell>
          <cell r="C5848">
            <v>40017</v>
          </cell>
          <cell r="F5848">
            <v>2289009.96</v>
          </cell>
          <cell r="G5848">
            <v>229195</v>
          </cell>
          <cell r="H5848">
            <v>44.54</v>
          </cell>
          <cell r="I5848">
            <v>0.44540000000000002</v>
          </cell>
          <cell r="J5848">
            <v>40054</v>
          </cell>
          <cell r="K5848">
            <v>40753</v>
          </cell>
          <cell r="L5848">
            <v>95580</v>
          </cell>
        </row>
        <row r="5849">
          <cell r="B5849">
            <v>4000000</v>
          </cell>
          <cell r="C5849">
            <v>40017</v>
          </cell>
          <cell r="F5849">
            <v>1594254.81</v>
          </cell>
          <cell r="G5849">
            <v>302221</v>
          </cell>
          <cell r="H5849">
            <v>41.5</v>
          </cell>
          <cell r="I5849">
            <v>0.41499999999999998</v>
          </cell>
          <cell r="J5849">
            <v>40054</v>
          </cell>
          <cell r="K5849">
            <v>40572</v>
          </cell>
          <cell r="L5849">
            <v>106000</v>
          </cell>
        </row>
        <row r="5850">
          <cell r="B5850">
            <v>5000000</v>
          </cell>
          <cell r="C5850">
            <v>40017</v>
          </cell>
          <cell r="F5850">
            <v>156079.96</v>
          </cell>
          <cell r="G5850">
            <v>509157</v>
          </cell>
          <cell r="H5850">
            <v>38.729999999999997</v>
          </cell>
          <cell r="I5850">
            <v>0.38729999999999998</v>
          </cell>
          <cell r="J5850">
            <v>40054</v>
          </cell>
          <cell r="K5850">
            <v>40388</v>
          </cell>
          <cell r="L5850">
            <v>132500</v>
          </cell>
        </row>
        <row r="5851">
          <cell r="B5851">
            <v>3000000</v>
          </cell>
          <cell r="C5851">
            <v>40017</v>
          </cell>
          <cell r="F5851">
            <v>2388922.0299999998</v>
          </cell>
          <cell r="G5851">
            <v>165837</v>
          </cell>
          <cell r="H5851">
            <v>51.88</v>
          </cell>
          <cell r="I5851">
            <v>0.51880000000000004</v>
          </cell>
          <cell r="J5851">
            <v>40054</v>
          </cell>
          <cell r="K5851">
            <v>41119</v>
          </cell>
          <cell r="L5851">
            <v>58500</v>
          </cell>
        </row>
        <row r="5852">
          <cell r="B5852">
            <v>5000000</v>
          </cell>
          <cell r="C5852">
            <v>40017</v>
          </cell>
          <cell r="F5852">
            <v>3315159.56</v>
          </cell>
          <cell r="G5852">
            <v>318326</v>
          </cell>
          <cell r="H5852">
            <v>44.54</v>
          </cell>
          <cell r="I5852">
            <v>0.44540000000000002</v>
          </cell>
          <cell r="J5852">
            <v>40054</v>
          </cell>
          <cell r="K5852">
            <v>40753</v>
          </cell>
          <cell r="L5852">
            <v>132750</v>
          </cell>
        </row>
        <row r="5853">
          <cell r="B5853">
            <v>10000000</v>
          </cell>
          <cell r="C5853">
            <v>40017</v>
          </cell>
          <cell r="F5853">
            <v>8015832.9299999997</v>
          </cell>
          <cell r="G5853">
            <v>552789</v>
          </cell>
          <cell r="H5853">
            <v>51.88</v>
          </cell>
          <cell r="I5853">
            <v>0.51880000000000004</v>
          </cell>
          <cell r="J5853">
            <v>40054</v>
          </cell>
          <cell r="K5853">
            <v>41119</v>
          </cell>
          <cell r="L5853">
            <v>195000</v>
          </cell>
        </row>
        <row r="5854">
          <cell r="B5854">
            <v>3000000</v>
          </cell>
          <cell r="C5854">
            <v>40017</v>
          </cell>
          <cell r="F5854">
            <v>103734.21</v>
          </cell>
          <cell r="G5854">
            <v>305494</v>
          </cell>
          <cell r="H5854">
            <v>38.729999999999997</v>
          </cell>
          <cell r="I5854">
            <v>0.38729999999999998</v>
          </cell>
          <cell r="J5854">
            <v>40054</v>
          </cell>
          <cell r="K5854">
            <v>40388</v>
          </cell>
          <cell r="L5854">
            <v>79500</v>
          </cell>
        </row>
        <row r="5855">
          <cell r="B5855">
            <v>5000000</v>
          </cell>
          <cell r="C5855">
            <v>40017</v>
          </cell>
          <cell r="D5855" t="str">
            <v>A</v>
          </cell>
          <cell r="E5855" t="str">
            <v>T</v>
          </cell>
          <cell r="F5855">
            <v>5556873.6200000001</v>
          </cell>
          <cell r="G5855">
            <v>377777</v>
          </cell>
          <cell r="H5855">
            <v>41.5</v>
          </cell>
          <cell r="I5855">
            <v>0.41499999999999998</v>
          </cell>
          <cell r="J5855">
            <v>40054</v>
          </cell>
          <cell r="K5855">
            <v>40572</v>
          </cell>
          <cell r="L5855">
            <v>132500</v>
          </cell>
        </row>
        <row r="5856">
          <cell r="B5856">
            <v>7000000</v>
          </cell>
          <cell r="C5856">
            <v>40017</v>
          </cell>
          <cell r="F5856">
            <v>2827174.75</v>
          </cell>
          <cell r="G5856">
            <v>486186</v>
          </cell>
          <cell r="H5856">
            <v>29.57</v>
          </cell>
          <cell r="I5856">
            <v>0.29570000000000002</v>
          </cell>
          <cell r="J5856">
            <v>40054</v>
          </cell>
          <cell r="K5856">
            <v>40572</v>
          </cell>
          <cell r="L5856">
            <v>114800</v>
          </cell>
        </row>
        <row r="5857">
          <cell r="B5857">
            <v>3500000</v>
          </cell>
          <cell r="C5857">
            <v>40017</v>
          </cell>
          <cell r="F5857">
            <v>1396069.61</v>
          </cell>
          <cell r="G5857">
            <v>264444</v>
          </cell>
          <cell r="H5857">
            <v>41.5</v>
          </cell>
          <cell r="I5857">
            <v>0.41499999999999998</v>
          </cell>
          <cell r="J5857">
            <v>40054</v>
          </cell>
          <cell r="K5857">
            <v>40572</v>
          </cell>
          <cell r="L5857">
            <v>92750</v>
          </cell>
        </row>
        <row r="5858">
          <cell r="B5858">
            <v>3500000</v>
          </cell>
          <cell r="C5858">
            <v>40017</v>
          </cell>
          <cell r="F5858">
            <v>2802606.27</v>
          </cell>
          <cell r="G5858">
            <v>193477</v>
          </cell>
          <cell r="H5858">
            <v>51.88</v>
          </cell>
          <cell r="I5858">
            <v>0.51880000000000004</v>
          </cell>
          <cell r="J5858">
            <v>40054</v>
          </cell>
          <cell r="K5858">
            <v>41119</v>
          </cell>
          <cell r="L5858">
            <v>68250</v>
          </cell>
        </row>
        <row r="5859">
          <cell r="B5859">
            <v>3500000</v>
          </cell>
          <cell r="C5859">
            <v>40017</v>
          </cell>
          <cell r="F5859">
            <v>2093359.75</v>
          </cell>
          <cell r="G5859">
            <v>222828</v>
          </cell>
          <cell r="H5859">
            <v>44.54</v>
          </cell>
          <cell r="I5859">
            <v>0.44540000000000002</v>
          </cell>
          <cell r="J5859">
            <v>40054</v>
          </cell>
          <cell r="K5859">
            <v>40753</v>
          </cell>
          <cell r="L5859">
            <v>92925</v>
          </cell>
        </row>
        <row r="5860">
          <cell r="B5860">
            <v>10000000</v>
          </cell>
          <cell r="C5860">
            <v>40017</v>
          </cell>
          <cell r="F5860">
            <v>7270332.71</v>
          </cell>
          <cell r="G5860">
            <v>636651</v>
          </cell>
          <cell r="H5860">
            <v>44.54</v>
          </cell>
          <cell r="I5860">
            <v>0.44540000000000002</v>
          </cell>
          <cell r="J5860">
            <v>40054</v>
          </cell>
          <cell r="K5860">
            <v>40753</v>
          </cell>
          <cell r="L5860">
            <v>265500</v>
          </cell>
        </row>
        <row r="5861">
          <cell r="B5861">
            <v>13000000</v>
          </cell>
          <cell r="C5861">
            <v>40017</v>
          </cell>
          <cell r="F5861">
            <v>8855476.7599999998</v>
          </cell>
          <cell r="G5861">
            <v>767893</v>
          </cell>
          <cell r="H5861">
            <v>36.04</v>
          </cell>
          <cell r="I5861">
            <v>0.3604</v>
          </cell>
          <cell r="J5861">
            <v>40054</v>
          </cell>
          <cell r="K5861">
            <v>40753</v>
          </cell>
          <cell r="L5861">
            <v>345150</v>
          </cell>
        </row>
        <row r="5862">
          <cell r="B5862">
            <v>5000000</v>
          </cell>
          <cell r="C5862">
            <v>40017</v>
          </cell>
          <cell r="F5862">
            <v>2049211.03</v>
          </cell>
          <cell r="G5862">
            <v>377777</v>
          </cell>
          <cell r="H5862">
            <v>41.5</v>
          </cell>
          <cell r="I5862">
            <v>0.41499999999999998</v>
          </cell>
          <cell r="J5862">
            <v>40054</v>
          </cell>
          <cell r="K5862">
            <v>40572</v>
          </cell>
          <cell r="L5862">
            <v>132500</v>
          </cell>
        </row>
        <row r="5863">
          <cell r="B5863">
            <v>3000000</v>
          </cell>
          <cell r="C5863">
            <v>40017</v>
          </cell>
          <cell r="F5863">
            <v>664455.26</v>
          </cell>
          <cell r="G5863">
            <v>305494</v>
          </cell>
          <cell r="H5863">
            <v>38.729999999999997</v>
          </cell>
          <cell r="I5863">
            <v>0.38729999999999998</v>
          </cell>
          <cell r="J5863">
            <v>40054</v>
          </cell>
          <cell r="K5863">
            <v>40388</v>
          </cell>
          <cell r="L5863">
            <v>79500</v>
          </cell>
        </row>
        <row r="5864">
          <cell r="B5864">
            <v>12000000</v>
          </cell>
          <cell r="C5864">
            <v>40018</v>
          </cell>
          <cell r="D5864" t="str">
            <v>A</v>
          </cell>
          <cell r="E5864" t="str">
            <v>T</v>
          </cell>
          <cell r="F5864">
            <v>13824512.710000001</v>
          </cell>
          <cell r="G5864">
            <v>549304</v>
          </cell>
          <cell r="H5864">
            <v>35.950000000000003</v>
          </cell>
          <cell r="I5864">
            <v>0.35950000000000004</v>
          </cell>
          <cell r="J5864">
            <v>40054</v>
          </cell>
          <cell r="K5864">
            <v>41119</v>
          </cell>
          <cell r="L5864">
            <v>234000</v>
          </cell>
        </row>
        <row r="5865">
          <cell r="B5865">
            <v>10500000</v>
          </cell>
          <cell r="C5865">
            <v>40018</v>
          </cell>
          <cell r="E5865" t="str">
            <v>P</v>
          </cell>
          <cell r="F5865">
            <v>2375422.5</v>
          </cell>
          <cell r="G5865">
            <v>1054538</v>
          </cell>
          <cell r="H5865">
            <v>35.94</v>
          </cell>
          <cell r="I5865">
            <v>0.3594</v>
          </cell>
          <cell r="J5865">
            <v>40054</v>
          </cell>
          <cell r="K5865">
            <v>40388</v>
          </cell>
          <cell r="L5865">
            <v>278250</v>
          </cell>
        </row>
        <row r="5866">
          <cell r="B5866">
            <v>15000000</v>
          </cell>
          <cell r="C5866">
            <v>40018</v>
          </cell>
          <cell r="F5866">
            <v>10532375.960000001</v>
          </cell>
          <cell r="G5866">
            <v>765537</v>
          </cell>
          <cell r="H5866">
            <v>36.03</v>
          </cell>
          <cell r="I5866">
            <v>0.36030000000000001</v>
          </cell>
          <cell r="J5866">
            <v>40054</v>
          </cell>
          <cell r="K5866">
            <v>40937</v>
          </cell>
          <cell r="L5866">
            <v>367500</v>
          </cell>
        </row>
        <row r="5867">
          <cell r="B5867">
            <v>20000000</v>
          </cell>
          <cell r="C5867">
            <v>40018</v>
          </cell>
          <cell r="F5867">
            <v>16219957.76</v>
          </cell>
          <cell r="G5867">
            <v>915507</v>
          </cell>
          <cell r="H5867">
            <v>35.950000000000003</v>
          </cell>
          <cell r="I5867">
            <v>0.35950000000000004</v>
          </cell>
          <cell r="J5867">
            <v>40054</v>
          </cell>
          <cell r="K5867">
            <v>41119</v>
          </cell>
          <cell r="L5867">
            <v>390000</v>
          </cell>
        </row>
        <row r="5868">
          <cell r="B5868">
            <v>14000000</v>
          </cell>
          <cell r="C5868">
            <v>40018</v>
          </cell>
          <cell r="F5868">
            <v>8151337.0800000001</v>
          </cell>
          <cell r="G5868">
            <v>826961</v>
          </cell>
          <cell r="H5868">
            <v>36.04</v>
          </cell>
          <cell r="I5868">
            <v>0.3604</v>
          </cell>
          <cell r="J5868">
            <v>40054</v>
          </cell>
          <cell r="K5868">
            <v>40753</v>
          </cell>
          <cell r="L5868">
            <v>371700</v>
          </cell>
        </row>
        <row r="5869">
          <cell r="B5869">
            <v>3500000</v>
          </cell>
          <cell r="C5869">
            <v>40018</v>
          </cell>
          <cell r="F5869">
            <v>497303.14</v>
          </cell>
          <cell r="G5869">
            <v>356410</v>
          </cell>
          <cell r="H5869">
            <v>38.729999999999997</v>
          </cell>
          <cell r="I5869">
            <v>0.38729999999999998</v>
          </cell>
          <cell r="J5869">
            <v>40054</v>
          </cell>
          <cell r="K5869">
            <v>40388</v>
          </cell>
          <cell r="L5869">
            <v>92750</v>
          </cell>
        </row>
        <row r="5870">
          <cell r="B5870">
            <v>6000000</v>
          </cell>
          <cell r="C5870">
            <v>40018</v>
          </cell>
          <cell r="F5870">
            <v>3563822.33</v>
          </cell>
          <cell r="G5870">
            <v>381991</v>
          </cell>
          <cell r="H5870">
            <v>44.54</v>
          </cell>
          <cell r="I5870">
            <v>0.44540000000000002</v>
          </cell>
          <cell r="J5870">
            <v>40054</v>
          </cell>
          <cell r="K5870">
            <v>40753</v>
          </cell>
          <cell r="L5870">
            <v>159300</v>
          </cell>
        </row>
        <row r="5871">
          <cell r="B5871">
            <v>7500000</v>
          </cell>
          <cell r="C5871">
            <v>40018</v>
          </cell>
          <cell r="D5871" t="str">
            <v>A</v>
          </cell>
          <cell r="E5871" t="str">
            <v>S</v>
          </cell>
          <cell r="F5871">
            <v>4530202.55</v>
          </cell>
          <cell r="G5871">
            <v>763735</v>
          </cell>
          <cell r="H5871">
            <v>38.729999999999997</v>
          </cell>
          <cell r="I5871">
            <v>0.38729999999999998</v>
          </cell>
          <cell r="J5871">
            <v>40054</v>
          </cell>
          <cell r="K5871">
            <v>40388</v>
          </cell>
          <cell r="L5871">
            <v>198750</v>
          </cell>
        </row>
        <row r="5872">
          <cell r="B5872">
            <v>4500000</v>
          </cell>
          <cell r="C5872">
            <v>40018</v>
          </cell>
          <cell r="F5872">
            <v>2394609.12</v>
          </cell>
          <cell r="G5872">
            <v>339999</v>
          </cell>
          <cell r="H5872">
            <v>41.5</v>
          </cell>
          <cell r="I5872">
            <v>0.41499999999999998</v>
          </cell>
          <cell r="J5872">
            <v>40054</v>
          </cell>
          <cell r="K5872">
            <v>40572</v>
          </cell>
          <cell r="L5872">
            <v>119250</v>
          </cell>
        </row>
        <row r="5873">
          <cell r="B5873">
            <v>4500000</v>
          </cell>
          <cell r="C5873">
            <v>40018</v>
          </cell>
          <cell r="F5873">
            <v>2981026.24</v>
          </cell>
          <cell r="G5873">
            <v>286493</v>
          </cell>
          <cell r="H5873">
            <v>44.54</v>
          </cell>
          <cell r="I5873">
            <v>0.44540000000000002</v>
          </cell>
          <cell r="J5873">
            <v>40054</v>
          </cell>
          <cell r="K5873">
            <v>40753</v>
          </cell>
          <cell r="L5873">
            <v>119475</v>
          </cell>
        </row>
        <row r="5874">
          <cell r="B5874">
            <v>4000000</v>
          </cell>
          <cell r="C5874">
            <v>40018</v>
          </cell>
          <cell r="F5874">
            <v>419799.71</v>
          </cell>
          <cell r="G5874">
            <v>407325</v>
          </cell>
          <cell r="H5874">
            <v>38.729999999999997</v>
          </cell>
          <cell r="I5874">
            <v>0.38729999999999998</v>
          </cell>
          <cell r="J5874">
            <v>40054</v>
          </cell>
          <cell r="K5874">
            <v>40388</v>
          </cell>
          <cell r="L5874">
            <v>106000</v>
          </cell>
        </row>
        <row r="5875">
          <cell r="B5875">
            <v>17000000</v>
          </cell>
          <cell r="C5875">
            <v>40018</v>
          </cell>
          <cell r="F5875">
            <v>13081948.51</v>
          </cell>
          <cell r="G5875">
            <v>778181</v>
          </cell>
          <cell r="H5875">
            <v>35.950000000000003</v>
          </cell>
          <cell r="I5875">
            <v>0.35950000000000004</v>
          </cell>
          <cell r="J5875">
            <v>40054</v>
          </cell>
          <cell r="K5875">
            <v>41119</v>
          </cell>
          <cell r="L5875">
            <v>331500</v>
          </cell>
        </row>
        <row r="5876">
          <cell r="B5876">
            <v>14000000</v>
          </cell>
          <cell r="C5876">
            <v>40018</v>
          </cell>
          <cell r="F5876">
            <v>10754906.91</v>
          </cell>
          <cell r="G5876">
            <v>640855</v>
          </cell>
          <cell r="H5876">
            <v>35.950000000000003</v>
          </cell>
          <cell r="I5876">
            <v>0.35950000000000004</v>
          </cell>
          <cell r="J5876">
            <v>40054</v>
          </cell>
          <cell r="K5876">
            <v>41119</v>
          </cell>
          <cell r="L5876">
            <v>273000</v>
          </cell>
        </row>
        <row r="5877">
          <cell r="B5877">
            <v>2000000</v>
          </cell>
          <cell r="C5877">
            <v>40018</v>
          </cell>
          <cell r="F5877">
            <v>1167361.72</v>
          </cell>
          <cell r="G5877">
            <v>127331</v>
          </cell>
          <cell r="H5877">
            <v>44.54</v>
          </cell>
          <cell r="I5877">
            <v>0.44540000000000002</v>
          </cell>
          <cell r="J5877">
            <v>40054</v>
          </cell>
          <cell r="K5877">
            <v>40753</v>
          </cell>
          <cell r="L5877">
            <v>53100</v>
          </cell>
        </row>
        <row r="5878">
          <cell r="B5878">
            <v>6500000</v>
          </cell>
          <cell r="C5878">
            <v>40018</v>
          </cell>
          <cell r="F5878">
            <v>3851033.53</v>
          </cell>
          <cell r="G5878">
            <v>413824</v>
          </cell>
          <cell r="H5878">
            <v>44.54</v>
          </cell>
          <cell r="I5878">
            <v>0.44540000000000002</v>
          </cell>
          <cell r="J5878">
            <v>40054</v>
          </cell>
          <cell r="K5878">
            <v>40753</v>
          </cell>
          <cell r="L5878">
            <v>172575</v>
          </cell>
        </row>
        <row r="5879">
          <cell r="B5879">
            <v>4500000</v>
          </cell>
          <cell r="C5879">
            <v>40018</v>
          </cell>
          <cell r="F5879">
            <v>2541676.85</v>
          </cell>
          <cell r="G5879">
            <v>339999</v>
          </cell>
          <cell r="H5879">
            <v>41.5</v>
          </cell>
          <cell r="I5879">
            <v>0.41499999999999998</v>
          </cell>
          <cell r="J5879">
            <v>40054</v>
          </cell>
          <cell r="K5879">
            <v>40572</v>
          </cell>
          <cell r="L5879">
            <v>119250</v>
          </cell>
        </row>
        <row r="5880">
          <cell r="B5880">
            <v>5000000</v>
          </cell>
          <cell r="C5880">
            <v>40018</v>
          </cell>
          <cell r="F5880">
            <v>3246355.9</v>
          </cell>
          <cell r="G5880">
            <v>318326</v>
          </cell>
          <cell r="H5880">
            <v>44.54</v>
          </cell>
          <cell r="I5880">
            <v>0.44540000000000002</v>
          </cell>
          <cell r="J5880">
            <v>40054</v>
          </cell>
          <cell r="K5880">
            <v>40753</v>
          </cell>
          <cell r="L5880">
            <v>132750</v>
          </cell>
        </row>
        <row r="5881">
          <cell r="B5881">
            <v>5600000</v>
          </cell>
          <cell r="C5881">
            <v>40018</v>
          </cell>
          <cell r="F5881">
            <v>4731290.78</v>
          </cell>
          <cell r="G5881">
            <v>326673</v>
          </cell>
          <cell r="H5881">
            <v>48.86</v>
          </cell>
          <cell r="I5881">
            <v>0.48859999999999998</v>
          </cell>
          <cell r="J5881">
            <v>40054</v>
          </cell>
          <cell r="K5881">
            <v>40937</v>
          </cell>
          <cell r="L5881">
            <v>137200</v>
          </cell>
        </row>
        <row r="5882">
          <cell r="B5882">
            <v>12000000</v>
          </cell>
          <cell r="C5882">
            <v>40018</v>
          </cell>
          <cell r="F5882">
            <v>9529926.0899999999</v>
          </cell>
          <cell r="G5882">
            <v>549304</v>
          </cell>
          <cell r="H5882">
            <v>35.950000000000003</v>
          </cell>
          <cell r="I5882">
            <v>0.35950000000000004</v>
          </cell>
          <cell r="J5882">
            <v>40054</v>
          </cell>
          <cell r="K5882">
            <v>41119</v>
          </cell>
          <cell r="L5882">
            <v>234000</v>
          </cell>
        </row>
        <row r="5883">
          <cell r="B5883">
            <v>2500000</v>
          </cell>
          <cell r="C5883">
            <v>40018</v>
          </cell>
          <cell r="F5883">
            <v>6216.46</v>
          </cell>
          <cell r="G5883">
            <v>254579</v>
          </cell>
          <cell r="H5883">
            <v>38.729999999999997</v>
          </cell>
          <cell r="I5883">
            <v>0.38729999999999998</v>
          </cell>
          <cell r="J5883">
            <v>40054</v>
          </cell>
          <cell r="K5883">
            <v>40388</v>
          </cell>
          <cell r="L5883">
            <v>66250</v>
          </cell>
        </row>
        <row r="5884">
          <cell r="B5884">
            <v>12000000</v>
          </cell>
          <cell r="C5884">
            <v>40018</v>
          </cell>
          <cell r="F5884">
            <v>9224247.9600000009</v>
          </cell>
          <cell r="G5884">
            <v>549304</v>
          </cell>
          <cell r="H5884">
            <v>35.950000000000003</v>
          </cell>
          <cell r="I5884">
            <v>0.35950000000000004</v>
          </cell>
          <cell r="J5884">
            <v>40054</v>
          </cell>
          <cell r="K5884">
            <v>41119</v>
          </cell>
          <cell r="L5884">
            <v>234000</v>
          </cell>
        </row>
        <row r="5885">
          <cell r="B5885">
            <v>10000000</v>
          </cell>
          <cell r="C5885">
            <v>40018</v>
          </cell>
          <cell r="E5885" t="str">
            <v>P</v>
          </cell>
          <cell r="F5885">
            <v>7867768.4199999999</v>
          </cell>
          <cell r="G5885">
            <v>555686</v>
          </cell>
          <cell r="H5885">
            <v>29.33</v>
          </cell>
          <cell r="I5885">
            <v>0.29330000000000001</v>
          </cell>
          <cell r="J5885">
            <v>40054</v>
          </cell>
          <cell r="K5885">
            <v>40753</v>
          </cell>
          <cell r="L5885">
            <v>164500</v>
          </cell>
        </row>
        <row r="5886">
          <cell r="B5886">
            <v>7000000</v>
          </cell>
          <cell r="C5886">
            <v>40018</v>
          </cell>
          <cell r="E5886" t="str">
            <v>P</v>
          </cell>
          <cell r="F5886">
            <v>4610252.49</v>
          </cell>
          <cell r="G5886">
            <v>388980</v>
          </cell>
          <cell r="H5886">
            <v>29.33</v>
          </cell>
          <cell r="I5886">
            <v>0.29330000000000001</v>
          </cell>
          <cell r="J5886">
            <v>40054</v>
          </cell>
          <cell r="K5886">
            <v>40753</v>
          </cell>
          <cell r="L5886">
            <v>115150</v>
          </cell>
        </row>
        <row r="5887">
          <cell r="B5887">
            <v>8000000</v>
          </cell>
          <cell r="C5887">
            <v>40018</v>
          </cell>
          <cell r="F5887">
            <v>5079287.26</v>
          </cell>
          <cell r="G5887">
            <v>509321</v>
          </cell>
          <cell r="H5887">
            <v>44.54</v>
          </cell>
          <cell r="I5887">
            <v>0.44540000000000002</v>
          </cell>
          <cell r="J5887">
            <v>40054</v>
          </cell>
          <cell r="K5887">
            <v>40753</v>
          </cell>
          <cell r="L5887">
            <v>212400</v>
          </cell>
        </row>
        <row r="5888">
          <cell r="B5888">
            <v>9000000</v>
          </cell>
          <cell r="C5888">
            <v>40018</v>
          </cell>
          <cell r="F5888">
            <v>7138457.9800000004</v>
          </cell>
          <cell r="G5888">
            <v>497511</v>
          </cell>
          <cell r="H5888">
            <v>51.88</v>
          </cell>
          <cell r="I5888">
            <v>0.51880000000000004</v>
          </cell>
          <cell r="J5888">
            <v>40054</v>
          </cell>
          <cell r="K5888">
            <v>41119</v>
          </cell>
          <cell r="L5888">
            <v>175500</v>
          </cell>
        </row>
        <row r="5889">
          <cell r="B5889">
            <v>30000000</v>
          </cell>
          <cell r="C5889">
            <v>40018</v>
          </cell>
          <cell r="D5889" t="str">
            <v>A</v>
          </cell>
          <cell r="E5889" t="str">
            <v>S</v>
          </cell>
          <cell r="F5889">
            <v>30274133.780000001</v>
          </cell>
          <cell r="G5889">
            <v>1373260</v>
          </cell>
          <cell r="H5889">
            <v>35.950000000000003</v>
          </cell>
          <cell r="I5889">
            <v>0.35950000000000004</v>
          </cell>
          <cell r="J5889">
            <v>40054</v>
          </cell>
          <cell r="K5889">
            <v>41119</v>
          </cell>
          <cell r="L5889">
            <v>585000</v>
          </cell>
        </row>
        <row r="5890">
          <cell r="B5890">
            <v>10000000</v>
          </cell>
          <cell r="C5890">
            <v>40018</v>
          </cell>
          <cell r="F5890">
            <v>28940.71</v>
          </cell>
          <cell r="G5890">
            <v>1018313</v>
          </cell>
          <cell r="H5890">
            <v>38.729999999999997</v>
          </cell>
          <cell r="I5890">
            <v>0.38729999999999998</v>
          </cell>
          <cell r="J5890">
            <v>40054</v>
          </cell>
          <cell r="K5890">
            <v>40388</v>
          </cell>
          <cell r="L5890">
            <v>265000</v>
          </cell>
        </row>
        <row r="5891">
          <cell r="B5891">
            <v>3500000</v>
          </cell>
          <cell r="C5891">
            <v>40018</v>
          </cell>
          <cell r="E5891" t="str">
            <v>P</v>
          </cell>
          <cell r="F5891">
            <v>697398.81</v>
          </cell>
          <cell r="G5891">
            <v>356410</v>
          </cell>
          <cell r="H5891">
            <v>38.729999999999997</v>
          </cell>
          <cell r="I5891">
            <v>0.38729999999999998</v>
          </cell>
          <cell r="J5891">
            <v>40054</v>
          </cell>
          <cell r="K5891">
            <v>40388</v>
          </cell>
          <cell r="L5891">
            <v>92750</v>
          </cell>
        </row>
        <row r="5892">
          <cell r="B5892">
            <v>10000000</v>
          </cell>
          <cell r="C5892">
            <v>40018</v>
          </cell>
          <cell r="F5892">
            <v>5967063.3799999999</v>
          </cell>
          <cell r="G5892">
            <v>636651</v>
          </cell>
          <cell r="H5892">
            <v>44.54</v>
          </cell>
          <cell r="I5892">
            <v>0.44540000000000002</v>
          </cell>
          <cell r="J5892">
            <v>40054</v>
          </cell>
          <cell r="K5892">
            <v>40753</v>
          </cell>
          <cell r="L5892">
            <v>265500</v>
          </cell>
        </row>
        <row r="5893">
          <cell r="B5893">
            <v>26000000</v>
          </cell>
          <cell r="C5893">
            <v>40018</v>
          </cell>
          <cell r="F5893">
            <v>18085802.760000002</v>
          </cell>
          <cell r="G5893">
            <v>1326930</v>
          </cell>
          <cell r="H5893">
            <v>36.03</v>
          </cell>
          <cell r="I5893">
            <v>0.36030000000000001</v>
          </cell>
          <cell r="J5893">
            <v>40054</v>
          </cell>
          <cell r="K5893">
            <v>40937</v>
          </cell>
          <cell r="L5893">
            <v>637000</v>
          </cell>
        </row>
        <row r="5894">
          <cell r="B5894">
            <v>6000000</v>
          </cell>
          <cell r="C5894">
            <v>40018</v>
          </cell>
          <cell r="F5894">
            <v>685.52</v>
          </cell>
          <cell r="G5894">
            <v>610988</v>
          </cell>
          <cell r="H5894">
            <v>38.729999999999997</v>
          </cell>
          <cell r="I5894">
            <v>0.38729999999999998</v>
          </cell>
          <cell r="J5894">
            <v>40054</v>
          </cell>
          <cell r="K5894">
            <v>40388</v>
          </cell>
          <cell r="L5894">
            <v>159000</v>
          </cell>
        </row>
        <row r="5895">
          <cell r="B5895">
            <v>5000000</v>
          </cell>
          <cell r="C5895">
            <v>40018</v>
          </cell>
          <cell r="E5895" t="str">
            <v>P</v>
          </cell>
          <cell r="F5895">
            <v>1287704.33</v>
          </cell>
          <cell r="G5895">
            <v>509157</v>
          </cell>
          <cell r="H5895">
            <v>38.729999999999997</v>
          </cell>
          <cell r="I5895">
            <v>0.38729999999999998</v>
          </cell>
          <cell r="J5895">
            <v>40054</v>
          </cell>
          <cell r="K5895">
            <v>40388</v>
          </cell>
          <cell r="L5895">
            <v>132500</v>
          </cell>
        </row>
        <row r="5896">
          <cell r="B5896">
            <v>8000000</v>
          </cell>
          <cell r="C5896">
            <v>40018</v>
          </cell>
          <cell r="F5896">
            <v>5323827.97</v>
          </cell>
          <cell r="G5896">
            <v>509321</v>
          </cell>
          <cell r="H5896">
            <v>44.54</v>
          </cell>
          <cell r="I5896">
            <v>0.44540000000000002</v>
          </cell>
          <cell r="J5896">
            <v>40054</v>
          </cell>
          <cell r="K5896">
            <v>40753</v>
          </cell>
          <cell r="L5896">
            <v>212400</v>
          </cell>
        </row>
        <row r="5897">
          <cell r="B5897">
            <v>5600000</v>
          </cell>
          <cell r="C5897">
            <v>40018</v>
          </cell>
          <cell r="F5897">
            <v>3233534.14</v>
          </cell>
          <cell r="G5897">
            <v>356525</v>
          </cell>
          <cell r="H5897">
            <v>44.54</v>
          </cell>
          <cell r="I5897">
            <v>0.44540000000000002</v>
          </cell>
          <cell r="J5897">
            <v>40054</v>
          </cell>
          <cell r="K5897">
            <v>40753</v>
          </cell>
          <cell r="L5897">
            <v>148680</v>
          </cell>
        </row>
        <row r="5898">
          <cell r="B5898">
            <v>20000000</v>
          </cell>
          <cell r="C5898">
            <v>40018</v>
          </cell>
          <cell r="D5898" t="str">
            <v>A</v>
          </cell>
          <cell r="E5898" t="str">
            <v>S</v>
          </cell>
          <cell r="F5898">
            <v>15796317.859999999</v>
          </cell>
          <cell r="G5898">
            <v>1455097</v>
          </cell>
          <cell r="H5898">
            <v>36.090000000000003</v>
          </cell>
          <cell r="I5898">
            <v>0.36090000000000005</v>
          </cell>
          <cell r="J5898">
            <v>40054</v>
          </cell>
          <cell r="K5898">
            <v>40572</v>
          </cell>
          <cell r="L5898">
            <v>530000</v>
          </cell>
        </row>
        <row r="5899">
          <cell r="B5899">
            <v>20000000</v>
          </cell>
          <cell r="C5899">
            <v>40018</v>
          </cell>
          <cell r="F5899">
            <v>16388134.73</v>
          </cell>
          <cell r="G5899">
            <v>915507</v>
          </cell>
          <cell r="H5899">
            <v>35.950000000000003</v>
          </cell>
          <cell r="I5899">
            <v>0.35950000000000004</v>
          </cell>
          <cell r="J5899">
            <v>40054</v>
          </cell>
          <cell r="K5899">
            <v>41119</v>
          </cell>
          <cell r="L5899">
            <v>390000</v>
          </cell>
        </row>
        <row r="5900">
          <cell r="B5900">
            <v>7000000</v>
          </cell>
          <cell r="C5900">
            <v>40018</v>
          </cell>
          <cell r="F5900">
            <v>4188960.12</v>
          </cell>
          <cell r="G5900">
            <v>445656</v>
          </cell>
          <cell r="H5900">
            <v>44.54</v>
          </cell>
          <cell r="I5900">
            <v>0.44540000000000002</v>
          </cell>
          <cell r="J5900">
            <v>40054</v>
          </cell>
          <cell r="K5900">
            <v>40753</v>
          </cell>
          <cell r="L5900">
            <v>185850</v>
          </cell>
        </row>
        <row r="5901">
          <cell r="B5901">
            <v>6000000</v>
          </cell>
          <cell r="C5901">
            <v>40018</v>
          </cell>
          <cell r="F5901">
            <v>28832.19</v>
          </cell>
          <cell r="G5901">
            <v>610988</v>
          </cell>
          <cell r="H5901">
            <v>38.729999999999997</v>
          </cell>
          <cell r="I5901">
            <v>0.38729999999999998</v>
          </cell>
          <cell r="J5901">
            <v>40054</v>
          </cell>
          <cell r="K5901">
            <v>40388</v>
          </cell>
          <cell r="L5901">
            <v>159000</v>
          </cell>
        </row>
        <row r="5902">
          <cell r="B5902">
            <v>7000000</v>
          </cell>
          <cell r="C5902">
            <v>40018</v>
          </cell>
          <cell r="F5902">
            <v>4210678.88</v>
          </cell>
          <cell r="G5902">
            <v>445656</v>
          </cell>
          <cell r="H5902">
            <v>44.54</v>
          </cell>
          <cell r="I5902">
            <v>0.44540000000000002</v>
          </cell>
          <cell r="J5902">
            <v>40054</v>
          </cell>
          <cell r="K5902">
            <v>40753</v>
          </cell>
          <cell r="L5902">
            <v>185850</v>
          </cell>
        </row>
        <row r="5903">
          <cell r="B5903">
            <v>6000000</v>
          </cell>
          <cell r="C5903">
            <v>40018</v>
          </cell>
          <cell r="F5903">
            <v>3595393.97</v>
          </cell>
          <cell r="G5903">
            <v>381991</v>
          </cell>
          <cell r="H5903">
            <v>44.54</v>
          </cell>
          <cell r="I5903">
            <v>0.44540000000000002</v>
          </cell>
          <cell r="J5903">
            <v>40054</v>
          </cell>
          <cell r="K5903">
            <v>40753</v>
          </cell>
          <cell r="L5903">
            <v>159300</v>
          </cell>
        </row>
        <row r="5904">
          <cell r="B5904">
            <v>6500000</v>
          </cell>
          <cell r="C5904">
            <v>40018</v>
          </cell>
          <cell r="F5904">
            <v>15408.12</v>
          </cell>
          <cell r="G5904">
            <v>661904</v>
          </cell>
          <cell r="H5904">
            <v>38.729999999999997</v>
          </cell>
          <cell r="I5904">
            <v>0.38729999999999998</v>
          </cell>
          <cell r="J5904">
            <v>40054</v>
          </cell>
          <cell r="K5904">
            <v>40388</v>
          </cell>
          <cell r="L5904">
            <v>172250</v>
          </cell>
        </row>
        <row r="5905">
          <cell r="B5905">
            <v>4500000</v>
          </cell>
          <cell r="C5905">
            <v>40018</v>
          </cell>
          <cell r="F5905">
            <v>2651.35</v>
          </cell>
          <cell r="G5905">
            <v>437542</v>
          </cell>
          <cell r="H5905">
            <v>29.48</v>
          </cell>
          <cell r="I5905">
            <v>0.29480000000000001</v>
          </cell>
          <cell r="J5905">
            <v>40054</v>
          </cell>
          <cell r="K5905">
            <v>40388</v>
          </cell>
          <cell r="L5905">
            <v>73800</v>
          </cell>
        </row>
        <row r="5906">
          <cell r="B5906">
            <v>5000000</v>
          </cell>
          <cell r="C5906">
            <v>40018</v>
          </cell>
          <cell r="F5906">
            <v>3904022.3</v>
          </cell>
          <cell r="G5906">
            <v>276395</v>
          </cell>
          <cell r="H5906">
            <v>51.88</v>
          </cell>
          <cell r="I5906">
            <v>0.51880000000000004</v>
          </cell>
          <cell r="J5906">
            <v>40054</v>
          </cell>
          <cell r="K5906">
            <v>41119</v>
          </cell>
          <cell r="L5906">
            <v>97500</v>
          </cell>
        </row>
        <row r="5907">
          <cell r="B5907">
            <v>5000000</v>
          </cell>
          <cell r="C5907">
            <v>40018</v>
          </cell>
          <cell r="F5907">
            <v>2898796.09</v>
          </cell>
          <cell r="G5907">
            <v>318326</v>
          </cell>
          <cell r="H5907">
            <v>44.54</v>
          </cell>
          <cell r="I5907">
            <v>0.44540000000000002</v>
          </cell>
          <cell r="J5907">
            <v>40054</v>
          </cell>
          <cell r="K5907">
            <v>40753</v>
          </cell>
          <cell r="L5907">
            <v>132750</v>
          </cell>
        </row>
        <row r="5908">
          <cell r="B5908">
            <v>4000000</v>
          </cell>
          <cell r="C5908">
            <v>40018</v>
          </cell>
          <cell r="F5908">
            <v>1690761.27</v>
          </cell>
          <cell r="G5908">
            <v>302221</v>
          </cell>
          <cell r="H5908">
            <v>41.5</v>
          </cell>
          <cell r="I5908">
            <v>0.41499999999999998</v>
          </cell>
          <cell r="J5908">
            <v>40054</v>
          </cell>
          <cell r="K5908">
            <v>40572</v>
          </cell>
          <cell r="L5908">
            <v>106000</v>
          </cell>
        </row>
        <row r="5909">
          <cell r="B5909">
            <v>7000000</v>
          </cell>
          <cell r="C5909">
            <v>40018</v>
          </cell>
          <cell r="F5909">
            <v>2757892.07</v>
          </cell>
          <cell r="G5909">
            <v>528887</v>
          </cell>
          <cell r="H5909">
            <v>41.5</v>
          </cell>
          <cell r="I5909">
            <v>0.41499999999999998</v>
          </cell>
          <cell r="J5909">
            <v>40054</v>
          </cell>
          <cell r="K5909">
            <v>40572</v>
          </cell>
          <cell r="L5909">
            <v>185500</v>
          </cell>
        </row>
        <row r="5910">
          <cell r="B5910">
            <v>2000000</v>
          </cell>
          <cell r="C5910">
            <v>40018</v>
          </cell>
          <cell r="D5910" t="str">
            <v>A</v>
          </cell>
          <cell r="E5910" t="str">
            <v>R</v>
          </cell>
          <cell r="F5910">
            <v>1546140.56</v>
          </cell>
          <cell r="G5910">
            <v>203663</v>
          </cell>
          <cell r="H5910">
            <v>38.729999999999997</v>
          </cell>
          <cell r="I5910">
            <v>0.38729999999999998</v>
          </cell>
          <cell r="J5910">
            <v>40054</v>
          </cell>
          <cell r="K5910">
            <v>40388</v>
          </cell>
          <cell r="L5910">
            <v>53000</v>
          </cell>
        </row>
        <row r="5911">
          <cell r="B5911">
            <v>14000000</v>
          </cell>
          <cell r="C5911">
            <v>40018</v>
          </cell>
          <cell r="F5911">
            <v>8996220.2899999991</v>
          </cell>
          <cell r="G5911">
            <v>826961</v>
          </cell>
          <cell r="H5911">
            <v>36.04</v>
          </cell>
          <cell r="I5911">
            <v>0.3604</v>
          </cell>
          <cell r="J5911">
            <v>40054</v>
          </cell>
          <cell r="K5911">
            <v>40753</v>
          </cell>
          <cell r="L5911">
            <v>371700</v>
          </cell>
        </row>
        <row r="5912">
          <cell r="B5912">
            <v>13000000</v>
          </cell>
          <cell r="C5912">
            <v>40018</v>
          </cell>
          <cell r="E5912" t="str">
            <v>P</v>
          </cell>
          <cell r="F5912">
            <v>9615117.8399999999</v>
          </cell>
          <cell r="G5912">
            <v>767893</v>
          </cell>
          <cell r="H5912">
            <v>36.04</v>
          </cell>
          <cell r="I5912">
            <v>0.3604</v>
          </cell>
          <cell r="J5912">
            <v>40054</v>
          </cell>
          <cell r="K5912">
            <v>40753</v>
          </cell>
          <cell r="L5912">
            <v>345150</v>
          </cell>
        </row>
        <row r="5913">
          <cell r="B5913">
            <v>3000000</v>
          </cell>
          <cell r="C5913">
            <v>40018</v>
          </cell>
          <cell r="F5913">
            <v>1805306.19</v>
          </cell>
          <cell r="G5913">
            <v>190996</v>
          </cell>
          <cell r="H5913">
            <v>44.54</v>
          </cell>
          <cell r="I5913">
            <v>0.44540000000000002</v>
          </cell>
          <cell r="J5913">
            <v>40054</v>
          </cell>
          <cell r="K5913">
            <v>40753</v>
          </cell>
          <cell r="L5913">
            <v>79650</v>
          </cell>
        </row>
        <row r="5914">
          <cell r="B5914">
            <v>11000000</v>
          </cell>
          <cell r="C5914">
            <v>40018</v>
          </cell>
          <cell r="F5914">
            <v>4629181.51</v>
          </cell>
          <cell r="G5914">
            <v>800303</v>
          </cell>
          <cell r="H5914">
            <v>36.090000000000003</v>
          </cell>
          <cell r="I5914">
            <v>0.36090000000000005</v>
          </cell>
          <cell r="J5914">
            <v>40054</v>
          </cell>
          <cell r="K5914">
            <v>40572</v>
          </cell>
          <cell r="L5914">
            <v>291500</v>
          </cell>
        </row>
        <row r="5915">
          <cell r="B5915">
            <v>5000000</v>
          </cell>
          <cell r="C5915">
            <v>40018</v>
          </cell>
          <cell r="D5915" t="str">
            <v>A</v>
          </cell>
          <cell r="E5915" t="str">
            <v>T</v>
          </cell>
          <cell r="F5915">
            <v>5312932.6100000003</v>
          </cell>
          <cell r="G5915">
            <v>377777</v>
          </cell>
          <cell r="H5915">
            <v>41.5</v>
          </cell>
          <cell r="I5915">
            <v>0.41499999999999998</v>
          </cell>
          <cell r="J5915">
            <v>40054</v>
          </cell>
          <cell r="K5915">
            <v>40572</v>
          </cell>
          <cell r="L5915">
            <v>132500</v>
          </cell>
        </row>
        <row r="5916">
          <cell r="B5916">
            <v>3000000</v>
          </cell>
          <cell r="C5916">
            <v>40018</v>
          </cell>
          <cell r="F5916">
            <v>854291.92</v>
          </cell>
          <cell r="G5916">
            <v>226666</v>
          </cell>
          <cell r="H5916">
            <v>41.5</v>
          </cell>
          <cell r="I5916">
            <v>0.41499999999999998</v>
          </cell>
          <cell r="J5916">
            <v>40054</v>
          </cell>
          <cell r="K5916">
            <v>40572</v>
          </cell>
          <cell r="L5916">
            <v>79500</v>
          </cell>
        </row>
        <row r="5917">
          <cell r="B5917">
            <v>14000000</v>
          </cell>
          <cell r="C5917">
            <v>40018</v>
          </cell>
          <cell r="F5917">
            <v>6505927.0099999998</v>
          </cell>
          <cell r="G5917">
            <v>1018568</v>
          </cell>
          <cell r="H5917">
            <v>36.090000000000003</v>
          </cell>
          <cell r="I5917">
            <v>0.36090000000000005</v>
          </cell>
          <cell r="J5917">
            <v>40054</v>
          </cell>
          <cell r="K5917">
            <v>40572</v>
          </cell>
          <cell r="L5917">
            <v>371000</v>
          </cell>
        </row>
        <row r="5918">
          <cell r="B5918">
            <v>3500000</v>
          </cell>
          <cell r="C5918">
            <v>40018</v>
          </cell>
          <cell r="F5918">
            <v>1391046.28</v>
          </cell>
          <cell r="G5918">
            <v>264444</v>
          </cell>
          <cell r="H5918">
            <v>41.5</v>
          </cell>
          <cell r="I5918">
            <v>0.41499999999999998</v>
          </cell>
          <cell r="J5918">
            <v>40054</v>
          </cell>
          <cell r="K5918">
            <v>40572</v>
          </cell>
          <cell r="L5918">
            <v>92750</v>
          </cell>
        </row>
        <row r="5919">
          <cell r="B5919">
            <v>4000000</v>
          </cell>
          <cell r="C5919">
            <v>40018</v>
          </cell>
          <cell r="D5919" t="str">
            <v>A</v>
          </cell>
          <cell r="E5919" t="str">
            <v>S</v>
          </cell>
          <cell r="F5919">
            <v>2872919.75</v>
          </cell>
          <cell r="G5919">
            <v>407325</v>
          </cell>
          <cell r="H5919">
            <v>38.729999999999997</v>
          </cell>
          <cell r="I5919">
            <v>0.38729999999999998</v>
          </cell>
          <cell r="J5919">
            <v>40054</v>
          </cell>
          <cell r="K5919">
            <v>40388</v>
          </cell>
          <cell r="L5919">
            <v>106000</v>
          </cell>
        </row>
        <row r="5920">
          <cell r="B5920">
            <v>10500000</v>
          </cell>
          <cell r="C5920">
            <v>40018</v>
          </cell>
          <cell r="F5920">
            <v>8063085.0499999998</v>
          </cell>
          <cell r="G5920">
            <v>480641</v>
          </cell>
          <cell r="H5920">
            <v>35.950000000000003</v>
          </cell>
          <cell r="I5920">
            <v>0.35950000000000004</v>
          </cell>
          <cell r="J5920">
            <v>40054</v>
          </cell>
          <cell r="K5920">
            <v>41119</v>
          </cell>
          <cell r="L5920">
            <v>204750</v>
          </cell>
        </row>
        <row r="5921">
          <cell r="B5921">
            <v>6600000</v>
          </cell>
          <cell r="C5921">
            <v>40018</v>
          </cell>
          <cell r="F5921">
            <v>596734.39</v>
          </cell>
          <cell r="G5921">
            <v>672087</v>
          </cell>
          <cell r="H5921">
            <v>38.729999999999997</v>
          </cell>
          <cell r="I5921">
            <v>0.38729999999999998</v>
          </cell>
          <cell r="J5921">
            <v>40054</v>
          </cell>
          <cell r="K5921">
            <v>40388</v>
          </cell>
          <cell r="L5921">
            <v>174900</v>
          </cell>
        </row>
        <row r="5922">
          <cell r="B5922">
            <v>12000000</v>
          </cell>
          <cell r="C5922">
            <v>40018</v>
          </cell>
          <cell r="F5922">
            <v>1392920.03</v>
          </cell>
          <cell r="G5922">
            <v>1205186</v>
          </cell>
          <cell r="H5922">
            <v>35.94</v>
          </cell>
          <cell r="I5922">
            <v>0.3594</v>
          </cell>
          <cell r="J5922">
            <v>40054</v>
          </cell>
          <cell r="K5922">
            <v>40388</v>
          </cell>
          <cell r="L5922">
            <v>318000</v>
          </cell>
        </row>
        <row r="5923">
          <cell r="B5923">
            <v>10000000</v>
          </cell>
          <cell r="C5923">
            <v>40018</v>
          </cell>
          <cell r="E5923" t="str">
            <v>P</v>
          </cell>
          <cell r="F5923">
            <v>1706180.07</v>
          </cell>
          <cell r="G5923">
            <v>1018313</v>
          </cell>
          <cell r="H5923">
            <v>38.729999999999997</v>
          </cell>
          <cell r="I5923">
            <v>0.38729999999999998</v>
          </cell>
          <cell r="J5923">
            <v>40054</v>
          </cell>
          <cell r="K5923">
            <v>40388</v>
          </cell>
          <cell r="L5923">
            <v>265000</v>
          </cell>
        </row>
        <row r="5924">
          <cell r="B5924">
            <v>5500000</v>
          </cell>
          <cell r="C5924">
            <v>40018</v>
          </cell>
          <cell r="E5924" t="str">
            <v>P</v>
          </cell>
          <cell r="F5924">
            <v>3583245.93</v>
          </cell>
          <cell r="G5924">
            <v>415554</v>
          </cell>
          <cell r="H5924">
            <v>41.5</v>
          </cell>
          <cell r="I5924">
            <v>0.41499999999999998</v>
          </cell>
          <cell r="J5924">
            <v>40054</v>
          </cell>
          <cell r="K5924">
            <v>40572</v>
          </cell>
          <cell r="L5924">
            <v>145750</v>
          </cell>
        </row>
        <row r="5925">
          <cell r="B5925">
            <v>4000000</v>
          </cell>
          <cell r="C5925">
            <v>40018</v>
          </cell>
          <cell r="F5925">
            <v>228668.61</v>
          </cell>
          <cell r="G5925">
            <v>407325</v>
          </cell>
          <cell r="H5925">
            <v>38.729999999999997</v>
          </cell>
          <cell r="I5925">
            <v>0.38729999999999998</v>
          </cell>
          <cell r="J5925">
            <v>40054</v>
          </cell>
          <cell r="K5925">
            <v>40388</v>
          </cell>
          <cell r="L5925">
            <v>106000</v>
          </cell>
        </row>
        <row r="5926">
          <cell r="B5926">
            <v>11000000</v>
          </cell>
          <cell r="C5926">
            <v>40018</v>
          </cell>
          <cell r="F5926">
            <v>7630309.8099999996</v>
          </cell>
          <cell r="G5926">
            <v>561394</v>
          </cell>
          <cell r="H5926">
            <v>36.03</v>
          </cell>
          <cell r="I5926">
            <v>0.36030000000000001</v>
          </cell>
          <cell r="J5926">
            <v>40054</v>
          </cell>
          <cell r="K5926">
            <v>40937</v>
          </cell>
          <cell r="L5926">
            <v>269500</v>
          </cell>
        </row>
        <row r="5927">
          <cell r="B5927">
            <v>4000000</v>
          </cell>
          <cell r="C5927">
            <v>40018</v>
          </cell>
          <cell r="F5927">
            <v>2888320.97</v>
          </cell>
          <cell r="G5927">
            <v>233338</v>
          </cell>
          <cell r="H5927">
            <v>48.86</v>
          </cell>
          <cell r="I5927">
            <v>0.48859999999999998</v>
          </cell>
          <cell r="J5927">
            <v>40054</v>
          </cell>
          <cell r="K5927">
            <v>40937</v>
          </cell>
          <cell r="L5927">
            <v>98000</v>
          </cell>
        </row>
        <row r="5928">
          <cell r="B5928">
            <v>4000000</v>
          </cell>
          <cell r="C5928">
            <v>40018</v>
          </cell>
          <cell r="F5928">
            <v>2367749.94</v>
          </cell>
          <cell r="G5928">
            <v>254661</v>
          </cell>
          <cell r="H5928">
            <v>44.54</v>
          </cell>
          <cell r="I5928">
            <v>0.44540000000000002</v>
          </cell>
          <cell r="J5928">
            <v>40054</v>
          </cell>
          <cell r="K5928">
            <v>40753</v>
          </cell>
          <cell r="L5928">
            <v>106200</v>
          </cell>
        </row>
        <row r="5929">
          <cell r="B5929">
            <v>5000000</v>
          </cell>
          <cell r="C5929">
            <v>40018</v>
          </cell>
          <cell r="F5929">
            <v>2582679.63</v>
          </cell>
          <cell r="G5929">
            <v>377777</v>
          </cell>
          <cell r="H5929">
            <v>41.5</v>
          </cell>
          <cell r="I5929">
            <v>0.41499999999999998</v>
          </cell>
          <cell r="J5929">
            <v>40054</v>
          </cell>
          <cell r="K5929">
            <v>40572</v>
          </cell>
          <cell r="L5929">
            <v>132500</v>
          </cell>
        </row>
        <row r="5930">
          <cell r="B5930">
            <v>16000000</v>
          </cell>
          <cell r="C5930">
            <v>40018</v>
          </cell>
          <cell r="F5930">
            <v>11636225.560000001</v>
          </cell>
          <cell r="G5930">
            <v>816572</v>
          </cell>
          <cell r="H5930">
            <v>36.03</v>
          </cell>
          <cell r="I5930">
            <v>0.36030000000000001</v>
          </cell>
          <cell r="J5930">
            <v>40054</v>
          </cell>
          <cell r="K5930">
            <v>40937</v>
          </cell>
          <cell r="L5930">
            <v>392000</v>
          </cell>
        </row>
        <row r="5931">
          <cell r="B5931">
            <v>5000000</v>
          </cell>
          <cell r="C5931">
            <v>40018</v>
          </cell>
          <cell r="F5931">
            <v>1963875.55</v>
          </cell>
          <cell r="G5931">
            <v>377777</v>
          </cell>
          <cell r="H5931">
            <v>41.5</v>
          </cell>
          <cell r="I5931">
            <v>0.41499999999999998</v>
          </cell>
          <cell r="J5931">
            <v>40054</v>
          </cell>
          <cell r="K5931">
            <v>40572</v>
          </cell>
          <cell r="L5931">
            <v>132500</v>
          </cell>
        </row>
        <row r="5932">
          <cell r="B5932">
            <v>16000000</v>
          </cell>
          <cell r="C5932">
            <v>40018</v>
          </cell>
          <cell r="F5932">
            <v>9113088.3699999992</v>
          </cell>
          <cell r="G5932">
            <v>945098</v>
          </cell>
          <cell r="H5932">
            <v>36.04</v>
          </cell>
          <cell r="I5932">
            <v>0.3604</v>
          </cell>
          <cell r="J5932">
            <v>40054</v>
          </cell>
          <cell r="K5932">
            <v>40753</v>
          </cell>
          <cell r="L5932">
            <v>424800</v>
          </cell>
        </row>
        <row r="5933">
          <cell r="B5933">
            <v>4500000</v>
          </cell>
          <cell r="C5933">
            <v>40018</v>
          </cell>
          <cell r="F5933">
            <v>137431.07</v>
          </cell>
          <cell r="G5933">
            <v>458241</v>
          </cell>
          <cell r="H5933">
            <v>38.729999999999997</v>
          </cell>
          <cell r="I5933">
            <v>0.38729999999999998</v>
          </cell>
          <cell r="J5933">
            <v>40054</v>
          </cell>
          <cell r="K5933">
            <v>40388</v>
          </cell>
          <cell r="L5933">
            <v>119250</v>
          </cell>
        </row>
        <row r="5934">
          <cell r="B5934">
            <v>5100000</v>
          </cell>
          <cell r="C5934">
            <v>40018</v>
          </cell>
          <cell r="F5934">
            <v>3048646.85</v>
          </cell>
          <cell r="G5934">
            <v>324692</v>
          </cell>
          <cell r="H5934">
            <v>44.54</v>
          </cell>
          <cell r="I5934">
            <v>0.44540000000000002</v>
          </cell>
          <cell r="J5934">
            <v>40054</v>
          </cell>
          <cell r="K5934">
            <v>40753</v>
          </cell>
          <cell r="L5934">
            <v>135405</v>
          </cell>
        </row>
        <row r="5935">
          <cell r="B5935">
            <v>12000000</v>
          </cell>
          <cell r="C5935">
            <v>40018</v>
          </cell>
          <cell r="E5935" t="str">
            <v>P</v>
          </cell>
          <cell r="F5935">
            <v>8759153.4700000007</v>
          </cell>
          <cell r="G5935">
            <v>708824</v>
          </cell>
          <cell r="H5935">
            <v>36.04</v>
          </cell>
          <cell r="I5935">
            <v>0.3604</v>
          </cell>
          <cell r="J5935">
            <v>40054</v>
          </cell>
          <cell r="K5935">
            <v>40753</v>
          </cell>
          <cell r="L5935">
            <v>318600</v>
          </cell>
        </row>
        <row r="5936">
          <cell r="B5936">
            <v>5000000</v>
          </cell>
          <cell r="C5936">
            <v>40018</v>
          </cell>
          <cell r="F5936">
            <v>3330076.87</v>
          </cell>
          <cell r="G5936">
            <v>318326</v>
          </cell>
          <cell r="H5936">
            <v>44.54</v>
          </cell>
          <cell r="I5936">
            <v>0.44540000000000002</v>
          </cell>
          <cell r="J5936">
            <v>40054</v>
          </cell>
          <cell r="K5936">
            <v>40753</v>
          </cell>
          <cell r="L5936">
            <v>132750</v>
          </cell>
        </row>
        <row r="5937">
          <cell r="B5937">
            <v>20000000</v>
          </cell>
          <cell r="C5937">
            <v>40018</v>
          </cell>
          <cell r="F5937">
            <v>9709701.6899999995</v>
          </cell>
          <cell r="G5937">
            <v>1455097</v>
          </cell>
          <cell r="H5937">
            <v>36.090000000000003</v>
          </cell>
          <cell r="I5937">
            <v>0.36090000000000005</v>
          </cell>
          <cell r="J5937">
            <v>40054</v>
          </cell>
          <cell r="K5937">
            <v>40572</v>
          </cell>
          <cell r="L5937">
            <v>530000</v>
          </cell>
        </row>
        <row r="5938">
          <cell r="B5938">
            <v>7000000</v>
          </cell>
          <cell r="C5938">
            <v>40018</v>
          </cell>
          <cell r="F5938">
            <v>3345461.74</v>
          </cell>
          <cell r="G5938">
            <v>528887</v>
          </cell>
          <cell r="H5938">
            <v>41.5</v>
          </cell>
          <cell r="I5938">
            <v>0.41499999999999998</v>
          </cell>
          <cell r="J5938">
            <v>40054</v>
          </cell>
          <cell r="K5938">
            <v>40572</v>
          </cell>
          <cell r="L5938">
            <v>185500</v>
          </cell>
        </row>
        <row r="5939">
          <cell r="B5939">
            <v>10000000</v>
          </cell>
          <cell r="C5939">
            <v>40018</v>
          </cell>
          <cell r="F5939">
            <v>1079326.3799999999</v>
          </cell>
          <cell r="G5939">
            <v>1018313</v>
          </cell>
          <cell r="H5939">
            <v>38.729999999999997</v>
          </cell>
          <cell r="I5939">
            <v>0.38729999999999998</v>
          </cell>
          <cell r="J5939">
            <v>40054</v>
          </cell>
          <cell r="K5939">
            <v>40388</v>
          </cell>
          <cell r="L5939">
            <v>265000</v>
          </cell>
        </row>
        <row r="5940">
          <cell r="B5940">
            <v>5000000</v>
          </cell>
          <cell r="C5940">
            <v>40018</v>
          </cell>
          <cell r="F5940">
            <v>4006440.37</v>
          </cell>
          <cell r="G5940">
            <v>276395</v>
          </cell>
          <cell r="H5940">
            <v>51.88</v>
          </cell>
          <cell r="I5940">
            <v>0.51880000000000004</v>
          </cell>
          <cell r="J5940">
            <v>40054</v>
          </cell>
          <cell r="K5940">
            <v>41119</v>
          </cell>
          <cell r="L5940">
            <v>97500</v>
          </cell>
        </row>
        <row r="5941">
          <cell r="B5941">
            <v>15000000</v>
          </cell>
          <cell r="C5941">
            <v>40018</v>
          </cell>
          <cell r="F5941">
            <v>11460031.039999999</v>
          </cell>
          <cell r="G5941">
            <v>686630</v>
          </cell>
          <cell r="H5941">
            <v>35.950000000000003</v>
          </cell>
          <cell r="I5941">
            <v>0.35950000000000004</v>
          </cell>
          <cell r="J5941">
            <v>40054</v>
          </cell>
          <cell r="K5941">
            <v>41119</v>
          </cell>
          <cell r="L5941">
            <v>292500</v>
          </cell>
        </row>
        <row r="5942">
          <cell r="B5942">
            <v>10000000</v>
          </cell>
          <cell r="C5942">
            <v>40018</v>
          </cell>
          <cell r="F5942">
            <v>5915756.9699999997</v>
          </cell>
          <cell r="G5942">
            <v>636651</v>
          </cell>
          <cell r="H5942">
            <v>44.54</v>
          </cell>
          <cell r="I5942">
            <v>0.44540000000000002</v>
          </cell>
          <cell r="J5942">
            <v>40054</v>
          </cell>
          <cell r="K5942">
            <v>40753</v>
          </cell>
          <cell r="L5942">
            <v>265500</v>
          </cell>
        </row>
        <row r="5943">
          <cell r="B5943">
            <v>4500000</v>
          </cell>
          <cell r="C5943">
            <v>40018</v>
          </cell>
          <cell r="F5943">
            <v>2701295.21</v>
          </cell>
          <cell r="G5943">
            <v>286493</v>
          </cell>
          <cell r="H5943">
            <v>44.54</v>
          </cell>
          <cell r="I5943">
            <v>0.44540000000000002</v>
          </cell>
          <cell r="J5943">
            <v>40054</v>
          </cell>
          <cell r="K5943">
            <v>40753</v>
          </cell>
          <cell r="L5943">
            <v>119475</v>
          </cell>
        </row>
        <row r="5944">
          <cell r="B5944">
            <v>10000000</v>
          </cell>
          <cell r="C5944">
            <v>40018</v>
          </cell>
          <cell r="E5944" t="str">
            <v>P</v>
          </cell>
          <cell r="F5944">
            <v>7564846.0300000003</v>
          </cell>
          <cell r="G5944">
            <v>636651</v>
          </cell>
          <cell r="H5944">
            <v>44.54</v>
          </cell>
          <cell r="I5944">
            <v>0.44540000000000002</v>
          </cell>
          <cell r="J5944">
            <v>40054</v>
          </cell>
          <cell r="K5944">
            <v>40753</v>
          </cell>
          <cell r="L5944">
            <v>265500</v>
          </cell>
        </row>
        <row r="5945">
          <cell r="B5945">
            <v>5000000</v>
          </cell>
          <cell r="C5945">
            <v>40018</v>
          </cell>
          <cell r="F5945">
            <v>1987577.58</v>
          </cell>
          <cell r="G5945">
            <v>377777</v>
          </cell>
          <cell r="H5945">
            <v>41.5</v>
          </cell>
          <cell r="I5945">
            <v>0.41499999999999998</v>
          </cell>
          <cell r="J5945">
            <v>40054</v>
          </cell>
          <cell r="K5945">
            <v>40572</v>
          </cell>
          <cell r="L5945">
            <v>132500</v>
          </cell>
        </row>
        <row r="5946">
          <cell r="B5946">
            <v>4500000</v>
          </cell>
          <cell r="C5946">
            <v>40021</v>
          </cell>
          <cell r="F5946">
            <v>2645226.7799999998</v>
          </cell>
          <cell r="G5946">
            <v>286493</v>
          </cell>
          <cell r="H5946">
            <v>44.54</v>
          </cell>
          <cell r="I5946">
            <v>0.44540000000000002</v>
          </cell>
          <cell r="J5946">
            <v>40054</v>
          </cell>
          <cell r="K5946">
            <v>40753</v>
          </cell>
          <cell r="L5946">
            <v>119475</v>
          </cell>
        </row>
        <row r="5947">
          <cell r="B5947">
            <v>5000000</v>
          </cell>
          <cell r="C5947">
            <v>40021</v>
          </cell>
          <cell r="F5947">
            <v>3331572.76</v>
          </cell>
          <cell r="G5947">
            <v>318326</v>
          </cell>
          <cell r="H5947">
            <v>44.54</v>
          </cell>
          <cell r="I5947">
            <v>0.44540000000000002</v>
          </cell>
          <cell r="J5947">
            <v>40054</v>
          </cell>
          <cell r="K5947">
            <v>40753</v>
          </cell>
          <cell r="L5947">
            <v>132750</v>
          </cell>
        </row>
        <row r="5948">
          <cell r="B5948">
            <v>6000000</v>
          </cell>
          <cell r="C5948">
            <v>40021</v>
          </cell>
          <cell r="F5948">
            <v>3802075.1</v>
          </cell>
          <cell r="G5948">
            <v>381991</v>
          </cell>
          <cell r="H5948">
            <v>44.54</v>
          </cell>
          <cell r="I5948">
            <v>0.44540000000000002</v>
          </cell>
          <cell r="J5948">
            <v>40054</v>
          </cell>
          <cell r="K5948">
            <v>40753</v>
          </cell>
          <cell r="L5948">
            <v>159300</v>
          </cell>
        </row>
        <row r="5949">
          <cell r="B5949">
            <v>7000000</v>
          </cell>
          <cell r="C5949">
            <v>40021</v>
          </cell>
          <cell r="F5949">
            <v>4298085.88</v>
          </cell>
          <cell r="G5949">
            <v>445656</v>
          </cell>
          <cell r="H5949">
            <v>44.54</v>
          </cell>
          <cell r="I5949">
            <v>0.44540000000000002</v>
          </cell>
          <cell r="J5949">
            <v>40054</v>
          </cell>
          <cell r="K5949">
            <v>40753</v>
          </cell>
          <cell r="L5949">
            <v>185850</v>
          </cell>
        </row>
        <row r="5950">
          <cell r="B5950">
            <v>3500000</v>
          </cell>
          <cell r="C5950">
            <v>40021</v>
          </cell>
          <cell r="F5950">
            <v>1347.29</v>
          </cell>
          <cell r="G5950">
            <v>356410</v>
          </cell>
          <cell r="H5950">
            <v>38.729999999999997</v>
          </cell>
          <cell r="I5950">
            <v>0.38729999999999998</v>
          </cell>
          <cell r="J5950">
            <v>40054</v>
          </cell>
          <cell r="K5950">
            <v>40388</v>
          </cell>
          <cell r="L5950">
            <v>92750</v>
          </cell>
        </row>
        <row r="5951">
          <cell r="B5951">
            <v>14500000</v>
          </cell>
          <cell r="C5951">
            <v>40021</v>
          </cell>
          <cell r="F5951">
            <v>8411597.9600000009</v>
          </cell>
          <cell r="G5951">
            <v>856495</v>
          </cell>
          <cell r="H5951">
            <v>36.04</v>
          </cell>
          <cell r="I5951">
            <v>0.3604</v>
          </cell>
          <cell r="J5951">
            <v>40054</v>
          </cell>
          <cell r="K5951">
            <v>40753</v>
          </cell>
          <cell r="L5951">
            <v>384975</v>
          </cell>
        </row>
        <row r="5952">
          <cell r="B5952">
            <v>4000000</v>
          </cell>
          <cell r="C5952">
            <v>40021</v>
          </cell>
          <cell r="E5952" t="str">
            <v>P</v>
          </cell>
          <cell r="F5952">
            <v>2363919.88</v>
          </cell>
          <cell r="G5952">
            <v>302221</v>
          </cell>
          <cell r="H5952">
            <v>41.5</v>
          </cell>
          <cell r="I5952">
            <v>0.41499999999999998</v>
          </cell>
          <cell r="J5952">
            <v>40054</v>
          </cell>
          <cell r="K5952">
            <v>40572</v>
          </cell>
          <cell r="L5952">
            <v>106000</v>
          </cell>
        </row>
        <row r="5953">
          <cell r="B5953">
            <v>20000000</v>
          </cell>
          <cell r="C5953">
            <v>40021</v>
          </cell>
          <cell r="F5953">
            <v>9344062.3800000008</v>
          </cell>
          <cell r="G5953">
            <v>1455097</v>
          </cell>
          <cell r="H5953">
            <v>36.090000000000003</v>
          </cell>
          <cell r="I5953">
            <v>0.36090000000000005</v>
          </cell>
          <cell r="J5953">
            <v>40054</v>
          </cell>
          <cell r="K5953">
            <v>40572</v>
          </cell>
          <cell r="L5953">
            <v>530000</v>
          </cell>
        </row>
        <row r="5954">
          <cell r="B5954">
            <v>10000000</v>
          </cell>
          <cell r="C5954">
            <v>40021</v>
          </cell>
          <cell r="F5954">
            <v>5861488.3300000001</v>
          </cell>
          <cell r="G5954">
            <v>636651</v>
          </cell>
          <cell r="H5954">
            <v>44.54</v>
          </cell>
          <cell r="I5954">
            <v>0.44540000000000002</v>
          </cell>
          <cell r="J5954">
            <v>40054</v>
          </cell>
          <cell r="K5954">
            <v>40753</v>
          </cell>
          <cell r="L5954">
            <v>265500</v>
          </cell>
        </row>
        <row r="5955">
          <cell r="B5955">
            <v>4000000</v>
          </cell>
          <cell r="C5955">
            <v>40021</v>
          </cell>
          <cell r="F5955">
            <v>3363637.88</v>
          </cell>
          <cell r="G5955">
            <v>221116</v>
          </cell>
          <cell r="H5955">
            <v>51.88</v>
          </cell>
          <cell r="I5955">
            <v>0.51880000000000004</v>
          </cell>
          <cell r="J5955">
            <v>40054</v>
          </cell>
          <cell r="K5955">
            <v>41119</v>
          </cell>
          <cell r="L5955">
            <v>78000</v>
          </cell>
        </row>
        <row r="5956">
          <cell r="B5956">
            <v>12000000</v>
          </cell>
          <cell r="C5956">
            <v>40021</v>
          </cell>
          <cell r="D5956" t="str">
            <v>A</v>
          </cell>
          <cell r="E5956" t="str">
            <v>T</v>
          </cell>
          <cell r="F5956">
            <v>12802992.35</v>
          </cell>
          <cell r="G5956">
            <v>612429</v>
          </cell>
          <cell r="H5956">
            <v>36.03</v>
          </cell>
          <cell r="I5956">
            <v>0.36030000000000001</v>
          </cell>
          <cell r="J5956">
            <v>40054</v>
          </cell>
          <cell r="K5956">
            <v>40937</v>
          </cell>
          <cell r="L5956">
            <v>294000</v>
          </cell>
        </row>
        <row r="5957">
          <cell r="B5957">
            <v>5000000</v>
          </cell>
          <cell r="C5957">
            <v>40021</v>
          </cell>
          <cell r="F5957">
            <v>2973815.5</v>
          </cell>
          <cell r="G5957">
            <v>318326</v>
          </cell>
          <cell r="H5957">
            <v>44.54</v>
          </cell>
          <cell r="I5957">
            <v>0.44540000000000002</v>
          </cell>
          <cell r="J5957">
            <v>40054</v>
          </cell>
          <cell r="K5957">
            <v>40753</v>
          </cell>
          <cell r="L5957">
            <v>132750</v>
          </cell>
        </row>
        <row r="5958">
          <cell r="B5958">
            <v>5000000</v>
          </cell>
          <cell r="C5958">
            <v>40021</v>
          </cell>
          <cell r="F5958">
            <v>1959948.85</v>
          </cell>
          <cell r="G5958">
            <v>377777</v>
          </cell>
          <cell r="H5958">
            <v>41.5</v>
          </cell>
          <cell r="I5958">
            <v>0.41499999999999998</v>
          </cell>
          <cell r="J5958">
            <v>40054</v>
          </cell>
          <cell r="K5958">
            <v>40572</v>
          </cell>
          <cell r="L5958">
            <v>132500</v>
          </cell>
        </row>
        <row r="5959">
          <cell r="B5959">
            <v>10000000</v>
          </cell>
          <cell r="C5959">
            <v>40021</v>
          </cell>
          <cell r="F5959">
            <v>7949667.3399999999</v>
          </cell>
          <cell r="G5959">
            <v>552789</v>
          </cell>
          <cell r="H5959">
            <v>51.88</v>
          </cell>
          <cell r="I5959">
            <v>0.51880000000000004</v>
          </cell>
          <cell r="J5959">
            <v>40054</v>
          </cell>
          <cell r="K5959">
            <v>41119</v>
          </cell>
          <cell r="L5959">
            <v>195000</v>
          </cell>
        </row>
        <row r="5960">
          <cell r="B5960">
            <v>5000000</v>
          </cell>
          <cell r="C5960">
            <v>40021</v>
          </cell>
          <cell r="F5960">
            <v>3282310.45</v>
          </cell>
          <cell r="G5960">
            <v>318326</v>
          </cell>
          <cell r="H5960">
            <v>44.54</v>
          </cell>
          <cell r="I5960">
            <v>0.44540000000000002</v>
          </cell>
          <cell r="J5960">
            <v>40054</v>
          </cell>
          <cell r="K5960">
            <v>40753</v>
          </cell>
          <cell r="L5960">
            <v>132750</v>
          </cell>
        </row>
        <row r="5961">
          <cell r="B5961">
            <v>5000000</v>
          </cell>
          <cell r="C5961">
            <v>40021</v>
          </cell>
          <cell r="F5961">
            <v>2372669.92</v>
          </cell>
          <cell r="G5961">
            <v>377777</v>
          </cell>
          <cell r="H5961">
            <v>41.5</v>
          </cell>
          <cell r="I5961">
            <v>0.41499999999999998</v>
          </cell>
          <cell r="J5961">
            <v>40054</v>
          </cell>
          <cell r="K5961">
            <v>40572</v>
          </cell>
          <cell r="L5961">
            <v>132500</v>
          </cell>
        </row>
        <row r="5962">
          <cell r="B5962">
            <v>7000000</v>
          </cell>
          <cell r="C5962">
            <v>40021</v>
          </cell>
          <cell r="F5962">
            <v>708050.3</v>
          </cell>
          <cell r="G5962">
            <v>712819</v>
          </cell>
          <cell r="H5962">
            <v>38.729999999999997</v>
          </cell>
          <cell r="I5962">
            <v>0.38729999999999998</v>
          </cell>
          <cell r="J5962">
            <v>40054</v>
          </cell>
          <cell r="K5962">
            <v>40388</v>
          </cell>
          <cell r="L5962">
            <v>185500</v>
          </cell>
        </row>
        <row r="5963">
          <cell r="B5963">
            <v>2000000</v>
          </cell>
          <cell r="C5963">
            <v>40021</v>
          </cell>
          <cell r="E5963" t="str">
            <v>R</v>
          </cell>
          <cell r="F5963">
            <v>1145468.96</v>
          </cell>
          <cell r="G5963">
            <v>203663</v>
          </cell>
          <cell r="H5963">
            <v>38.729999999999997</v>
          </cell>
          <cell r="I5963">
            <v>0.38729999999999998</v>
          </cell>
          <cell r="J5963">
            <v>40054</v>
          </cell>
          <cell r="K5963">
            <v>40388</v>
          </cell>
          <cell r="L5963">
            <v>53000</v>
          </cell>
        </row>
        <row r="5964">
          <cell r="B5964">
            <v>5000000</v>
          </cell>
          <cell r="C5964">
            <v>40021</v>
          </cell>
          <cell r="F5964">
            <v>3078828.67</v>
          </cell>
          <cell r="G5964">
            <v>318326</v>
          </cell>
          <cell r="H5964">
            <v>44.54</v>
          </cell>
          <cell r="I5964">
            <v>0.44540000000000002</v>
          </cell>
          <cell r="J5964">
            <v>40054</v>
          </cell>
          <cell r="K5964">
            <v>40753</v>
          </cell>
          <cell r="L5964">
            <v>132750</v>
          </cell>
        </row>
        <row r="5965">
          <cell r="B5965">
            <v>7000000</v>
          </cell>
          <cell r="C5965">
            <v>40021</v>
          </cell>
          <cell r="E5965" t="str">
            <v>R</v>
          </cell>
          <cell r="F5965">
            <v>3368536.9</v>
          </cell>
          <cell r="G5965">
            <v>712819</v>
          </cell>
          <cell r="H5965">
            <v>38.729999999999997</v>
          </cell>
          <cell r="I5965">
            <v>0.38729999999999998</v>
          </cell>
          <cell r="J5965">
            <v>40054</v>
          </cell>
          <cell r="K5965">
            <v>40388</v>
          </cell>
          <cell r="L5965">
            <v>185500</v>
          </cell>
        </row>
        <row r="5966">
          <cell r="B5966">
            <v>3500000</v>
          </cell>
          <cell r="C5966">
            <v>40021</v>
          </cell>
          <cell r="E5966" t="str">
            <v>P</v>
          </cell>
          <cell r="F5966">
            <v>677766.12</v>
          </cell>
          <cell r="G5966">
            <v>356410</v>
          </cell>
          <cell r="H5966">
            <v>38.729999999999997</v>
          </cell>
          <cell r="I5966">
            <v>0.38729999999999998</v>
          </cell>
          <cell r="J5966">
            <v>40054</v>
          </cell>
          <cell r="K5966">
            <v>40388</v>
          </cell>
          <cell r="L5966">
            <v>92750</v>
          </cell>
        </row>
        <row r="5967">
          <cell r="B5967">
            <v>4000000</v>
          </cell>
          <cell r="C5967">
            <v>40021</v>
          </cell>
          <cell r="F5967">
            <v>1575111.48</v>
          </cell>
          <cell r="G5967">
            <v>302221</v>
          </cell>
          <cell r="H5967">
            <v>41.5</v>
          </cell>
          <cell r="I5967">
            <v>0.41499999999999998</v>
          </cell>
          <cell r="J5967">
            <v>40054</v>
          </cell>
          <cell r="K5967">
            <v>40572</v>
          </cell>
          <cell r="L5967">
            <v>106000</v>
          </cell>
        </row>
        <row r="5968">
          <cell r="B5968">
            <v>10000000</v>
          </cell>
          <cell r="C5968">
            <v>40021</v>
          </cell>
          <cell r="E5968" t="str">
            <v>P</v>
          </cell>
          <cell r="F5968">
            <v>7455089.3300000001</v>
          </cell>
          <cell r="G5968">
            <v>636651</v>
          </cell>
          <cell r="H5968">
            <v>44.54</v>
          </cell>
          <cell r="I5968">
            <v>0.44540000000000002</v>
          </cell>
          <cell r="J5968">
            <v>40054</v>
          </cell>
          <cell r="K5968">
            <v>40753</v>
          </cell>
          <cell r="L5968">
            <v>265500</v>
          </cell>
        </row>
        <row r="5969">
          <cell r="B5969">
            <v>5000000</v>
          </cell>
          <cell r="C5969">
            <v>40021</v>
          </cell>
          <cell r="F5969">
            <v>2506574.9900000002</v>
          </cell>
          <cell r="G5969">
            <v>377777</v>
          </cell>
          <cell r="H5969">
            <v>41.5</v>
          </cell>
          <cell r="I5969">
            <v>0.41499999999999998</v>
          </cell>
          <cell r="J5969">
            <v>40054</v>
          </cell>
          <cell r="K5969">
            <v>40572</v>
          </cell>
          <cell r="L5969">
            <v>132500</v>
          </cell>
        </row>
        <row r="5970">
          <cell r="B5970">
            <v>10000000</v>
          </cell>
          <cell r="C5970">
            <v>40021</v>
          </cell>
          <cell r="E5970" t="str">
            <v>R</v>
          </cell>
          <cell r="F5970">
            <v>9844847.4100000001</v>
          </cell>
          <cell r="G5970">
            <v>583344</v>
          </cell>
          <cell r="H5970">
            <v>48.86</v>
          </cell>
          <cell r="I5970">
            <v>0.48859999999999998</v>
          </cell>
          <cell r="J5970">
            <v>40054</v>
          </cell>
          <cell r="K5970">
            <v>40937</v>
          </cell>
          <cell r="L5970">
            <v>245000</v>
          </cell>
        </row>
        <row r="5971">
          <cell r="B5971">
            <v>11000000</v>
          </cell>
          <cell r="C5971">
            <v>40021</v>
          </cell>
          <cell r="F5971">
            <v>6307331.6100000003</v>
          </cell>
          <cell r="G5971">
            <v>649755</v>
          </cell>
          <cell r="H5971">
            <v>36.04</v>
          </cell>
          <cell r="I5971">
            <v>0.3604</v>
          </cell>
          <cell r="J5971">
            <v>40054</v>
          </cell>
          <cell r="K5971">
            <v>40753</v>
          </cell>
          <cell r="L5971">
            <v>292050</v>
          </cell>
        </row>
        <row r="5972">
          <cell r="B5972">
            <v>4000000</v>
          </cell>
          <cell r="C5972">
            <v>40021</v>
          </cell>
          <cell r="D5972" t="str">
            <v>A</v>
          </cell>
          <cell r="E5972" t="str">
            <v>T</v>
          </cell>
          <cell r="F5972">
            <v>3030595.78</v>
          </cell>
          <cell r="G5972">
            <v>407325</v>
          </cell>
          <cell r="H5972">
            <v>38.729999999999997</v>
          </cell>
          <cell r="I5972">
            <v>0.38729999999999998</v>
          </cell>
          <cell r="J5972">
            <v>40054</v>
          </cell>
          <cell r="K5972">
            <v>40388</v>
          </cell>
          <cell r="L5972">
            <v>106000</v>
          </cell>
        </row>
        <row r="5973">
          <cell r="B5973">
            <v>5000000</v>
          </cell>
          <cell r="C5973">
            <v>40021</v>
          </cell>
          <cell r="F5973">
            <v>2903120.44</v>
          </cell>
          <cell r="G5973">
            <v>318326</v>
          </cell>
          <cell r="H5973">
            <v>44.54</v>
          </cell>
          <cell r="I5973">
            <v>0.44540000000000002</v>
          </cell>
          <cell r="J5973">
            <v>40054</v>
          </cell>
          <cell r="K5973">
            <v>40753</v>
          </cell>
          <cell r="L5973">
            <v>132750</v>
          </cell>
        </row>
        <row r="5974">
          <cell r="B5974">
            <v>6000000</v>
          </cell>
          <cell r="C5974">
            <v>40021</v>
          </cell>
          <cell r="F5974">
            <v>2367870.7200000002</v>
          </cell>
          <cell r="G5974">
            <v>453332</v>
          </cell>
          <cell r="H5974">
            <v>41.5</v>
          </cell>
          <cell r="I5974">
            <v>0.41499999999999998</v>
          </cell>
          <cell r="J5974">
            <v>40054</v>
          </cell>
          <cell r="K5974">
            <v>40572</v>
          </cell>
          <cell r="L5974">
            <v>159000</v>
          </cell>
        </row>
        <row r="5975">
          <cell r="B5975">
            <v>20000000</v>
          </cell>
          <cell r="C5975">
            <v>40021</v>
          </cell>
          <cell r="F5975">
            <v>11517609.42</v>
          </cell>
          <cell r="G5975">
            <v>1181373</v>
          </cell>
          <cell r="H5975">
            <v>36.04</v>
          </cell>
          <cell r="I5975">
            <v>0.3604</v>
          </cell>
          <cell r="J5975">
            <v>40054</v>
          </cell>
          <cell r="K5975">
            <v>40753</v>
          </cell>
          <cell r="L5975">
            <v>531000</v>
          </cell>
        </row>
        <row r="5976">
          <cell r="B5976">
            <v>10000000</v>
          </cell>
          <cell r="C5976">
            <v>40021</v>
          </cell>
          <cell r="F5976">
            <v>6743871</v>
          </cell>
          <cell r="G5976">
            <v>636651</v>
          </cell>
          <cell r="H5976">
            <v>44.54</v>
          </cell>
          <cell r="I5976">
            <v>0.44540000000000002</v>
          </cell>
          <cell r="J5976">
            <v>40054</v>
          </cell>
          <cell r="K5976">
            <v>40753</v>
          </cell>
          <cell r="L5976">
            <v>265500</v>
          </cell>
        </row>
        <row r="5977">
          <cell r="B5977">
            <v>4000000</v>
          </cell>
          <cell r="C5977">
            <v>40021</v>
          </cell>
          <cell r="F5977">
            <v>2721259.53</v>
          </cell>
          <cell r="G5977">
            <v>254661</v>
          </cell>
          <cell r="H5977">
            <v>44.54</v>
          </cell>
          <cell r="I5977">
            <v>0.44540000000000002</v>
          </cell>
          <cell r="J5977">
            <v>40054</v>
          </cell>
          <cell r="K5977">
            <v>40753</v>
          </cell>
          <cell r="L5977">
            <v>106200</v>
          </cell>
        </row>
        <row r="5978">
          <cell r="B5978">
            <v>9000000</v>
          </cell>
          <cell r="C5978">
            <v>40021</v>
          </cell>
          <cell r="E5978" t="str">
            <v>P</v>
          </cell>
          <cell r="F5978">
            <v>6231686.71</v>
          </cell>
          <cell r="G5978">
            <v>572986</v>
          </cell>
          <cell r="H5978">
            <v>44.54</v>
          </cell>
          <cell r="I5978">
            <v>0.44540000000000002</v>
          </cell>
          <cell r="J5978">
            <v>40054</v>
          </cell>
          <cell r="K5978">
            <v>40753</v>
          </cell>
          <cell r="L5978">
            <v>238950</v>
          </cell>
        </row>
        <row r="5979">
          <cell r="B5979">
            <v>5000000</v>
          </cell>
          <cell r="C5979">
            <v>40021</v>
          </cell>
          <cell r="D5979" t="str">
            <v>A</v>
          </cell>
          <cell r="E5979" t="str">
            <v>T</v>
          </cell>
          <cell r="F5979">
            <v>6185156.2300000004</v>
          </cell>
          <cell r="G5979">
            <v>318326</v>
          </cell>
          <cell r="H5979">
            <v>44.54</v>
          </cell>
          <cell r="I5979">
            <v>0.44540000000000002</v>
          </cell>
          <cell r="J5979">
            <v>40054</v>
          </cell>
          <cell r="K5979">
            <v>40753</v>
          </cell>
          <cell r="L5979">
            <v>132750</v>
          </cell>
        </row>
        <row r="5980">
          <cell r="B5980">
            <v>5000000</v>
          </cell>
          <cell r="C5980">
            <v>40021</v>
          </cell>
          <cell r="D5980" t="str">
            <v>A</v>
          </cell>
          <cell r="E5980" t="str">
            <v>S</v>
          </cell>
          <cell r="F5980">
            <v>5227967.3</v>
          </cell>
          <cell r="G5980">
            <v>318326</v>
          </cell>
          <cell r="H5980">
            <v>44.54</v>
          </cell>
          <cell r="I5980">
            <v>0.44540000000000002</v>
          </cell>
          <cell r="J5980">
            <v>40054</v>
          </cell>
          <cell r="K5980">
            <v>40753</v>
          </cell>
          <cell r="L5980">
            <v>132750</v>
          </cell>
        </row>
        <row r="5981">
          <cell r="B5981">
            <v>28500000</v>
          </cell>
          <cell r="C5981">
            <v>40021</v>
          </cell>
          <cell r="D5981" t="str">
            <v>A</v>
          </cell>
          <cell r="E5981" t="str">
            <v>S</v>
          </cell>
          <cell r="F5981">
            <v>28906324.289999999</v>
          </cell>
          <cell r="G5981">
            <v>1304597</v>
          </cell>
          <cell r="H5981">
            <v>35.950000000000003</v>
          </cell>
          <cell r="I5981">
            <v>0.35950000000000004</v>
          </cell>
          <cell r="J5981">
            <v>40054</v>
          </cell>
          <cell r="K5981">
            <v>41119</v>
          </cell>
          <cell r="L5981">
            <v>555750</v>
          </cell>
        </row>
        <row r="5982">
          <cell r="B5982">
            <v>40000000</v>
          </cell>
          <cell r="C5982">
            <v>40021</v>
          </cell>
          <cell r="F5982">
            <v>30493625.399999999</v>
          </cell>
          <cell r="G5982">
            <v>1831013</v>
          </cell>
          <cell r="H5982">
            <v>35.950000000000003</v>
          </cell>
          <cell r="I5982">
            <v>0.35950000000000004</v>
          </cell>
          <cell r="J5982">
            <v>40054</v>
          </cell>
          <cell r="K5982">
            <v>41119</v>
          </cell>
          <cell r="L5982">
            <v>780000</v>
          </cell>
        </row>
        <row r="5983">
          <cell r="B5983">
            <v>5000000</v>
          </cell>
          <cell r="C5983">
            <v>40021</v>
          </cell>
          <cell r="F5983">
            <v>2478207.4</v>
          </cell>
          <cell r="G5983">
            <v>277843</v>
          </cell>
          <cell r="H5983">
            <v>29.33</v>
          </cell>
          <cell r="I5983">
            <v>0.29330000000000001</v>
          </cell>
          <cell r="J5983">
            <v>40054</v>
          </cell>
          <cell r="K5983">
            <v>40753</v>
          </cell>
          <cell r="L5983">
            <v>82250</v>
          </cell>
        </row>
        <row r="5984">
          <cell r="B5984">
            <v>2500000</v>
          </cell>
          <cell r="C5984">
            <v>40021</v>
          </cell>
          <cell r="E5984" t="str">
            <v>P</v>
          </cell>
          <cell r="F5984">
            <v>797372.91</v>
          </cell>
          <cell r="G5984">
            <v>254579</v>
          </cell>
          <cell r="H5984">
            <v>38.729999999999997</v>
          </cell>
          <cell r="I5984">
            <v>0.38729999999999998</v>
          </cell>
          <cell r="J5984">
            <v>40054</v>
          </cell>
          <cell r="K5984">
            <v>40388</v>
          </cell>
          <cell r="L5984">
            <v>66250</v>
          </cell>
        </row>
        <row r="5985">
          <cell r="B5985">
            <v>6500000</v>
          </cell>
          <cell r="C5985">
            <v>40021</v>
          </cell>
          <cell r="D5985" t="str">
            <v>A</v>
          </cell>
          <cell r="E5985" t="str">
            <v>S</v>
          </cell>
          <cell r="F5985">
            <v>6478611.6500000004</v>
          </cell>
          <cell r="G5985">
            <v>413824</v>
          </cell>
          <cell r="H5985">
            <v>44.54</v>
          </cell>
          <cell r="I5985">
            <v>0.44540000000000002</v>
          </cell>
          <cell r="J5985">
            <v>40054</v>
          </cell>
          <cell r="K5985">
            <v>40753</v>
          </cell>
          <cell r="L5985">
            <v>172575</v>
          </cell>
        </row>
        <row r="5986">
          <cell r="B5986">
            <v>6500000</v>
          </cell>
          <cell r="C5986">
            <v>40021</v>
          </cell>
          <cell r="F5986">
            <v>4526930.88</v>
          </cell>
          <cell r="G5986">
            <v>379174</v>
          </cell>
          <cell r="H5986">
            <v>48.86</v>
          </cell>
          <cell r="I5986">
            <v>0.48859999999999998</v>
          </cell>
          <cell r="J5986">
            <v>40054</v>
          </cell>
          <cell r="K5986">
            <v>40937</v>
          </cell>
          <cell r="L5986">
            <v>159250</v>
          </cell>
        </row>
        <row r="5987">
          <cell r="B5987">
            <v>20000000</v>
          </cell>
          <cell r="C5987">
            <v>40021</v>
          </cell>
          <cell r="F5987">
            <v>12947086.35</v>
          </cell>
          <cell r="G5987">
            <v>1181373</v>
          </cell>
          <cell r="H5987">
            <v>36.04</v>
          </cell>
          <cell r="I5987">
            <v>0.3604</v>
          </cell>
          <cell r="J5987">
            <v>40054</v>
          </cell>
          <cell r="K5987">
            <v>40753</v>
          </cell>
          <cell r="L5987">
            <v>531000</v>
          </cell>
        </row>
        <row r="5988">
          <cell r="B5988">
            <v>3500000</v>
          </cell>
          <cell r="C5988">
            <v>40021</v>
          </cell>
          <cell r="E5988" t="str">
            <v>P</v>
          </cell>
          <cell r="F5988">
            <v>819629.75</v>
          </cell>
          <cell r="G5988">
            <v>356410</v>
          </cell>
          <cell r="H5988">
            <v>38.729999999999997</v>
          </cell>
          <cell r="I5988">
            <v>0.38729999999999998</v>
          </cell>
          <cell r="J5988">
            <v>40054</v>
          </cell>
          <cell r="K5988">
            <v>40388</v>
          </cell>
          <cell r="L5988">
            <v>92750</v>
          </cell>
        </row>
        <row r="5989">
          <cell r="B5989">
            <v>4000000</v>
          </cell>
          <cell r="C5989">
            <v>40021</v>
          </cell>
          <cell r="F5989">
            <v>1612851.05</v>
          </cell>
          <cell r="G5989">
            <v>302221</v>
          </cell>
          <cell r="H5989">
            <v>41.5</v>
          </cell>
          <cell r="I5989">
            <v>0.41499999999999998</v>
          </cell>
          <cell r="J5989">
            <v>40054</v>
          </cell>
          <cell r="K5989">
            <v>40572</v>
          </cell>
          <cell r="L5989">
            <v>106000</v>
          </cell>
        </row>
        <row r="5990">
          <cell r="B5990">
            <v>12000000</v>
          </cell>
          <cell r="C5990">
            <v>40021</v>
          </cell>
          <cell r="F5990">
            <v>7778378.3799999999</v>
          </cell>
          <cell r="G5990">
            <v>708824</v>
          </cell>
          <cell r="H5990">
            <v>36.04</v>
          </cell>
          <cell r="I5990">
            <v>0.3604</v>
          </cell>
          <cell r="J5990">
            <v>40054</v>
          </cell>
          <cell r="K5990">
            <v>40753</v>
          </cell>
          <cell r="L5990">
            <v>318600</v>
          </cell>
        </row>
        <row r="5991">
          <cell r="B5991">
            <v>2000000</v>
          </cell>
          <cell r="C5991">
            <v>40021</v>
          </cell>
          <cell r="F5991">
            <v>55.34</v>
          </cell>
          <cell r="G5991">
            <v>203663</v>
          </cell>
          <cell r="H5991">
            <v>38.729999999999997</v>
          </cell>
          <cell r="I5991">
            <v>0.38729999999999998</v>
          </cell>
          <cell r="J5991">
            <v>40054</v>
          </cell>
          <cell r="K5991">
            <v>40388</v>
          </cell>
          <cell r="L5991">
            <v>53000</v>
          </cell>
        </row>
        <row r="5992">
          <cell r="B5992">
            <v>10000000</v>
          </cell>
          <cell r="C5992">
            <v>40021</v>
          </cell>
          <cell r="F5992">
            <v>3859282.9</v>
          </cell>
          <cell r="G5992">
            <v>727549</v>
          </cell>
          <cell r="H5992">
            <v>36.090000000000003</v>
          </cell>
          <cell r="I5992">
            <v>0.36090000000000005</v>
          </cell>
          <cell r="J5992">
            <v>40054</v>
          </cell>
          <cell r="K5992">
            <v>40572</v>
          </cell>
          <cell r="L5992">
            <v>265000</v>
          </cell>
        </row>
        <row r="5993">
          <cell r="B5993">
            <v>5000000</v>
          </cell>
          <cell r="C5993">
            <v>40021</v>
          </cell>
          <cell r="F5993">
            <v>19414.900000000001</v>
          </cell>
          <cell r="G5993">
            <v>509157</v>
          </cell>
          <cell r="H5993">
            <v>38.729999999999997</v>
          </cell>
          <cell r="I5993">
            <v>0.38729999999999998</v>
          </cell>
          <cell r="J5993">
            <v>40054</v>
          </cell>
          <cell r="K5993">
            <v>40388</v>
          </cell>
          <cell r="L5993">
            <v>132500</v>
          </cell>
        </row>
        <row r="5994">
          <cell r="B5994">
            <v>5000000</v>
          </cell>
          <cell r="C5994">
            <v>40021</v>
          </cell>
          <cell r="F5994">
            <v>2955968.03</v>
          </cell>
          <cell r="G5994">
            <v>318326</v>
          </cell>
          <cell r="H5994">
            <v>44.54</v>
          </cell>
          <cell r="I5994">
            <v>0.44540000000000002</v>
          </cell>
          <cell r="J5994">
            <v>40054</v>
          </cell>
          <cell r="K5994">
            <v>40753</v>
          </cell>
          <cell r="L5994">
            <v>132750</v>
          </cell>
        </row>
        <row r="5995">
          <cell r="B5995">
            <v>3000000</v>
          </cell>
          <cell r="C5995">
            <v>40021</v>
          </cell>
          <cell r="F5995">
            <v>1161686.26</v>
          </cell>
          <cell r="G5995">
            <v>226666</v>
          </cell>
          <cell r="H5995">
            <v>41.5</v>
          </cell>
          <cell r="I5995">
            <v>0.41499999999999998</v>
          </cell>
          <cell r="J5995">
            <v>40054</v>
          </cell>
          <cell r="K5995">
            <v>40572</v>
          </cell>
          <cell r="L5995">
            <v>79500</v>
          </cell>
        </row>
        <row r="5996">
          <cell r="B5996">
            <v>3000000</v>
          </cell>
          <cell r="C5996">
            <v>40021</v>
          </cell>
          <cell r="E5996" t="str">
            <v>P</v>
          </cell>
          <cell r="F5996">
            <v>2597405.36</v>
          </cell>
          <cell r="G5996">
            <v>190996</v>
          </cell>
          <cell r="H5996">
            <v>44.54</v>
          </cell>
          <cell r="I5996">
            <v>0.44540000000000002</v>
          </cell>
          <cell r="J5996">
            <v>40054</v>
          </cell>
          <cell r="K5996">
            <v>40753</v>
          </cell>
          <cell r="L5996">
            <v>79650</v>
          </cell>
        </row>
        <row r="5997">
          <cell r="B5997">
            <v>10000000</v>
          </cell>
          <cell r="C5997">
            <v>40021</v>
          </cell>
          <cell r="F5997">
            <v>7941499.4699999997</v>
          </cell>
          <cell r="G5997">
            <v>552789</v>
          </cell>
          <cell r="H5997">
            <v>51.88</v>
          </cell>
          <cell r="I5997">
            <v>0.51880000000000004</v>
          </cell>
          <cell r="J5997">
            <v>40054</v>
          </cell>
          <cell r="K5997">
            <v>41119</v>
          </cell>
          <cell r="L5997">
            <v>195000</v>
          </cell>
        </row>
        <row r="5998">
          <cell r="B5998">
            <v>5000000</v>
          </cell>
          <cell r="C5998">
            <v>40021</v>
          </cell>
          <cell r="D5998" t="str">
            <v>A</v>
          </cell>
          <cell r="E5998" t="str">
            <v>S</v>
          </cell>
          <cell r="F5998">
            <v>3343086.29</v>
          </cell>
          <cell r="G5998">
            <v>509157</v>
          </cell>
          <cell r="H5998">
            <v>38.729999999999997</v>
          </cell>
          <cell r="I5998">
            <v>0.38729999999999998</v>
          </cell>
          <cell r="J5998">
            <v>40054</v>
          </cell>
          <cell r="K5998">
            <v>40388</v>
          </cell>
          <cell r="L5998">
            <v>132500</v>
          </cell>
        </row>
        <row r="5999">
          <cell r="B5999">
            <v>12000000</v>
          </cell>
          <cell r="C5999">
            <v>40021</v>
          </cell>
          <cell r="F5999">
            <v>4607030.71</v>
          </cell>
          <cell r="G5999">
            <v>873058</v>
          </cell>
          <cell r="H5999">
            <v>36.090000000000003</v>
          </cell>
          <cell r="I5999">
            <v>0.36090000000000005</v>
          </cell>
          <cell r="J5999">
            <v>40054</v>
          </cell>
          <cell r="K5999">
            <v>40572</v>
          </cell>
          <cell r="L5999">
            <v>318000</v>
          </cell>
        </row>
        <row r="6000">
          <cell r="B6000">
            <v>10000000</v>
          </cell>
          <cell r="C6000">
            <v>40021</v>
          </cell>
          <cell r="E6000" t="str">
            <v>P</v>
          </cell>
          <cell r="F6000">
            <v>7499211.2300000004</v>
          </cell>
          <cell r="G6000">
            <v>636651</v>
          </cell>
          <cell r="H6000">
            <v>44.54</v>
          </cell>
          <cell r="I6000">
            <v>0.44540000000000002</v>
          </cell>
          <cell r="J6000">
            <v>40054</v>
          </cell>
          <cell r="K6000">
            <v>40753</v>
          </cell>
          <cell r="L6000">
            <v>265500</v>
          </cell>
        </row>
        <row r="6001">
          <cell r="B6001">
            <v>5000000</v>
          </cell>
          <cell r="C6001">
            <v>40021</v>
          </cell>
          <cell r="F6001">
            <v>2844575.45</v>
          </cell>
          <cell r="G6001">
            <v>318326</v>
          </cell>
          <cell r="H6001">
            <v>44.54</v>
          </cell>
          <cell r="I6001">
            <v>0.44540000000000002</v>
          </cell>
          <cell r="J6001">
            <v>40054</v>
          </cell>
          <cell r="K6001">
            <v>40753</v>
          </cell>
          <cell r="L6001">
            <v>132750</v>
          </cell>
        </row>
        <row r="6002">
          <cell r="B6002">
            <v>11000000</v>
          </cell>
          <cell r="C6002">
            <v>40021</v>
          </cell>
          <cell r="F6002">
            <v>8645439.4800000004</v>
          </cell>
          <cell r="G6002">
            <v>503529</v>
          </cell>
          <cell r="H6002">
            <v>35.950000000000003</v>
          </cell>
          <cell r="I6002">
            <v>0.35950000000000004</v>
          </cell>
          <cell r="J6002">
            <v>40054</v>
          </cell>
          <cell r="K6002">
            <v>41119</v>
          </cell>
          <cell r="L6002">
            <v>214500</v>
          </cell>
        </row>
        <row r="6003">
          <cell r="B6003">
            <v>3500000</v>
          </cell>
          <cell r="C6003">
            <v>40021</v>
          </cell>
          <cell r="F6003">
            <v>2049334.39</v>
          </cell>
          <cell r="G6003">
            <v>222828</v>
          </cell>
          <cell r="H6003">
            <v>44.54</v>
          </cell>
          <cell r="I6003">
            <v>0.44540000000000002</v>
          </cell>
          <cell r="J6003">
            <v>40054</v>
          </cell>
          <cell r="K6003">
            <v>40753</v>
          </cell>
          <cell r="L6003">
            <v>92925</v>
          </cell>
        </row>
        <row r="6004">
          <cell r="B6004">
            <v>10500000</v>
          </cell>
          <cell r="C6004">
            <v>40021</v>
          </cell>
          <cell r="F6004">
            <v>0.01</v>
          </cell>
          <cell r="G6004">
            <v>1054538</v>
          </cell>
          <cell r="H6004">
            <v>35.94</v>
          </cell>
          <cell r="I6004">
            <v>0.3594</v>
          </cell>
          <cell r="J6004">
            <v>40054</v>
          </cell>
          <cell r="K6004">
            <v>40388</v>
          </cell>
          <cell r="L6004">
            <v>278250</v>
          </cell>
        </row>
        <row r="6005">
          <cell r="B6005">
            <v>15000000</v>
          </cell>
          <cell r="C6005">
            <v>40021</v>
          </cell>
          <cell r="F6005">
            <v>9362437.5299999993</v>
          </cell>
          <cell r="G6005">
            <v>886030</v>
          </cell>
          <cell r="H6005">
            <v>36.04</v>
          </cell>
          <cell r="I6005">
            <v>0.3604</v>
          </cell>
          <cell r="J6005">
            <v>40054</v>
          </cell>
          <cell r="K6005">
            <v>40753</v>
          </cell>
          <cell r="L6005">
            <v>398250</v>
          </cell>
        </row>
        <row r="6006">
          <cell r="B6006">
            <v>20000000</v>
          </cell>
          <cell r="C6006">
            <v>40021</v>
          </cell>
          <cell r="F6006">
            <v>11958338.9</v>
          </cell>
          <cell r="G6006">
            <v>1181373</v>
          </cell>
          <cell r="H6006">
            <v>36.04</v>
          </cell>
          <cell r="I6006">
            <v>0.3604</v>
          </cell>
          <cell r="J6006">
            <v>40054</v>
          </cell>
          <cell r="K6006">
            <v>40753</v>
          </cell>
          <cell r="L6006">
            <v>531000</v>
          </cell>
        </row>
        <row r="6007">
          <cell r="B6007">
            <v>6000000</v>
          </cell>
          <cell r="C6007">
            <v>40021</v>
          </cell>
          <cell r="F6007">
            <v>3739132.75</v>
          </cell>
          <cell r="G6007">
            <v>381991</v>
          </cell>
          <cell r="H6007">
            <v>44.54</v>
          </cell>
          <cell r="I6007">
            <v>0.44540000000000002</v>
          </cell>
          <cell r="J6007">
            <v>40054</v>
          </cell>
          <cell r="K6007">
            <v>40753</v>
          </cell>
          <cell r="L6007">
            <v>159300</v>
          </cell>
        </row>
        <row r="6008">
          <cell r="B6008">
            <v>5000000</v>
          </cell>
          <cell r="C6008">
            <v>40021</v>
          </cell>
          <cell r="F6008">
            <v>3912264.32</v>
          </cell>
          <cell r="G6008">
            <v>276395</v>
          </cell>
          <cell r="H6008">
            <v>51.88</v>
          </cell>
          <cell r="I6008">
            <v>0.51880000000000004</v>
          </cell>
          <cell r="J6008">
            <v>40054</v>
          </cell>
          <cell r="K6008">
            <v>41119</v>
          </cell>
          <cell r="L6008">
            <v>97500</v>
          </cell>
        </row>
        <row r="6009">
          <cell r="B6009">
            <v>4500000</v>
          </cell>
          <cell r="C6009">
            <v>40021</v>
          </cell>
          <cell r="E6009" t="str">
            <v>Q</v>
          </cell>
          <cell r="F6009">
            <v>3177470.06</v>
          </cell>
          <cell r="G6009">
            <v>339999</v>
          </cell>
          <cell r="H6009">
            <v>41.5</v>
          </cell>
          <cell r="I6009">
            <v>0.41499999999999998</v>
          </cell>
          <cell r="J6009">
            <v>40054</v>
          </cell>
          <cell r="K6009">
            <v>40572</v>
          </cell>
          <cell r="L6009">
            <v>119250</v>
          </cell>
        </row>
        <row r="6010">
          <cell r="B6010">
            <v>5000000</v>
          </cell>
          <cell r="C6010">
            <v>40021</v>
          </cell>
          <cell r="F6010">
            <v>1966059.42</v>
          </cell>
          <cell r="G6010">
            <v>377777</v>
          </cell>
          <cell r="H6010">
            <v>41.5</v>
          </cell>
          <cell r="I6010">
            <v>0.41499999999999998</v>
          </cell>
          <cell r="J6010">
            <v>40054</v>
          </cell>
          <cell r="K6010">
            <v>40572</v>
          </cell>
          <cell r="L6010">
            <v>132500</v>
          </cell>
        </row>
        <row r="6011">
          <cell r="B6011">
            <v>5000000</v>
          </cell>
          <cell r="C6011">
            <v>40021</v>
          </cell>
          <cell r="F6011">
            <v>3969457.15</v>
          </cell>
          <cell r="G6011">
            <v>276395</v>
          </cell>
          <cell r="H6011">
            <v>51.88</v>
          </cell>
          <cell r="I6011">
            <v>0.51880000000000004</v>
          </cell>
          <cell r="J6011">
            <v>40054</v>
          </cell>
          <cell r="K6011">
            <v>41119</v>
          </cell>
          <cell r="L6011">
            <v>97500</v>
          </cell>
        </row>
        <row r="6012">
          <cell r="B6012">
            <v>6000000</v>
          </cell>
          <cell r="C6012">
            <v>40022</v>
          </cell>
          <cell r="E6012" t="str">
            <v>P</v>
          </cell>
          <cell r="F6012">
            <v>3994586.81</v>
          </cell>
          <cell r="G6012">
            <v>453332</v>
          </cell>
          <cell r="H6012">
            <v>41.5</v>
          </cell>
          <cell r="I6012">
            <v>0.41499999999999998</v>
          </cell>
          <cell r="J6012">
            <v>40057</v>
          </cell>
          <cell r="K6012">
            <v>40575</v>
          </cell>
          <cell r="L6012">
            <v>159000</v>
          </cell>
        </row>
        <row r="6013">
          <cell r="B6013">
            <v>10000000</v>
          </cell>
          <cell r="C6013">
            <v>40022</v>
          </cell>
          <cell r="F6013">
            <v>6106056.9699999997</v>
          </cell>
          <cell r="G6013">
            <v>636651</v>
          </cell>
          <cell r="H6013">
            <v>44.54</v>
          </cell>
          <cell r="I6013">
            <v>0.44540000000000002</v>
          </cell>
          <cell r="J6013">
            <v>40057</v>
          </cell>
          <cell r="K6013">
            <v>40756</v>
          </cell>
          <cell r="L6013">
            <v>265500</v>
          </cell>
        </row>
        <row r="6014">
          <cell r="B6014">
            <v>10000000</v>
          </cell>
          <cell r="C6014">
            <v>40022</v>
          </cell>
          <cell r="E6014" t="str">
            <v>R</v>
          </cell>
          <cell r="F6014">
            <v>10683931.609999999</v>
          </cell>
          <cell r="G6014">
            <v>552789</v>
          </cell>
          <cell r="H6014">
            <v>51.88</v>
          </cell>
          <cell r="I6014">
            <v>0.51880000000000004</v>
          </cell>
          <cell r="J6014">
            <v>40057</v>
          </cell>
          <cell r="K6014">
            <v>41122</v>
          </cell>
          <cell r="L6014">
            <v>195000</v>
          </cell>
        </row>
        <row r="6015">
          <cell r="B6015">
            <v>3000000</v>
          </cell>
          <cell r="C6015">
            <v>40022</v>
          </cell>
          <cell r="F6015">
            <v>1415796.51</v>
          </cell>
          <cell r="G6015">
            <v>226666</v>
          </cell>
          <cell r="H6015">
            <v>41.5</v>
          </cell>
          <cell r="I6015">
            <v>0.41499999999999998</v>
          </cell>
          <cell r="J6015">
            <v>40057</v>
          </cell>
          <cell r="K6015">
            <v>40575</v>
          </cell>
          <cell r="L6015">
            <v>79500</v>
          </cell>
        </row>
        <row r="6016">
          <cell r="B6016">
            <v>10000000</v>
          </cell>
          <cell r="C6016">
            <v>40022</v>
          </cell>
          <cell r="F6016">
            <v>5949772.7000000002</v>
          </cell>
          <cell r="G6016">
            <v>636651</v>
          </cell>
          <cell r="H6016">
            <v>44.54</v>
          </cell>
          <cell r="I6016">
            <v>0.44540000000000002</v>
          </cell>
          <cell r="J6016">
            <v>40057</v>
          </cell>
          <cell r="K6016">
            <v>40756</v>
          </cell>
          <cell r="L6016">
            <v>265500</v>
          </cell>
        </row>
        <row r="6017">
          <cell r="B6017">
            <v>3500000</v>
          </cell>
          <cell r="C6017">
            <v>40022</v>
          </cell>
          <cell r="F6017">
            <v>1315474.29</v>
          </cell>
          <cell r="G6017">
            <v>243093</v>
          </cell>
          <cell r="H6017">
            <v>29.57</v>
          </cell>
          <cell r="I6017">
            <v>0.29570000000000002</v>
          </cell>
          <cell r="J6017">
            <v>40057</v>
          </cell>
          <cell r="K6017">
            <v>40575</v>
          </cell>
          <cell r="L6017">
            <v>57400</v>
          </cell>
        </row>
        <row r="6018">
          <cell r="B6018">
            <v>2000000</v>
          </cell>
          <cell r="C6018">
            <v>40022</v>
          </cell>
          <cell r="F6018">
            <v>-93757.35</v>
          </cell>
          <cell r="G6018">
            <v>203663</v>
          </cell>
          <cell r="H6018">
            <v>38.729999999999997</v>
          </cell>
          <cell r="I6018">
            <v>0.38729999999999998</v>
          </cell>
          <cell r="J6018">
            <v>40057</v>
          </cell>
          <cell r="K6018">
            <v>40391</v>
          </cell>
          <cell r="L6018">
            <v>53000</v>
          </cell>
        </row>
        <row r="6019">
          <cell r="B6019">
            <v>14000000</v>
          </cell>
          <cell r="C6019">
            <v>40022</v>
          </cell>
          <cell r="F6019">
            <v>11359371.57</v>
          </cell>
          <cell r="G6019">
            <v>640855</v>
          </cell>
          <cell r="H6019">
            <v>35.950000000000003</v>
          </cell>
          <cell r="I6019">
            <v>0.35950000000000004</v>
          </cell>
          <cell r="J6019">
            <v>40057</v>
          </cell>
          <cell r="K6019">
            <v>41122</v>
          </cell>
          <cell r="L6019">
            <v>273000</v>
          </cell>
        </row>
        <row r="6020">
          <cell r="B6020">
            <v>3500000</v>
          </cell>
          <cell r="C6020">
            <v>40022</v>
          </cell>
          <cell r="F6020">
            <v>371260.42</v>
          </cell>
          <cell r="G6020">
            <v>356410</v>
          </cell>
          <cell r="H6020">
            <v>38.729999999999997</v>
          </cell>
          <cell r="I6020">
            <v>0.38729999999999998</v>
          </cell>
          <cell r="J6020">
            <v>40057</v>
          </cell>
          <cell r="K6020">
            <v>40391</v>
          </cell>
          <cell r="L6020">
            <v>92750</v>
          </cell>
        </row>
        <row r="6021">
          <cell r="B6021">
            <v>10000000</v>
          </cell>
          <cell r="C6021">
            <v>40022</v>
          </cell>
          <cell r="D6021" t="str">
            <v>A</v>
          </cell>
          <cell r="E6021" t="str">
            <v>T</v>
          </cell>
          <cell r="F6021">
            <v>10617161.039999999</v>
          </cell>
          <cell r="G6021">
            <v>636651</v>
          </cell>
          <cell r="H6021">
            <v>44.54</v>
          </cell>
          <cell r="I6021">
            <v>0.44540000000000002</v>
          </cell>
          <cell r="J6021">
            <v>40057</v>
          </cell>
          <cell r="K6021">
            <v>40756</v>
          </cell>
          <cell r="L6021">
            <v>265500</v>
          </cell>
        </row>
        <row r="6022">
          <cell r="B6022">
            <v>5000000</v>
          </cell>
          <cell r="C6022">
            <v>40022</v>
          </cell>
          <cell r="D6022" t="str">
            <v>A</v>
          </cell>
          <cell r="E6022" t="str">
            <v>R</v>
          </cell>
          <cell r="F6022">
            <v>2574899.64</v>
          </cell>
          <cell r="G6022">
            <v>509157</v>
          </cell>
          <cell r="H6022">
            <v>38.729999999999997</v>
          </cell>
          <cell r="I6022">
            <v>0.38729999999999998</v>
          </cell>
          <cell r="J6022">
            <v>40057</v>
          </cell>
          <cell r="K6022">
            <v>40391</v>
          </cell>
          <cell r="L6022">
            <v>132500</v>
          </cell>
        </row>
        <row r="6023">
          <cell r="B6023">
            <v>16000000</v>
          </cell>
          <cell r="C6023">
            <v>40022</v>
          </cell>
          <cell r="F6023">
            <v>12211925.800000001</v>
          </cell>
          <cell r="G6023">
            <v>732406</v>
          </cell>
          <cell r="H6023">
            <v>35.950000000000003</v>
          </cell>
          <cell r="I6023">
            <v>0.35950000000000004</v>
          </cell>
          <cell r="J6023">
            <v>40057</v>
          </cell>
          <cell r="K6023">
            <v>41122</v>
          </cell>
          <cell r="L6023">
            <v>312000</v>
          </cell>
        </row>
        <row r="6024">
          <cell r="B6024">
            <v>12000000</v>
          </cell>
          <cell r="C6024">
            <v>40022</v>
          </cell>
          <cell r="F6024">
            <v>9099726.6099999994</v>
          </cell>
          <cell r="G6024">
            <v>549304</v>
          </cell>
          <cell r="H6024">
            <v>35.950000000000003</v>
          </cell>
          <cell r="I6024">
            <v>0.35950000000000004</v>
          </cell>
          <cell r="J6024">
            <v>40057</v>
          </cell>
          <cell r="K6024">
            <v>41122</v>
          </cell>
          <cell r="L6024">
            <v>234000</v>
          </cell>
        </row>
        <row r="6025">
          <cell r="B6025">
            <v>4500000</v>
          </cell>
          <cell r="C6025">
            <v>40022</v>
          </cell>
          <cell r="D6025" t="str">
            <v>A</v>
          </cell>
          <cell r="E6025" t="str">
            <v>S</v>
          </cell>
          <cell r="F6025">
            <v>4567768.75</v>
          </cell>
          <cell r="G6025">
            <v>286493</v>
          </cell>
          <cell r="H6025">
            <v>44.54</v>
          </cell>
          <cell r="I6025">
            <v>0.44540000000000002</v>
          </cell>
          <cell r="J6025">
            <v>40057</v>
          </cell>
          <cell r="K6025">
            <v>40756</v>
          </cell>
          <cell r="L6025">
            <v>119475</v>
          </cell>
        </row>
        <row r="6026">
          <cell r="B6026">
            <v>12000000</v>
          </cell>
          <cell r="C6026">
            <v>40022</v>
          </cell>
          <cell r="F6026">
            <v>5491041.21</v>
          </cell>
          <cell r="G6026">
            <v>873058</v>
          </cell>
          <cell r="H6026">
            <v>36.090000000000003</v>
          </cell>
          <cell r="I6026">
            <v>0.36090000000000005</v>
          </cell>
          <cell r="J6026">
            <v>40057</v>
          </cell>
          <cell r="K6026">
            <v>40575</v>
          </cell>
          <cell r="L6026">
            <v>318000</v>
          </cell>
        </row>
        <row r="6027">
          <cell r="B6027">
            <v>6000000</v>
          </cell>
          <cell r="C6027">
            <v>40022</v>
          </cell>
          <cell r="F6027">
            <v>3758360.77</v>
          </cell>
          <cell r="G6027">
            <v>381991</v>
          </cell>
          <cell r="H6027">
            <v>44.54</v>
          </cell>
          <cell r="I6027">
            <v>0.44540000000000002</v>
          </cell>
          <cell r="J6027">
            <v>40057</v>
          </cell>
          <cell r="K6027">
            <v>40756</v>
          </cell>
          <cell r="L6027">
            <v>159300</v>
          </cell>
        </row>
        <row r="6028">
          <cell r="B6028">
            <v>25000000</v>
          </cell>
          <cell r="C6028">
            <v>40022</v>
          </cell>
          <cell r="F6028">
            <v>20346499.449999999</v>
          </cell>
          <cell r="G6028">
            <v>1144384</v>
          </cell>
          <cell r="H6028">
            <v>35.950000000000003</v>
          </cell>
          <cell r="I6028">
            <v>0.35950000000000004</v>
          </cell>
          <cell r="J6028">
            <v>40057</v>
          </cell>
          <cell r="K6028">
            <v>41122</v>
          </cell>
          <cell r="L6028">
            <v>487500</v>
          </cell>
        </row>
        <row r="6029">
          <cell r="B6029">
            <v>8000000</v>
          </cell>
          <cell r="C6029">
            <v>40022</v>
          </cell>
          <cell r="F6029">
            <v>4514114.38</v>
          </cell>
          <cell r="G6029">
            <v>444549</v>
          </cell>
          <cell r="H6029">
            <v>29.33</v>
          </cell>
          <cell r="I6029">
            <v>0.29330000000000001</v>
          </cell>
          <cell r="J6029">
            <v>40057</v>
          </cell>
          <cell r="K6029">
            <v>40756</v>
          </cell>
          <cell r="L6029">
            <v>131600</v>
          </cell>
        </row>
        <row r="6030">
          <cell r="B6030">
            <v>6000000</v>
          </cell>
          <cell r="C6030">
            <v>40022</v>
          </cell>
          <cell r="E6030" t="str">
            <v>P</v>
          </cell>
          <cell r="F6030">
            <v>1476022.36</v>
          </cell>
          <cell r="G6030">
            <v>610988</v>
          </cell>
          <cell r="H6030">
            <v>38.729999999999997</v>
          </cell>
          <cell r="I6030">
            <v>0.38729999999999998</v>
          </cell>
          <cell r="J6030">
            <v>40057</v>
          </cell>
          <cell r="K6030">
            <v>40391</v>
          </cell>
          <cell r="L6030">
            <v>159000</v>
          </cell>
        </row>
        <row r="6031">
          <cell r="B6031">
            <v>7400000</v>
          </cell>
          <cell r="C6031">
            <v>40022</v>
          </cell>
          <cell r="F6031">
            <v>5712675.6699999999</v>
          </cell>
          <cell r="G6031">
            <v>323207</v>
          </cell>
          <cell r="H6031">
            <v>32.22</v>
          </cell>
          <cell r="I6031">
            <v>0.32219999999999999</v>
          </cell>
          <cell r="J6031">
            <v>40057</v>
          </cell>
          <cell r="K6031">
            <v>41122</v>
          </cell>
          <cell r="L6031">
            <v>180560</v>
          </cell>
        </row>
        <row r="6032">
          <cell r="B6032">
            <v>5000000</v>
          </cell>
          <cell r="C6032">
            <v>40022</v>
          </cell>
          <cell r="F6032">
            <v>11936.37</v>
          </cell>
          <cell r="G6032">
            <v>509157</v>
          </cell>
          <cell r="H6032">
            <v>38.729999999999997</v>
          </cell>
          <cell r="I6032">
            <v>0.38729999999999998</v>
          </cell>
          <cell r="J6032">
            <v>40057</v>
          </cell>
          <cell r="K6032">
            <v>40391</v>
          </cell>
          <cell r="L6032">
            <v>132500</v>
          </cell>
        </row>
        <row r="6033">
          <cell r="B6033">
            <v>6500000</v>
          </cell>
          <cell r="C6033">
            <v>40022</v>
          </cell>
          <cell r="F6033">
            <v>2580292.44</v>
          </cell>
          <cell r="G6033">
            <v>491109</v>
          </cell>
          <cell r="H6033">
            <v>41.5</v>
          </cell>
          <cell r="I6033">
            <v>0.41499999999999998</v>
          </cell>
          <cell r="J6033">
            <v>40057</v>
          </cell>
          <cell r="K6033">
            <v>40575</v>
          </cell>
          <cell r="L6033">
            <v>172250</v>
          </cell>
        </row>
        <row r="6034">
          <cell r="B6034">
            <v>28000000</v>
          </cell>
          <cell r="C6034">
            <v>40022</v>
          </cell>
          <cell r="F6034">
            <v>3204079.21</v>
          </cell>
          <cell r="G6034">
            <v>2812099</v>
          </cell>
          <cell r="H6034">
            <v>35.94</v>
          </cell>
          <cell r="I6034">
            <v>0.3594</v>
          </cell>
          <cell r="J6034">
            <v>40057</v>
          </cell>
          <cell r="K6034">
            <v>40391</v>
          </cell>
          <cell r="L6034">
            <v>742000</v>
          </cell>
        </row>
        <row r="6035">
          <cell r="B6035">
            <v>7500000</v>
          </cell>
          <cell r="C6035">
            <v>40022</v>
          </cell>
          <cell r="E6035" t="str">
            <v>Q</v>
          </cell>
          <cell r="F6035">
            <v>2680029.46</v>
          </cell>
          <cell r="G6035">
            <v>763735</v>
          </cell>
          <cell r="H6035">
            <v>38.729999999999997</v>
          </cell>
          <cell r="I6035">
            <v>0.38729999999999998</v>
          </cell>
          <cell r="J6035">
            <v>40057</v>
          </cell>
          <cell r="K6035">
            <v>40391</v>
          </cell>
          <cell r="L6035">
            <v>198750</v>
          </cell>
        </row>
        <row r="6036">
          <cell r="B6036">
            <v>5000000</v>
          </cell>
          <cell r="C6036">
            <v>40022</v>
          </cell>
          <cell r="F6036">
            <v>3808824.74</v>
          </cell>
          <cell r="G6036">
            <v>318326</v>
          </cell>
          <cell r="H6036">
            <v>44.54</v>
          </cell>
          <cell r="I6036">
            <v>0.44540000000000002</v>
          </cell>
          <cell r="J6036">
            <v>40057</v>
          </cell>
          <cell r="K6036">
            <v>40756</v>
          </cell>
          <cell r="L6036">
            <v>132750</v>
          </cell>
        </row>
        <row r="6037">
          <cell r="B6037">
            <v>30660000</v>
          </cell>
          <cell r="C6037">
            <v>40022</v>
          </cell>
          <cell r="F6037">
            <v>25202508.440000001</v>
          </cell>
          <cell r="G6037">
            <v>1403472</v>
          </cell>
          <cell r="H6037">
            <v>35.950000000000003</v>
          </cell>
          <cell r="I6037">
            <v>0.35950000000000004</v>
          </cell>
          <cell r="J6037">
            <v>40057</v>
          </cell>
          <cell r="K6037">
            <v>41122</v>
          </cell>
          <cell r="L6037">
            <v>597870</v>
          </cell>
        </row>
        <row r="6038">
          <cell r="B6038">
            <v>12000000</v>
          </cell>
          <cell r="C6038">
            <v>40022</v>
          </cell>
          <cell r="D6038" t="str">
            <v>A</v>
          </cell>
          <cell r="E6038" t="str">
            <v>S</v>
          </cell>
          <cell r="F6038">
            <v>11039103.24</v>
          </cell>
          <cell r="G6038">
            <v>708824</v>
          </cell>
          <cell r="H6038">
            <v>36.04</v>
          </cell>
          <cell r="I6038">
            <v>0.3604</v>
          </cell>
          <cell r="J6038">
            <v>40057</v>
          </cell>
          <cell r="K6038">
            <v>40756</v>
          </cell>
          <cell r="L6038">
            <v>318600</v>
          </cell>
        </row>
        <row r="6039">
          <cell r="B6039">
            <v>25000000</v>
          </cell>
          <cell r="C6039">
            <v>40022</v>
          </cell>
          <cell r="F6039">
            <v>15869967.68</v>
          </cell>
          <cell r="G6039">
            <v>1476716</v>
          </cell>
          <cell r="H6039">
            <v>36.04</v>
          </cell>
          <cell r="I6039">
            <v>0.3604</v>
          </cell>
          <cell r="J6039">
            <v>40057</v>
          </cell>
          <cell r="K6039">
            <v>40756</v>
          </cell>
          <cell r="L6039">
            <v>663750</v>
          </cell>
        </row>
        <row r="6040">
          <cell r="B6040">
            <v>5500000</v>
          </cell>
          <cell r="C6040">
            <v>40022</v>
          </cell>
          <cell r="D6040" t="str">
            <v>A</v>
          </cell>
          <cell r="E6040" t="str">
            <v>T</v>
          </cell>
          <cell r="F6040">
            <v>5333079.93</v>
          </cell>
          <cell r="G6040">
            <v>415554</v>
          </cell>
          <cell r="H6040">
            <v>41.5</v>
          </cell>
          <cell r="I6040">
            <v>0.41499999999999998</v>
          </cell>
          <cell r="J6040">
            <v>40057</v>
          </cell>
          <cell r="K6040">
            <v>40575</v>
          </cell>
          <cell r="L6040">
            <v>145750</v>
          </cell>
        </row>
        <row r="6041">
          <cell r="B6041">
            <v>10000000</v>
          </cell>
          <cell r="C6041">
            <v>40022</v>
          </cell>
          <cell r="F6041">
            <v>7897095.4000000004</v>
          </cell>
          <cell r="G6041">
            <v>583344</v>
          </cell>
          <cell r="H6041">
            <v>48.86</v>
          </cell>
          <cell r="I6041">
            <v>0.48859999999999998</v>
          </cell>
          <cell r="J6041">
            <v>40057</v>
          </cell>
          <cell r="K6041">
            <v>40940</v>
          </cell>
          <cell r="L6041">
            <v>245000</v>
          </cell>
        </row>
        <row r="6042">
          <cell r="B6042">
            <v>10000000</v>
          </cell>
          <cell r="C6042">
            <v>40022</v>
          </cell>
          <cell r="F6042">
            <v>6599856.2800000003</v>
          </cell>
          <cell r="G6042">
            <v>636651</v>
          </cell>
          <cell r="H6042">
            <v>44.54</v>
          </cell>
          <cell r="I6042">
            <v>0.44540000000000002</v>
          </cell>
          <cell r="J6042">
            <v>40057</v>
          </cell>
          <cell r="K6042">
            <v>40756</v>
          </cell>
          <cell r="L6042">
            <v>265500</v>
          </cell>
        </row>
        <row r="6043">
          <cell r="B6043">
            <v>34000000</v>
          </cell>
          <cell r="C6043">
            <v>40022</v>
          </cell>
          <cell r="F6043">
            <v>26011539.030000001</v>
          </cell>
          <cell r="G6043">
            <v>1556361</v>
          </cell>
          <cell r="H6043">
            <v>35.950000000000003</v>
          </cell>
          <cell r="I6043">
            <v>0.35950000000000004</v>
          </cell>
          <cell r="J6043">
            <v>40057</v>
          </cell>
          <cell r="K6043">
            <v>41122</v>
          </cell>
          <cell r="L6043">
            <v>663000</v>
          </cell>
        </row>
        <row r="6044">
          <cell r="B6044">
            <v>10000000</v>
          </cell>
          <cell r="C6044">
            <v>40022</v>
          </cell>
          <cell r="F6044">
            <v>6199698.5199999996</v>
          </cell>
          <cell r="G6044">
            <v>555686</v>
          </cell>
          <cell r="H6044">
            <v>29.33</v>
          </cell>
          <cell r="I6044">
            <v>0.29330000000000001</v>
          </cell>
          <cell r="J6044">
            <v>40057</v>
          </cell>
          <cell r="K6044">
            <v>40756</v>
          </cell>
          <cell r="L6044">
            <v>164500</v>
          </cell>
        </row>
        <row r="6045">
          <cell r="B6045">
            <v>20000000</v>
          </cell>
          <cell r="C6045">
            <v>40022</v>
          </cell>
          <cell r="F6045">
            <v>16207793.550000001</v>
          </cell>
          <cell r="G6045">
            <v>915507</v>
          </cell>
          <cell r="H6045">
            <v>35.950000000000003</v>
          </cell>
          <cell r="I6045">
            <v>0.35950000000000004</v>
          </cell>
          <cell r="J6045">
            <v>40057</v>
          </cell>
          <cell r="K6045">
            <v>41122</v>
          </cell>
          <cell r="L6045">
            <v>390000</v>
          </cell>
        </row>
        <row r="6046">
          <cell r="B6046">
            <v>15000000</v>
          </cell>
          <cell r="C6046">
            <v>40022</v>
          </cell>
          <cell r="D6046" t="str">
            <v>A</v>
          </cell>
          <cell r="E6046" t="str">
            <v>S</v>
          </cell>
          <cell r="F6046">
            <v>15598920.470000001</v>
          </cell>
          <cell r="G6046">
            <v>686630</v>
          </cell>
          <cell r="H6046">
            <v>35.950000000000003</v>
          </cell>
          <cell r="I6046">
            <v>0.35950000000000004</v>
          </cell>
          <cell r="J6046">
            <v>40057</v>
          </cell>
          <cell r="K6046">
            <v>41122</v>
          </cell>
          <cell r="L6046">
            <v>292500</v>
          </cell>
        </row>
        <row r="6047">
          <cell r="B6047">
            <v>34500000</v>
          </cell>
          <cell r="C6047">
            <v>40022</v>
          </cell>
          <cell r="F6047">
            <v>28746732.629999999</v>
          </cell>
          <cell r="G6047">
            <v>1579249</v>
          </cell>
          <cell r="H6047">
            <v>35.950000000000003</v>
          </cell>
          <cell r="I6047">
            <v>0.35950000000000004</v>
          </cell>
          <cell r="J6047">
            <v>40057</v>
          </cell>
          <cell r="K6047">
            <v>41122</v>
          </cell>
          <cell r="L6047">
            <v>672750</v>
          </cell>
        </row>
        <row r="6048">
          <cell r="B6048">
            <v>40000000</v>
          </cell>
          <cell r="C6048">
            <v>40022</v>
          </cell>
          <cell r="F6048">
            <v>30416032.890000001</v>
          </cell>
          <cell r="G6048">
            <v>1831013</v>
          </cell>
          <cell r="H6048">
            <v>35.950000000000003</v>
          </cell>
          <cell r="I6048">
            <v>0.35950000000000004</v>
          </cell>
          <cell r="J6048">
            <v>40057</v>
          </cell>
          <cell r="K6048">
            <v>41122</v>
          </cell>
          <cell r="L6048">
            <v>780000</v>
          </cell>
        </row>
        <row r="6049">
          <cell r="B6049">
            <v>14000000</v>
          </cell>
          <cell r="C6049">
            <v>40022</v>
          </cell>
          <cell r="F6049">
            <v>11401892.140000001</v>
          </cell>
          <cell r="G6049">
            <v>640855</v>
          </cell>
          <cell r="H6049">
            <v>35.950000000000003</v>
          </cell>
          <cell r="I6049">
            <v>0.35950000000000004</v>
          </cell>
          <cell r="J6049">
            <v>40057</v>
          </cell>
          <cell r="K6049">
            <v>41122</v>
          </cell>
          <cell r="L6049">
            <v>273000</v>
          </cell>
        </row>
        <row r="6050">
          <cell r="B6050">
            <v>34000000</v>
          </cell>
          <cell r="C6050">
            <v>40022</v>
          </cell>
          <cell r="F6050">
            <v>4386228.7699999996</v>
          </cell>
          <cell r="G6050">
            <v>3414692</v>
          </cell>
          <cell r="H6050">
            <v>35.94</v>
          </cell>
          <cell r="I6050">
            <v>0.3594</v>
          </cell>
          <cell r="J6050">
            <v>40057</v>
          </cell>
          <cell r="K6050">
            <v>40391</v>
          </cell>
          <cell r="L6050">
            <v>901000</v>
          </cell>
        </row>
        <row r="6051">
          <cell r="B6051">
            <v>49000000</v>
          </cell>
          <cell r="C6051">
            <v>40022</v>
          </cell>
          <cell r="F6051">
            <v>30536216.859999999</v>
          </cell>
          <cell r="G6051">
            <v>2722858</v>
          </cell>
          <cell r="H6051">
            <v>29.33</v>
          </cell>
          <cell r="I6051">
            <v>0.29330000000000001</v>
          </cell>
          <cell r="J6051">
            <v>40057</v>
          </cell>
          <cell r="K6051">
            <v>40756</v>
          </cell>
          <cell r="L6051">
            <v>806050</v>
          </cell>
        </row>
        <row r="6052">
          <cell r="B6052">
            <v>10000000</v>
          </cell>
          <cell r="C6052">
            <v>40022</v>
          </cell>
          <cell r="F6052">
            <v>5990316.25</v>
          </cell>
          <cell r="G6052">
            <v>636651</v>
          </cell>
          <cell r="H6052">
            <v>44.54</v>
          </cell>
          <cell r="I6052">
            <v>0.44540000000000002</v>
          </cell>
          <cell r="J6052">
            <v>40057</v>
          </cell>
          <cell r="K6052">
            <v>40756</v>
          </cell>
          <cell r="L6052">
            <v>265500</v>
          </cell>
        </row>
        <row r="6053">
          <cell r="B6053">
            <v>4000000</v>
          </cell>
          <cell r="C6053">
            <v>40022</v>
          </cell>
          <cell r="F6053">
            <v>2688599.65</v>
          </cell>
          <cell r="G6053">
            <v>254661</v>
          </cell>
          <cell r="H6053">
            <v>44.54</v>
          </cell>
          <cell r="I6053">
            <v>0.44540000000000002</v>
          </cell>
          <cell r="J6053">
            <v>40057</v>
          </cell>
          <cell r="K6053">
            <v>40756</v>
          </cell>
          <cell r="L6053">
            <v>106200</v>
          </cell>
        </row>
        <row r="6054">
          <cell r="B6054">
            <v>5000000</v>
          </cell>
          <cell r="C6054">
            <v>40022</v>
          </cell>
          <cell r="F6054">
            <v>2986845.78</v>
          </cell>
          <cell r="G6054">
            <v>318326</v>
          </cell>
          <cell r="H6054">
            <v>44.54</v>
          </cell>
          <cell r="I6054">
            <v>0.44540000000000002</v>
          </cell>
          <cell r="J6054">
            <v>40057</v>
          </cell>
          <cell r="K6054">
            <v>40756</v>
          </cell>
          <cell r="L6054">
            <v>132750</v>
          </cell>
        </row>
        <row r="6055">
          <cell r="B6055">
            <v>3000000</v>
          </cell>
          <cell r="C6055">
            <v>40022</v>
          </cell>
          <cell r="F6055">
            <v>1677641.38</v>
          </cell>
          <cell r="G6055">
            <v>163704</v>
          </cell>
          <cell r="H6055">
            <v>27.37</v>
          </cell>
          <cell r="I6055">
            <v>0.2737</v>
          </cell>
          <cell r="J6055">
            <v>40057</v>
          </cell>
          <cell r="K6055">
            <v>40756</v>
          </cell>
          <cell r="L6055">
            <v>19350</v>
          </cell>
        </row>
        <row r="6056">
          <cell r="B6056">
            <v>4700000</v>
          </cell>
          <cell r="C6056">
            <v>40022</v>
          </cell>
          <cell r="F6056">
            <v>2630162.77</v>
          </cell>
          <cell r="G6056">
            <v>256470</v>
          </cell>
          <cell r="H6056">
            <v>27.37</v>
          </cell>
          <cell r="I6056">
            <v>0.2737</v>
          </cell>
          <cell r="J6056">
            <v>40057</v>
          </cell>
          <cell r="K6056">
            <v>40756</v>
          </cell>
          <cell r="L6056">
            <v>30315</v>
          </cell>
        </row>
        <row r="6057">
          <cell r="B6057">
            <v>5000000</v>
          </cell>
          <cell r="C6057">
            <v>40022</v>
          </cell>
          <cell r="F6057">
            <v>1866172.08</v>
          </cell>
          <cell r="G6057">
            <v>342273</v>
          </cell>
          <cell r="H6057">
            <v>27.56</v>
          </cell>
          <cell r="I6057">
            <v>0.27560000000000001</v>
          </cell>
          <cell r="J6057">
            <v>40057</v>
          </cell>
          <cell r="K6057">
            <v>40575</v>
          </cell>
          <cell r="L6057">
            <v>32000</v>
          </cell>
        </row>
        <row r="6058">
          <cell r="B6058">
            <v>15000000</v>
          </cell>
          <cell r="C6058">
            <v>40022</v>
          </cell>
          <cell r="E6058" t="str">
            <v>Q</v>
          </cell>
          <cell r="F6058">
            <v>11889302.970000001</v>
          </cell>
          <cell r="G6058">
            <v>886030</v>
          </cell>
          <cell r="H6058">
            <v>36.04</v>
          </cell>
          <cell r="I6058">
            <v>0.3604</v>
          </cell>
          <cell r="J6058">
            <v>40057</v>
          </cell>
          <cell r="K6058">
            <v>40756</v>
          </cell>
          <cell r="L6058">
            <v>398250</v>
          </cell>
        </row>
        <row r="6059">
          <cell r="B6059">
            <v>4700000</v>
          </cell>
          <cell r="C6059">
            <v>40022</v>
          </cell>
          <cell r="F6059">
            <v>3484239.2</v>
          </cell>
          <cell r="G6059">
            <v>191174</v>
          </cell>
          <cell r="H6059">
            <v>26.72</v>
          </cell>
          <cell r="I6059">
            <v>0.26719999999999999</v>
          </cell>
          <cell r="J6059">
            <v>40057</v>
          </cell>
          <cell r="K6059">
            <v>41122</v>
          </cell>
          <cell r="L6059">
            <v>20680</v>
          </cell>
        </row>
        <row r="6060">
          <cell r="B6060">
            <v>6000000</v>
          </cell>
          <cell r="C6060">
            <v>40022</v>
          </cell>
          <cell r="D6060" t="str">
            <v>A</v>
          </cell>
          <cell r="E6060" t="str">
            <v>T</v>
          </cell>
          <cell r="F6060">
            <v>5959065.0800000001</v>
          </cell>
          <cell r="G6060">
            <v>333412</v>
          </cell>
          <cell r="H6060">
            <v>29.33</v>
          </cell>
          <cell r="I6060">
            <v>0.29330000000000001</v>
          </cell>
          <cell r="J6060">
            <v>40057</v>
          </cell>
          <cell r="K6060">
            <v>40756</v>
          </cell>
          <cell r="L6060">
            <v>98700</v>
          </cell>
        </row>
        <row r="6061">
          <cell r="B6061">
            <v>6000000</v>
          </cell>
          <cell r="C6061">
            <v>40022</v>
          </cell>
          <cell r="F6061">
            <v>3957951.74</v>
          </cell>
          <cell r="G6061">
            <v>381991</v>
          </cell>
          <cell r="H6061">
            <v>44.54</v>
          </cell>
          <cell r="I6061">
            <v>0.44540000000000002</v>
          </cell>
          <cell r="J6061">
            <v>40057</v>
          </cell>
          <cell r="K6061">
            <v>40756</v>
          </cell>
          <cell r="L6061">
            <v>159300</v>
          </cell>
        </row>
        <row r="6062">
          <cell r="B6062">
            <v>10000000</v>
          </cell>
          <cell r="C6062">
            <v>40022</v>
          </cell>
          <cell r="F6062">
            <v>7864482.4500000002</v>
          </cell>
          <cell r="G6062">
            <v>416776</v>
          </cell>
          <cell r="H6062">
            <v>28.58</v>
          </cell>
          <cell r="I6062">
            <v>0.2858</v>
          </cell>
          <cell r="J6062">
            <v>40057</v>
          </cell>
          <cell r="K6062">
            <v>41122</v>
          </cell>
          <cell r="L6062">
            <v>144000</v>
          </cell>
        </row>
        <row r="6063">
          <cell r="B6063">
            <v>4000000</v>
          </cell>
          <cell r="C6063">
            <v>40022</v>
          </cell>
          <cell r="F6063">
            <v>505349.83</v>
          </cell>
          <cell r="G6063">
            <v>407325</v>
          </cell>
          <cell r="H6063">
            <v>38.729999999999997</v>
          </cell>
          <cell r="I6063">
            <v>0.38729999999999998</v>
          </cell>
          <cell r="J6063">
            <v>40057</v>
          </cell>
          <cell r="K6063">
            <v>40391</v>
          </cell>
          <cell r="L6063">
            <v>106000</v>
          </cell>
        </row>
        <row r="6064">
          <cell r="B6064">
            <v>10000000</v>
          </cell>
          <cell r="C6064">
            <v>40022</v>
          </cell>
          <cell r="E6064" t="str">
            <v>R</v>
          </cell>
          <cell r="F6064">
            <v>9555066.0800000001</v>
          </cell>
          <cell r="G6064">
            <v>416776</v>
          </cell>
          <cell r="H6064">
            <v>28.58</v>
          </cell>
          <cell r="I6064">
            <v>0.2858</v>
          </cell>
          <cell r="J6064">
            <v>40057</v>
          </cell>
          <cell r="K6064">
            <v>41122</v>
          </cell>
          <cell r="L6064">
            <v>144000</v>
          </cell>
        </row>
        <row r="6065">
          <cell r="B6065">
            <v>3500000</v>
          </cell>
          <cell r="C6065">
            <v>40022</v>
          </cell>
          <cell r="F6065">
            <v>2086677.31</v>
          </cell>
          <cell r="G6065">
            <v>222828</v>
          </cell>
          <cell r="H6065">
            <v>44.54</v>
          </cell>
          <cell r="I6065">
            <v>0.44540000000000002</v>
          </cell>
          <cell r="J6065">
            <v>40057</v>
          </cell>
          <cell r="K6065">
            <v>40756</v>
          </cell>
          <cell r="L6065">
            <v>92925</v>
          </cell>
        </row>
        <row r="6066">
          <cell r="B6066">
            <v>2000000</v>
          </cell>
          <cell r="C6066">
            <v>40022</v>
          </cell>
          <cell r="F6066">
            <v>811071.95</v>
          </cell>
          <cell r="G6066">
            <v>151111</v>
          </cell>
          <cell r="H6066">
            <v>41.5</v>
          </cell>
          <cell r="I6066">
            <v>0.41499999999999998</v>
          </cell>
          <cell r="J6066">
            <v>40057</v>
          </cell>
          <cell r="K6066">
            <v>40575</v>
          </cell>
          <cell r="L6066">
            <v>53000</v>
          </cell>
        </row>
        <row r="6067">
          <cell r="B6067">
            <v>2000000</v>
          </cell>
          <cell r="C6067">
            <v>40022</v>
          </cell>
          <cell r="D6067" t="str">
            <v>A</v>
          </cell>
          <cell r="E6067" t="str">
            <v>T</v>
          </cell>
          <cell r="F6067">
            <v>2515235.7599999998</v>
          </cell>
          <cell r="G6067">
            <v>151111</v>
          </cell>
          <cell r="H6067">
            <v>41.5</v>
          </cell>
          <cell r="I6067">
            <v>0.41499999999999998</v>
          </cell>
          <cell r="J6067">
            <v>40057</v>
          </cell>
          <cell r="K6067">
            <v>40575</v>
          </cell>
          <cell r="L6067">
            <v>53000</v>
          </cell>
        </row>
        <row r="6068">
          <cell r="B6068">
            <v>5000000</v>
          </cell>
          <cell r="C6068">
            <v>40022</v>
          </cell>
          <cell r="F6068">
            <v>2979612.86</v>
          </cell>
          <cell r="G6068">
            <v>318326</v>
          </cell>
          <cell r="H6068">
            <v>44.54</v>
          </cell>
          <cell r="I6068">
            <v>0.44540000000000002</v>
          </cell>
          <cell r="J6068">
            <v>40057</v>
          </cell>
          <cell r="K6068">
            <v>40756</v>
          </cell>
          <cell r="L6068">
            <v>132750</v>
          </cell>
        </row>
        <row r="6069">
          <cell r="B6069">
            <v>4000000</v>
          </cell>
          <cell r="C6069">
            <v>40022</v>
          </cell>
          <cell r="F6069">
            <v>2657865.5699999998</v>
          </cell>
          <cell r="G6069">
            <v>254661</v>
          </cell>
          <cell r="H6069">
            <v>44.54</v>
          </cell>
          <cell r="I6069">
            <v>0.44540000000000002</v>
          </cell>
          <cell r="J6069">
            <v>40057</v>
          </cell>
          <cell r="K6069">
            <v>40756</v>
          </cell>
          <cell r="L6069">
            <v>106200</v>
          </cell>
        </row>
        <row r="6070">
          <cell r="B6070">
            <v>8000000</v>
          </cell>
          <cell r="C6070">
            <v>40022</v>
          </cell>
          <cell r="F6070">
            <v>5275160.63</v>
          </cell>
          <cell r="G6070">
            <v>509321</v>
          </cell>
          <cell r="H6070">
            <v>44.54</v>
          </cell>
          <cell r="I6070">
            <v>0.44540000000000002</v>
          </cell>
          <cell r="J6070">
            <v>40057</v>
          </cell>
          <cell r="K6070">
            <v>40756</v>
          </cell>
          <cell r="L6070">
            <v>212400</v>
          </cell>
        </row>
        <row r="6071">
          <cell r="B6071">
            <v>5000000</v>
          </cell>
          <cell r="C6071">
            <v>40022</v>
          </cell>
          <cell r="E6071" t="str">
            <v>P</v>
          </cell>
          <cell r="F6071">
            <v>1075296.8999999999</v>
          </cell>
          <cell r="G6071">
            <v>509157</v>
          </cell>
          <cell r="H6071">
            <v>38.729999999999997</v>
          </cell>
          <cell r="I6071">
            <v>0.38729999999999998</v>
          </cell>
          <cell r="J6071">
            <v>40057</v>
          </cell>
          <cell r="K6071">
            <v>40391</v>
          </cell>
          <cell r="L6071">
            <v>132500</v>
          </cell>
        </row>
        <row r="6072">
          <cell r="B6072">
            <v>10000000</v>
          </cell>
          <cell r="C6072">
            <v>40022</v>
          </cell>
          <cell r="D6072" t="str">
            <v>A</v>
          </cell>
          <cell r="E6072" t="str">
            <v>T</v>
          </cell>
          <cell r="F6072">
            <v>10808966.539999999</v>
          </cell>
          <cell r="G6072">
            <v>636651</v>
          </cell>
          <cell r="H6072">
            <v>44.54</v>
          </cell>
          <cell r="I6072">
            <v>0.44540000000000002</v>
          </cell>
          <cell r="J6072">
            <v>40057</v>
          </cell>
          <cell r="K6072">
            <v>40756</v>
          </cell>
          <cell r="L6072">
            <v>265500</v>
          </cell>
        </row>
        <row r="6073">
          <cell r="B6073">
            <v>8000000</v>
          </cell>
          <cell r="C6073">
            <v>40022</v>
          </cell>
          <cell r="E6073" t="str">
            <v>R</v>
          </cell>
          <cell r="F6073">
            <v>3587669.8</v>
          </cell>
          <cell r="G6073">
            <v>814650</v>
          </cell>
          <cell r="H6073">
            <v>38.729999999999997</v>
          </cell>
          <cell r="I6073">
            <v>0.38729999999999998</v>
          </cell>
          <cell r="J6073">
            <v>40057</v>
          </cell>
          <cell r="K6073">
            <v>40391</v>
          </cell>
          <cell r="L6073">
            <v>212000</v>
          </cell>
        </row>
        <row r="6074">
          <cell r="B6074">
            <v>6000000</v>
          </cell>
          <cell r="C6074">
            <v>40022</v>
          </cell>
          <cell r="F6074">
            <v>3583798.06</v>
          </cell>
          <cell r="G6074">
            <v>381991</v>
          </cell>
          <cell r="H6074">
            <v>44.54</v>
          </cell>
          <cell r="I6074">
            <v>0.44540000000000002</v>
          </cell>
          <cell r="J6074">
            <v>40057</v>
          </cell>
          <cell r="K6074">
            <v>40756</v>
          </cell>
          <cell r="L6074">
            <v>159300</v>
          </cell>
        </row>
        <row r="6075">
          <cell r="B6075">
            <v>19000000</v>
          </cell>
          <cell r="C6075">
            <v>40022</v>
          </cell>
          <cell r="F6075">
            <v>15329570.41</v>
          </cell>
          <cell r="G6075">
            <v>869732</v>
          </cell>
          <cell r="H6075">
            <v>35.950000000000003</v>
          </cell>
          <cell r="I6075">
            <v>0.35950000000000004</v>
          </cell>
          <cell r="J6075">
            <v>40057</v>
          </cell>
          <cell r="K6075">
            <v>41122</v>
          </cell>
          <cell r="L6075">
            <v>370500</v>
          </cell>
        </row>
        <row r="6076">
          <cell r="B6076">
            <v>4500000</v>
          </cell>
          <cell r="C6076">
            <v>40022</v>
          </cell>
          <cell r="F6076">
            <v>1759488.59</v>
          </cell>
          <cell r="G6076">
            <v>339999</v>
          </cell>
          <cell r="H6076">
            <v>41.5</v>
          </cell>
          <cell r="I6076">
            <v>0.41499999999999998</v>
          </cell>
          <cell r="J6076">
            <v>40057</v>
          </cell>
          <cell r="K6076">
            <v>40575</v>
          </cell>
          <cell r="L6076">
            <v>119250</v>
          </cell>
        </row>
        <row r="6077">
          <cell r="B6077">
            <v>4000000</v>
          </cell>
          <cell r="C6077">
            <v>40022</v>
          </cell>
          <cell r="F6077">
            <v>3094122.19</v>
          </cell>
          <cell r="G6077">
            <v>166711</v>
          </cell>
          <cell r="H6077">
            <v>28.58</v>
          </cell>
          <cell r="I6077">
            <v>0.2858</v>
          </cell>
          <cell r="J6077">
            <v>40057</v>
          </cell>
          <cell r="K6077">
            <v>41122</v>
          </cell>
          <cell r="L6077">
            <v>57600</v>
          </cell>
        </row>
        <row r="6078">
          <cell r="B6078">
            <v>4000000</v>
          </cell>
          <cell r="C6078">
            <v>40022</v>
          </cell>
          <cell r="F6078">
            <v>2375670.09</v>
          </cell>
          <cell r="G6078">
            <v>254661</v>
          </cell>
          <cell r="H6078">
            <v>44.54</v>
          </cell>
          <cell r="I6078">
            <v>0.44540000000000002</v>
          </cell>
          <cell r="J6078">
            <v>40057</v>
          </cell>
          <cell r="K6078">
            <v>40756</v>
          </cell>
          <cell r="L6078">
            <v>106200</v>
          </cell>
        </row>
        <row r="6079">
          <cell r="B6079">
            <v>6000000</v>
          </cell>
          <cell r="C6079">
            <v>40022</v>
          </cell>
          <cell r="F6079">
            <v>4771681.92</v>
          </cell>
          <cell r="G6079">
            <v>331674</v>
          </cell>
          <cell r="H6079">
            <v>51.88</v>
          </cell>
          <cell r="I6079">
            <v>0.51880000000000004</v>
          </cell>
          <cell r="J6079">
            <v>40057</v>
          </cell>
          <cell r="K6079">
            <v>41122</v>
          </cell>
          <cell r="L6079">
            <v>117000</v>
          </cell>
        </row>
        <row r="6080">
          <cell r="B6080">
            <v>5000000</v>
          </cell>
          <cell r="C6080">
            <v>40022</v>
          </cell>
          <cell r="F6080">
            <v>4082873.25</v>
          </cell>
          <cell r="G6080">
            <v>276395</v>
          </cell>
          <cell r="H6080">
            <v>51.88</v>
          </cell>
          <cell r="I6080">
            <v>0.51880000000000004</v>
          </cell>
          <cell r="J6080">
            <v>40057</v>
          </cell>
          <cell r="K6080">
            <v>41122</v>
          </cell>
          <cell r="L6080">
            <v>97500</v>
          </cell>
        </row>
        <row r="6081">
          <cell r="B6081">
            <v>22000000</v>
          </cell>
          <cell r="C6081">
            <v>40022</v>
          </cell>
          <cell r="F6081">
            <v>14079293.220000001</v>
          </cell>
          <cell r="G6081">
            <v>1299510</v>
          </cell>
          <cell r="H6081">
            <v>36.04</v>
          </cell>
          <cell r="I6081">
            <v>0.3604</v>
          </cell>
          <cell r="J6081">
            <v>40057</v>
          </cell>
          <cell r="K6081">
            <v>40756</v>
          </cell>
          <cell r="L6081">
            <v>584100</v>
          </cell>
        </row>
        <row r="6082">
          <cell r="B6082">
            <v>10000000</v>
          </cell>
          <cell r="C6082">
            <v>40022</v>
          </cell>
          <cell r="F6082">
            <v>8510722.6600000001</v>
          </cell>
          <cell r="G6082">
            <v>552789</v>
          </cell>
          <cell r="H6082">
            <v>51.88</v>
          </cell>
          <cell r="I6082">
            <v>0.51880000000000004</v>
          </cell>
          <cell r="J6082">
            <v>40057</v>
          </cell>
          <cell r="K6082">
            <v>41122</v>
          </cell>
          <cell r="L6082">
            <v>195000</v>
          </cell>
        </row>
        <row r="6083">
          <cell r="B6083">
            <v>14000000</v>
          </cell>
          <cell r="C6083">
            <v>40022</v>
          </cell>
          <cell r="F6083">
            <v>8955657.5199999996</v>
          </cell>
          <cell r="G6083">
            <v>826961</v>
          </cell>
          <cell r="H6083">
            <v>36.04</v>
          </cell>
          <cell r="I6083">
            <v>0.3604</v>
          </cell>
          <cell r="J6083">
            <v>40057</v>
          </cell>
          <cell r="K6083">
            <v>40756</v>
          </cell>
          <cell r="L6083">
            <v>371700</v>
          </cell>
        </row>
        <row r="6084">
          <cell r="B6084">
            <v>15000000</v>
          </cell>
          <cell r="C6084">
            <v>40022</v>
          </cell>
          <cell r="F6084">
            <v>5788681.9900000002</v>
          </cell>
          <cell r="G6084">
            <v>1091323</v>
          </cell>
          <cell r="H6084">
            <v>36.090000000000003</v>
          </cell>
          <cell r="I6084">
            <v>0.36090000000000005</v>
          </cell>
          <cell r="J6084">
            <v>40057</v>
          </cell>
          <cell r="K6084">
            <v>40575</v>
          </cell>
          <cell r="L6084">
            <v>397500</v>
          </cell>
        </row>
        <row r="6085">
          <cell r="B6085">
            <v>6500000</v>
          </cell>
          <cell r="C6085">
            <v>40022</v>
          </cell>
          <cell r="E6085" t="str">
            <v>Q</v>
          </cell>
          <cell r="F6085">
            <v>4146785.72</v>
          </cell>
          <cell r="G6085">
            <v>491109</v>
          </cell>
          <cell r="H6085">
            <v>41.5</v>
          </cell>
          <cell r="I6085">
            <v>0.41499999999999998</v>
          </cell>
          <cell r="J6085">
            <v>40057</v>
          </cell>
          <cell r="K6085">
            <v>40575</v>
          </cell>
          <cell r="L6085">
            <v>172250</v>
          </cell>
        </row>
        <row r="6086">
          <cell r="B6086">
            <v>25000000</v>
          </cell>
          <cell r="C6086">
            <v>40022</v>
          </cell>
          <cell r="F6086">
            <v>16062306.58</v>
          </cell>
          <cell r="G6086">
            <v>1476716</v>
          </cell>
          <cell r="H6086">
            <v>36.04</v>
          </cell>
          <cell r="I6086">
            <v>0.3604</v>
          </cell>
          <cell r="J6086">
            <v>40057</v>
          </cell>
          <cell r="K6086">
            <v>40756</v>
          </cell>
          <cell r="L6086">
            <v>663750</v>
          </cell>
        </row>
        <row r="6087">
          <cell r="B6087">
            <v>13000000</v>
          </cell>
          <cell r="C6087">
            <v>40022</v>
          </cell>
          <cell r="F6087">
            <v>9676188.1500000004</v>
          </cell>
          <cell r="G6087">
            <v>541809</v>
          </cell>
          <cell r="H6087">
            <v>28.58</v>
          </cell>
          <cell r="I6087">
            <v>0.2858</v>
          </cell>
          <cell r="J6087">
            <v>40057</v>
          </cell>
          <cell r="K6087">
            <v>41122</v>
          </cell>
          <cell r="L6087">
            <v>187200</v>
          </cell>
        </row>
        <row r="6088">
          <cell r="B6088">
            <v>8000000</v>
          </cell>
          <cell r="C6088">
            <v>40022</v>
          </cell>
          <cell r="D6088" t="str">
            <v>A</v>
          </cell>
          <cell r="E6088" t="str">
            <v>S</v>
          </cell>
          <cell r="F6088">
            <v>7831225.3899999997</v>
          </cell>
          <cell r="G6088">
            <v>509321</v>
          </cell>
          <cell r="H6088">
            <v>44.54</v>
          </cell>
          <cell r="I6088">
            <v>0.44540000000000002</v>
          </cell>
          <cell r="J6088">
            <v>40057</v>
          </cell>
          <cell r="K6088">
            <v>40756</v>
          </cell>
          <cell r="L6088">
            <v>212400</v>
          </cell>
        </row>
        <row r="6089">
          <cell r="B6089">
            <v>14000000</v>
          </cell>
          <cell r="C6089">
            <v>40022</v>
          </cell>
          <cell r="F6089">
            <v>11492407.189999999</v>
          </cell>
          <cell r="G6089">
            <v>640855</v>
          </cell>
          <cell r="H6089">
            <v>35.950000000000003</v>
          </cell>
          <cell r="I6089">
            <v>0.35950000000000004</v>
          </cell>
          <cell r="J6089">
            <v>40057</v>
          </cell>
          <cell r="K6089">
            <v>41122</v>
          </cell>
          <cell r="L6089">
            <v>273000</v>
          </cell>
        </row>
        <row r="6090">
          <cell r="B6090">
            <v>5000000</v>
          </cell>
          <cell r="C6090">
            <v>40022</v>
          </cell>
          <cell r="F6090">
            <v>1888529.62</v>
          </cell>
          <cell r="G6090">
            <v>347276</v>
          </cell>
          <cell r="H6090">
            <v>29.57</v>
          </cell>
          <cell r="I6090">
            <v>0.29570000000000002</v>
          </cell>
          <cell r="J6090">
            <v>40057</v>
          </cell>
          <cell r="K6090">
            <v>40575</v>
          </cell>
          <cell r="L6090">
            <v>82000</v>
          </cell>
        </row>
        <row r="6091">
          <cell r="B6091">
            <v>10000000</v>
          </cell>
          <cell r="C6091">
            <v>40022</v>
          </cell>
          <cell r="F6091">
            <v>6880149.0700000003</v>
          </cell>
          <cell r="G6091">
            <v>636651</v>
          </cell>
          <cell r="H6091">
            <v>44.54</v>
          </cell>
          <cell r="I6091">
            <v>0.44540000000000002</v>
          </cell>
          <cell r="J6091">
            <v>40057</v>
          </cell>
          <cell r="K6091">
            <v>40756</v>
          </cell>
          <cell r="L6091">
            <v>265500</v>
          </cell>
        </row>
        <row r="6092">
          <cell r="B6092">
            <v>10000000</v>
          </cell>
          <cell r="C6092">
            <v>40022</v>
          </cell>
          <cell r="F6092">
            <v>6561571.2300000004</v>
          </cell>
          <cell r="G6092">
            <v>636651</v>
          </cell>
          <cell r="H6092">
            <v>44.54</v>
          </cell>
          <cell r="I6092">
            <v>0.44540000000000002</v>
          </cell>
          <cell r="J6092">
            <v>40057</v>
          </cell>
          <cell r="K6092">
            <v>40756</v>
          </cell>
          <cell r="L6092">
            <v>265500</v>
          </cell>
        </row>
        <row r="6093">
          <cell r="B6093">
            <v>15000000</v>
          </cell>
          <cell r="C6093">
            <v>40022</v>
          </cell>
          <cell r="D6093" t="str">
            <v>A</v>
          </cell>
          <cell r="E6093" t="str">
            <v>S</v>
          </cell>
          <cell r="F6093">
            <v>14424243.890000001</v>
          </cell>
          <cell r="G6093">
            <v>886030</v>
          </cell>
          <cell r="H6093">
            <v>36.04</v>
          </cell>
          <cell r="I6093">
            <v>0.3604</v>
          </cell>
          <cell r="J6093">
            <v>40057</v>
          </cell>
          <cell r="K6093">
            <v>40756</v>
          </cell>
          <cell r="L6093">
            <v>398250</v>
          </cell>
        </row>
        <row r="6094">
          <cell r="B6094">
            <v>10000000</v>
          </cell>
          <cell r="C6094">
            <v>40022</v>
          </cell>
          <cell r="F6094">
            <v>5928287.2199999997</v>
          </cell>
          <cell r="G6094">
            <v>636651</v>
          </cell>
          <cell r="H6094">
            <v>44.54</v>
          </cell>
          <cell r="I6094">
            <v>0.44540000000000002</v>
          </cell>
          <cell r="J6094">
            <v>40057</v>
          </cell>
          <cell r="K6094">
            <v>40756</v>
          </cell>
          <cell r="L6094">
            <v>265500</v>
          </cell>
        </row>
        <row r="6095">
          <cell r="B6095">
            <v>11000000</v>
          </cell>
          <cell r="C6095">
            <v>40022</v>
          </cell>
          <cell r="F6095">
            <v>9042678.5399999991</v>
          </cell>
          <cell r="G6095">
            <v>503529</v>
          </cell>
          <cell r="H6095">
            <v>35.950000000000003</v>
          </cell>
          <cell r="I6095">
            <v>0.35950000000000004</v>
          </cell>
          <cell r="J6095">
            <v>40057</v>
          </cell>
          <cell r="K6095">
            <v>41122</v>
          </cell>
          <cell r="L6095">
            <v>214500</v>
          </cell>
        </row>
        <row r="6096">
          <cell r="B6096">
            <v>12500000</v>
          </cell>
          <cell r="C6096">
            <v>40022</v>
          </cell>
          <cell r="D6096" t="str">
            <v>A</v>
          </cell>
          <cell r="E6096" t="str">
            <v>T</v>
          </cell>
          <cell r="F6096">
            <v>8796899.9000000004</v>
          </cell>
          <cell r="G6096">
            <v>1255402</v>
          </cell>
          <cell r="H6096">
            <v>35.94</v>
          </cell>
          <cell r="I6096">
            <v>0.3594</v>
          </cell>
          <cell r="J6096">
            <v>40057</v>
          </cell>
          <cell r="K6096">
            <v>40391</v>
          </cell>
          <cell r="L6096">
            <v>331250</v>
          </cell>
        </row>
        <row r="6097">
          <cell r="B6097">
            <v>3000000</v>
          </cell>
          <cell r="C6097">
            <v>40022</v>
          </cell>
          <cell r="F6097">
            <v>1139755.6100000001</v>
          </cell>
          <cell r="G6097">
            <v>208366</v>
          </cell>
          <cell r="H6097">
            <v>29.57</v>
          </cell>
          <cell r="I6097">
            <v>0.29570000000000002</v>
          </cell>
          <cell r="J6097">
            <v>40057</v>
          </cell>
          <cell r="K6097">
            <v>40575</v>
          </cell>
          <cell r="L6097">
            <v>49200</v>
          </cell>
        </row>
        <row r="6098">
          <cell r="B6098">
            <v>6000000</v>
          </cell>
          <cell r="C6098">
            <v>40023</v>
          </cell>
          <cell r="F6098">
            <v>4583506.0599999996</v>
          </cell>
          <cell r="G6098">
            <v>381991</v>
          </cell>
          <cell r="H6098">
            <v>44.54</v>
          </cell>
          <cell r="I6098">
            <v>0.44540000000000002</v>
          </cell>
          <cell r="J6098">
            <v>40057</v>
          </cell>
          <cell r="K6098">
            <v>40756</v>
          </cell>
          <cell r="L6098">
            <v>159300</v>
          </cell>
        </row>
        <row r="6099">
          <cell r="B6099">
            <v>20000000</v>
          </cell>
          <cell r="C6099">
            <v>40023</v>
          </cell>
          <cell r="F6099">
            <v>14818562.130000001</v>
          </cell>
          <cell r="G6099">
            <v>813503</v>
          </cell>
          <cell r="H6099">
            <v>26.72</v>
          </cell>
          <cell r="I6099">
            <v>0.26719999999999999</v>
          </cell>
          <cell r="J6099">
            <v>40057</v>
          </cell>
          <cell r="K6099">
            <v>41122</v>
          </cell>
          <cell r="L6099">
            <v>88000</v>
          </cell>
        </row>
        <row r="6100">
          <cell r="B6100">
            <v>6000000</v>
          </cell>
          <cell r="C6100">
            <v>40023</v>
          </cell>
          <cell r="D6100" t="str">
            <v>A</v>
          </cell>
          <cell r="E6100" t="str">
            <v>S</v>
          </cell>
          <cell r="F6100">
            <v>5131724.03</v>
          </cell>
          <cell r="G6100">
            <v>453332</v>
          </cell>
          <cell r="H6100">
            <v>41.5</v>
          </cell>
          <cell r="I6100">
            <v>0.41499999999999998</v>
          </cell>
          <cell r="J6100">
            <v>40057</v>
          </cell>
          <cell r="K6100">
            <v>40575</v>
          </cell>
          <cell r="L6100">
            <v>159000</v>
          </cell>
        </row>
        <row r="6101">
          <cell r="B6101">
            <v>2000000</v>
          </cell>
          <cell r="C6101">
            <v>40023</v>
          </cell>
          <cell r="D6101" t="str">
            <v>A</v>
          </cell>
          <cell r="E6101" t="str">
            <v>T</v>
          </cell>
          <cell r="F6101">
            <v>2518465.29</v>
          </cell>
          <cell r="G6101">
            <v>151111</v>
          </cell>
          <cell r="H6101">
            <v>41.5</v>
          </cell>
          <cell r="I6101">
            <v>0.41499999999999998</v>
          </cell>
          <cell r="J6101">
            <v>40057</v>
          </cell>
          <cell r="K6101">
            <v>40575</v>
          </cell>
          <cell r="L6101">
            <v>53000</v>
          </cell>
        </row>
        <row r="6102">
          <cell r="B6102">
            <v>7000000</v>
          </cell>
          <cell r="C6102">
            <v>40023</v>
          </cell>
          <cell r="F6102">
            <v>5194299.29</v>
          </cell>
          <cell r="G6102">
            <v>284727</v>
          </cell>
          <cell r="H6102">
            <v>26.72</v>
          </cell>
          <cell r="I6102">
            <v>0.26719999999999999</v>
          </cell>
          <cell r="J6102">
            <v>40057</v>
          </cell>
          <cell r="K6102">
            <v>41122</v>
          </cell>
          <cell r="L6102">
            <v>30800</v>
          </cell>
        </row>
        <row r="6103">
          <cell r="B6103">
            <v>3500000</v>
          </cell>
          <cell r="C6103">
            <v>40023</v>
          </cell>
          <cell r="E6103" t="str">
            <v>P</v>
          </cell>
          <cell r="F6103">
            <v>2152617.61</v>
          </cell>
          <cell r="G6103">
            <v>264444</v>
          </cell>
          <cell r="H6103">
            <v>41.5</v>
          </cell>
          <cell r="I6103">
            <v>0.41499999999999998</v>
          </cell>
          <cell r="J6103">
            <v>40057</v>
          </cell>
          <cell r="K6103">
            <v>40575</v>
          </cell>
          <cell r="L6103">
            <v>92750</v>
          </cell>
        </row>
        <row r="6104">
          <cell r="B6104">
            <v>5000000</v>
          </cell>
          <cell r="C6104">
            <v>40023</v>
          </cell>
          <cell r="F6104">
            <v>1933530.43</v>
          </cell>
          <cell r="G6104">
            <v>377777</v>
          </cell>
          <cell r="H6104">
            <v>41.5</v>
          </cell>
          <cell r="I6104">
            <v>0.41499999999999998</v>
          </cell>
          <cell r="J6104">
            <v>40057</v>
          </cell>
          <cell r="K6104">
            <v>40575</v>
          </cell>
          <cell r="L6104">
            <v>132500</v>
          </cell>
        </row>
        <row r="6105">
          <cell r="B6105">
            <v>4700000</v>
          </cell>
          <cell r="C6105">
            <v>40023</v>
          </cell>
          <cell r="F6105">
            <v>66.91</v>
          </cell>
          <cell r="G6105">
            <v>452292</v>
          </cell>
          <cell r="H6105">
            <v>27.44</v>
          </cell>
          <cell r="I6105">
            <v>0.27440000000000003</v>
          </cell>
          <cell r="J6105">
            <v>40057</v>
          </cell>
          <cell r="K6105">
            <v>40391</v>
          </cell>
          <cell r="L6105">
            <v>30080</v>
          </cell>
        </row>
        <row r="6106">
          <cell r="B6106">
            <v>12000000</v>
          </cell>
          <cell r="C6106">
            <v>40023</v>
          </cell>
          <cell r="F6106">
            <v>7952059.4500000002</v>
          </cell>
          <cell r="G6106">
            <v>708824</v>
          </cell>
          <cell r="H6106">
            <v>36.04</v>
          </cell>
          <cell r="I6106">
            <v>0.3604</v>
          </cell>
          <cell r="J6106">
            <v>40057</v>
          </cell>
          <cell r="K6106">
            <v>40756</v>
          </cell>
          <cell r="L6106">
            <v>318600</v>
          </cell>
        </row>
        <row r="6107">
          <cell r="B6107">
            <v>5000000</v>
          </cell>
          <cell r="C6107">
            <v>40023</v>
          </cell>
          <cell r="F6107">
            <v>2628383.21</v>
          </cell>
          <cell r="G6107">
            <v>377777</v>
          </cell>
          <cell r="H6107">
            <v>41.5</v>
          </cell>
          <cell r="I6107">
            <v>0.41499999999999998</v>
          </cell>
          <cell r="J6107">
            <v>40057</v>
          </cell>
          <cell r="K6107">
            <v>40575</v>
          </cell>
          <cell r="L6107">
            <v>132500</v>
          </cell>
        </row>
        <row r="6108">
          <cell r="B6108">
            <v>4000000</v>
          </cell>
          <cell r="C6108">
            <v>40023</v>
          </cell>
          <cell r="F6108">
            <v>2034846.42</v>
          </cell>
          <cell r="G6108">
            <v>302221</v>
          </cell>
          <cell r="H6108">
            <v>41.5</v>
          </cell>
          <cell r="I6108">
            <v>0.41499999999999998</v>
          </cell>
          <cell r="J6108">
            <v>40057</v>
          </cell>
          <cell r="K6108">
            <v>40575</v>
          </cell>
          <cell r="L6108">
            <v>106000</v>
          </cell>
        </row>
        <row r="6109">
          <cell r="B6109">
            <v>6000000</v>
          </cell>
          <cell r="C6109">
            <v>40023</v>
          </cell>
          <cell r="F6109">
            <v>3561970.33</v>
          </cell>
          <cell r="G6109">
            <v>381991</v>
          </cell>
          <cell r="H6109">
            <v>44.54</v>
          </cell>
          <cell r="I6109">
            <v>0.44540000000000002</v>
          </cell>
          <cell r="J6109">
            <v>40057</v>
          </cell>
          <cell r="K6109">
            <v>40756</v>
          </cell>
          <cell r="L6109">
            <v>159300</v>
          </cell>
        </row>
        <row r="6110">
          <cell r="B6110">
            <v>10000000</v>
          </cell>
          <cell r="C6110">
            <v>40023</v>
          </cell>
          <cell r="F6110">
            <v>5869584.3399999999</v>
          </cell>
          <cell r="G6110">
            <v>636651</v>
          </cell>
          <cell r="H6110">
            <v>44.54</v>
          </cell>
          <cell r="I6110">
            <v>0.44540000000000002</v>
          </cell>
          <cell r="J6110">
            <v>40057</v>
          </cell>
          <cell r="K6110">
            <v>40756</v>
          </cell>
          <cell r="L6110">
            <v>265500</v>
          </cell>
        </row>
        <row r="6111">
          <cell r="B6111">
            <v>4000000</v>
          </cell>
          <cell r="C6111">
            <v>40023</v>
          </cell>
          <cell r="F6111">
            <v>2524165.02</v>
          </cell>
          <cell r="G6111">
            <v>254661</v>
          </cell>
          <cell r="H6111">
            <v>44.54</v>
          </cell>
          <cell r="I6111">
            <v>0.44540000000000002</v>
          </cell>
          <cell r="J6111">
            <v>40057</v>
          </cell>
          <cell r="K6111">
            <v>40756</v>
          </cell>
          <cell r="L6111">
            <v>106200</v>
          </cell>
        </row>
        <row r="6112">
          <cell r="B6112">
            <v>4000000</v>
          </cell>
          <cell r="C6112">
            <v>40023</v>
          </cell>
          <cell r="F6112">
            <v>1879681.52</v>
          </cell>
          <cell r="G6112">
            <v>302221</v>
          </cell>
          <cell r="H6112">
            <v>41.5</v>
          </cell>
          <cell r="I6112">
            <v>0.41499999999999998</v>
          </cell>
          <cell r="J6112">
            <v>40057</v>
          </cell>
          <cell r="K6112">
            <v>40575</v>
          </cell>
          <cell r="L6112">
            <v>106000</v>
          </cell>
        </row>
        <row r="6113">
          <cell r="B6113">
            <v>3000000</v>
          </cell>
          <cell r="C6113">
            <v>40023</v>
          </cell>
          <cell r="F6113">
            <v>-13882.75</v>
          </cell>
          <cell r="G6113">
            <v>305494</v>
          </cell>
          <cell r="H6113">
            <v>38.729999999999997</v>
          </cell>
          <cell r="I6113">
            <v>0.38729999999999998</v>
          </cell>
          <cell r="J6113">
            <v>40057</v>
          </cell>
          <cell r="K6113">
            <v>40391</v>
          </cell>
          <cell r="L6113">
            <v>79500</v>
          </cell>
        </row>
        <row r="6114">
          <cell r="B6114">
            <v>24000000</v>
          </cell>
          <cell r="C6114">
            <v>40023</v>
          </cell>
          <cell r="F6114">
            <v>15265491.49</v>
          </cell>
          <cell r="G6114">
            <v>1417647</v>
          </cell>
          <cell r="H6114">
            <v>36.04</v>
          </cell>
          <cell r="I6114">
            <v>0.3604</v>
          </cell>
          <cell r="J6114">
            <v>40057</v>
          </cell>
          <cell r="K6114">
            <v>40756</v>
          </cell>
          <cell r="L6114">
            <v>637200</v>
          </cell>
        </row>
        <row r="6115">
          <cell r="B6115">
            <v>10500000</v>
          </cell>
          <cell r="C6115">
            <v>40023</v>
          </cell>
          <cell r="F6115">
            <v>7258271.3499999996</v>
          </cell>
          <cell r="G6115">
            <v>620221</v>
          </cell>
          <cell r="H6115">
            <v>36.04</v>
          </cell>
          <cell r="I6115">
            <v>0.3604</v>
          </cell>
          <cell r="J6115">
            <v>40057</v>
          </cell>
          <cell r="K6115">
            <v>40756</v>
          </cell>
          <cell r="L6115">
            <v>278775</v>
          </cell>
        </row>
        <row r="6116">
          <cell r="B6116">
            <v>10000000</v>
          </cell>
          <cell r="C6116">
            <v>40023</v>
          </cell>
          <cell r="F6116">
            <v>6580740.8700000001</v>
          </cell>
          <cell r="G6116">
            <v>636651</v>
          </cell>
          <cell r="H6116">
            <v>44.54</v>
          </cell>
          <cell r="I6116">
            <v>0.44540000000000002</v>
          </cell>
          <cell r="J6116">
            <v>40057</v>
          </cell>
          <cell r="K6116">
            <v>40756</v>
          </cell>
          <cell r="L6116">
            <v>265500</v>
          </cell>
        </row>
        <row r="6117">
          <cell r="B6117">
            <v>20000000</v>
          </cell>
          <cell r="C6117">
            <v>40023</v>
          </cell>
          <cell r="E6117" t="str">
            <v>R</v>
          </cell>
          <cell r="F6117">
            <v>15692808.560000001</v>
          </cell>
          <cell r="G6117">
            <v>1181373</v>
          </cell>
          <cell r="H6117">
            <v>36.04</v>
          </cell>
          <cell r="I6117">
            <v>0.3604</v>
          </cell>
          <cell r="J6117">
            <v>40057</v>
          </cell>
          <cell r="K6117">
            <v>40756</v>
          </cell>
          <cell r="L6117">
            <v>531000</v>
          </cell>
        </row>
        <row r="6118">
          <cell r="B6118">
            <v>4500000</v>
          </cell>
          <cell r="C6118">
            <v>40023</v>
          </cell>
          <cell r="F6118">
            <v>1761077.75</v>
          </cell>
          <cell r="G6118">
            <v>339999</v>
          </cell>
          <cell r="H6118">
            <v>41.5</v>
          </cell>
          <cell r="I6118">
            <v>0.41499999999999998</v>
          </cell>
          <cell r="J6118">
            <v>40057</v>
          </cell>
          <cell r="K6118">
            <v>40575</v>
          </cell>
          <cell r="L6118">
            <v>119250</v>
          </cell>
        </row>
        <row r="6119">
          <cell r="B6119">
            <v>11000000</v>
          </cell>
          <cell r="C6119">
            <v>40023</v>
          </cell>
          <cell r="F6119">
            <v>40805.81</v>
          </cell>
          <cell r="G6119">
            <v>1104754</v>
          </cell>
          <cell r="H6119">
            <v>35.94</v>
          </cell>
          <cell r="I6119">
            <v>0.3594</v>
          </cell>
          <cell r="J6119">
            <v>40057</v>
          </cell>
          <cell r="K6119">
            <v>40391</v>
          </cell>
          <cell r="L6119">
            <v>291500</v>
          </cell>
        </row>
        <row r="6120">
          <cell r="B6120">
            <v>13500000</v>
          </cell>
          <cell r="C6120">
            <v>40023</v>
          </cell>
          <cell r="F6120">
            <v>5233496.3</v>
          </cell>
          <cell r="G6120">
            <v>982190</v>
          </cell>
          <cell r="H6120">
            <v>36.090000000000003</v>
          </cell>
          <cell r="I6120">
            <v>0.36090000000000005</v>
          </cell>
          <cell r="J6120">
            <v>40057</v>
          </cell>
          <cell r="K6120">
            <v>40575</v>
          </cell>
          <cell r="L6120">
            <v>357750</v>
          </cell>
        </row>
        <row r="6121">
          <cell r="B6121">
            <v>4400000</v>
          </cell>
          <cell r="C6121">
            <v>40023</v>
          </cell>
          <cell r="F6121">
            <v>2898547.59</v>
          </cell>
          <cell r="G6121">
            <v>280127</v>
          </cell>
          <cell r="H6121">
            <v>44.54</v>
          </cell>
          <cell r="I6121">
            <v>0.44540000000000002</v>
          </cell>
          <cell r="J6121">
            <v>40057</v>
          </cell>
          <cell r="K6121">
            <v>40756</v>
          </cell>
          <cell r="L6121">
            <v>116820</v>
          </cell>
        </row>
        <row r="6122">
          <cell r="B6122">
            <v>14000000</v>
          </cell>
          <cell r="C6122">
            <v>40023</v>
          </cell>
          <cell r="F6122">
            <v>9268525.1699999999</v>
          </cell>
          <cell r="G6122">
            <v>826961</v>
          </cell>
          <cell r="H6122">
            <v>36.04</v>
          </cell>
          <cell r="I6122">
            <v>0.3604</v>
          </cell>
          <cell r="J6122">
            <v>40057</v>
          </cell>
          <cell r="K6122">
            <v>40756</v>
          </cell>
          <cell r="L6122">
            <v>371700</v>
          </cell>
        </row>
        <row r="6123">
          <cell r="B6123">
            <v>3000000</v>
          </cell>
          <cell r="C6123">
            <v>40023</v>
          </cell>
          <cell r="F6123">
            <v>1877190.36</v>
          </cell>
          <cell r="G6123">
            <v>190996</v>
          </cell>
          <cell r="H6123">
            <v>44.54</v>
          </cell>
          <cell r="I6123">
            <v>0.44540000000000002</v>
          </cell>
          <cell r="J6123">
            <v>40057</v>
          </cell>
          <cell r="K6123">
            <v>40756</v>
          </cell>
          <cell r="L6123">
            <v>79650</v>
          </cell>
        </row>
        <row r="6124">
          <cell r="B6124">
            <v>30000000</v>
          </cell>
          <cell r="C6124">
            <v>40023</v>
          </cell>
          <cell r="F6124">
            <v>21295125.940000001</v>
          </cell>
          <cell r="G6124">
            <v>1310299</v>
          </cell>
          <cell r="H6124">
            <v>32.22</v>
          </cell>
          <cell r="I6124">
            <v>0.32219999999999999</v>
          </cell>
          <cell r="J6124">
            <v>40057</v>
          </cell>
          <cell r="K6124">
            <v>41122</v>
          </cell>
          <cell r="L6124">
            <v>732000</v>
          </cell>
        </row>
        <row r="6125">
          <cell r="B6125">
            <v>15000000</v>
          </cell>
          <cell r="C6125">
            <v>40023</v>
          </cell>
          <cell r="F6125">
            <v>11435954.949999999</v>
          </cell>
          <cell r="G6125">
            <v>686630</v>
          </cell>
          <cell r="H6125">
            <v>35.950000000000003</v>
          </cell>
          <cell r="I6125">
            <v>0.35950000000000004</v>
          </cell>
          <cell r="J6125">
            <v>40057</v>
          </cell>
          <cell r="K6125">
            <v>41122</v>
          </cell>
          <cell r="L6125">
            <v>292500</v>
          </cell>
        </row>
        <row r="6126">
          <cell r="B6126">
            <v>4800000</v>
          </cell>
          <cell r="C6126">
            <v>40023</v>
          </cell>
          <cell r="D6126" t="str">
            <v>A</v>
          </cell>
          <cell r="E6126" t="str">
            <v>R</v>
          </cell>
          <cell r="F6126">
            <v>4493468.42</v>
          </cell>
          <cell r="G6126">
            <v>305593</v>
          </cell>
          <cell r="H6126">
            <v>44.54</v>
          </cell>
          <cell r="I6126">
            <v>0.44540000000000002</v>
          </cell>
          <cell r="J6126">
            <v>40057</v>
          </cell>
          <cell r="K6126">
            <v>40756</v>
          </cell>
          <cell r="L6126">
            <v>127440</v>
          </cell>
        </row>
        <row r="6127">
          <cell r="B6127">
            <v>30000000</v>
          </cell>
          <cell r="C6127">
            <v>40023</v>
          </cell>
          <cell r="F6127">
            <v>24230169.07</v>
          </cell>
          <cell r="G6127">
            <v>1373260</v>
          </cell>
          <cell r="H6127">
            <v>35.950000000000003</v>
          </cell>
          <cell r="I6127">
            <v>0.35950000000000004</v>
          </cell>
          <cell r="J6127">
            <v>40057</v>
          </cell>
          <cell r="K6127">
            <v>41122</v>
          </cell>
          <cell r="L6127">
            <v>585000</v>
          </cell>
        </row>
        <row r="6128">
          <cell r="B6128">
            <v>100000000</v>
          </cell>
          <cell r="C6128">
            <v>40023</v>
          </cell>
          <cell r="F6128">
            <v>80618169.159999996</v>
          </cell>
          <cell r="G6128">
            <v>4577533</v>
          </cell>
          <cell r="H6128">
            <v>35.950000000000003</v>
          </cell>
          <cell r="I6128">
            <v>0.35950000000000004</v>
          </cell>
          <cell r="J6128">
            <v>40057</v>
          </cell>
          <cell r="K6128">
            <v>41122</v>
          </cell>
          <cell r="L6128">
            <v>1950000</v>
          </cell>
        </row>
        <row r="6129">
          <cell r="B6129">
            <v>50000000</v>
          </cell>
          <cell r="C6129">
            <v>40023</v>
          </cell>
          <cell r="D6129" t="str">
            <v>A</v>
          </cell>
          <cell r="E6129" t="str">
            <v>T</v>
          </cell>
          <cell r="F6129">
            <v>53053792.460000001</v>
          </cell>
          <cell r="G6129">
            <v>2288767</v>
          </cell>
          <cell r="H6129">
            <v>35.950000000000003</v>
          </cell>
          <cell r="I6129">
            <v>0.35950000000000004</v>
          </cell>
          <cell r="J6129">
            <v>40057</v>
          </cell>
          <cell r="K6129">
            <v>41122</v>
          </cell>
          <cell r="L6129">
            <v>975000</v>
          </cell>
        </row>
        <row r="6130">
          <cell r="B6130">
            <v>3000000</v>
          </cell>
          <cell r="C6130">
            <v>40023</v>
          </cell>
          <cell r="F6130">
            <v>1412151.14</v>
          </cell>
          <cell r="G6130">
            <v>226666</v>
          </cell>
          <cell r="H6130">
            <v>41.5</v>
          </cell>
          <cell r="I6130">
            <v>0.41499999999999998</v>
          </cell>
          <cell r="J6130">
            <v>40057</v>
          </cell>
          <cell r="K6130">
            <v>40575</v>
          </cell>
          <cell r="L6130">
            <v>79500</v>
          </cell>
        </row>
        <row r="6131">
          <cell r="B6131">
            <v>40000000</v>
          </cell>
          <cell r="C6131">
            <v>40023</v>
          </cell>
          <cell r="D6131" t="str">
            <v>A</v>
          </cell>
          <cell r="E6131" t="str">
            <v>S</v>
          </cell>
          <cell r="F6131">
            <v>40573511.369999997</v>
          </cell>
          <cell r="G6131">
            <v>1831013</v>
          </cell>
          <cell r="H6131">
            <v>35.950000000000003</v>
          </cell>
          <cell r="I6131">
            <v>0.35950000000000004</v>
          </cell>
          <cell r="J6131">
            <v>40057</v>
          </cell>
          <cell r="K6131">
            <v>41122</v>
          </cell>
          <cell r="L6131">
            <v>780000</v>
          </cell>
        </row>
        <row r="6132">
          <cell r="B6132">
            <v>5000000</v>
          </cell>
          <cell r="C6132">
            <v>40023</v>
          </cell>
          <cell r="D6132" t="str">
            <v>A</v>
          </cell>
          <cell r="E6132" t="str">
            <v>S</v>
          </cell>
          <cell r="F6132">
            <v>5241136.71</v>
          </cell>
          <cell r="G6132">
            <v>318326</v>
          </cell>
          <cell r="H6132">
            <v>44.54</v>
          </cell>
          <cell r="I6132">
            <v>0.44540000000000002</v>
          </cell>
          <cell r="J6132">
            <v>40057</v>
          </cell>
          <cell r="K6132">
            <v>40756</v>
          </cell>
          <cell r="L6132">
            <v>132750</v>
          </cell>
        </row>
        <row r="6133">
          <cell r="B6133">
            <v>3800000</v>
          </cell>
          <cell r="C6133">
            <v>40023</v>
          </cell>
          <cell r="F6133">
            <v>2143737.39</v>
          </cell>
          <cell r="G6133">
            <v>211161</v>
          </cell>
          <cell r="H6133">
            <v>29.33</v>
          </cell>
          <cell r="I6133">
            <v>0.29330000000000001</v>
          </cell>
          <cell r="J6133">
            <v>40057</v>
          </cell>
          <cell r="K6133">
            <v>40756</v>
          </cell>
          <cell r="L6133">
            <v>62510</v>
          </cell>
        </row>
        <row r="6134">
          <cell r="B6134">
            <v>7000000</v>
          </cell>
          <cell r="C6134">
            <v>40023</v>
          </cell>
          <cell r="D6134" t="str">
            <v>A</v>
          </cell>
          <cell r="E6134" t="str">
            <v>T</v>
          </cell>
          <cell r="F6134">
            <v>7373344.25</v>
          </cell>
          <cell r="G6134">
            <v>445656</v>
          </cell>
          <cell r="H6134">
            <v>44.54</v>
          </cell>
          <cell r="I6134">
            <v>0.44540000000000002</v>
          </cell>
          <cell r="J6134">
            <v>40057</v>
          </cell>
          <cell r="K6134">
            <v>40756</v>
          </cell>
          <cell r="L6134">
            <v>185850</v>
          </cell>
        </row>
        <row r="6135">
          <cell r="B6135">
            <v>6000000</v>
          </cell>
          <cell r="C6135">
            <v>40023</v>
          </cell>
          <cell r="D6135" t="str">
            <v>A</v>
          </cell>
          <cell r="E6135" t="str">
            <v>R</v>
          </cell>
          <cell r="F6135">
            <v>6434837.7000000002</v>
          </cell>
          <cell r="G6135">
            <v>331674</v>
          </cell>
          <cell r="H6135">
            <v>51.88</v>
          </cell>
          <cell r="I6135">
            <v>0.51880000000000004</v>
          </cell>
          <cell r="J6135">
            <v>40057</v>
          </cell>
          <cell r="K6135">
            <v>41122</v>
          </cell>
          <cell r="L6135">
            <v>117000</v>
          </cell>
        </row>
        <row r="6136">
          <cell r="B6136">
            <v>12000000</v>
          </cell>
          <cell r="C6136">
            <v>40023</v>
          </cell>
          <cell r="F6136">
            <v>6855985.3399999999</v>
          </cell>
          <cell r="G6136">
            <v>708824</v>
          </cell>
          <cell r="H6136">
            <v>36.04</v>
          </cell>
          <cell r="I6136">
            <v>0.3604</v>
          </cell>
          <cell r="J6136">
            <v>40057</v>
          </cell>
          <cell r="K6136">
            <v>40756</v>
          </cell>
          <cell r="L6136">
            <v>318600</v>
          </cell>
        </row>
        <row r="6137">
          <cell r="B6137">
            <v>5000000</v>
          </cell>
          <cell r="C6137">
            <v>40023</v>
          </cell>
          <cell r="F6137">
            <v>3904591.97</v>
          </cell>
          <cell r="G6137">
            <v>276395</v>
          </cell>
          <cell r="H6137">
            <v>51.88</v>
          </cell>
          <cell r="I6137">
            <v>0.51880000000000004</v>
          </cell>
          <cell r="J6137">
            <v>40057</v>
          </cell>
          <cell r="K6137">
            <v>41122</v>
          </cell>
          <cell r="L6137">
            <v>97500</v>
          </cell>
        </row>
        <row r="6138">
          <cell r="B6138">
            <v>4800000</v>
          </cell>
          <cell r="C6138">
            <v>40023</v>
          </cell>
          <cell r="F6138">
            <v>3097062.5</v>
          </cell>
          <cell r="G6138">
            <v>305593</v>
          </cell>
          <cell r="H6138">
            <v>44.54</v>
          </cell>
          <cell r="I6138">
            <v>0.44540000000000002</v>
          </cell>
          <cell r="J6138">
            <v>40057</v>
          </cell>
          <cell r="K6138">
            <v>40756</v>
          </cell>
          <cell r="L6138">
            <v>127440</v>
          </cell>
        </row>
        <row r="6139">
          <cell r="B6139">
            <v>20000000</v>
          </cell>
          <cell r="C6139">
            <v>40023</v>
          </cell>
          <cell r="E6139" t="str">
            <v>P</v>
          </cell>
          <cell r="F6139">
            <v>16352132.66</v>
          </cell>
          <cell r="G6139">
            <v>915507</v>
          </cell>
          <cell r="H6139">
            <v>35.950000000000003</v>
          </cell>
          <cell r="I6139">
            <v>0.35950000000000004</v>
          </cell>
          <cell r="J6139">
            <v>40057</v>
          </cell>
          <cell r="K6139">
            <v>41122</v>
          </cell>
          <cell r="L6139">
            <v>390000</v>
          </cell>
        </row>
        <row r="6140">
          <cell r="B6140">
            <v>3000000</v>
          </cell>
          <cell r="C6140">
            <v>40023</v>
          </cell>
          <cell r="F6140">
            <v>1776677.13</v>
          </cell>
          <cell r="G6140">
            <v>190996</v>
          </cell>
          <cell r="H6140">
            <v>44.54</v>
          </cell>
          <cell r="I6140">
            <v>0.44540000000000002</v>
          </cell>
          <cell r="J6140">
            <v>40057</v>
          </cell>
          <cell r="K6140">
            <v>40756</v>
          </cell>
          <cell r="L6140">
            <v>79650</v>
          </cell>
        </row>
        <row r="6141">
          <cell r="B6141">
            <v>17000000</v>
          </cell>
          <cell r="C6141">
            <v>40023</v>
          </cell>
          <cell r="F6141">
            <v>9558775.9700000007</v>
          </cell>
          <cell r="G6141">
            <v>944665</v>
          </cell>
          <cell r="H6141">
            <v>29.33</v>
          </cell>
          <cell r="I6141">
            <v>0.29330000000000001</v>
          </cell>
          <cell r="J6141">
            <v>40057</v>
          </cell>
          <cell r="K6141">
            <v>40756</v>
          </cell>
          <cell r="L6141">
            <v>279650</v>
          </cell>
        </row>
        <row r="6142">
          <cell r="B6142">
            <v>3000000</v>
          </cell>
          <cell r="C6142">
            <v>40023</v>
          </cell>
          <cell r="F6142">
            <v>1413908.86</v>
          </cell>
          <cell r="G6142">
            <v>226666</v>
          </cell>
          <cell r="H6142">
            <v>41.5</v>
          </cell>
          <cell r="I6142">
            <v>0.41499999999999998</v>
          </cell>
          <cell r="J6142">
            <v>40057</v>
          </cell>
          <cell r="K6142">
            <v>40575</v>
          </cell>
          <cell r="L6142">
            <v>79500</v>
          </cell>
        </row>
        <row r="6143">
          <cell r="B6143">
            <v>5000000</v>
          </cell>
          <cell r="C6143">
            <v>40023</v>
          </cell>
          <cell r="D6143" t="str">
            <v>A</v>
          </cell>
          <cell r="E6143" t="str">
            <v>S</v>
          </cell>
          <cell r="F6143">
            <v>5915288.2800000003</v>
          </cell>
          <cell r="G6143">
            <v>276395</v>
          </cell>
          <cell r="H6143">
            <v>51.88</v>
          </cell>
          <cell r="I6143">
            <v>0.51880000000000004</v>
          </cell>
          <cell r="J6143">
            <v>40057</v>
          </cell>
          <cell r="K6143">
            <v>41122</v>
          </cell>
          <cell r="L6143">
            <v>97500</v>
          </cell>
        </row>
        <row r="6144">
          <cell r="B6144">
            <v>20000000</v>
          </cell>
          <cell r="C6144">
            <v>40023</v>
          </cell>
          <cell r="F6144">
            <v>16194213.689999999</v>
          </cell>
          <cell r="G6144">
            <v>915507</v>
          </cell>
          <cell r="H6144">
            <v>35.950000000000003</v>
          </cell>
          <cell r="I6144">
            <v>0.35950000000000004</v>
          </cell>
          <cell r="J6144">
            <v>40057</v>
          </cell>
          <cell r="K6144">
            <v>41122</v>
          </cell>
          <cell r="L6144">
            <v>390000</v>
          </cell>
        </row>
        <row r="6145">
          <cell r="B6145">
            <v>4000000</v>
          </cell>
          <cell r="C6145">
            <v>40023</v>
          </cell>
          <cell r="F6145">
            <v>2498618.02</v>
          </cell>
          <cell r="G6145">
            <v>254661</v>
          </cell>
          <cell r="H6145">
            <v>44.54</v>
          </cell>
          <cell r="I6145">
            <v>0.44540000000000002</v>
          </cell>
          <cell r="J6145">
            <v>40057</v>
          </cell>
          <cell r="K6145">
            <v>40756</v>
          </cell>
          <cell r="L6145">
            <v>106200</v>
          </cell>
        </row>
        <row r="6146">
          <cell r="B6146">
            <v>5500000</v>
          </cell>
          <cell r="C6146">
            <v>40023</v>
          </cell>
          <cell r="F6146">
            <v>4134744.09</v>
          </cell>
          <cell r="G6146">
            <v>240222</v>
          </cell>
          <cell r="H6146">
            <v>32.22</v>
          </cell>
          <cell r="I6146">
            <v>0.32219999999999999</v>
          </cell>
          <cell r="J6146">
            <v>40057</v>
          </cell>
          <cell r="K6146">
            <v>41122</v>
          </cell>
          <cell r="L6146">
            <v>134200</v>
          </cell>
        </row>
        <row r="6147">
          <cell r="B6147">
            <v>10000000</v>
          </cell>
          <cell r="C6147">
            <v>40023</v>
          </cell>
          <cell r="F6147">
            <v>7929670.1500000004</v>
          </cell>
          <cell r="G6147">
            <v>552789</v>
          </cell>
          <cell r="H6147">
            <v>51.88</v>
          </cell>
          <cell r="I6147">
            <v>0.51880000000000004</v>
          </cell>
          <cell r="J6147">
            <v>40057</v>
          </cell>
          <cell r="K6147">
            <v>41122</v>
          </cell>
          <cell r="L6147">
            <v>195000</v>
          </cell>
        </row>
        <row r="6148">
          <cell r="B6148">
            <v>4500000</v>
          </cell>
          <cell r="C6148">
            <v>40023</v>
          </cell>
          <cell r="F6148">
            <v>2840002.91</v>
          </cell>
          <cell r="G6148">
            <v>259056</v>
          </cell>
          <cell r="H6148">
            <v>33.19</v>
          </cell>
          <cell r="I6148">
            <v>0.33189999999999997</v>
          </cell>
          <cell r="J6148">
            <v>40057</v>
          </cell>
          <cell r="K6148">
            <v>40756</v>
          </cell>
          <cell r="L6148">
            <v>119025</v>
          </cell>
        </row>
        <row r="6149">
          <cell r="B6149">
            <v>12000000</v>
          </cell>
          <cell r="C6149">
            <v>40023</v>
          </cell>
          <cell r="F6149">
            <v>6708884.5899999999</v>
          </cell>
          <cell r="G6149">
            <v>654816</v>
          </cell>
          <cell r="H6149">
            <v>27.37</v>
          </cell>
          <cell r="I6149">
            <v>0.2737</v>
          </cell>
          <cell r="J6149">
            <v>40057</v>
          </cell>
          <cell r="K6149">
            <v>40756</v>
          </cell>
          <cell r="L6149">
            <v>77400</v>
          </cell>
        </row>
        <row r="6150">
          <cell r="B6150">
            <v>6000000</v>
          </cell>
          <cell r="C6150">
            <v>40023</v>
          </cell>
          <cell r="F6150">
            <v>3953069.53</v>
          </cell>
          <cell r="G6150">
            <v>381991</v>
          </cell>
          <cell r="H6150">
            <v>44.54</v>
          </cell>
          <cell r="I6150">
            <v>0.44540000000000002</v>
          </cell>
          <cell r="J6150">
            <v>40057</v>
          </cell>
          <cell r="K6150">
            <v>40756</v>
          </cell>
          <cell r="L6150">
            <v>159300</v>
          </cell>
        </row>
        <row r="6151">
          <cell r="B6151">
            <v>3500000</v>
          </cell>
          <cell r="C6151">
            <v>40023</v>
          </cell>
          <cell r="E6151" t="str">
            <v>P</v>
          </cell>
          <cell r="F6151">
            <v>3759553.59</v>
          </cell>
          <cell r="G6151">
            <v>193477</v>
          </cell>
          <cell r="H6151">
            <v>51.88</v>
          </cell>
          <cell r="I6151">
            <v>0.51880000000000004</v>
          </cell>
          <cell r="J6151">
            <v>40057</v>
          </cell>
          <cell r="K6151">
            <v>41122</v>
          </cell>
          <cell r="L6151">
            <v>68250</v>
          </cell>
        </row>
        <row r="6152">
          <cell r="B6152">
            <v>40000000</v>
          </cell>
          <cell r="C6152">
            <v>40023</v>
          </cell>
          <cell r="F6152">
            <v>32175237.420000002</v>
          </cell>
          <cell r="G6152">
            <v>1831013</v>
          </cell>
          <cell r="H6152">
            <v>35.950000000000003</v>
          </cell>
          <cell r="I6152">
            <v>0.35950000000000004</v>
          </cell>
          <cell r="J6152">
            <v>40057</v>
          </cell>
          <cell r="K6152">
            <v>41122</v>
          </cell>
          <cell r="L6152">
            <v>780000</v>
          </cell>
        </row>
        <row r="6153">
          <cell r="B6153">
            <v>30000000</v>
          </cell>
          <cell r="C6153">
            <v>40023</v>
          </cell>
          <cell r="F6153">
            <v>23160538.460000001</v>
          </cell>
          <cell r="G6153">
            <v>1373260</v>
          </cell>
          <cell r="H6153">
            <v>35.950000000000003</v>
          </cell>
          <cell r="I6153">
            <v>0.35950000000000004</v>
          </cell>
          <cell r="J6153">
            <v>40057</v>
          </cell>
          <cell r="K6153">
            <v>41122</v>
          </cell>
          <cell r="L6153">
            <v>585000</v>
          </cell>
        </row>
        <row r="6154">
          <cell r="B6154">
            <v>30000000</v>
          </cell>
          <cell r="C6154">
            <v>40023</v>
          </cell>
          <cell r="F6154">
            <v>22319586.879999999</v>
          </cell>
          <cell r="G6154">
            <v>1250327</v>
          </cell>
          <cell r="H6154">
            <v>28.58</v>
          </cell>
          <cell r="I6154">
            <v>0.2858</v>
          </cell>
          <cell r="J6154">
            <v>40057</v>
          </cell>
          <cell r="K6154">
            <v>41122</v>
          </cell>
          <cell r="L6154">
            <v>432000</v>
          </cell>
        </row>
        <row r="6155">
          <cell r="B6155">
            <v>20000000</v>
          </cell>
          <cell r="C6155">
            <v>40023</v>
          </cell>
          <cell r="F6155">
            <v>11336837.289999999</v>
          </cell>
          <cell r="G6155">
            <v>1111371</v>
          </cell>
          <cell r="H6155">
            <v>29.33</v>
          </cell>
          <cell r="I6155">
            <v>0.29330000000000001</v>
          </cell>
          <cell r="J6155">
            <v>40057</v>
          </cell>
          <cell r="K6155">
            <v>40756</v>
          </cell>
          <cell r="L6155">
            <v>329000</v>
          </cell>
        </row>
        <row r="6156">
          <cell r="B6156">
            <v>5000000</v>
          </cell>
          <cell r="C6156">
            <v>40023</v>
          </cell>
          <cell r="F6156">
            <v>3064631.95</v>
          </cell>
          <cell r="G6156">
            <v>272840</v>
          </cell>
          <cell r="H6156">
            <v>27.37</v>
          </cell>
          <cell r="I6156">
            <v>0.2737</v>
          </cell>
          <cell r="J6156">
            <v>40057</v>
          </cell>
          <cell r="K6156">
            <v>40756</v>
          </cell>
          <cell r="L6156">
            <v>32250</v>
          </cell>
        </row>
        <row r="6157">
          <cell r="B6157">
            <v>3500000</v>
          </cell>
          <cell r="C6157">
            <v>40023</v>
          </cell>
          <cell r="F6157">
            <v>353880.57</v>
          </cell>
          <cell r="G6157">
            <v>356410</v>
          </cell>
          <cell r="H6157">
            <v>38.729999999999997</v>
          </cell>
          <cell r="I6157">
            <v>0.38729999999999998</v>
          </cell>
          <cell r="J6157">
            <v>40057</v>
          </cell>
          <cell r="K6157">
            <v>40391</v>
          </cell>
          <cell r="L6157">
            <v>92750</v>
          </cell>
        </row>
        <row r="6158">
          <cell r="B6158">
            <v>3200000</v>
          </cell>
          <cell r="C6158">
            <v>40023</v>
          </cell>
          <cell r="E6158" t="str">
            <v>Q</v>
          </cell>
          <cell r="F6158">
            <v>2344525.62</v>
          </cell>
          <cell r="G6158">
            <v>241777</v>
          </cell>
          <cell r="H6158">
            <v>41.5</v>
          </cell>
          <cell r="I6158">
            <v>0.41499999999999998</v>
          </cell>
          <cell r="J6158">
            <v>40057</v>
          </cell>
          <cell r="K6158">
            <v>40575</v>
          </cell>
          <cell r="L6158">
            <v>84800</v>
          </cell>
        </row>
        <row r="6159">
          <cell r="B6159">
            <v>15000000</v>
          </cell>
          <cell r="C6159">
            <v>40023</v>
          </cell>
          <cell r="E6159" t="str">
            <v>P</v>
          </cell>
          <cell r="F6159">
            <v>12938941.859999999</v>
          </cell>
          <cell r="G6159">
            <v>686630</v>
          </cell>
          <cell r="H6159">
            <v>35.950000000000003</v>
          </cell>
          <cell r="I6159">
            <v>0.35950000000000004</v>
          </cell>
          <cell r="J6159">
            <v>40057</v>
          </cell>
          <cell r="K6159">
            <v>41122</v>
          </cell>
          <cell r="L6159">
            <v>292500</v>
          </cell>
        </row>
        <row r="6160">
          <cell r="B6160">
            <v>3000000</v>
          </cell>
          <cell r="C6160">
            <v>40023</v>
          </cell>
          <cell r="F6160">
            <v>1181002.04</v>
          </cell>
          <cell r="G6160">
            <v>226666</v>
          </cell>
          <cell r="H6160">
            <v>41.5</v>
          </cell>
          <cell r="I6160">
            <v>0.41499999999999998</v>
          </cell>
          <cell r="J6160">
            <v>40057</v>
          </cell>
          <cell r="K6160">
            <v>40575</v>
          </cell>
          <cell r="L6160">
            <v>79500</v>
          </cell>
        </row>
        <row r="6161">
          <cell r="B6161">
            <v>3000000</v>
          </cell>
          <cell r="C6161">
            <v>40023</v>
          </cell>
          <cell r="F6161">
            <v>1408845.33</v>
          </cell>
          <cell r="G6161">
            <v>190996</v>
          </cell>
          <cell r="H6161">
            <v>44.54</v>
          </cell>
          <cell r="I6161">
            <v>0.44540000000000002</v>
          </cell>
          <cell r="J6161">
            <v>40057</v>
          </cell>
          <cell r="K6161">
            <v>40756</v>
          </cell>
          <cell r="L6161">
            <v>79650</v>
          </cell>
        </row>
        <row r="6162">
          <cell r="B6162">
            <v>5000000</v>
          </cell>
          <cell r="C6162">
            <v>40023</v>
          </cell>
          <cell r="D6162" t="str">
            <v>A</v>
          </cell>
          <cell r="E6162" t="str">
            <v>T</v>
          </cell>
          <cell r="F6162">
            <v>6024626.5199999996</v>
          </cell>
          <cell r="G6162">
            <v>318326</v>
          </cell>
          <cell r="H6162">
            <v>44.54</v>
          </cell>
          <cell r="I6162">
            <v>0.44540000000000002</v>
          </cell>
          <cell r="J6162">
            <v>40057</v>
          </cell>
          <cell r="K6162">
            <v>40756</v>
          </cell>
          <cell r="L6162">
            <v>132750</v>
          </cell>
        </row>
        <row r="6163">
          <cell r="B6163">
            <v>4000000</v>
          </cell>
          <cell r="C6163">
            <v>40023</v>
          </cell>
          <cell r="F6163">
            <v>6277.36</v>
          </cell>
          <cell r="G6163">
            <v>407325</v>
          </cell>
          <cell r="H6163">
            <v>38.729999999999997</v>
          </cell>
          <cell r="I6163">
            <v>0.38729999999999998</v>
          </cell>
          <cell r="J6163">
            <v>40057</v>
          </cell>
          <cell r="K6163">
            <v>40391</v>
          </cell>
          <cell r="L6163">
            <v>106000</v>
          </cell>
        </row>
        <row r="6164">
          <cell r="B6164">
            <v>10000000</v>
          </cell>
          <cell r="C6164">
            <v>40023</v>
          </cell>
          <cell r="F6164">
            <v>4725763.55</v>
          </cell>
          <cell r="G6164">
            <v>755553</v>
          </cell>
          <cell r="H6164">
            <v>41.5</v>
          </cell>
          <cell r="I6164">
            <v>0.41499999999999998</v>
          </cell>
          <cell r="J6164">
            <v>40057</v>
          </cell>
          <cell r="K6164">
            <v>40575</v>
          </cell>
          <cell r="L6164">
            <v>265000</v>
          </cell>
        </row>
        <row r="6165">
          <cell r="B6165">
            <v>5000000</v>
          </cell>
          <cell r="C6165">
            <v>40023</v>
          </cell>
          <cell r="F6165">
            <v>3991033.99</v>
          </cell>
          <cell r="G6165">
            <v>276395</v>
          </cell>
          <cell r="H6165">
            <v>51.88</v>
          </cell>
          <cell r="I6165">
            <v>0.51880000000000004</v>
          </cell>
          <cell r="J6165">
            <v>40057</v>
          </cell>
          <cell r="K6165">
            <v>41122</v>
          </cell>
          <cell r="L6165">
            <v>97500</v>
          </cell>
        </row>
        <row r="6166">
          <cell r="B6166">
            <v>4000000</v>
          </cell>
          <cell r="C6166">
            <v>40023</v>
          </cell>
          <cell r="E6166" t="str">
            <v>P</v>
          </cell>
          <cell r="F6166">
            <v>2448741.06</v>
          </cell>
          <cell r="G6166">
            <v>302221</v>
          </cell>
          <cell r="H6166">
            <v>41.5</v>
          </cell>
          <cell r="I6166">
            <v>0.41499999999999998</v>
          </cell>
          <cell r="J6166">
            <v>40057</v>
          </cell>
          <cell r="K6166">
            <v>40575</v>
          </cell>
          <cell r="L6166">
            <v>106000</v>
          </cell>
        </row>
        <row r="6167">
          <cell r="B6167">
            <v>16000000</v>
          </cell>
          <cell r="C6167">
            <v>40023</v>
          </cell>
          <cell r="F6167">
            <v>12931678.41</v>
          </cell>
          <cell r="G6167">
            <v>732406</v>
          </cell>
          <cell r="H6167">
            <v>35.950000000000003</v>
          </cell>
          <cell r="I6167">
            <v>0.35950000000000004</v>
          </cell>
          <cell r="J6167">
            <v>40057</v>
          </cell>
          <cell r="K6167">
            <v>41122</v>
          </cell>
          <cell r="L6167">
            <v>312000</v>
          </cell>
        </row>
        <row r="6168">
          <cell r="B6168">
            <v>5000000</v>
          </cell>
          <cell r="C6168">
            <v>40023</v>
          </cell>
          <cell r="F6168">
            <v>2344670.63</v>
          </cell>
          <cell r="G6168">
            <v>377777</v>
          </cell>
          <cell r="H6168">
            <v>41.5</v>
          </cell>
          <cell r="I6168">
            <v>0.41499999999999998</v>
          </cell>
          <cell r="J6168">
            <v>40057</v>
          </cell>
          <cell r="K6168">
            <v>40575</v>
          </cell>
          <cell r="L6168">
            <v>132500</v>
          </cell>
        </row>
        <row r="6169">
          <cell r="B6169">
            <v>5900000</v>
          </cell>
          <cell r="C6169">
            <v>40023</v>
          </cell>
          <cell r="F6169">
            <v>4820229.3899999997</v>
          </cell>
          <cell r="G6169">
            <v>326146</v>
          </cell>
          <cell r="H6169">
            <v>51.88</v>
          </cell>
          <cell r="I6169">
            <v>0.51880000000000004</v>
          </cell>
          <cell r="J6169">
            <v>40057</v>
          </cell>
          <cell r="K6169">
            <v>41122</v>
          </cell>
          <cell r="L6169">
            <v>115050</v>
          </cell>
        </row>
        <row r="6170">
          <cell r="B6170">
            <v>6500000</v>
          </cell>
          <cell r="C6170">
            <v>40023</v>
          </cell>
          <cell r="D6170" t="str">
            <v>A</v>
          </cell>
          <cell r="E6170" t="str">
            <v>S</v>
          </cell>
          <cell r="F6170">
            <v>7499348.7400000002</v>
          </cell>
          <cell r="G6170">
            <v>359313</v>
          </cell>
          <cell r="H6170">
            <v>51.88</v>
          </cell>
          <cell r="I6170">
            <v>0.51880000000000004</v>
          </cell>
          <cell r="J6170">
            <v>40057</v>
          </cell>
          <cell r="K6170">
            <v>41122</v>
          </cell>
          <cell r="L6170">
            <v>126750</v>
          </cell>
        </row>
        <row r="6171">
          <cell r="B6171">
            <v>5000000</v>
          </cell>
          <cell r="C6171">
            <v>40023</v>
          </cell>
          <cell r="F6171">
            <v>1964271.2</v>
          </cell>
          <cell r="G6171">
            <v>377777</v>
          </cell>
          <cell r="H6171">
            <v>41.5</v>
          </cell>
          <cell r="I6171">
            <v>0.41499999999999998</v>
          </cell>
          <cell r="J6171">
            <v>40057</v>
          </cell>
          <cell r="K6171">
            <v>40575</v>
          </cell>
          <cell r="L6171">
            <v>132500</v>
          </cell>
        </row>
        <row r="6172">
          <cell r="B6172">
            <v>6000000</v>
          </cell>
          <cell r="C6172">
            <v>40023</v>
          </cell>
          <cell r="E6172" t="str">
            <v>Q</v>
          </cell>
          <cell r="F6172">
            <v>6068518.1299999999</v>
          </cell>
          <cell r="G6172">
            <v>331674</v>
          </cell>
          <cell r="H6172">
            <v>51.88</v>
          </cell>
          <cell r="I6172">
            <v>0.51880000000000004</v>
          </cell>
          <cell r="J6172">
            <v>40057</v>
          </cell>
          <cell r="K6172">
            <v>41122</v>
          </cell>
          <cell r="L6172">
            <v>117000</v>
          </cell>
        </row>
        <row r="6173">
          <cell r="B6173">
            <v>20000000</v>
          </cell>
          <cell r="C6173">
            <v>40023</v>
          </cell>
          <cell r="F6173">
            <v>13000387.49</v>
          </cell>
          <cell r="G6173">
            <v>1181373</v>
          </cell>
          <cell r="H6173">
            <v>36.04</v>
          </cell>
          <cell r="I6173">
            <v>0.3604</v>
          </cell>
          <cell r="J6173">
            <v>40057</v>
          </cell>
          <cell r="K6173">
            <v>40756</v>
          </cell>
          <cell r="L6173">
            <v>531000</v>
          </cell>
        </row>
        <row r="6174">
          <cell r="B6174">
            <v>5000000</v>
          </cell>
          <cell r="C6174">
            <v>40023</v>
          </cell>
          <cell r="F6174">
            <v>1959897.69</v>
          </cell>
          <cell r="G6174">
            <v>377777</v>
          </cell>
          <cell r="H6174">
            <v>41.5</v>
          </cell>
          <cell r="I6174">
            <v>0.41499999999999998</v>
          </cell>
          <cell r="J6174">
            <v>40057</v>
          </cell>
          <cell r="K6174">
            <v>40575</v>
          </cell>
          <cell r="L6174">
            <v>132500</v>
          </cell>
        </row>
        <row r="6175">
          <cell r="B6175">
            <v>5500000</v>
          </cell>
          <cell r="C6175">
            <v>40023</v>
          </cell>
          <cell r="F6175">
            <v>3624551.4</v>
          </cell>
          <cell r="G6175">
            <v>350158</v>
          </cell>
          <cell r="H6175">
            <v>44.54</v>
          </cell>
          <cell r="I6175">
            <v>0.44540000000000002</v>
          </cell>
          <cell r="J6175">
            <v>40057</v>
          </cell>
          <cell r="K6175">
            <v>40756</v>
          </cell>
          <cell r="L6175">
            <v>146025</v>
          </cell>
        </row>
        <row r="6176">
          <cell r="B6176">
            <v>5000000</v>
          </cell>
          <cell r="C6176">
            <v>40023</v>
          </cell>
          <cell r="F6176">
            <v>3228675.4</v>
          </cell>
          <cell r="G6176">
            <v>318326</v>
          </cell>
          <cell r="H6176">
            <v>44.54</v>
          </cell>
          <cell r="I6176">
            <v>0.44540000000000002</v>
          </cell>
          <cell r="J6176">
            <v>40057</v>
          </cell>
          <cell r="K6176">
            <v>40756</v>
          </cell>
          <cell r="L6176">
            <v>132750</v>
          </cell>
        </row>
        <row r="6177">
          <cell r="B6177">
            <v>7000000</v>
          </cell>
          <cell r="C6177">
            <v>40023</v>
          </cell>
          <cell r="F6177">
            <v>3277377.75</v>
          </cell>
          <cell r="G6177">
            <v>528887</v>
          </cell>
          <cell r="H6177">
            <v>41.5</v>
          </cell>
          <cell r="I6177">
            <v>0.41499999999999998</v>
          </cell>
          <cell r="J6177">
            <v>40057</v>
          </cell>
          <cell r="K6177">
            <v>40575</v>
          </cell>
          <cell r="L6177">
            <v>185500</v>
          </cell>
        </row>
        <row r="6178">
          <cell r="B6178">
            <v>10000000</v>
          </cell>
          <cell r="C6178">
            <v>40023</v>
          </cell>
          <cell r="F6178">
            <v>4439598.9000000004</v>
          </cell>
          <cell r="G6178">
            <v>755553</v>
          </cell>
          <cell r="H6178">
            <v>41.5</v>
          </cell>
          <cell r="I6178">
            <v>0.41499999999999998</v>
          </cell>
          <cell r="J6178">
            <v>40057</v>
          </cell>
          <cell r="K6178">
            <v>40575</v>
          </cell>
          <cell r="L6178">
            <v>265000</v>
          </cell>
        </row>
        <row r="6179">
          <cell r="B6179">
            <v>12000000</v>
          </cell>
          <cell r="C6179">
            <v>40023</v>
          </cell>
          <cell r="F6179">
            <v>7889584.7199999997</v>
          </cell>
          <cell r="G6179">
            <v>708824</v>
          </cell>
          <cell r="H6179">
            <v>36.04</v>
          </cell>
          <cell r="I6179">
            <v>0.3604</v>
          </cell>
          <cell r="J6179">
            <v>40057</v>
          </cell>
          <cell r="K6179">
            <v>40756</v>
          </cell>
          <cell r="L6179">
            <v>318600</v>
          </cell>
        </row>
        <row r="6180">
          <cell r="B6180">
            <v>5000000</v>
          </cell>
          <cell r="C6180">
            <v>40023</v>
          </cell>
          <cell r="F6180">
            <v>2793449.95</v>
          </cell>
          <cell r="G6180">
            <v>272840</v>
          </cell>
          <cell r="H6180">
            <v>27.37</v>
          </cell>
          <cell r="I6180">
            <v>0.2737</v>
          </cell>
          <cell r="J6180">
            <v>40057</v>
          </cell>
          <cell r="K6180">
            <v>40756</v>
          </cell>
          <cell r="L6180">
            <v>32250</v>
          </cell>
        </row>
        <row r="6181">
          <cell r="B6181">
            <v>4000000</v>
          </cell>
          <cell r="C6181">
            <v>40023</v>
          </cell>
          <cell r="F6181">
            <v>2375545.83</v>
          </cell>
          <cell r="G6181">
            <v>254661</v>
          </cell>
          <cell r="H6181">
            <v>44.54</v>
          </cell>
          <cell r="I6181">
            <v>0.44540000000000002</v>
          </cell>
          <cell r="J6181">
            <v>40057</v>
          </cell>
          <cell r="K6181">
            <v>40756</v>
          </cell>
          <cell r="L6181">
            <v>106200</v>
          </cell>
        </row>
        <row r="6182">
          <cell r="B6182">
            <v>10000000</v>
          </cell>
          <cell r="C6182">
            <v>40023</v>
          </cell>
          <cell r="F6182">
            <v>7736579.6799999997</v>
          </cell>
          <cell r="G6182">
            <v>583344</v>
          </cell>
          <cell r="H6182">
            <v>48.86</v>
          </cell>
          <cell r="I6182">
            <v>0.48859999999999998</v>
          </cell>
          <cell r="J6182">
            <v>40057</v>
          </cell>
          <cell r="K6182">
            <v>40940</v>
          </cell>
          <cell r="L6182">
            <v>245000</v>
          </cell>
        </row>
        <row r="6183">
          <cell r="B6183">
            <v>10000000</v>
          </cell>
          <cell r="C6183">
            <v>40023</v>
          </cell>
          <cell r="E6183" t="str">
            <v>R</v>
          </cell>
          <cell r="F6183">
            <v>5032066.8</v>
          </cell>
          <cell r="G6183">
            <v>1018313</v>
          </cell>
          <cell r="H6183">
            <v>38.729999999999997</v>
          </cell>
          <cell r="I6183">
            <v>0.38729999999999998</v>
          </cell>
          <cell r="J6183">
            <v>40057</v>
          </cell>
          <cell r="K6183">
            <v>40391</v>
          </cell>
          <cell r="L6183">
            <v>265000</v>
          </cell>
        </row>
        <row r="6184">
          <cell r="B6184">
            <v>20000000</v>
          </cell>
          <cell r="C6184">
            <v>40023</v>
          </cell>
          <cell r="F6184">
            <v>16443582.810000001</v>
          </cell>
          <cell r="G6184">
            <v>915507</v>
          </cell>
          <cell r="H6184">
            <v>35.950000000000003</v>
          </cell>
          <cell r="I6184">
            <v>0.35950000000000004</v>
          </cell>
          <cell r="J6184">
            <v>40057</v>
          </cell>
          <cell r="K6184">
            <v>41122</v>
          </cell>
          <cell r="L6184">
            <v>390000</v>
          </cell>
        </row>
        <row r="6185">
          <cell r="B6185">
            <v>5500000</v>
          </cell>
          <cell r="C6185">
            <v>40023</v>
          </cell>
          <cell r="F6185">
            <v>4149936.75</v>
          </cell>
          <cell r="G6185">
            <v>229227</v>
          </cell>
          <cell r="H6185">
            <v>28.58</v>
          </cell>
          <cell r="I6185">
            <v>0.2858</v>
          </cell>
          <cell r="J6185">
            <v>40057</v>
          </cell>
          <cell r="K6185">
            <v>41122</v>
          </cell>
          <cell r="L6185">
            <v>79200</v>
          </cell>
        </row>
        <row r="6186">
          <cell r="B6186">
            <v>10000000</v>
          </cell>
          <cell r="C6186">
            <v>40023</v>
          </cell>
          <cell r="F6186">
            <v>7750486.1200000001</v>
          </cell>
          <cell r="G6186">
            <v>583344</v>
          </cell>
          <cell r="H6186">
            <v>48.86</v>
          </cell>
          <cell r="I6186">
            <v>0.48859999999999998</v>
          </cell>
          <cell r="J6186">
            <v>40057</v>
          </cell>
          <cell r="K6186">
            <v>40940</v>
          </cell>
          <cell r="L6186">
            <v>245000</v>
          </cell>
        </row>
        <row r="6187">
          <cell r="B6187">
            <v>12500000</v>
          </cell>
          <cell r="C6187">
            <v>40023</v>
          </cell>
          <cell r="F6187">
            <v>9330556.2200000007</v>
          </cell>
          <cell r="G6187">
            <v>572192</v>
          </cell>
          <cell r="H6187">
            <v>35.950000000000003</v>
          </cell>
          <cell r="I6187">
            <v>0.35950000000000004</v>
          </cell>
          <cell r="J6187">
            <v>40057</v>
          </cell>
          <cell r="K6187">
            <v>41122</v>
          </cell>
          <cell r="L6187">
            <v>243750</v>
          </cell>
        </row>
        <row r="6188">
          <cell r="B6188">
            <v>5000000</v>
          </cell>
          <cell r="C6188">
            <v>40023</v>
          </cell>
          <cell r="F6188">
            <v>2820547.11</v>
          </cell>
          <cell r="G6188">
            <v>277843</v>
          </cell>
          <cell r="H6188">
            <v>29.33</v>
          </cell>
          <cell r="I6188">
            <v>0.29330000000000001</v>
          </cell>
          <cell r="J6188">
            <v>40057</v>
          </cell>
          <cell r="K6188">
            <v>40756</v>
          </cell>
          <cell r="L6188">
            <v>82250</v>
          </cell>
        </row>
        <row r="6189">
          <cell r="B6189">
            <v>5700000</v>
          </cell>
          <cell r="C6189">
            <v>40023</v>
          </cell>
          <cell r="F6189">
            <v>3184987.88</v>
          </cell>
          <cell r="G6189">
            <v>311038</v>
          </cell>
          <cell r="H6189">
            <v>27.37</v>
          </cell>
          <cell r="I6189">
            <v>0.2737</v>
          </cell>
          <cell r="J6189">
            <v>40057</v>
          </cell>
          <cell r="K6189">
            <v>40756</v>
          </cell>
          <cell r="L6189">
            <v>36765</v>
          </cell>
        </row>
        <row r="6190">
          <cell r="B6190">
            <v>2000000</v>
          </cell>
          <cell r="C6190">
            <v>40023</v>
          </cell>
          <cell r="D6190" t="str">
            <v>A</v>
          </cell>
          <cell r="E6190" t="str">
            <v>Q</v>
          </cell>
          <cell r="F6190">
            <v>698080.63</v>
          </cell>
          <cell r="G6190">
            <v>203663</v>
          </cell>
          <cell r="H6190">
            <v>38.729999999999997</v>
          </cell>
          <cell r="I6190">
            <v>0.38729999999999998</v>
          </cell>
          <cell r="J6190">
            <v>40057</v>
          </cell>
          <cell r="K6190">
            <v>40391</v>
          </cell>
          <cell r="L6190">
            <v>53000</v>
          </cell>
        </row>
        <row r="6191">
          <cell r="B6191">
            <v>4000000</v>
          </cell>
          <cell r="C6191">
            <v>40023</v>
          </cell>
          <cell r="E6191" t="str">
            <v>R</v>
          </cell>
          <cell r="F6191">
            <v>3723300.09</v>
          </cell>
          <cell r="G6191">
            <v>254661</v>
          </cell>
          <cell r="H6191">
            <v>44.54</v>
          </cell>
          <cell r="I6191">
            <v>0.44540000000000002</v>
          </cell>
          <cell r="J6191">
            <v>40057</v>
          </cell>
          <cell r="K6191">
            <v>40756</v>
          </cell>
          <cell r="L6191">
            <v>106200</v>
          </cell>
        </row>
        <row r="6192">
          <cell r="B6192">
            <v>5000000</v>
          </cell>
          <cell r="C6192">
            <v>40023</v>
          </cell>
          <cell r="F6192">
            <v>3938842.98</v>
          </cell>
          <cell r="G6192">
            <v>208388</v>
          </cell>
          <cell r="H6192">
            <v>28.58</v>
          </cell>
          <cell r="I6192">
            <v>0.2858</v>
          </cell>
          <cell r="J6192">
            <v>40057</v>
          </cell>
          <cell r="K6192">
            <v>41122</v>
          </cell>
          <cell r="L6192">
            <v>72000</v>
          </cell>
        </row>
        <row r="6193">
          <cell r="B6193">
            <v>5500000</v>
          </cell>
          <cell r="C6193">
            <v>40023</v>
          </cell>
          <cell r="F6193">
            <v>3083318.39</v>
          </cell>
          <cell r="G6193">
            <v>305627</v>
          </cell>
          <cell r="H6193">
            <v>29.33</v>
          </cell>
          <cell r="I6193">
            <v>0.29330000000000001</v>
          </cell>
          <cell r="J6193">
            <v>40057</v>
          </cell>
          <cell r="K6193">
            <v>40756</v>
          </cell>
          <cell r="L6193">
            <v>90475</v>
          </cell>
        </row>
        <row r="6194">
          <cell r="B6194">
            <v>20000000</v>
          </cell>
          <cell r="C6194">
            <v>40023</v>
          </cell>
          <cell r="F6194">
            <v>7719889.3700000001</v>
          </cell>
          <cell r="G6194">
            <v>1455097</v>
          </cell>
          <cell r="H6194">
            <v>36.090000000000003</v>
          </cell>
          <cell r="I6194">
            <v>0.36090000000000005</v>
          </cell>
          <cell r="J6194">
            <v>40057</v>
          </cell>
          <cell r="K6194">
            <v>40575</v>
          </cell>
          <cell r="L6194">
            <v>530000</v>
          </cell>
        </row>
        <row r="6195">
          <cell r="B6195">
            <v>5000000</v>
          </cell>
          <cell r="C6195">
            <v>40023</v>
          </cell>
          <cell r="D6195" t="str">
            <v>A</v>
          </cell>
          <cell r="E6195" t="str">
            <v>T</v>
          </cell>
          <cell r="F6195">
            <v>5138726.5999999996</v>
          </cell>
          <cell r="G6195">
            <v>277843</v>
          </cell>
          <cell r="H6195">
            <v>29.33</v>
          </cell>
          <cell r="I6195">
            <v>0.29330000000000001</v>
          </cell>
          <cell r="J6195">
            <v>40057</v>
          </cell>
          <cell r="K6195">
            <v>40756</v>
          </cell>
          <cell r="L6195">
            <v>82250</v>
          </cell>
        </row>
        <row r="6196">
          <cell r="B6196">
            <v>5000000</v>
          </cell>
          <cell r="C6196">
            <v>40023</v>
          </cell>
          <cell r="F6196">
            <v>2204133.79</v>
          </cell>
          <cell r="G6196">
            <v>347276</v>
          </cell>
          <cell r="H6196">
            <v>29.57</v>
          </cell>
          <cell r="I6196">
            <v>0.29570000000000002</v>
          </cell>
          <cell r="J6196">
            <v>40057</v>
          </cell>
          <cell r="K6196">
            <v>40575</v>
          </cell>
          <cell r="L6196">
            <v>82000</v>
          </cell>
        </row>
        <row r="6197">
          <cell r="B6197">
            <v>16000000</v>
          </cell>
          <cell r="C6197">
            <v>40024</v>
          </cell>
          <cell r="E6197" t="str">
            <v>R</v>
          </cell>
          <cell r="F6197">
            <v>13314472.869999999</v>
          </cell>
          <cell r="G6197">
            <v>945098</v>
          </cell>
          <cell r="H6197">
            <v>36.04</v>
          </cell>
          <cell r="I6197">
            <v>0.3604</v>
          </cell>
          <cell r="J6197">
            <v>40057</v>
          </cell>
          <cell r="K6197">
            <v>40756</v>
          </cell>
          <cell r="L6197">
            <v>424800</v>
          </cell>
        </row>
        <row r="6198">
          <cell r="B6198">
            <v>17000000</v>
          </cell>
          <cell r="C6198">
            <v>40024</v>
          </cell>
          <cell r="F6198">
            <v>10773711.77</v>
          </cell>
          <cell r="G6198">
            <v>1004167</v>
          </cell>
          <cell r="H6198">
            <v>36.04</v>
          </cell>
          <cell r="I6198">
            <v>0.3604</v>
          </cell>
          <cell r="J6198">
            <v>40057</v>
          </cell>
          <cell r="K6198">
            <v>40756</v>
          </cell>
          <cell r="L6198">
            <v>451350</v>
          </cell>
        </row>
        <row r="6199">
          <cell r="B6199">
            <v>22000000</v>
          </cell>
          <cell r="C6199">
            <v>40024</v>
          </cell>
          <cell r="F6199">
            <v>12665326.560000001</v>
          </cell>
          <cell r="G6199">
            <v>1299510</v>
          </cell>
          <cell r="H6199">
            <v>36.04</v>
          </cell>
          <cell r="I6199">
            <v>0.3604</v>
          </cell>
          <cell r="J6199">
            <v>40057</v>
          </cell>
          <cell r="K6199">
            <v>40756</v>
          </cell>
          <cell r="L6199">
            <v>584100</v>
          </cell>
        </row>
        <row r="6200">
          <cell r="B6200">
            <v>26000000</v>
          </cell>
          <cell r="C6200">
            <v>40024</v>
          </cell>
          <cell r="F6200">
            <v>15260767.130000001</v>
          </cell>
          <cell r="G6200">
            <v>1535785</v>
          </cell>
          <cell r="H6200">
            <v>36.04</v>
          </cell>
          <cell r="I6200">
            <v>0.3604</v>
          </cell>
          <cell r="J6200">
            <v>40057</v>
          </cell>
          <cell r="K6200">
            <v>40756</v>
          </cell>
          <cell r="L6200">
            <v>690300</v>
          </cell>
        </row>
        <row r="6201">
          <cell r="B6201">
            <v>7000000</v>
          </cell>
          <cell r="C6201">
            <v>40024</v>
          </cell>
          <cell r="F6201">
            <v>687296.47</v>
          </cell>
          <cell r="G6201">
            <v>712819</v>
          </cell>
          <cell r="H6201">
            <v>38.729999999999997</v>
          </cell>
          <cell r="I6201">
            <v>0.38729999999999998</v>
          </cell>
          <cell r="J6201">
            <v>40057</v>
          </cell>
          <cell r="K6201">
            <v>40391</v>
          </cell>
          <cell r="L6201">
            <v>185500</v>
          </cell>
        </row>
        <row r="6202">
          <cell r="B6202">
            <v>35000000</v>
          </cell>
          <cell r="C6202">
            <v>40024</v>
          </cell>
          <cell r="F6202">
            <v>28290008</v>
          </cell>
          <cell r="G6202">
            <v>1602137</v>
          </cell>
          <cell r="H6202">
            <v>35.950000000000003</v>
          </cell>
          <cell r="I6202">
            <v>0.35950000000000004</v>
          </cell>
          <cell r="J6202">
            <v>40057</v>
          </cell>
          <cell r="K6202">
            <v>41122</v>
          </cell>
          <cell r="L6202">
            <v>682500</v>
          </cell>
        </row>
        <row r="6203">
          <cell r="B6203">
            <v>5000000</v>
          </cell>
          <cell r="C6203">
            <v>40024</v>
          </cell>
          <cell r="F6203">
            <v>515838.58</v>
          </cell>
          <cell r="G6203">
            <v>509157</v>
          </cell>
          <cell r="H6203">
            <v>38.729999999999997</v>
          </cell>
          <cell r="I6203">
            <v>0.38729999999999998</v>
          </cell>
          <cell r="J6203">
            <v>40057</v>
          </cell>
          <cell r="K6203">
            <v>40391</v>
          </cell>
          <cell r="L6203">
            <v>132500</v>
          </cell>
        </row>
        <row r="6204">
          <cell r="B6204">
            <v>5000000</v>
          </cell>
          <cell r="C6204">
            <v>40024</v>
          </cell>
          <cell r="F6204">
            <v>2959200.89</v>
          </cell>
          <cell r="G6204">
            <v>318326</v>
          </cell>
          <cell r="H6204">
            <v>44.54</v>
          </cell>
          <cell r="I6204">
            <v>0.44540000000000002</v>
          </cell>
          <cell r="J6204">
            <v>40057</v>
          </cell>
          <cell r="K6204">
            <v>40756</v>
          </cell>
          <cell r="L6204">
            <v>132750</v>
          </cell>
        </row>
        <row r="6205">
          <cell r="B6205">
            <v>4000000</v>
          </cell>
          <cell r="C6205">
            <v>40024</v>
          </cell>
          <cell r="F6205">
            <v>2651489.46</v>
          </cell>
          <cell r="G6205">
            <v>254661</v>
          </cell>
          <cell r="H6205">
            <v>44.54</v>
          </cell>
          <cell r="I6205">
            <v>0.44540000000000002</v>
          </cell>
          <cell r="J6205">
            <v>40057</v>
          </cell>
          <cell r="K6205">
            <v>40756</v>
          </cell>
          <cell r="L6205">
            <v>106200</v>
          </cell>
        </row>
        <row r="6206">
          <cell r="B6206">
            <v>3000000</v>
          </cell>
          <cell r="C6206">
            <v>40024</v>
          </cell>
          <cell r="D6206" t="str">
            <v>A</v>
          </cell>
          <cell r="E6206" t="str">
            <v>S</v>
          </cell>
          <cell r="F6206">
            <v>2850787.29</v>
          </cell>
          <cell r="G6206">
            <v>226666</v>
          </cell>
          <cell r="H6206">
            <v>41.5</v>
          </cell>
          <cell r="I6206">
            <v>0.41499999999999998</v>
          </cell>
          <cell r="J6206">
            <v>40057</v>
          </cell>
          <cell r="K6206">
            <v>40575</v>
          </cell>
          <cell r="L6206">
            <v>79500</v>
          </cell>
        </row>
        <row r="6207">
          <cell r="B6207">
            <v>15000000</v>
          </cell>
          <cell r="C6207">
            <v>40024</v>
          </cell>
          <cell r="F6207">
            <v>9546002.6699999999</v>
          </cell>
          <cell r="G6207">
            <v>886030</v>
          </cell>
          <cell r="H6207">
            <v>36.04</v>
          </cell>
          <cell r="I6207">
            <v>0.3604</v>
          </cell>
          <cell r="J6207">
            <v>40057</v>
          </cell>
          <cell r="K6207">
            <v>40756</v>
          </cell>
          <cell r="L6207">
            <v>398250</v>
          </cell>
        </row>
        <row r="6208">
          <cell r="B6208">
            <v>2000000</v>
          </cell>
          <cell r="C6208">
            <v>40024</v>
          </cell>
          <cell r="E6208" t="str">
            <v>P</v>
          </cell>
          <cell r="F6208">
            <v>487213.22</v>
          </cell>
          <cell r="G6208">
            <v>203663</v>
          </cell>
          <cell r="H6208">
            <v>38.729999999999997</v>
          </cell>
          <cell r="I6208">
            <v>0.38729999999999998</v>
          </cell>
          <cell r="J6208">
            <v>40057</v>
          </cell>
          <cell r="K6208">
            <v>40391</v>
          </cell>
          <cell r="L6208">
            <v>53000</v>
          </cell>
        </row>
        <row r="6209">
          <cell r="B6209">
            <v>3000000</v>
          </cell>
          <cell r="C6209">
            <v>40024</v>
          </cell>
          <cell r="F6209">
            <v>1963760.55</v>
          </cell>
          <cell r="G6209">
            <v>190996</v>
          </cell>
          <cell r="H6209">
            <v>44.54</v>
          </cell>
          <cell r="I6209">
            <v>0.44540000000000002</v>
          </cell>
          <cell r="J6209">
            <v>40057</v>
          </cell>
          <cell r="K6209">
            <v>40756</v>
          </cell>
          <cell r="L6209">
            <v>79650</v>
          </cell>
        </row>
        <row r="6210">
          <cell r="B6210">
            <v>4500000</v>
          </cell>
          <cell r="C6210">
            <v>40024</v>
          </cell>
          <cell r="E6210" t="str">
            <v>P</v>
          </cell>
          <cell r="F6210">
            <v>780630.07</v>
          </cell>
          <cell r="G6210">
            <v>458241</v>
          </cell>
          <cell r="H6210">
            <v>38.729999999999997</v>
          </cell>
          <cell r="I6210">
            <v>0.38729999999999998</v>
          </cell>
          <cell r="J6210">
            <v>40057</v>
          </cell>
          <cell r="K6210">
            <v>40391</v>
          </cell>
          <cell r="L6210">
            <v>119250</v>
          </cell>
        </row>
        <row r="6211">
          <cell r="B6211">
            <v>17000000</v>
          </cell>
          <cell r="C6211">
            <v>40024</v>
          </cell>
          <cell r="F6211">
            <v>13754214.24</v>
          </cell>
          <cell r="G6211">
            <v>778181</v>
          </cell>
          <cell r="H6211">
            <v>35.950000000000003</v>
          </cell>
          <cell r="I6211">
            <v>0.35950000000000004</v>
          </cell>
          <cell r="J6211">
            <v>40057</v>
          </cell>
          <cell r="K6211">
            <v>41122</v>
          </cell>
          <cell r="L6211">
            <v>331500</v>
          </cell>
        </row>
        <row r="6212">
          <cell r="B6212">
            <v>10000000</v>
          </cell>
          <cell r="C6212">
            <v>40024</v>
          </cell>
          <cell r="F6212">
            <v>6753450.2000000002</v>
          </cell>
          <cell r="G6212">
            <v>636651</v>
          </cell>
          <cell r="H6212">
            <v>44.54</v>
          </cell>
          <cell r="I6212">
            <v>0.44540000000000002</v>
          </cell>
          <cell r="J6212">
            <v>40057</v>
          </cell>
          <cell r="K6212">
            <v>40756</v>
          </cell>
          <cell r="L6212">
            <v>265500</v>
          </cell>
        </row>
        <row r="6213">
          <cell r="B6213">
            <v>7000000</v>
          </cell>
          <cell r="C6213">
            <v>40024</v>
          </cell>
          <cell r="D6213" t="str">
            <v>A</v>
          </cell>
          <cell r="E6213" t="str">
            <v>R</v>
          </cell>
          <cell r="F6213">
            <v>3673688.9</v>
          </cell>
          <cell r="G6213">
            <v>712819</v>
          </cell>
          <cell r="H6213">
            <v>38.729999999999997</v>
          </cell>
          <cell r="I6213">
            <v>0.38729999999999998</v>
          </cell>
          <cell r="J6213">
            <v>40057</v>
          </cell>
          <cell r="K6213">
            <v>40391</v>
          </cell>
          <cell r="L6213">
            <v>185500</v>
          </cell>
        </row>
        <row r="6214">
          <cell r="B6214">
            <v>20000000</v>
          </cell>
          <cell r="C6214">
            <v>40024</v>
          </cell>
          <cell r="F6214">
            <v>16131740.23</v>
          </cell>
          <cell r="G6214">
            <v>915507</v>
          </cell>
          <cell r="H6214">
            <v>35.950000000000003</v>
          </cell>
          <cell r="I6214">
            <v>0.35950000000000004</v>
          </cell>
          <cell r="J6214">
            <v>40057</v>
          </cell>
          <cell r="K6214">
            <v>41122</v>
          </cell>
          <cell r="L6214">
            <v>390000</v>
          </cell>
        </row>
        <row r="6215">
          <cell r="B6215">
            <v>7000000</v>
          </cell>
          <cell r="C6215">
            <v>40024</v>
          </cell>
          <cell r="F6215">
            <v>704664.69</v>
          </cell>
          <cell r="G6215">
            <v>712819</v>
          </cell>
          <cell r="H6215">
            <v>38.729999999999997</v>
          </cell>
          <cell r="I6215">
            <v>0.38729999999999998</v>
          </cell>
          <cell r="J6215">
            <v>40057</v>
          </cell>
          <cell r="K6215">
            <v>40391</v>
          </cell>
          <cell r="L6215">
            <v>185500</v>
          </cell>
        </row>
        <row r="6216">
          <cell r="B6216">
            <v>4000000</v>
          </cell>
          <cell r="C6216">
            <v>40024</v>
          </cell>
          <cell r="D6216" t="str">
            <v>A</v>
          </cell>
          <cell r="E6216" t="str">
            <v>T</v>
          </cell>
          <cell r="F6216">
            <v>4427849.4800000004</v>
          </cell>
          <cell r="G6216">
            <v>254661</v>
          </cell>
          <cell r="H6216">
            <v>44.54</v>
          </cell>
          <cell r="I6216">
            <v>0.44540000000000002</v>
          </cell>
          <cell r="J6216">
            <v>40057</v>
          </cell>
          <cell r="K6216">
            <v>40756</v>
          </cell>
          <cell r="L6216">
            <v>106200</v>
          </cell>
        </row>
        <row r="6217">
          <cell r="B6217">
            <v>22000000</v>
          </cell>
          <cell r="C6217">
            <v>40024</v>
          </cell>
          <cell r="F6217">
            <v>16743258.9</v>
          </cell>
          <cell r="G6217">
            <v>1007058</v>
          </cell>
          <cell r="H6217">
            <v>35.950000000000003</v>
          </cell>
          <cell r="I6217">
            <v>0.35950000000000004</v>
          </cell>
          <cell r="J6217">
            <v>40057</v>
          </cell>
          <cell r="K6217">
            <v>41122</v>
          </cell>
          <cell r="L6217">
            <v>429000</v>
          </cell>
        </row>
        <row r="6218">
          <cell r="B6218">
            <v>10000000</v>
          </cell>
          <cell r="C6218">
            <v>40024</v>
          </cell>
          <cell r="F6218">
            <v>5633958.7199999997</v>
          </cell>
          <cell r="G6218">
            <v>555686</v>
          </cell>
          <cell r="H6218">
            <v>29.33</v>
          </cell>
          <cell r="I6218">
            <v>0.29330000000000001</v>
          </cell>
          <cell r="J6218">
            <v>40057</v>
          </cell>
          <cell r="K6218">
            <v>40756</v>
          </cell>
          <cell r="L6218">
            <v>164500</v>
          </cell>
        </row>
        <row r="6219">
          <cell r="B6219">
            <v>10000000</v>
          </cell>
          <cell r="C6219">
            <v>40024</v>
          </cell>
          <cell r="F6219">
            <v>5885364.8300000001</v>
          </cell>
          <cell r="G6219">
            <v>636651</v>
          </cell>
          <cell r="H6219">
            <v>44.54</v>
          </cell>
          <cell r="I6219">
            <v>0.44540000000000002</v>
          </cell>
          <cell r="J6219">
            <v>40057</v>
          </cell>
          <cell r="K6219">
            <v>40756</v>
          </cell>
          <cell r="L6219">
            <v>265500</v>
          </cell>
        </row>
        <row r="6220">
          <cell r="B6220">
            <v>20000000</v>
          </cell>
          <cell r="C6220">
            <v>40024</v>
          </cell>
          <cell r="F6220">
            <v>15070298.300000001</v>
          </cell>
          <cell r="G6220">
            <v>915507</v>
          </cell>
          <cell r="H6220">
            <v>35.950000000000003</v>
          </cell>
          <cell r="I6220">
            <v>0.35950000000000004</v>
          </cell>
          <cell r="J6220">
            <v>40057</v>
          </cell>
          <cell r="K6220">
            <v>41122</v>
          </cell>
          <cell r="L6220">
            <v>390000</v>
          </cell>
        </row>
        <row r="6221">
          <cell r="B6221">
            <v>20000000</v>
          </cell>
          <cell r="C6221">
            <v>40024</v>
          </cell>
          <cell r="F6221">
            <v>12750076.6</v>
          </cell>
          <cell r="G6221">
            <v>1181373</v>
          </cell>
          <cell r="H6221">
            <v>36.04</v>
          </cell>
          <cell r="I6221">
            <v>0.3604</v>
          </cell>
          <cell r="J6221">
            <v>40057</v>
          </cell>
          <cell r="K6221">
            <v>40756</v>
          </cell>
          <cell r="L6221">
            <v>531000</v>
          </cell>
        </row>
        <row r="6222">
          <cell r="B6222">
            <v>10000000</v>
          </cell>
          <cell r="C6222">
            <v>40024</v>
          </cell>
          <cell r="D6222" t="str">
            <v>A</v>
          </cell>
          <cell r="E6222" t="str">
            <v>S</v>
          </cell>
          <cell r="F6222">
            <v>10264772.880000001</v>
          </cell>
          <cell r="G6222">
            <v>583344</v>
          </cell>
          <cell r="H6222">
            <v>48.86</v>
          </cell>
          <cell r="I6222">
            <v>0.48859999999999998</v>
          </cell>
          <cell r="J6222">
            <v>40057</v>
          </cell>
          <cell r="K6222">
            <v>40940</v>
          </cell>
          <cell r="L6222">
            <v>245000</v>
          </cell>
        </row>
        <row r="6223">
          <cell r="B6223">
            <v>29600000</v>
          </cell>
          <cell r="C6223">
            <v>40024</v>
          </cell>
          <cell r="F6223">
            <v>24248115.210000001</v>
          </cell>
          <cell r="G6223">
            <v>1354950</v>
          </cell>
          <cell r="H6223">
            <v>35.950000000000003</v>
          </cell>
          <cell r="I6223">
            <v>0.35950000000000004</v>
          </cell>
          <cell r="J6223">
            <v>40057</v>
          </cell>
          <cell r="K6223">
            <v>41122</v>
          </cell>
          <cell r="L6223">
            <v>577200</v>
          </cell>
        </row>
        <row r="6224">
          <cell r="B6224">
            <v>5200000</v>
          </cell>
          <cell r="C6224">
            <v>40024</v>
          </cell>
          <cell r="F6224">
            <v>3801561.05</v>
          </cell>
          <cell r="G6224">
            <v>216724</v>
          </cell>
          <cell r="H6224">
            <v>28.58</v>
          </cell>
          <cell r="I6224">
            <v>0.2858</v>
          </cell>
          <cell r="J6224">
            <v>40057</v>
          </cell>
          <cell r="K6224">
            <v>41122</v>
          </cell>
          <cell r="L6224">
            <v>74880</v>
          </cell>
        </row>
        <row r="6225">
          <cell r="B6225">
            <v>6000000</v>
          </cell>
          <cell r="C6225">
            <v>40024</v>
          </cell>
          <cell r="F6225">
            <v>4654411.93</v>
          </cell>
          <cell r="G6225">
            <v>250066</v>
          </cell>
          <cell r="H6225">
            <v>28.58</v>
          </cell>
          <cell r="I6225">
            <v>0.2858</v>
          </cell>
          <cell r="J6225">
            <v>40057</v>
          </cell>
          <cell r="K6225">
            <v>41122</v>
          </cell>
          <cell r="L6225">
            <v>86400</v>
          </cell>
        </row>
        <row r="6226">
          <cell r="B6226">
            <v>36000000</v>
          </cell>
          <cell r="C6226">
            <v>40024</v>
          </cell>
          <cell r="F6226">
            <v>27437273.059999999</v>
          </cell>
          <cell r="G6226">
            <v>1647912</v>
          </cell>
          <cell r="H6226">
            <v>35.950000000000003</v>
          </cell>
          <cell r="I6226">
            <v>0.35950000000000004</v>
          </cell>
          <cell r="J6226">
            <v>40057</v>
          </cell>
          <cell r="K6226">
            <v>41122</v>
          </cell>
          <cell r="L6226">
            <v>702000</v>
          </cell>
        </row>
        <row r="6227">
          <cell r="B6227">
            <v>47000000</v>
          </cell>
          <cell r="C6227">
            <v>40024</v>
          </cell>
          <cell r="F6227">
            <v>35781474.310000002</v>
          </cell>
          <cell r="G6227">
            <v>2151441</v>
          </cell>
          <cell r="H6227">
            <v>35.950000000000003</v>
          </cell>
          <cell r="I6227">
            <v>0.35950000000000004</v>
          </cell>
          <cell r="J6227">
            <v>40057</v>
          </cell>
          <cell r="K6227">
            <v>41122</v>
          </cell>
          <cell r="L6227">
            <v>916500</v>
          </cell>
        </row>
        <row r="6228">
          <cell r="B6228">
            <v>5600000</v>
          </cell>
          <cell r="C6228">
            <v>40024</v>
          </cell>
          <cell r="F6228">
            <v>3148401.23</v>
          </cell>
          <cell r="G6228">
            <v>311184</v>
          </cell>
          <cell r="H6228">
            <v>29.33</v>
          </cell>
          <cell r="I6228">
            <v>0.29330000000000001</v>
          </cell>
          <cell r="J6228">
            <v>40057</v>
          </cell>
          <cell r="K6228">
            <v>40756</v>
          </cell>
          <cell r="L6228">
            <v>92120</v>
          </cell>
        </row>
        <row r="6229">
          <cell r="B6229">
            <v>5000000</v>
          </cell>
          <cell r="C6229">
            <v>40024</v>
          </cell>
          <cell r="E6229" t="str">
            <v>P</v>
          </cell>
          <cell r="F6229">
            <v>1097005.23</v>
          </cell>
          <cell r="G6229">
            <v>486158</v>
          </cell>
          <cell r="H6229">
            <v>29.48</v>
          </cell>
          <cell r="I6229">
            <v>0.29480000000000001</v>
          </cell>
          <cell r="J6229">
            <v>40057</v>
          </cell>
          <cell r="K6229">
            <v>40391</v>
          </cell>
          <cell r="L6229">
            <v>82000</v>
          </cell>
        </row>
        <row r="6230">
          <cell r="B6230">
            <v>19400000</v>
          </cell>
          <cell r="C6230">
            <v>40024</v>
          </cell>
          <cell r="F6230">
            <v>15410763.210000001</v>
          </cell>
          <cell r="G6230">
            <v>888042</v>
          </cell>
          <cell r="H6230">
            <v>35.950000000000003</v>
          </cell>
          <cell r="I6230">
            <v>0.35950000000000004</v>
          </cell>
          <cell r="J6230">
            <v>40057</v>
          </cell>
          <cell r="K6230">
            <v>41122</v>
          </cell>
          <cell r="L6230">
            <v>378300</v>
          </cell>
        </row>
        <row r="6231">
          <cell r="B6231">
            <v>5000000</v>
          </cell>
          <cell r="C6231">
            <v>40024</v>
          </cell>
          <cell r="F6231">
            <v>2799573.86</v>
          </cell>
          <cell r="G6231">
            <v>277843</v>
          </cell>
          <cell r="H6231">
            <v>29.33</v>
          </cell>
          <cell r="I6231">
            <v>0.29330000000000001</v>
          </cell>
          <cell r="J6231">
            <v>40057</v>
          </cell>
          <cell r="K6231">
            <v>40756</v>
          </cell>
          <cell r="L6231">
            <v>82250</v>
          </cell>
        </row>
        <row r="6232">
          <cell r="B6232">
            <v>14500000</v>
          </cell>
          <cell r="C6232">
            <v>40024</v>
          </cell>
          <cell r="F6232">
            <v>1276436.8600000001</v>
          </cell>
          <cell r="G6232">
            <v>1456266</v>
          </cell>
          <cell r="H6232">
            <v>35.94</v>
          </cell>
          <cell r="I6232">
            <v>0.3594</v>
          </cell>
          <cell r="J6232">
            <v>40057</v>
          </cell>
          <cell r="K6232">
            <v>40391</v>
          </cell>
          <cell r="L6232">
            <v>384250</v>
          </cell>
        </row>
        <row r="6233">
          <cell r="B6233">
            <v>10000000</v>
          </cell>
          <cell r="C6233">
            <v>40024</v>
          </cell>
          <cell r="F6233">
            <v>7843083.3099999996</v>
          </cell>
          <cell r="G6233">
            <v>416776</v>
          </cell>
          <cell r="H6233">
            <v>28.58</v>
          </cell>
          <cell r="I6233">
            <v>0.2858</v>
          </cell>
          <cell r="J6233">
            <v>40057</v>
          </cell>
          <cell r="K6233">
            <v>41122</v>
          </cell>
          <cell r="L6233">
            <v>144000</v>
          </cell>
        </row>
        <row r="6234">
          <cell r="B6234">
            <v>16000000</v>
          </cell>
          <cell r="C6234">
            <v>40024</v>
          </cell>
          <cell r="F6234">
            <v>10305747.970000001</v>
          </cell>
          <cell r="G6234">
            <v>945098</v>
          </cell>
          <cell r="H6234">
            <v>36.04</v>
          </cell>
          <cell r="I6234">
            <v>0.3604</v>
          </cell>
          <cell r="J6234">
            <v>40057</v>
          </cell>
          <cell r="K6234">
            <v>40756</v>
          </cell>
          <cell r="L6234">
            <v>424800</v>
          </cell>
        </row>
        <row r="6235">
          <cell r="B6235">
            <v>50000000</v>
          </cell>
          <cell r="C6235">
            <v>40024</v>
          </cell>
          <cell r="F6235">
            <v>40326992.359999999</v>
          </cell>
          <cell r="G6235">
            <v>2288767</v>
          </cell>
          <cell r="H6235">
            <v>35.950000000000003</v>
          </cell>
          <cell r="I6235">
            <v>0.35950000000000004</v>
          </cell>
          <cell r="J6235">
            <v>40057</v>
          </cell>
          <cell r="K6235">
            <v>41122</v>
          </cell>
          <cell r="L6235">
            <v>975000</v>
          </cell>
        </row>
        <row r="6236">
          <cell r="B6236">
            <v>4000000</v>
          </cell>
          <cell r="C6236">
            <v>40024</v>
          </cell>
          <cell r="F6236">
            <v>-1181.43</v>
          </cell>
          <cell r="G6236">
            <v>407325</v>
          </cell>
          <cell r="H6236">
            <v>38.729999999999997</v>
          </cell>
          <cell r="I6236">
            <v>0.38729999999999998</v>
          </cell>
          <cell r="J6236">
            <v>40057</v>
          </cell>
          <cell r="K6236">
            <v>40391</v>
          </cell>
          <cell r="L6236">
            <v>106000</v>
          </cell>
        </row>
        <row r="6237">
          <cell r="B6237">
            <v>3000000</v>
          </cell>
          <cell r="C6237">
            <v>40024</v>
          </cell>
          <cell r="D6237" t="str">
            <v>A</v>
          </cell>
          <cell r="E6237" t="str">
            <v>T</v>
          </cell>
          <cell r="F6237">
            <v>2358233.56</v>
          </cell>
          <cell r="G6237">
            <v>305494</v>
          </cell>
          <cell r="H6237">
            <v>38.729999999999997</v>
          </cell>
          <cell r="I6237">
            <v>0.38729999999999998</v>
          </cell>
          <cell r="J6237">
            <v>40057</v>
          </cell>
          <cell r="K6237">
            <v>40391</v>
          </cell>
          <cell r="L6237">
            <v>79500</v>
          </cell>
        </row>
        <row r="6238">
          <cell r="B6238">
            <v>6500000</v>
          </cell>
          <cell r="C6238">
            <v>40024</v>
          </cell>
          <cell r="F6238">
            <v>3671447.79</v>
          </cell>
          <cell r="G6238">
            <v>361196</v>
          </cell>
          <cell r="H6238">
            <v>29.33</v>
          </cell>
          <cell r="I6238">
            <v>0.29330000000000001</v>
          </cell>
          <cell r="J6238">
            <v>40057</v>
          </cell>
          <cell r="K6238">
            <v>40756</v>
          </cell>
          <cell r="L6238">
            <v>106925</v>
          </cell>
        </row>
        <row r="6239">
          <cell r="B6239">
            <v>5000000</v>
          </cell>
          <cell r="C6239">
            <v>40024</v>
          </cell>
          <cell r="F6239">
            <v>509884.69</v>
          </cell>
          <cell r="G6239">
            <v>509157</v>
          </cell>
          <cell r="H6239">
            <v>38.729999999999997</v>
          </cell>
          <cell r="I6239">
            <v>0.38729999999999998</v>
          </cell>
          <cell r="J6239">
            <v>40057</v>
          </cell>
          <cell r="K6239">
            <v>40391</v>
          </cell>
          <cell r="L6239">
            <v>132500</v>
          </cell>
        </row>
        <row r="6240">
          <cell r="B6240">
            <v>21000000</v>
          </cell>
          <cell r="C6240">
            <v>40024</v>
          </cell>
          <cell r="D6240" t="str">
            <v>A</v>
          </cell>
          <cell r="E6240" t="str">
            <v>T</v>
          </cell>
          <cell r="F6240">
            <v>19481717.5</v>
          </cell>
          <cell r="G6240">
            <v>1458556</v>
          </cell>
          <cell r="H6240">
            <v>29.57</v>
          </cell>
          <cell r="I6240">
            <v>0.29570000000000002</v>
          </cell>
          <cell r="J6240">
            <v>40057</v>
          </cell>
          <cell r="K6240">
            <v>40575</v>
          </cell>
          <cell r="L6240">
            <v>344400</v>
          </cell>
        </row>
        <row r="6241">
          <cell r="B6241">
            <v>10000000</v>
          </cell>
          <cell r="C6241">
            <v>40024</v>
          </cell>
          <cell r="F6241">
            <v>7885392.8899999997</v>
          </cell>
          <cell r="G6241">
            <v>416776</v>
          </cell>
          <cell r="H6241">
            <v>28.58</v>
          </cell>
          <cell r="I6241">
            <v>0.2858</v>
          </cell>
          <cell r="J6241">
            <v>40057</v>
          </cell>
          <cell r="K6241">
            <v>41122</v>
          </cell>
          <cell r="L6241">
            <v>144000</v>
          </cell>
        </row>
        <row r="6242">
          <cell r="B6242">
            <v>6700000</v>
          </cell>
          <cell r="C6242">
            <v>40024</v>
          </cell>
          <cell r="E6242" t="str">
            <v>P</v>
          </cell>
          <cell r="F6242">
            <v>4915046.0999999996</v>
          </cell>
          <cell r="G6242">
            <v>385706</v>
          </cell>
          <cell r="H6242">
            <v>33.19</v>
          </cell>
          <cell r="I6242">
            <v>0.33189999999999997</v>
          </cell>
          <cell r="J6242">
            <v>40057</v>
          </cell>
          <cell r="K6242">
            <v>40756</v>
          </cell>
          <cell r="L6242">
            <v>177215</v>
          </cell>
        </row>
        <row r="6243">
          <cell r="B6243">
            <v>3000000</v>
          </cell>
          <cell r="C6243">
            <v>40024</v>
          </cell>
          <cell r="D6243" t="str">
            <v>A</v>
          </cell>
          <cell r="E6243" t="str">
            <v>S</v>
          </cell>
          <cell r="F6243">
            <v>2247727.67</v>
          </cell>
          <cell r="G6243">
            <v>305494</v>
          </cell>
          <cell r="H6243">
            <v>38.729999999999997</v>
          </cell>
          <cell r="I6243">
            <v>0.38729999999999998</v>
          </cell>
          <cell r="J6243">
            <v>40057</v>
          </cell>
          <cell r="K6243">
            <v>40391</v>
          </cell>
          <cell r="L6243">
            <v>79500</v>
          </cell>
        </row>
        <row r="6244">
          <cell r="B6244">
            <v>3000000</v>
          </cell>
          <cell r="C6244">
            <v>40024</v>
          </cell>
          <cell r="F6244">
            <v>1107531.01</v>
          </cell>
          <cell r="G6244">
            <v>226666</v>
          </cell>
          <cell r="H6244">
            <v>41.5</v>
          </cell>
          <cell r="I6244">
            <v>0.41499999999999998</v>
          </cell>
          <cell r="J6244">
            <v>40057</v>
          </cell>
          <cell r="K6244">
            <v>40575</v>
          </cell>
          <cell r="L6244">
            <v>79500</v>
          </cell>
        </row>
        <row r="6245">
          <cell r="B6245">
            <v>6500000</v>
          </cell>
          <cell r="C6245">
            <v>40024</v>
          </cell>
          <cell r="F6245">
            <v>3185096.06</v>
          </cell>
          <cell r="G6245">
            <v>491109</v>
          </cell>
          <cell r="H6245">
            <v>41.5</v>
          </cell>
          <cell r="I6245">
            <v>0.41499999999999998</v>
          </cell>
          <cell r="J6245">
            <v>40057</v>
          </cell>
          <cell r="K6245">
            <v>40575</v>
          </cell>
          <cell r="L6245">
            <v>172250</v>
          </cell>
        </row>
        <row r="6246">
          <cell r="B6246">
            <v>10000000</v>
          </cell>
          <cell r="C6246">
            <v>40024</v>
          </cell>
          <cell r="E6246" t="str">
            <v>P</v>
          </cell>
          <cell r="F6246">
            <v>8744507.0199999996</v>
          </cell>
          <cell r="G6246">
            <v>416776</v>
          </cell>
          <cell r="H6246">
            <v>28.58</v>
          </cell>
          <cell r="I6246">
            <v>0.2858</v>
          </cell>
          <cell r="J6246">
            <v>40057</v>
          </cell>
          <cell r="K6246">
            <v>41122</v>
          </cell>
          <cell r="L6246">
            <v>144000</v>
          </cell>
        </row>
        <row r="6247">
          <cell r="B6247">
            <v>10500000</v>
          </cell>
          <cell r="C6247">
            <v>40024</v>
          </cell>
          <cell r="F6247">
            <v>8279392.4100000001</v>
          </cell>
          <cell r="G6247">
            <v>437615</v>
          </cell>
          <cell r="H6247">
            <v>28.58</v>
          </cell>
          <cell r="I6247">
            <v>0.2858</v>
          </cell>
          <cell r="J6247">
            <v>40057</v>
          </cell>
          <cell r="K6247">
            <v>41122</v>
          </cell>
          <cell r="L6247">
            <v>151200</v>
          </cell>
        </row>
        <row r="6248">
          <cell r="B6248">
            <v>5000000</v>
          </cell>
          <cell r="C6248">
            <v>40024</v>
          </cell>
          <cell r="F6248">
            <v>3724711.58</v>
          </cell>
          <cell r="G6248">
            <v>208388</v>
          </cell>
          <cell r="H6248">
            <v>28.58</v>
          </cell>
          <cell r="I6248">
            <v>0.2858</v>
          </cell>
          <cell r="J6248">
            <v>40057</v>
          </cell>
          <cell r="K6248">
            <v>41122</v>
          </cell>
          <cell r="L6248">
            <v>72000</v>
          </cell>
        </row>
        <row r="6249">
          <cell r="B6249">
            <v>6500000</v>
          </cell>
          <cell r="C6249">
            <v>40024</v>
          </cell>
          <cell r="F6249">
            <v>3616354.95</v>
          </cell>
          <cell r="G6249">
            <v>361196</v>
          </cell>
          <cell r="H6249">
            <v>29.33</v>
          </cell>
          <cell r="I6249">
            <v>0.29330000000000001</v>
          </cell>
          <cell r="J6249">
            <v>40057</v>
          </cell>
          <cell r="K6249">
            <v>40756</v>
          </cell>
          <cell r="L6249">
            <v>106925</v>
          </cell>
        </row>
        <row r="6250">
          <cell r="B6250">
            <v>10000000</v>
          </cell>
          <cell r="C6250">
            <v>40024</v>
          </cell>
          <cell r="F6250">
            <v>6538146.5999999996</v>
          </cell>
          <cell r="G6250">
            <v>636651</v>
          </cell>
          <cell r="H6250">
            <v>44.54</v>
          </cell>
          <cell r="I6250">
            <v>0.44540000000000002</v>
          </cell>
          <cell r="J6250">
            <v>40057</v>
          </cell>
          <cell r="K6250">
            <v>40756</v>
          </cell>
          <cell r="L6250">
            <v>265500</v>
          </cell>
        </row>
        <row r="6251">
          <cell r="B6251">
            <v>7500000</v>
          </cell>
          <cell r="C6251">
            <v>40024</v>
          </cell>
          <cell r="F6251">
            <v>4225383.5</v>
          </cell>
          <cell r="G6251">
            <v>416764</v>
          </cell>
          <cell r="H6251">
            <v>29.33</v>
          </cell>
          <cell r="I6251">
            <v>0.29330000000000001</v>
          </cell>
          <cell r="J6251">
            <v>40057</v>
          </cell>
          <cell r="K6251">
            <v>40756</v>
          </cell>
          <cell r="L6251">
            <v>123375</v>
          </cell>
        </row>
        <row r="6252">
          <cell r="B6252">
            <v>15000000</v>
          </cell>
          <cell r="C6252">
            <v>40024</v>
          </cell>
          <cell r="F6252">
            <v>11813910.58</v>
          </cell>
          <cell r="G6252">
            <v>625164</v>
          </cell>
          <cell r="H6252">
            <v>28.58</v>
          </cell>
          <cell r="I6252">
            <v>0.2858</v>
          </cell>
          <cell r="J6252">
            <v>40057</v>
          </cell>
          <cell r="K6252">
            <v>41122</v>
          </cell>
          <cell r="L6252">
            <v>216000</v>
          </cell>
        </row>
        <row r="6253">
          <cell r="B6253">
            <v>4000000</v>
          </cell>
          <cell r="C6253">
            <v>40024</v>
          </cell>
          <cell r="F6253">
            <v>2369283.67</v>
          </cell>
          <cell r="G6253">
            <v>254661</v>
          </cell>
          <cell r="H6253">
            <v>44.54</v>
          </cell>
          <cell r="I6253">
            <v>0.44540000000000002</v>
          </cell>
          <cell r="J6253">
            <v>40057</v>
          </cell>
          <cell r="K6253">
            <v>40756</v>
          </cell>
          <cell r="L6253">
            <v>106200</v>
          </cell>
        </row>
        <row r="6254">
          <cell r="B6254">
            <v>18000000</v>
          </cell>
          <cell r="C6254">
            <v>40024</v>
          </cell>
          <cell r="F6254">
            <v>13422540.029999999</v>
          </cell>
          <cell r="G6254">
            <v>750197</v>
          </cell>
          <cell r="H6254">
            <v>28.58</v>
          </cell>
          <cell r="I6254">
            <v>0.2858</v>
          </cell>
          <cell r="J6254">
            <v>40057</v>
          </cell>
          <cell r="K6254">
            <v>41122</v>
          </cell>
          <cell r="L6254">
            <v>259200</v>
          </cell>
        </row>
        <row r="6255">
          <cell r="B6255">
            <v>5000000</v>
          </cell>
          <cell r="C6255">
            <v>40024</v>
          </cell>
          <cell r="F6255">
            <v>3110281.41</v>
          </cell>
          <cell r="G6255">
            <v>277843</v>
          </cell>
          <cell r="H6255">
            <v>29.33</v>
          </cell>
          <cell r="I6255">
            <v>0.29330000000000001</v>
          </cell>
          <cell r="J6255">
            <v>40057</v>
          </cell>
          <cell r="K6255">
            <v>40756</v>
          </cell>
          <cell r="L6255">
            <v>82250</v>
          </cell>
        </row>
        <row r="6256">
          <cell r="B6256">
            <v>75000000</v>
          </cell>
          <cell r="C6256">
            <v>40024</v>
          </cell>
          <cell r="F6256">
            <v>56749960.549999997</v>
          </cell>
          <cell r="G6256">
            <v>3433150</v>
          </cell>
          <cell r="H6256">
            <v>35.950000000000003</v>
          </cell>
          <cell r="I6256">
            <v>0.35950000000000004</v>
          </cell>
          <cell r="J6256">
            <v>40057</v>
          </cell>
          <cell r="K6256">
            <v>41122</v>
          </cell>
          <cell r="L6256">
            <v>1462500</v>
          </cell>
        </row>
        <row r="6257">
          <cell r="B6257">
            <v>5500000</v>
          </cell>
          <cell r="C6257">
            <v>40024</v>
          </cell>
          <cell r="E6257" t="str">
            <v>R</v>
          </cell>
          <cell r="F6257">
            <v>4558590.82</v>
          </cell>
          <cell r="G6257">
            <v>305627</v>
          </cell>
          <cell r="H6257">
            <v>29.33</v>
          </cell>
          <cell r="I6257">
            <v>0.29330000000000001</v>
          </cell>
          <cell r="J6257">
            <v>40057</v>
          </cell>
          <cell r="K6257">
            <v>40756</v>
          </cell>
          <cell r="L6257">
            <v>90475</v>
          </cell>
        </row>
        <row r="6258">
          <cell r="B6258">
            <v>15000000</v>
          </cell>
          <cell r="C6258">
            <v>40024</v>
          </cell>
          <cell r="E6258" t="str">
            <v>P</v>
          </cell>
          <cell r="F6258">
            <v>8093096.5599999996</v>
          </cell>
          <cell r="G6258">
            <v>1091323</v>
          </cell>
          <cell r="H6258">
            <v>36.090000000000003</v>
          </cell>
          <cell r="I6258">
            <v>0.36090000000000005</v>
          </cell>
          <cell r="J6258">
            <v>40057</v>
          </cell>
          <cell r="K6258">
            <v>40575</v>
          </cell>
          <cell r="L6258">
            <v>397500</v>
          </cell>
        </row>
        <row r="6259">
          <cell r="B6259">
            <v>2500000</v>
          </cell>
          <cell r="C6259">
            <v>40024</v>
          </cell>
          <cell r="E6259" t="str">
            <v>R</v>
          </cell>
          <cell r="F6259">
            <v>2456633.23</v>
          </cell>
          <cell r="G6259">
            <v>159163</v>
          </cell>
          <cell r="H6259">
            <v>44.54</v>
          </cell>
          <cell r="I6259">
            <v>0.44540000000000002</v>
          </cell>
          <cell r="J6259">
            <v>40057</v>
          </cell>
          <cell r="K6259">
            <v>40756</v>
          </cell>
          <cell r="L6259">
            <v>66375</v>
          </cell>
        </row>
        <row r="6260">
          <cell r="B6260">
            <v>5000000</v>
          </cell>
          <cell r="C6260">
            <v>40024</v>
          </cell>
          <cell r="D6260" t="str">
            <v>A</v>
          </cell>
          <cell r="E6260" t="str">
            <v>T</v>
          </cell>
          <cell r="F6260">
            <v>3720167.59</v>
          </cell>
          <cell r="G6260">
            <v>509157</v>
          </cell>
          <cell r="H6260">
            <v>38.729999999999997</v>
          </cell>
          <cell r="I6260">
            <v>0.38729999999999998</v>
          </cell>
          <cell r="J6260">
            <v>40057</v>
          </cell>
          <cell r="K6260">
            <v>40391</v>
          </cell>
          <cell r="L6260">
            <v>132500</v>
          </cell>
        </row>
        <row r="6261">
          <cell r="B6261">
            <v>3000000</v>
          </cell>
          <cell r="C6261">
            <v>40024</v>
          </cell>
          <cell r="F6261">
            <v>1400418.86</v>
          </cell>
          <cell r="G6261">
            <v>226666</v>
          </cell>
          <cell r="H6261">
            <v>41.5</v>
          </cell>
          <cell r="I6261">
            <v>0.41499999999999998</v>
          </cell>
          <cell r="J6261">
            <v>40057</v>
          </cell>
          <cell r="K6261">
            <v>40575</v>
          </cell>
          <cell r="L6261">
            <v>79500</v>
          </cell>
        </row>
        <row r="6262">
          <cell r="B6262">
            <v>4500000</v>
          </cell>
          <cell r="C6262">
            <v>40024</v>
          </cell>
          <cell r="F6262">
            <v>2036064.25</v>
          </cell>
          <cell r="G6262">
            <v>339999</v>
          </cell>
          <cell r="H6262">
            <v>41.5</v>
          </cell>
          <cell r="I6262">
            <v>0.41499999999999998</v>
          </cell>
          <cell r="J6262">
            <v>40057</v>
          </cell>
          <cell r="K6262">
            <v>40575</v>
          </cell>
          <cell r="L6262">
            <v>119250</v>
          </cell>
        </row>
        <row r="6263">
          <cell r="B6263">
            <v>40000000</v>
          </cell>
          <cell r="C6263">
            <v>40024</v>
          </cell>
          <cell r="F6263">
            <v>32450799.379999999</v>
          </cell>
          <cell r="G6263">
            <v>1831013</v>
          </cell>
          <cell r="H6263">
            <v>35.950000000000003</v>
          </cell>
          <cell r="I6263">
            <v>0.35950000000000004</v>
          </cell>
          <cell r="J6263">
            <v>40057</v>
          </cell>
          <cell r="K6263">
            <v>41122</v>
          </cell>
          <cell r="L6263">
            <v>780000</v>
          </cell>
        </row>
        <row r="6264">
          <cell r="B6264">
            <v>3000000</v>
          </cell>
          <cell r="C6264">
            <v>40024</v>
          </cell>
          <cell r="D6264" t="str">
            <v>A</v>
          </cell>
          <cell r="E6264" t="str">
            <v>S</v>
          </cell>
          <cell r="F6264">
            <v>2275755.6</v>
          </cell>
          <cell r="G6264">
            <v>305494</v>
          </cell>
          <cell r="H6264">
            <v>38.729999999999997</v>
          </cell>
          <cell r="I6264">
            <v>0.38729999999999998</v>
          </cell>
          <cell r="J6264">
            <v>40057</v>
          </cell>
          <cell r="K6264">
            <v>40391</v>
          </cell>
          <cell r="L6264">
            <v>79500</v>
          </cell>
        </row>
        <row r="6265">
          <cell r="B6265">
            <v>40000000</v>
          </cell>
          <cell r="C6265">
            <v>40024</v>
          </cell>
          <cell r="D6265" t="str">
            <v>A</v>
          </cell>
          <cell r="E6265" t="str">
            <v>T</v>
          </cell>
          <cell r="F6265">
            <v>42537446.840000004</v>
          </cell>
          <cell r="G6265">
            <v>1831013</v>
          </cell>
          <cell r="H6265">
            <v>35.950000000000003</v>
          </cell>
          <cell r="I6265">
            <v>0.35950000000000004</v>
          </cell>
          <cell r="J6265">
            <v>40057</v>
          </cell>
          <cell r="K6265">
            <v>41122</v>
          </cell>
          <cell r="L6265">
            <v>780000</v>
          </cell>
        </row>
        <row r="6266">
          <cell r="B6266">
            <v>4000000</v>
          </cell>
          <cell r="C6266">
            <v>40024</v>
          </cell>
          <cell r="F6266">
            <v>298831.71000000002</v>
          </cell>
          <cell r="G6266">
            <v>407325</v>
          </cell>
          <cell r="H6266">
            <v>38.729999999999997</v>
          </cell>
          <cell r="I6266">
            <v>0.38729999999999998</v>
          </cell>
          <cell r="J6266">
            <v>40057</v>
          </cell>
          <cell r="K6266">
            <v>40391</v>
          </cell>
          <cell r="L6266">
            <v>106000</v>
          </cell>
        </row>
        <row r="6267">
          <cell r="B6267">
            <v>5500000</v>
          </cell>
          <cell r="C6267">
            <v>40024</v>
          </cell>
          <cell r="F6267">
            <v>4327061.8099999996</v>
          </cell>
          <cell r="G6267">
            <v>229227</v>
          </cell>
          <cell r="H6267">
            <v>28.58</v>
          </cell>
          <cell r="I6267">
            <v>0.2858</v>
          </cell>
          <cell r="J6267">
            <v>40057</v>
          </cell>
          <cell r="K6267">
            <v>41122</v>
          </cell>
          <cell r="L6267">
            <v>79200</v>
          </cell>
        </row>
        <row r="6268">
          <cell r="B6268">
            <v>17000000</v>
          </cell>
          <cell r="C6268">
            <v>40024</v>
          </cell>
          <cell r="E6268" t="str">
            <v>P</v>
          </cell>
          <cell r="F6268">
            <v>12076180.84</v>
          </cell>
          <cell r="G6268">
            <v>1004167</v>
          </cell>
          <cell r="H6268">
            <v>36.04</v>
          </cell>
          <cell r="I6268">
            <v>0.3604</v>
          </cell>
          <cell r="J6268">
            <v>40057</v>
          </cell>
          <cell r="K6268">
            <v>40756</v>
          </cell>
          <cell r="L6268">
            <v>451350</v>
          </cell>
        </row>
        <row r="6269">
          <cell r="B6269">
            <v>5000000</v>
          </cell>
          <cell r="C6269">
            <v>40024</v>
          </cell>
          <cell r="F6269">
            <v>1961182.97</v>
          </cell>
          <cell r="G6269">
            <v>377777</v>
          </cell>
          <cell r="H6269">
            <v>41.5</v>
          </cell>
          <cell r="I6269">
            <v>0.41499999999999998</v>
          </cell>
          <cell r="J6269">
            <v>40057</v>
          </cell>
          <cell r="K6269">
            <v>40575</v>
          </cell>
          <cell r="L6269">
            <v>132500</v>
          </cell>
        </row>
        <row r="6270">
          <cell r="B6270">
            <v>4500000</v>
          </cell>
          <cell r="C6270">
            <v>40024</v>
          </cell>
          <cell r="F6270">
            <v>2667049.5699999998</v>
          </cell>
          <cell r="G6270">
            <v>250059</v>
          </cell>
          <cell r="H6270">
            <v>29.33</v>
          </cell>
          <cell r="I6270">
            <v>0.29330000000000001</v>
          </cell>
          <cell r="J6270">
            <v>40057</v>
          </cell>
          <cell r="K6270">
            <v>40756</v>
          </cell>
          <cell r="L6270">
            <v>74025</v>
          </cell>
        </row>
        <row r="6271">
          <cell r="B6271">
            <v>4500000</v>
          </cell>
          <cell r="C6271">
            <v>40024</v>
          </cell>
          <cell r="F6271">
            <v>1648639.07</v>
          </cell>
          <cell r="G6271">
            <v>339999</v>
          </cell>
          <cell r="H6271">
            <v>41.5</v>
          </cell>
          <cell r="I6271">
            <v>0.41499999999999998</v>
          </cell>
          <cell r="J6271">
            <v>40057</v>
          </cell>
          <cell r="K6271">
            <v>40575</v>
          </cell>
          <cell r="L6271">
            <v>119250</v>
          </cell>
        </row>
        <row r="6272">
          <cell r="B6272">
            <v>5000000</v>
          </cell>
          <cell r="C6272">
            <v>40024</v>
          </cell>
          <cell r="F6272">
            <v>2963841.64</v>
          </cell>
          <cell r="G6272">
            <v>318326</v>
          </cell>
          <cell r="H6272">
            <v>44.54</v>
          </cell>
          <cell r="I6272">
            <v>0.44540000000000002</v>
          </cell>
          <cell r="J6272">
            <v>40057</v>
          </cell>
          <cell r="K6272">
            <v>40756</v>
          </cell>
          <cell r="L6272">
            <v>132750</v>
          </cell>
        </row>
        <row r="6273">
          <cell r="B6273">
            <v>10500000</v>
          </cell>
          <cell r="C6273">
            <v>40024</v>
          </cell>
          <cell r="F6273">
            <v>8606019.8800000008</v>
          </cell>
          <cell r="G6273">
            <v>480641</v>
          </cell>
          <cell r="H6273">
            <v>35.950000000000003</v>
          </cell>
          <cell r="I6273">
            <v>0.35950000000000004</v>
          </cell>
          <cell r="J6273">
            <v>40057</v>
          </cell>
          <cell r="K6273">
            <v>41122</v>
          </cell>
          <cell r="L6273">
            <v>204750</v>
          </cell>
        </row>
        <row r="6274">
          <cell r="B6274">
            <v>4000000</v>
          </cell>
          <cell r="C6274">
            <v>40024</v>
          </cell>
          <cell r="F6274">
            <v>2702477.35</v>
          </cell>
          <cell r="G6274">
            <v>254661</v>
          </cell>
          <cell r="H6274">
            <v>44.54</v>
          </cell>
          <cell r="I6274">
            <v>0.44540000000000002</v>
          </cell>
          <cell r="J6274">
            <v>40057</v>
          </cell>
          <cell r="K6274">
            <v>40756</v>
          </cell>
          <cell r="L6274">
            <v>106200</v>
          </cell>
        </row>
        <row r="6275">
          <cell r="B6275">
            <v>20000000</v>
          </cell>
          <cell r="C6275">
            <v>40024</v>
          </cell>
          <cell r="F6275">
            <v>15262285.970000001</v>
          </cell>
          <cell r="G6275">
            <v>915507</v>
          </cell>
          <cell r="H6275">
            <v>35.950000000000003</v>
          </cell>
          <cell r="I6275">
            <v>0.35950000000000004</v>
          </cell>
          <cell r="J6275">
            <v>40057</v>
          </cell>
          <cell r="K6275">
            <v>41122</v>
          </cell>
          <cell r="L6275">
            <v>390000</v>
          </cell>
        </row>
        <row r="6276">
          <cell r="B6276">
            <v>3900000</v>
          </cell>
          <cell r="C6276">
            <v>40024</v>
          </cell>
          <cell r="F6276">
            <v>2366426.41</v>
          </cell>
          <cell r="G6276">
            <v>216718</v>
          </cell>
          <cell r="H6276">
            <v>29.33</v>
          </cell>
          <cell r="I6276">
            <v>0.29330000000000001</v>
          </cell>
          <cell r="J6276">
            <v>40057</v>
          </cell>
          <cell r="K6276">
            <v>40756</v>
          </cell>
          <cell r="L6276">
            <v>64155</v>
          </cell>
        </row>
        <row r="6277">
          <cell r="B6277">
            <v>12000000</v>
          </cell>
          <cell r="C6277">
            <v>40024</v>
          </cell>
          <cell r="F6277">
            <v>7066371.6799999997</v>
          </cell>
          <cell r="G6277">
            <v>708824</v>
          </cell>
          <cell r="H6277">
            <v>36.04</v>
          </cell>
          <cell r="I6277">
            <v>0.3604</v>
          </cell>
          <cell r="J6277">
            <v>40057</v>
          </cell>
          <cell r="K6277">
            <v>40756</v>
          </cell>
          <cell r="L6277">
            <v>318600</v>
          </cell>
        </row>
        <row r="6278">
          <cell r="B6278">
            <v>6000000</v>
          </cell>
          <cell r="C6278">
            <v>40024</v>
          </cell>
          <cell r="F6278">
            <v>3323323.52</v>
          </cell>
          <cell r="G6278">
            <v>333412</v>
          </cell>
          <cell r="H6278">
            <v>29.33</v>
          </cell>
          <cell r="I6278">
            <v>0.29330000000000001</v>
          </cell>
          <cell r="J6278">
            <v>40057</v>
          </cell>
          <cell r="K6278">
            <v>40756</v>
          </cell>
          <cell r="L6278">
            <v>98700</v>
          </cell>
        </row>
        <row r="6279">
          <cell r="B6279">
            <v>2000000</v>
          </cell>
          <cell r="C6279">
            <v>40024</v>
          </cell>
          <cell r="F6279">
            <v>202582.51</v>
          </cell>
          <cell r="G6279">
            <v>203663</v>
          </cell>
          <cell r="H6279">
            <v>38.729999999999997</v>
          </cell>
          <cell r="I6279">
            <v>0.38729999999999998</v>
          </cell>
          <cell r="J6279">
            <v>40057</v>
          </cell>
          <cell r="K6279">
            <v>40391</v>
          </cell>
          <cell r="L6279">
            <v>53000</v>
          </cell>
        </row>
        <row r="6280">
          <cell r="B6280">
            <v>8000000</v>
          </cell>
          <cell r="C6280">
            <v>40024</v>
          </cell>
          <cell r="D6280" t="str">
            <v>A</v>
          </cell>
          <cell r="E6280" t="str">
            <v>T</v>
          </cell>
          <cell r="F6280">
            <v>5842265.1200000001</v>
          </cell>
          <cell r="G6280">
            <v>814650</v>
          </cell>
          <cell r="H6280">
            <v>38.729999999999997</v>
          </cell>
          <cell r="I6280">
            <v>0.38729999999999998</v>
          </cell>
          <cell r="J6280">
            <v>40057</v>
          </cell>
          <cell r="K6280">
            <v>40391</v>
          </cell>
          <cell r="L6280">
            <v>212000</v>
          </cell>
        </row>
        <row r="6281">
          <cell r="B6281">
            <v>10500000</v>
          </cell>
          <cell r="C6281">
            <v>40024</v>
          </cell>
          <cell r="E6281" t="str">
            <v>P</v>
          </cell>
          <cell r="F6281">
            <v>8564420.7899999991</v>
          </cell>
          <cell r="G6281">
            <v>437615</v>
          </cell>
          <cell r="H6281">
            <v>28.58</v>
          </cell>
          <cell r="I6281">
            <v>0.2858</v>
          </cell>
          <cell r="J6281">
            <v>40057</v>
          </cell>
          <cell r="K6281">
            <v>41122</v>
          </cell>
          <cell r="L6281">
            <v>151200</v>
          </cell>
        </row>
        <row r="6282">
          <cell r="B6282">
            <v>40000000</v>
          </cell>
          <cell r="C6282">
            <v>40024</v>
          </cell>
          <cell r="F6282">
            <v>30482700.16</v>
          </cell>
          <cell r="G6282">
            <v>1831013</v>
          </cell>
          <cell r="H6282">
            <v>35.950000000000003</v>
          </cell>
          <cell r="I6282">
            <v>0.35950000000000004</v>
          </cell>
          <cell r="J6282">
            <v>40057</v>
          </cell>
          <cell r="K6282">
            <v>41122</v>
          </cell>
          <cell r="L6282">
            <v>780000</v>
          </cell>
        </row>
        <row r="6283">
          <cell r="B6283">
            <v>14000000</v>
          </cell>
          <cell r="C6283">
            <v>40024</v>
          </cell>
          <cell r="F6283">
            <v>7931327.8700000001</v>
          </cell>
          <cell r="G6283">
            <v>777960</v>
          </cell>
          <cell r="H6283">
            <v>29.33</v>
          </cell>
          <cell r="I6283">
            <v>0.29330000000000001</v>
          </cell>
          <cell r="J6283">
            <v>40057</v>
          </cell>
          <cell r="K6283">
            <v>40756</v>
          </cell>
          <cell r="L6283">
            <v>230300</v>
          </cell>
        </row>
        <row r="6284">
          <cell r="B6284">
            <v>4000000</v>
          </cell>
          <cell r="C6284">
            <v>40024</v>
          </cell>
          <cell r="E6284" t="str">
            <v>Q</v>
          </cell>
          <cell r="F6284">
            <v>2514883.33</v>
          </cell>
          <cell r="G6284">
            <v>302221</v>
          </cell>
          <cell r="H6284">
            <v>41.5</v>
          </cell>
          <cell r="I6284">
            <v>0.41499999999999998</v>
          </cell>
          <cell r="J6284">
            <v>40057</v>
          </cell>
          <cell r="K6284">
            <v>40575</v>
          </cell>
          <cell r="L6284">
            <v>106000</v>
          </cell>
        </row>
        <row r="6285">
          <cell r="B6285">
            <v>14500000</v>
          </cell>
          <cell r="C6285">
            <v>40024</v>
          </cell>
          <cell r="E6285" t="str">
            <v>P</v>
          </cell>
          <cell r="F6285">
            <v>8273104.9699999997</v>
          </cell>
          <cell r="G6285">
            <v>1054945</v>
          </cell>
          <cell r="H6285">
            <v>36.090000000000003</v>
          </cell>
          <cell r="I6285">
            <v>0.36090000000000005</v>
          </cell>
          <cell r="J6285">
            <v>40057</v>
          </cell>
          <cell r="K6285">
            <v>40575</v>
          </cell>
          <cell r="L6285">
            <v>384250</v>
          </cell>
        </row>
        <row r="6286">
          <cell r="B6286">
            <v>20000000</v>
          </cell>
          <cell r="C6286">
            <v>40024</v>
          </cell>
          <cell r="F6286">
            <v>14874303.710000001</v>
          </cell>
          <cell r="G6286">
            <v>833552</v>
          </cell>
          <cell r="H6286">
            <v>28.58</v>
          </cell>
          <cell r="I6286">
            <v>0.2858</v>
          </cell>
          <cell r="J6286">
            <v>40057</v>
          </cell>
          <cell r="K6286">
            <v>41122</v>
          </cell>
          <cell r="L6286">
            <v>288000</v>
          </cell>
        </row>
        <row r="6287">
          <cell r="B6287">
            <v>5000000</v>
          </cell>
          <cell r="C6287">
            <v>40024</v>
          </cell>
          <cell r="F6287">
            <v>513308.97</v>
          </cell>
          <cell r="G6287">
            <v>509157</v>
          </cell>
          <cell r="H6287">
            <v>38.729999999999997</v>
          </cell>
          <cell r="I6287">
            <v>0.38729999999999998</v>
          </cell>
          <cell r="J6287">
            <v>40057</v>
          </cell>
          <cell r="K6287">
            <v>40391</v>
          </cell>
          <cell r="L6287">
            <v>132500</v>
          </cell>
        </row>
        <row r="6288">
          <cell r="B6288">
            <v>18000000</v>
          </cell>
          <cell r="C6288">
            <v>40024</v>
          </cell>
          <cell r="F6288">
            <v>14695449.43</v>
          </cell>
          <cell r="G6288">
            <v>823956</v>
          </cell>
          <cell r="H6288">
            <v>35.950000000000003</v>
          </cell>
          <cell r="I6288">
            <v>0.35950000000000004</v>
          </cell>
          <cell r="J6288">
            <v>40057</v>
          </cell>
          <cell r="K6288">
            <v>41122</v>
          </cell>
          <cell r="L6288">
            <v>351000</v>
          </cell>
        </row>
        <row r="6289">
          <cell r="B6289">
            <v>6500000</v>
          </cell>
          <cell r="C6289">
            <v>40024</v>
          </cell>
          <cell r="F6289">
            <v>3640138.85</v>
          </cell>
          <cell r="G6289">
            <v>361196</v>
          </cell>
          <cell r="H6289">
            <v>29.33</v>
          </cell>
          <cell r="I6289">
            <v>0.29330000000000001</v>
          </cell>
          <cell r="J6289">
            <v>40057</v>
          </cell>
          <cell r="K6289">
            <v>40756</v>
          </cell>
          <cell r="L6289">
            <v>106925</v>
          </cell>
        </row>
        <row r="6290">
          <cell r="B6290">
            <v>15000000</v>
          </cell>
          <cell r="C6290">
            <v>40024</v>
          </cell>
          <cell r="F6290">
            <v>9546315.2899999991</v>
          </cell>
          <cell r="G6290">
            <v>886030</v>
          </cell>
          <cell r="H6290">
            <v>36.04</v>
          </cell>
          <cell r="I6290">
            <v>0.3604</v>
          </cell>
          <cell r="J6290">
            <v>40057</v>
          </cell>
          <cell r="K6290">
            <v>40756</v>
          </cell>
          <cell r="L6290">
            <v>398250</v>
          </cell>
        </row>
        <row r="6291">
          <cell r="B6291">
            <v>12500000</v>
          </cell>
          <cell r="C6291">
            <v>40024</v>
          </cell>
          <cell r="F6291">
            <v>9528494.4299999997</v>
          </cell>
          <cell r="G6291">
            <v>572192</v>
          </cell>
          <cell r="H6291">
            <v>35.950000000000003</v>
          </cell>
          <cell r="I6291">
            <v>0.35950000000000004</v>
          </cell>
          <cell r="J6291">
            <v>40057</v>
          </cell>
          <cell r="K6291">
            <v>41122</v>
          </cell>
          <cell r="L6291">
            <v>243750</v>
          </cell>
        </row>
        <row r="6292">
          <cell r="B6292">
            <v>5400000</v>
          </cell>
          <cell r="C6292">
            <v>40024</v>
          </cell>
          <cell r="F6292">
            <v>3162779.11</v>
          </cell>
          <cell r="G6292">
            <v>343792</v>
          </cell>
          <cell r="H6292">
            <v>44.54</v>
          </cell>
          <cell r="I6292">
            <v>0.44540000000000002</v>
          </cell>
          <cell r="J6292">
            <v>40057</v>
          </cell>
          <cell r="K6292">
            <v>40756</v>
          </cell>
          <cell r="L6292">
            <v>143370</v>
          </cell>
        </row>
        <row r="6293">
          <cell r="B6293">
            <v>11500000</v>
          </cell>
          <cell r="C6293">
            <v>40024</v>
          </cell>
          <cell r="F6293">
            <v>8528974.0700000003</v>
          </cell>
          <cell r="G6293">
            <v>586912</v>
          </cell>
          <cell r="H6293">
            <v>36.03</v>
          </cell>
          <cell r="I6293">
            <v>0.36030000000000001</v>
          </cell>
          <cell r="J6293">
            <v>40057</v>
          </cell>
          <cell r="K6293">
            <v>40940</v>
          </cell>
          <cell r="L6293">
            <v>281750</v>
          </cell>
        </row>
        <row r="6294">
          <cell r="B6294">
            <v>4500000</v>
          </cell>
          <cell r="C6294">
            <v>40024</v>
          </cell>
          <cell r="E6294" t="str">
            <v>Q</v>
          </cell>
          <cell r="F6294">
            <v>3162790.77</v>
          </cell>
          <cell r="G6294">
            <v>339999</v>
          </cell>
          <cell r="H6294">
            <v>41.5</v>
          </cell>
          <cell r="I6294">
            <v>0.41499999999999998</v>
          </cell>
          <cell r="J6294">
            <v>40057</v>
          </cell>
          <cell r="K6294">
            <v>40575</v>
          </cell>
          <cell r="L6294">
            <v>119250</v>
          </cell>
        </row>
        <row r="6295">
          <cell r="B6295">
            <v>4000000</v>
          </cell>
          <cell r="C6295">
            <v>40025</v>
          </cell>
          <cell r="F6295">
            <v>1878031.9</v>
          </cell>
          <cell r="G6295">
            <v>302221</v>
          </cell>
          <cell r="H6295">
            <v>41.5</v>
          </cell>
          <cell r="I6295">
            <v>0.41499999999999998</v>
          </cell>
          <cell r="J6295">
            <v>40057</v>
          </cell>
          <cell r="K6295">
            <v>40575</v>
          </cell>
          <cell r="L6295">
            <v>106000</v>
          </cell>
        </row>
        <row r="6296">
          <cell r="B6296">
            <v>6500000</v>
          </cell>
          <cell r="C6296">
            <v>40025</v>
          </cell>
          <cell r="F6296">
            <v>4262635.01</v>
          </cell>
          <cell r="G6296">
            <v>413824</v>
          </cell>
          <cell r="H6296">
            <v>44.54</v>
          </cell>
          <cell r="I6296">
            <v>0.44540000000000002</v>
          </cell>
          <cell r="J6296">
            <v>40057</v>
          </cell>
          <cell r="K6296">
            <v>40756</v>
          </cell>
          <cell r="L6296">
            <v>172575</v>
          </cell>
        </row>
        <row r="6297">
          <cell r="B6297">
            <v>6000000</v>
          </cell>
          <cell r="C6297">
            <v>40025</v>
          </cell>
          <cell r="F6297">
            <v>4463748.78</v>
          </cell>
          <cell r="G6297">
            <v>250066</v>
          </cell>
          <cell r="H6297">
            <v>28.58</v>
          </cell>
          <cell r="I6297">
            <v>0.2858</v>
          </cell>
          <cell r="J6297">
            <v>40057</v>
          </cell>
          <cell r="K6297">
            <v>41122</v>
          </cell>
          <cell r="L6297">
            <v>86400</v>
          </cell>
        </row>
        <row r="6298">
          <cell r="B6298">
            <v>7000000</v>
          </cell>
          <cell r="C6298">
            <v>40025</v>
          </cell>
          <cell r="F6298">
            <v>3151923.95</v>
          </cell>
          <cell r="G6298">
            <v>528887</v>
          </cell>
          <cell r="H6298">
            <v>41.5</v>
          </cell>
          <cell r="I6298">
            <v>0.41499999999999998</v>
          </cell>
          <cell r="J6298">
            <v>40057</v>
          </cell>
          <cell r="K6298">
            <v>40575</v>
          </cell>
          <cell r="L6298">
            <v>185500</v>
          </cell>
        </row>
        <row r="6299">
          <cell r="B6299">
            <v>30000000</v>
          </cell>
          <cell r="C6299">
            <v>40025</v>
          </cell>
          <cell r="F6299">
            <v>18987356.420000002</v>
          </cell>
          <cell r="G6299">
            <v>1772059</v>
          </cell>
          <cell r="H6299">
            <v>36.04</v>
          </cell>
          <cell r="I6299">
            <v>0.3604</v>
          </cell>
          <cell r="J6299">
            <v>40057</v>
          </cell>
          <cell r="K6299">
            <v>40756</v>
          </cell>
          <cell r="L6299">
            <v>796500</v>
          </cell>
        </row>
        <row r="6300">
          <cell r="B6300">
            <v>6000000</v>
          </cell>
          <cell r="C6300">
            <v>40025</v>
          </cell>
          <cell r="F6300">
            <v>5235392.71</v>
          </cell>
          <cell r="G6300">
            <v>331674</v>
          </cell>
          <cell r="H6300">
            <v>51.88</v>
          </cell>
          <cell r="I6300">
            <v>0.51880000000000004</v>
          </cell>
          <cell r="J6300">
            <v>40057</v>
          </cell>
          <cell r="K6300">
            <v>41122</v>
          </cell>
          <cell r="L6300">
            <v>117000</v>
          </cell>
        </row>
        <row r="6301">
          <cell r="B6301">
            <v>4000000</v>
          </cell>
          <cell r="C6301">
            <v>40025</v>
          </cell>
          <cell r="E6301" t="str">
            <v>P</v>
          </cell>
          <cell r="F6301">
            <v>3975110.53</v>
          </cell>
          <cell r="G6301">
            <v>221116</v>
          </cell>
          <cell r="H6301">
            <v>51.88</v>
          </cell>
          <cell r="I6301">
            <v>0.51880000000000004</v>
          </cell>
          <cell r="J6301">
            <v>40057</v>
          </cell>
          <cell r="K6301">
            <v>41122</v>
          </cell>
          <cell r="L6301">
            <v>78000</v>
          </cell>
        </row>
        <row r="6302">
          <cell r="B6302">
            <v>10000000</v>
          </cell>
          <cell r="C6302">
            <v>40025</v>
          </cell>
          <cell r="F6302">
            <v>6656412.3799999999</v>
          </cell>
          <cell r="G6302">
            <v>636651</v>
          </cell>
          <cell r="H6302">
            <v>44.54</v>
          </cell>
          <cell r="I6302">
            <v>0.44540000000000002</v>
          </cell>
          <cell r="J6302">
            <v>40057</v>
          </cell>
          <cell r="K6302">
            <v>40756</v>
          </cell>
          <cell r="L6302">
            <v>265500</v>
          </cell>
        </row>
        <row r="6303">
          <cell r="B6303">
            <v>6000000</v>
          </cell>
          <cell r="C6303">
            <v>40025</v>
          </cell>
          <cell r="F6303">
            <v>3896135.67</v>
          </cell>
          <cell r="G6303">
            <v>381991</v>
          </cell>
          <cell r="H6303">
            <v>44.54</v>
          </cell>
          <cell r="I6303">
            <v>0.44540000000000002</v>
          </cell>
          <cell r="J6303">
            <v>40057</v>
          </cell>
          <cell r="K6303">
            <v>40756</v>
          </cell>
          <cell r="L6303">
            <v>159300</v>
          </cell>
        </row>
        <row r="6304">
          <cell r="B6304">
            <v>3500000</v>
          </cell>
          <cell r="C6304">
            <v>40025</v>
          </cell>
          <cell r="E6304" t="str">
            <v>P</v>
          </cell>
          <cell r="F6304">
            <v>2314733.91</v>
          </cell>
          <cell r="G6304">
            <v>264444</v>
          </cell>
          <cell r="H6304">
            <v>41.5</v>
          </cell>
          <cell r="I6304">
            <v>0.41499999999999998</v>
          </cell>
          <cell r="J6304">
            <v>40057</v>
          </cell>
          <cell r="K6304">
            <v>40575</v>
          </cell>
          <cell r="L6304">
            <v>92750</v>
          </cell>
        </row>
        <row r="6305">
          <cell r="B6305">
            <v>5500000</v>
          </cell>
          <cell r="C6305">
            <v>40025</v>
          </cell>
          <cell r="E6305" t="str">
            <v>R</v>
          </cell>
          <cell r="F6305">
            <v>2303666.6800000002</v>
          </cell>
          <cell r="G6305">
            <v>560072</v>
          </cell>
          <cell r="H6305">
            <v>38.729999999999997</v>
          </cell>
          <cell r="I6305">
            <v>0.38729999999999998</v>
          </cell>
          <cell r="J6305">
            <v>40057</v>
          </cell>
          <cell r="K6305">
            <v>40391</v>
          </cell>
          <cell r="L6305">
            <v>145750</v>
          </cell>
        </row>
        <row r="6306">
          <cell r="B6306">
            <v>4500000</v>
          </cell>
          <cell r="C6306">
            <v>40025</v>
          </cell>
          <cell r="D6306" t="str">
            <v>A</v>
          </cell>
          <cell r="E6306" t="str">
            <v>R</v>
          </cell>
          <cell r="F6306">
            <v>2187282.5099999998</v>
          </cell>
          <cell r="G6306">
            <v>458241</v>
          </cell>
          <cell r="H6306">
            <v>38.729999999999997</v>
          </cell>
          <cell r="I6306">
            <v>0.38729999999999998</v>
          </cell>
          <cell r="J6306">
            <v>40057</v>
          </cell>
          <cell r="K6306">
            <v>40391</v>
          </cell>
          <cell r="L6306">
            <v>119250</v>
          </cell>
        </row>
        <row r="6307">
          <cell r="B6307">
            <v>20000000</v>
          </cell>
          <cell r="C6307">
            <v>40025</v>
          </cell>
          <cell r="F6307">
            <v>16090302.93</v>
          </cell>
          <cell r="G6307">
            <v>915507</v>
          </cell>
          <cell r="H6307">
            <v>35.950000000000003</v>
          </cell>
          <cell r="I6307">
            <v>0.35950000000000004</v>
          </cell>
          <cell r="J6307">
            <v>40057</v>
          </cell>
          <cell r="K6307">
            <v>41122</v>
          </cell>
          <cell r="L6307">
            <v>390000</v>
          </cell>
        </row>
        <row r="6308">
          <cell r="B6308">
            <v>4000000</v>
          </cell>
          <cell r="C6308">
            <v>40025</v>
          </cell>
          <cell r="F6308">
            <v>357800.77</v>
          </cell>
          <cell r="G6308">
            <v>407325</v>
          </cell>
          <cell r="H6308">
            <v>38.729999999999997</v>
          </cell>
          <cell r="I6308">
            <v>0.38729999999999998</v>
          </cell>
          <cell r="J6308">
            <v>40057</v>
          </cell>
          <cell r="K6308">
            <v>40391</v>
          </cell>
          <cell r="L6308">
            <v>106000</v>
          </cell>
        </row>
        <row r="6309">
          <cell r="B6309">
            <v>4000000</v>
          </cell>
          <cell r="C6309">
            <v>40025</v>
          </cell>
          <cell r="F6309">
            <v>1550570.96</v>
          </cell>
          <cell r="G6309">
            <v>302221</v>
          </cell>
          <cell r="H6309">
            <v>41.5</v>
          </cell>
          <cell r="I6309">
            <v>0.41499999999999998</v>
          </cell>
          <cell r="J6309">
            <v>40057</v>
          </cell>
          <cell r="K6309">
            <v>40575</v>
          </cell>
          <cell r="L6309">
            <v>106000</v>
          </cell>
        </row>
        <row r="6310">
          <cell r="B6310">
            <v>11000000</v>
          </cell>
          <cell r="C6310">
            <v>40025</v>
          </cell>
          <cell r="F6310">
            <v>1092562.98</v>
          </cell>
          <cell r="G6310">
            <v>1104754</v>
          </cell>
          <cell r="H6310">
            <v>35.94</v>
          </cell>
          <cell r="I6310">
            <v>0.3594</v>
          </cell>
          <cell r="J6310">
            <v>40057</v>
          </cell>
          <cell r="K6310">
            <v>40391</v>
          </cell>
          <cell r="L6310">
            <v>291500</v>
          </cell>
        </row>
        <row r="6311">
          <cell r="B6311">
            <v>6500000</v>
          </cell>
          <cell r="C6311">
            <v>40025</v>
          </cell>
          <cell r="F6311">
            <v>4242216.93</v>
          </cell>
          <cell r="G6311">
            <v>307012</v>
          </cell>
          <cell r="H6311">
            <v>28.97</v>
          </cell>
          <cell r="I6311">
            <v>0.28970000000000001</v>
          </cell>
          <cell r="J6311">
            <v>40057</v>
          </cell>
          <cell r="K6311">
            <v>40940</v>
          </cell>
          <cell r="L6311">
            <v>93600</v>
          </cell>
        </row>
        <row r="6312">
          <cell r="B6312">
            <v>20000000</v>
          </cell>
          <cell r="C6312">
            <v>40025</v>
          </cell>
          <cell r="F6312">
            <v>13194731.130000001</v>
          </cell>
          <cell r="G6312">
            <v>1181373</v>
          </cell>
          <cell r="H6312">
            <v>36.04</v>
          </cell>
          <cell r="I6312">
            <v>0.3604</v>
          </cell>
          <cell r="J6312">
            <v>40057</v>
          </cell>
          <cell r="K6312">
            <v>40756</v>
          </cell>
          <cell r="L6312">
            <v>531000</v>
          </cell>
        </row>
        <row r="6313">
          <cell r="B6313">
            <v>20000000</v>
          </cell>
          <cell r="C6313">
            <v>40025</v>
          </cell>
          <cell r="D6313" t="str">
            <v>A</v>
          </cell>
          <cell r="E6313" t="str">
            <v>T</v>
          </cell>
          <cell r="F6313">
            <v>17323786.18</v>
          </cell>
          <cell r="G6313">
            <v>1455097</v>
          </cell>
          <cell r="H6313">
            <v>36.090000000000003</v>
          </cell>
          <cell r="I6313">
            <v>0.36090000000000005</v>
          </cell>
          <cell r="J6313">
            <v>40057</v>
          </cell>
          <cell r="K6313">
            <v>40575</v>
          </cell>
          <cell r="L6313">
            <v>530000</v>
          </cell>
        </row>
        <row r="6314">
          <cell r="B6314">
            <v>4500000</v>
          </cell>
          <cell r="C6314">
            <v>40025</v>
          </cell>
          <cell r="D6314" t="str">
            <v>A</v>
          </cell>
          <cell r="E6314" t="str">
            <v>T</v>
          </cell>
          <cell r="F6314">
            <v>5126075.16</v>
          </cell>
          <cell r="G6314">
            <v>286493</v>
          </cell>
          <cell r="H6314">
            <v>44.54</v>
          </cell>
          <cell r="I6314">
            <v>0.44540000000000002</v>
          </cell>
          <cell r="J6314">
            <v>40057</v>
          </cell>
          <cell r="K6314">
            <v>40756</v>
          </cell>
          <cell r="L6314">
            <v>119475</v>
          </cell>
        </row>
        <row r="6315">
          <cell r="B6315">
            <v>30000000</v>
          </cell>
          <cell r="C6315">
            <v>40025</v>
          </cell>
          <cell r="E6315" t="str">
            <v>P</v>
          </cell>
          <cell r="F6315">
            <v>25719936.760000002</v>
          </cell>
          <cell r="G6315">
            <v>1373260</v>
          </cell>
          <cell r="H6315">
            <v>35.950000000000003</v>
          </cell>
          <cell r="I6315">
            <v>0.35950000000000004</v>
          </cell>
          <cell r="J6315">
            <v>40057</v>
          </cell>
          <cell r="K6315">
            <v>41122</v>
          </cell>
          <cell r="L6315">
            <v>585000</v>
          </cell>
        </row>
        <row r="6316">
          <cell r="B6316">
            <v>4000000</v>
          </cell>
          <cell r="C6316">
            <v>40025</v>
          </cell>
          <cell r="D6316" t="str">
            <v>A</v>
          </cell>
          <cell r="E6316" t="str">
            <v>S</v>
          </cell>
          <cell r="F6316">
            <v>2665092.85</v>
          </cell>
          <cell r="G6316">
            <v>407325</v>
          </cell>
          <cell r="H6316">
            <v>38.729999999999997</v>
          </cell>
          <cell r="I6316">
            <v>0.38729999999999998</v>
          </cell>
          <cell r="J6316">
            <v>40057</v>
          </cell>
          <cell r="K6316">
            <v>40391</v>
          </cell>
          <cell r="L6316">
            <v>106000</v>
          </cell>
        </row>
        <row r="6317">
          <cell r="B6317">
            <v>5000000</v>
          </cell>
          <cell r="C6317">
            <v>40025</v>
          </cell>
          <cell r="F6317">
            <v>3895999.81</v>
          </cell>
          <cell r="G6317">
            <v>208388</v>
          </cell>
          <cell r="H6317">
            <v>28.58</v>
          </cell>
          <cell r="I6317">
            <v>0.2858</v>
          </cell>
          <cell r="J6317">
            <v>40057</v>
          </cell>
          <cell r="K6317">
            <v>41122</v>
          </cell>
          <cell r="L6317">
            <v>72000</v>
          </cell>
        </row>
        <row r="6318">
          <cell r="B6318">
            <v>18500000</v>
          </cell>
          <cell r="C6318">
            <v>40025</v>
          </cell>
          <cell r="F6318">
            <v>14081064.220000001</v>
          </cell>
          <cell r="G6318">
            <v>846844</v>
          </cell>
          <cell r="H6318">
            <v>35.950000000000003</v>
          </cell>
          <cell r="I6318">
            <v>0.35950000000000004</v>
          </cell>
          <cell r="J6318">
            <v>40057</v>
          </cell>
          <cell r="K6318">
            <v>41122</v>
          </cell>
          <cell r="L6318">
            <v>360750</v>
          </cell>
        </row>
        <row r="6319">
          <cell r="B6319">
            <v>4500000</v>
          </cell>
          <cell r="C6319">
            <v>40025</v>
          </cell>
          <cell r="E6319" t="str">
            <v>Q</v>
          </cell>
          <cell r="F6319">
            <v>3889126.45</v>
          </cell>
          <cell r="G6319">
            <v>286493</v>
          </cell>
          <cell r="H6319">
            <v>44.54</v>
          </cell>
          <cell r="I6319">
            <v>0.44540000000000002</v>
          </cell>
          <cell r="J6319">
            <v>40057</v>
          </cell>
          <cell r="K6319">
            <v>40756</v>
          </cell>
          <cell r="L6319">
            <v>119475</v>
          </cell>
        </row>
        <row r="6320">
          <cell r="B6320">
            <v>4500000</v>
          </cell>
          <cell r="C6320">
            <v>40025</v>
          </cell>
          <cell r="F6320">
            <v>646814.56999999995</v>
          </cell>
          <cell r="G6320">
            <v>458241</v>
          </cell>
          <cell r="H6320">
            <v>38.729999999999997</v>
          </cell>
          <cell r="I6320">
            <v>0.38729999999999998</v>
          </cell>
          <cell r="J6320">
            <v>40057</v>
          </cell>
          <cell r="K6320">
            <v>40391</v>
          </cell>
          <cell r="L6320">
            <v>119250</v>
          </cell>
        </row>
        <row r="6321">
          <cell r="B6321">
            <v>5000000</v>
          </cell>
          <cell r="C6321">
            <v>40025</v>
          </cell>
          <cell r="F6321">
            <v>425950.9</v>
          </cell>
          <cell r="G6321">
            <v>509157</v>
          </cell>
          <cell r="H6321">
            <v>38.729999999999997</v>
          </cell>
          <cell r="I6321">
            <v>0.38729999999999998</v>
          </cell>
          <cell r="J6321">
            <v>40057</v>
          </cell>
          <cell r="K6321">
            <v>40391</v>
          </cell>
          <cell r="L6321">
            <v>132500</v>
          </cell>
        </row>
        <row r="6322">
          <cell r="B6322">
            <v>15000000</v>
          </cell>
          <cell r="C6322">
            <v>40025</v>
          </cell>
          <cell r="D6322" t="str">
            <v>A</v>
          </cell>
          <cell r="E6322" t="str">
            <v>S</v>
          </cell>
          <cell r="F6322">
            <v>13913708.27</v>
          </cell>
          <cell r="G6322">
            <v>886030</v>
          </cell>
          <cell r="H6322">
            <v>36.04</v>
          </cell>
          <cell r="I6322">
            <v>0.3604</v>
          </cell>
          <cell r="J6322">
            <v>40057</v>
          </cell>
          <cell r="K6322">
            <v>40756</v>
          </cell>
          <cell r="L6322">
            <v>398250</v>
          </cell>
        </row>
        <row r="6323">
          <cell r="B6323">
            <v>10000000</v>
          </cell>
          <cell r="C6323">
            <v>40025</v>
          </cell>
          <cell r="F6323">
            <v>3924036.15</v>
          </cell>
          <cell r="G6323">
            <v>755553</v>
          </cell>
          <cell r="H6323">
            <v>41.5</v>
          </cell>
          <cell r="I6323">
            <v>0.41499999999999998</v>
          </cell>
          <cell r="J6323">
            <v>40057</v>
          </cell>
          <cell r="K6323">
            <v>40575</v>
          </cell>
          <cell r="L6323">
            <v>265000</v>
          </cell>
        </row>
        <row r="6324">
          <cell r="B6324">
            <v>40000000</v>
          </cell>
          <cell r="C6324">
            <v>40025</v>
          </cell>
          <cell r="E6324" t="str">
            <v>Q</v>
          </cell>
          <cell r="F6324">
            <v>30531625.149999999</v>
          </cell>
          <cell r="G6324">
            <v>2362745</v>
          </cell>
          <cell r="H6324">
            <v>36.04</v>
          </cell>
          <cell r="I6324">
            <v>0.3604</v>
          </cell>
          <cell r="J6324">
            <v>40057</v>
          </cell>
          <cell r="K6324">
            <v>40756</v>
          </cell>
          <cell r="L6324">
            <v>1062000</v>
          </cell>
        </row>
        <row r="6325">
          <cell r="B6325">
            <v>15000000</v>
          </cell>
          <cell r="C6325">
            <v>40025</v>
          </cell>
          <cell r="F6325">
            <v>11405919.4</v>
          </cell>
          <cell r="G6325">
            <v>686630</v>
          </cell>
          <cell r="H6325">
            <v>35.950000000000003</v>
          </cell>
          <cell r="I6325">
            <v>0.35950000000000004</v>
          </cell>
          <cell r="J6325">
            <v>40057</v>
          </cell>
          <cell r="K6325">
            <v>41122</v>
          </cell>
          <cell r="L6325">
            <v>292500</v>
          </cell>
        </row>
        <row r="6326">
          <cell r="B6326">
            <v>5700000</v>
          </cell>
          <cell r="C6326">
            <v>40025</v>
          </cell>
          <cell r="F6326">
            <v>2692140.03</v>
          </cell>
          <cell r="G6326">
            <v>430665</v>
          </cell>
          <cell r="H6326">
            <v>41.5</v>
          </cell>
          <cell r="I6326">
            <v>0.41499999999999998</v>
          </cell>
          <cell r="J6326">
            <v>40057</v>
          </cell>
          <cell r="K6326">
            <v>40575</v>
          </cell>
          <cell r="L6326">
            <v>151050</v>
          </cell>
        </row>
        <row r="6327">
          <cell r="B6327">
            <v>3000000</v>
          </cell>
          <cell r="C6327">
            <v>40025</v>
          </cell>
          <cell r="D6327" t="str">
            <v>A</v>
          </cell>
          <cell r="E6327" t="str">
            <v>T</v>
          </cell>
          <cell r="F6327">
            <v>2554664.9700000002</v>
          </cell>
          <cell r="G6327">
            <v>305494</v>
          </cell>
          <cell r="H6327">
            <v>38.729999999999997</v>
          </cell>
          <cell r="I6327">
            <v>0.38729999999999998</v>
          </cell>
          <cell r="J6327">
            <v>40057</v>
          </cell>
          <cell r="K6327">
            <v>40391</v>
          </cell>
          <cell r="L6327">
            <v>79500</v>
          </cell>
        </row>
        <row r="6328">
          <cell r="B6328">
            <v>2000000</v>
          </cell>
          <cell r="C6328">
            <v>40025</v>
          </cell>
          <cell r="F6328">
            <v>-62304.15</v>
          </cell>
          <cell r="G6328">
            <v>203663</v>
          </cell>
          <cell r="H6328">
            <v>38.729999999999997</v>
          </cell>
          <cell r="I6328">
            <v>0.38729999999999998</v>
          </cell>
          <cell r="J6328">
            <v>40057</v>
          </cell>
          <cell r="K6328">
            <v>40391</v>
          </cell>
          <cell r="L6328">
            <v>53000</v>
          </cell>
        </row>
        <row r="6329">
          <cell r="B6329">
            <v>15000000</v>
          </cell>
          <cell r="C6329">
            <v>40025</v>
          </cell>
          <cell r="F6329">
            <v>8651560.7599999998</v>
          </cell>
          <cell r="G6329">
            <v>886030</v>
          </cell>
          <cell r="H6329">
            <v>36.04</v>
          </cell>
          <cell r="I6329">
            <v>0.3604</v>
          </cell>
          <cell r="J6329">
            <v>40057</v>
          </cell>
          <cell r="K6329">
            <v>40756</v>
          </cell>
          <cell r="L6329">
            <v>398250</v>
          </cell>
        </row>
        <row r="6330">
          <cell r="B6330">
            <v>3000000</v>
          </cell>
          <cell r="C6330">
            <v>40025</v>
          </cell>
          <cell r="F6330">
            <v>1772209.08</v>
          </cell>
          <cell r="G6330">
            <v>190996</v>
          </cell>
          <cell r="H6330">
            <v>44.54</v>
          </cell>
          <cell r="I6330">
            <v>0.44540000000000002</v>
          </cell>
          <cell r="J6330">
            <v>40057</v>
          </cell>
          <cell r="K6330">
            <v>40756</v>
          </cell>
          <cell r="L6330">
            <v>79650</v>
          </cell>
        </row>
        <row r="6331">
          <cell r="B6331">
            <v>16000000</v>
          </cell>
          <cell r="C6331">
            <v>40025</v>
          </cell>
          <cell r="F6331">
            <v>12912542.25</v>
          </cell>
          <cell r="G6331">
            <v>732406</v>
          </cell>
          <cell r="H6331">
            <v>35.950000000000003</v>
          </cell>
          <cell r="I6331">
            <v>0.35950000000000004</v>
          </cell>
          <cell r="J6331">
            <v>40057</v>
          </cell>
          <cell r="K6331">
            <v>41122</v>
          </cell>
          <cell r="L6331">
            <v>312000</v>
          </cell>
        </row>
        <row r="6332">
          <cell r="B6332">
            <v>8000000</v>
          </cell>
          <cell r="C6332">
            <v>40025</v>
          </cell>
          <cell r="D6332" t="str">
            <v>A</v>
          </cell>
          <cell r="E6332" t="str">
            <v>S</v>
          </cell>
          <cell r="F6332">
            <v>4794514.08</v>
          </cell>
          <cell r="G6332">
            <v>814650</v>
          </cell>
          <cell r="H6332">
            <v>38.729999999999997</v>
          </cell>
          <cell r="I6332">
            <v>0.38729999999999998</v>
          </cell>
          <cell r="J6332">
            <v>40057</v>
          </cell>
          <cell r="K6332">
            <v>40391</v>
          </cell>
          <cell r="L6332">
            <v>212000</v>
          </cell>
        </row>
        <row r="6333">
          <cell r="B6333">
            <v>4500000</v>
          </cell>
          <cell r="C6333">
            <v>40025</v>
          </cell>
          <cell r="F6333">
            <v>159057.69</v>
          </cell>
          <cell r="G6333">
            <v>458241</v>
          </cell>
          <cell r="H6333">
            <v>38.729999999999997</v>
          </cell>
          <cell r="I6333">
            <v>0.38729999999999998</v>
          </cell>
          <cell r="J6333">
            <v>40057</v>
          </cell>
          <cell r="K6333">
            <v>40391</v>
          </cell>
          <cell r="L6333">
            <v>119250</v>
          </cell>
        </row>
        <row r="6334">
          <cell r="B6334">
            <v>15000000</v>
          </cell>
          <cell r="C6334">
            <v>40025</v>
          </cell>
          <cell r="F6334">
            <v>1458480.01</v>
          </cell>
          <cell r="G6334">
            <v>1506482</v>
          </cell>
          <cell r="H6334">
            <v>35.94</v>
          </cell>
          <cell r="I6334">
            <v>0.3594</v>
          </cell>
          <cell r="J6334">
            <v>40057</v>
          </cell>
          <cell r="K6334">
            <v>40391</v>
          </cell>
          <cell r="L6334">
            <v>397500</v>
          </cell>
        </row>
        <row r="6335">
          <cell r="B6335">
            <v>6500000</v>
          </cell>
          <cell r="C6335">
            <v>40025</v>
          </cell>
          <cell r="F6335">
            <v>3658538.44</v>
          </cell>
          <cell r="G6335">
            <v>361196</v>
          </cell>
          <cell r="H6335">
            <v>29.33</v>
          </cell>
          <cell r="I6335">
            <v>0.29330000000000001</v>
          </cell>
          <cell r="J6335">
            <v>40057</v>
          </cell>
          <cell r="K6335">
            <v>40756</v>
          </cell>
          <cell r="L6335">
            <v>106925</v>
          </cell>
        </row>
        <row r="6336">
          <cell r="B6336">
            <v>4000000</v>
          </cell>
          <cell r="C6336">
            <v>40025</v>
          </cell>
          <cell r="F6336">
            <v>2363097.5299999998</v>
          </cell>
          <cell r="G6336">
            <v>254661</v>
          </cell>
          <cell r="H6336">
            <v>44.54</v>
          </cell>
          <cell r="I6336">
            <v>0.44540000000000002</v>
          </cell>
          <cell r="J6336">
            <v>40057</v>
          </cell>
          <cell r="K6336">
            <v>40756</v>
          </cell>
          <cell r="L6336">
            <v>106200</v>
          </cell>
        </row>
        <row r="6337">
          <cell r="B6337">
            <v>18000000</v>
          </cell>
          <cell r="C6337">
            <v>40025</v>
          </cell>
          <cell r="F6337">
            <v>13372259.52</v>
          </cell>
          <cell r="G6337">
            <v>918644</v>
          </cell>
          <cell r="H6337">
            <v>36.03</v>
          </cell>
          <cell r="I6337">
            <v>0.36030000000000001</v>
          </cell>
          <cell r="J6337">
            <v>40057</v>
          </cell>
          <cell r="K6337">
            <v>40940</v>
          </cell>
          <cell r="L6337">
            <v>441000</v>
          </cell>
        </row>
        <row r="6338">
          <cell r="B6338">
            <v>4000000</v>
          </cell>
          <cell r="C6338">
            <v>40025</v>
          </cell>
          <cell r="F6338">
            <v>2598072.66</v>
          </cell>
          <cell r="G6338">
            <v>254661</v>
          </cell>
          <cell r="H6338">
            <v>44.54</v>
          </cell>
          <cell r="I6338">
            <v>0.44540000000000002</v>
          </cell>
          <cell r="J6338">
            <v>40057</v>
          </cell>
          <cell r="K6338">
            <v>40756</v>
          </cell>
          <cell r="L6338">
            <v>106200</v>
          </cell>
        </row>
        <row r="6339">
          <cell r="B6339">
            <v>17000000</v>
          </cell>
          <cell r="C6339">
            <v>40025</v>
          </cell>
          <cell r="F6339">
            <v>13377368.699999999</v>
          </cell>
          <cell r="G6339">
            <v>708519</v>
          </cell>
          <cell r="H6339">
            <v>28.58</v>
          </cell>
          <cell r="I6339">
            <v>0.2858</v>
          </cell>
          <cell r="J6339">
            <v>40057</v>
          </cell>
          <cell r="K6339">
            <v>41122</v>
          </cell>
          <cell r="L6339">
            <v>244800</v>
          </cell>
        </row>
        <row r="6340">
          <cell r="B6340">
            <v>10000000</v>
          </cell>
          <cell r="C6340">
            <v>40025</v>
          </cell>
          <cell r="F6340">
            <v>7893927.5199999996</v>
          </cell>
          <cell r="G6340">
            <v>552789</v>
          </cell>
          <cell r="H6340">
            <v>51.88</v>
          </cell>
          <cell r="I6340">
            <v>0.51880000000000004</v>
          </cell>
          <cell r="J6340">
            <v>40057</v>
          </cell>
          <cell r="K6340">
            <v>41122</v>
          </cell>
          <cell r="L6340">
            <v>195000</v>
          </cell>
        </row>
        <row r="6341">
          <cell r="B6341">
            <v>4500000</v>
          </cell>
          <cell r="C6341">
            <v>40025</v>
          </cell>
          <cell r="E6341" t="str">
            <v>P</v>
          </cell>
          <cell r="F6341">
            <v>3560505.32</v>
          </cell>
          <cell r="G6341">
            <v>250059</v>
          </cell>
          <cell r="H6341">
            <v>29.33</v>
          </cell>
          <cell r="I6341">
            <v>0.29330000000000001</v>
          </cell>
          <cell r="J6341">
            <v>40057</v>
          </cell>
          <cell r="K6341">
            <v>40756</v>
          </cell>
          <cell r="L6341">
            <v>74025</v>
          </cell>
        </row>
        <row r="6342">
          <cell r="B6342">
            <v>20000000</v>
          </cell>
          <cell r="C6342">
            <v>40025</v>
          </cell>
          <cell r="E6342" t="str">
            <v>Q</v>
          </cell>
          <cell r="F6342">
            <v>17775046</v>
          </cell>
          <cell r="G6342">
            <v>833552</v>
          </cell>
          <cell r="H6342">
            <v>28.58</v>
          </cell>
          <cell r="I6342">
            <v>0.2858</v>
          </cell>
          <cell r="J6342">
            <v>40057</v>
          </cell>
          <cell r="K6342">
            <v>41122</v>
          </cell>
          <cell r="L6342">
            <v>288000</v>
          </cell>
        </row>
        <row r="6343">
          <cell r="B6343">
            <v>3000000</v>
          </cell>
          <cell r="C6343">
            <v>40025</v>
          </cell>
          <cell r="E6343" t="str">
            <v>P</v>
          </cell>
          <cell r="F6343">
            <v>2437895.2000000002</v>
          </cell>
          <cell r="G6343">
            <v>190996</v>
          </cell>
          <cell r="H6343">
            <v>44.54</v>
          </cell>
          <cell r="I6343">
            <v>0.44540000000000002</v>
          </cell>
          <cell r="J6343">
            <v>40057</v>
          </cell>
          <cell r="K6343">
            <v>40756</v>
          </cell>
          <cell r="L6343">
            <v>79650</v>
          </cell>
        </row>
        <row r="6344">
          <cell r="B6344">
            <v>43500000</v>
          </cell>
          <cell r="C6344">
            <v>40025</v>
          </cell>
          <cell r="F6344">
            <v>35681138.340000004</v>
          </cell>
          <cell r="G6344">
            <v>1991227</v>
          </cell>
          <cell r="H6344">
            <v>35.950000000000003</v>
          </cell>
          <cell r="I6344">
            <v>0.35950000000000004</v>
          </cell>
          <cell r="J6344">
            <v>40057</v>
          </cell>
          <cell r="K6344">
            <v>41122</v>
          </cell>
          <cell r="L6344">
            <v>848250</v>
          </cell>
        </row>
        <row r="6345">
          <cell r="B6345">
            <v>11500000</v>
          </cell>
          <cell r="C6345">
            <v>40025</v>
          </cell>
          <cell r="E6345" t="str">
            <v>Q</v>
          </cell>
          <cell r="F6345">
            <v>8770972.7200000007</v>
          </cell>
          <cell r="G6345">
            <v>679290</v>
          </cell>
          <cell r="H6345">
            <v>36.04</v>
          </cell>
          <cell r="I6345">
            <v>0.3604</v>
          </cell>
          <cell r="J6345">
            <v>40057</v>
          </cell>
          <cell r="K6345">
            <v>40756</v>
          </cell>
          <cell r="L6345">
            <v>305325</v>
          </cell>
        </row>
        <row r="6346">
          <cell r="B6346">
            <v>5000000</v>
          </cell>
          <cell r="C6346">
            <v>40025</v>
          </cell>
          <cell r="F6346">
            <v>2800426.58</v>
          </cell>
          <cell r="G6346">
            <v>277843</v>
          </cell>
          <cell r="H6346">
            <v>29.33</v>
          </cell>
          <cell r="I6346">
            <v>0.29330000000000001</v>
          </cell>
          <cell r="J6346">
            <v>40057</v>
          </cell>
          <cell r="K6346">
            <v>40756</v>
          </cell>
          <cell r="L6346">
            <v>82250</v>
          </cell>
        </row>
        <row r="6347">
          <cell r="B6347">
            <v>15000000</v>
          </cell>
          <cell r="C6347">
            <v>40025</v>
          </cell>
          <cell r="F6347">
            <v>9265109.8399999999</v>
          </cell>
          <cell r="G6347">
            <v>833528</v>
          </cell>
          <cell r="H6347">
            <v>29.33</v>
          </cell>
          <cell r="I6347">
            <v>0.29330000000000001</v>
          </cell>
          <cell r="J6347">
            <v>40057</v>
          </cell>
          <cell r="K6347">
            <v>40756</v>
          </cell>
          <cell r="L6347">
            <v>246750</v>
          </cell>
        </row>
        <row r="6348">
          <cell r="B6348">
            <v>5000000</v>
          </cell>
          <cell r="C6348">
            <v>40025</v>
          </cell>
          <cell r="F6348">
            <v>3237595.38</v>
          </cell>
          <cell r="G6348">
            <v>277843</v>
          </cell>
          <cell r="H6348">
            <v>29.33</v>
          </cell>
          <cell r="I6348">
            <v>0.29330000000000001</v>
          </cell>
          <cell r="J6348">
            <v>40057</v>
          </cell>
          <cell r="K6348">
            <v>40756</v>
          </cell>
          <cell r="L6348">
            <v>82250</v>
          </cell>
        </row>
        <row r="6349">
          <cell r="B6349">
            <v>13400000</v>
          </cell>
          <cell r="C6349">
            <v>40025</v>
          </cell>
          <cell r="F6349">
            <v>7664952.9199999999</v>
          </cell>
          <cell r="G6349">
            <v>791520</v>
          </cell>
          <cell r="H6349">
            <v>36.04</v>
          </cell>
          <cell r="I6349">
            <v>0.3604</v>
          </cell>
          <cell r="J6349">
            <v>40057</v>
          </cell>
          <cell r="K6349">
            <v>40756</v>
          </cell>
          <cell r="L6349">
            <v>355770</v>
          </cell>
        </row>
        <row r="6350">
          <cell r="B6350">
            <v>6000000</v>
          </cell>
          <cell r="C6350">
            <v>40025</v>
          </cell>
          <cell r="F6350">
            <v>4734631.8099999996</v>
          </cell>
          <cell r="G6350">
            <v>331674</v>
          </cell>
          <cell r="H6350">
            <v>51.88</v>
          </cell>
          <cell r="I6350">
            <v>0.51880000000000004</v>
          </cell>
          <cell r="J6350">
            <v>40057</v>
          </cell>
          <cell r="K6350">
            <v>41122</v>
          </cell>
          <cell r="L6350">
            <v>117000</v>
          </cell>
        </row>
        <row r="6351">
          <cell r="B6351">
            <v>3000000</v>
          </cell>
          <cell r="C6351">
            <v>40025</v>
          </cell>
          <cell r="F6351">
            <v>1775453.39</v>
          </cell>
          <cell r="G6351">
            <v>190996</v>
          </cell>
          <cell r="H6351">
            <v>44.54</v>
          </cell>
          <cell r="I6351">
            <v>0.44540000000000002</v>
          </cell>
          <cell r="J6351">
            <v>40057</v>
          </cell>
          <cell r="K6351">
            <v>40756</v>
          </cell>
          <cell r="L6351">
            <v>79650</v>
          </cell>
        </row>
        <row r="6352">
          <cell r="B6352">
            <v>5000000</v>
          </cell>
          <cell r="C6352">
            <v>40025</v>
          </cell>
          <cell r="D6352" t="str">
            <v>A</v>
          </cell>
          <cell r="E6352" t="str">
            <v>S</v>
          </cell>
          <cell r="F6352">
            <v>3329629.41</v>
          </cell>
          <cell r="G6352">
            <v>509157</v>
          </cell>
          <cell r="H6352">
            <v>38.729999999999997</v>
          </cell>
          <cell r="I6352">
            <v>0.38729999999999998</v>
          </cell>
          <cell r="J6352">
            <v>40057</v>
          </cell>
          <cell r="K6352">
            <v>40391</v>
          </cell>
          <cell r="L6352">
            <v>132500</v>
          </cell>
        </row>
        <row r="6353">
          <cell r="B6353">
            <v>7000000</v>
          </cell>
          <cell r="C6353">
            <v>40025</v>
          </cell>
          <cell r="F6353">
            <v>702496.44</v>
          </cell>
          <cell r="G6353">
            <v>712819</v>
          </cell>
          <cell r="H6353">
            <v>38.729999999999997</v>
          </cell>
          <cell r="I6353">
            <v>0.38729999999999998</v>
          </cell>
          <cell r="J6353">
            <v>40057</v>
          </cell>
          <cell r="K6353">
            <v>40391</v>
          </cell>
          <cell r="L6353">
            <v>185500</v>
          </cell>
        </row>
        <row r="6354">
          <cell r="B6354">
            <v>12000000</v>
          </cell>
          <cell r="C6354">
            <v>40025</v>
          </cell>
          <cell r="F6354">
            <v>7611151.7599999998</v>
          </cell>
          <cell r="G6354">
            <v>708824</v>
          </cell>
          <cell r="H6354">
            <v>36.04</v>
          </cell>
          <cell r="I6354">
            <v>0.3604</v>
          </cell>
          <cell r="J6354">
            <v>40057</v>
          </cell>
          <cell r="K6354">
            <v>40756</v>
          </cell>
          <cell r="L6354">
            <v>318600</v>
          </cell>
        </row>
        <row r="6355">
          <cell r="B6355">
            <v>12000000</v>
          </cell>
          <cell r="C6355">
            <v>40025</v>
          </cell>
          <cell r="F6355">
            <v>9852009.3599999994</v>
          </cell>
          <cell r="G6355">
            <v>549304</v>
          </cell>
          <cell r="H6355">
            <v>35.950000000000003</v>
          </cell>
          <cell r="I6355">
            <v>0.35950000000000004</v>
          </cell>
          <cell r="J6355">
            <v>40057</v>
          </cell>
          <cell r="K6355">
            <v>41122</v>
          </cell>
          <cell r="L6355">
            <v>234000</v>
          </cell>
        </row>
        <row r="6356">
          <cell r="B6356">
            <v>12000000</v>
          </cell>
          <cell r="C6356">
            <v>40025</v>
          </cell>
          <cell r="D6356" t="str">
            <v>A</v>
          </cell>
          <cell r="E6356" t="str">
            <v>T</v>
          </cell>
          <cell r="F6356">
            <v>13943551.539999999</v>
          </cell>
          <cell r="G6356">
            <v>549304</v>
          </cell>
          <cell r="H6356">
            <v>35.950000000000003</v>
          </cell>
          <cell r="I6356">
            <v>0.35950000000000004</v>
          </cell>
          <cell r="J6356">
            <v>40057</v>
          </cell>
          <cell r="K6356">
            <v>41122</v>
          </cell>
          <cell r="L6356">
            <v>234000</v>
          </cell>
        </row>
        <row r="6357">
          <cell r="B6357">
            <v>12000000</v>
          </cell>
          <cell r="C6357">
            <v>40025</v>
          </cell>
          <cell r="F6357">
            <v>1152467.3899999999</v>
          </cell>
          <cell r="G6357">
            <v>1205186</v>
          </cell>
          <cell r="H6357">
            <v>35.94</v>
          </cell>
          <cell r="I6357">
            <v>0.3594</v>
          </cell>
          <cell r="J6357">
            <v>40057</v>
          </cell>
          <cell r="K6357">
            <v>40391</v>
          </cell>
          <cell r="L6357">
            <v>318000</v>
          </cell>
        </row>
        <row r="6358">
          <cell r="B6358">
            <v>3500000</v>
          </cell>
          <cell r="C6358">
            <v>40025</v>
          </cell>
          <cell r="F6358">
            <v>3322183.53</v>
          </cell>
          <cell r="G6358">
            <v>193477</v>
          </cell>
          <cell r="H6358">
            <v>51.88</v>
          </cell>
          <cell r="I6358">
            <v>0.51880000000000004</v>
          </cell>
          <cell r="J6358">
            <v>40057</v>
          </cell>
          <cell r="K6358">
            <v>41122</v>
          </cell>
          <cell r="L6358">
            <v>68250</v>
          </cell>
        </row>
        <row r="6359">
          <cell r="B6359">
            <v>12000000</v>
          </cell>
          <cell r="C6359">
            <v>40025</v>
          </cell>
          <cell r="F6359">
            <v>1168112.75</v>
          </cell>
          <cell r="G6359">
            <v>1205186</v>
          </cell>
          <cell r="H6359">
            <v>35.94</v>
          </cell>
          <cell r="I6359">
            <v>0.3594</v>
          </cell>
          <cell r="J6359">
            <v>40057</v>
          </cell>
          <cell r="K6359">
            <v>40391</v>
          </cell>
          <cell r="L6359">
            <v>318000</v>
          </cell>
        </row>
        <row r="6360">
          <cell r="B6360">
            <v>6000000</v>
          </cell>
          <cell r="C6360">
            <v>40025</v>
          </cell>
          <cell r="E6360" t="str">
            <v>Q</v>
          </cell>
          <cell r="F6360">
            <v>5323080.83</v>
          </cell>
          <cell r="G6360">
            <v>381991</v>
          </cell>
          <cell r="H6360">
            <v>44.54</v>
          </cell>
          <cell r="I6360">
            <v>0.44540000000000002</v>
          </cell>
          <cell r="J6360">
            <v>40057</v>
          </cell>
          <cell r="K6360">
            <v>40756</v>
          </cell>
          <cell r="L6360">
            <v>159300</v>
          </cell>
        </row>
        <row r="6361">
          <cell r="B6361">
            <v>6000000</v>
          </cell>
          <cell r="C6361">
            <v>40025</v>
          </cell>
          <cell r="E6361" t="str">
            <v>R</v>
          </cell>
          <cell r="F6361">
            <v>6501163.3200000003</v>
          </cell>
          <cell r="G6361">
            <v>350007</v>
          </cell>
          <cell r="H6361">
            <v>48.86</v>
          </cell>
          <cell r="I6361">
            <v>0.48859999999999998</v>
          </cell>
          <cell r="J6361">
            <v>40057</v>
          </cell>
          <cell r="K6361">
            <v>40940</v>
          </cell>
          <cell r="L6361">
            <v>147000</v>
          </cell>
        </row>
        <row r="6362">
          <cell r="B6362">
            <v>5000000</v>
          </cell>
          <cell r="C6362">
            <v>40025</v>
          </cell>
          <cell r="F6362">
            <v>585239.85</v>
          </cell>
          <cell r="G6362">
            <v>509157</v>
          </cell>
          <cell r="H6362">
            <v>38.729999999999997</v>
          </cell>
          <cell r="I6362">
            <v>0.38729999999999998</v>
          </cell>
          <cell r="J6362">
            <v>40057</v>
          </cell>
          <cell r="K6362">
            <v>40391</v>
          </cell>
          <cell r="L6362">
            <v>132500</v>
          </cell>
        </row>
        <row r="6363">
          <cell r="B6363">
            <v>6000000</v>
          </cell>
          <cell r="C6363">
            <v>40025</v>
          </cell>
          <cell r="F6363">
            <v>3935661.39</v>
          </cell>
          <cell r="G6363">
            <v>381991</v>
          </cell>
          <cell r="H6363">
            <v>44.54</v>
          </cell>
          <cell r="I6363">
            <v>0.44540000000000002</v>
          </cell>
          <cell r="J6363">
            <v>40057</v>
          </cell>
          <cell r="K6363">
            <v>40756</v>
          </cell>
          <cell r="L6363">
            <v>159300</v>
          </cell>
        </row>
        <row r="6364">
          <cell r="B6364">
            <v>7000000</v>
          </cell>
          <cell r="C6364">
            <v>40025</v>
          </cell>
          <cell r="E6364" t="str">
            <v>Q</v>
          </cell>
          <cell r="F6364">
            <v>7169365.8499999996</v>
          </cell>
          <cell r="G6364">
            <v>386953</v>
          </cell>
          <cell r="H6364">
            <v>51.88</v>
          </cell>
          <cell r="I6364">
            <v>0.51880000000000004</v>
          </cell>
          <cell r="J6364">
            <v>40057</v>
          </cell>
          <cell r="K6364">
            <v>41122</v>
          </cell>
          <cell r="L6364">
            <v>136500</v>
          </cell>
        </row>
        <row r="6365">
          <cell r="B6365">
            <v>3000000</v>
          </cell>
          <cell r="C6365">
            <v>40025</v>
          </cell>
          <cell r="F6365">
            <v>1710506.64</v>
          </cell>
          <cell r="G6365">
            <v>190996</v>
          </cell>
          <cell r="H6365">
            <v>44.54</v>
          </cell>
          <cell r="I6365">
            <v>0.44540000000000002</v>
          </cell>
          <cell r="J6365">
            <v>40057</v>
          </cell>
          <cell r="K6365">
            <v>40756</v>
          </cell>
          <cell r="L6365">
            <v>79650</v>
          </cell>
        </row>
        <row r="6366">
          <cell r="B6366">
            <v>5000000</v>
          </cell>
          <cell r="C6366">
            <v>40025</v>
          </cell>
          <cell r="F6366">
            <v>3349181.3</v>
          </cell>
          <cell r="G6366">
            <v>318326</v>
          </cell>
          <cell r="H6366">
            <v>44.54</v>
          </cell>
          <cell r="I6366">
            <v>0.44540000000000002</v>
          </cell>
          <cell r="J6366">
            <v>40057</v>
          </cell>
          <cell r="K6366">
            <v>40756</v>
          </cell>
          <cell r="L6366">
            <v>132750</v>
          </cell>
        </row>
        <row r="6367">
          <cell r="B6367">
            <v>3500000</v>
          </cell>
          <cell r="C6367">
            <v>40025</v>
          </cell>
          <cell r="E6367" t="str">
            <v>Q</v>
          </cell>
          <cell r="F6367">
            <v>3131728.46</v>
          </cell>
          <cell r="G6367">
            <v>222828</v>
          </cell>
          <cell r="H6367">
            <v>44.54</v>
          </cell>
          <cell r="I6367">
            <v>0.44540000000000002</v>
          </cell>
          <cell r="J6367">
            <v>40057</v>
          </cell>
          <cell r="K6367">
            <v>40756</v>
          </cell>
          <cell r="L6367">
            <v>92925</v>
          </cell>
        </row>
        <row r="6368">
          <cell r="B6368">
            <v>25000000</v>
          </cell>
          <cell r="C6368">
            <v>40025</v>
          </cell>
          <cell r="D6368" t="str">
            <v>A</v>
          </cell>
          <cell r="E6368" t="str">
            <v>S</v>
          </cell>
          <cell r="F6368">
            <v>22609453.629999999</v>
          </cell>
          <cell r="G6368">
            <v>1476716</v>
          </cell>
          <cell r="H6368">
            <v>36.04</v>
          </cell>
          <cell r="I6368">
            <v>0.3604</v>
          </cell>
          <cell r="J6368">
            <v>40057</v>
          </cell>
          <cell r="K6368">
            <v>40756</v>
          </cell>
          <cell r="L6368">
            <v>663750</v>
          </cell>
        </row>
        <row r="6369">
          <cell r="B6369">
            <v>5000000</v>
          </cell>
          <cell r="C6369">
            <v>40025</v>
          </cell>
          <cell r="F6369">
            <v>1278.6099999999999</v>
          </cell>
          <cell r="G6369">
            <v>509157</v>
          </cell>
          <cell r="H6369">
            <v>38.729999999999997</v>
          </cell>
          <cell r="I6369">
            <v>0.38729999999999998</v>
          </cell>
          <cell r="J6369">
            <v>40057</v>
          </cell>
          <cell r="K6369">
            <v>40391</v>
          </cell>
          <cell r="L6369">
            <v>132500</v>
          </cell>
        </row>
        <row r="6370">
          <cell r="B6370">
            <v>20000000</v>
          </cell>
          <cell r="C6370">
            <v>40025</v>
          </cell>
          <cell r="D6370" t="str">
            <v>A</v>
          </cell>
          <cell r="E6370" t="str">
            <v>R</v>
          </cell>
          <cell r="F6370">
            <v>17253742.539999999</v>
          </cell>
          <cell r="G6370">
            <v>1181373</v>
          </cell>
          <cell r="H6370">
            <v>36.04</v>
          </cell>
          <cell r="I6370">
            <v>0.3604</v>
          </cell>
          <cell r="J6370">
            <v>40057</v>
          </cell>
          <cell r="K6370">
            <v>40756</v>
          </cell>
          <cell r="L6370">
            <v>531000</v>
          </cell>
        </row>
        <row r="6371">
          <cell r="B6371">
            <v>6000000</v>
          </cell>
          <cell r="C6371">
            <v>40025</v>
          </cell>
          <cell r="F6371">
            <v>3367622.74</v>
          </cell>
          <cell r="G6371">
            <v>333412</v>
          </cell>
          <cell r="H6371">
            <v>29.33</v>
          </cell>
          <cell r="I6371">
            <v>0.29330000000000001</v>
          </cell>
          <cell r="J6371">
            <v>40057</v>
          </cell>
          <cell r="K6371">
            <v>40756</v>
          </cell>
          <cell r="L6371">
            <v>98700</v>
          </cell>
        </row>
        <row r="6372">
          <cell r="B6372">
            <v>36000000</v>
          </cell>
          <cell r="C6372">
            <v>40025</v>
          </cell>
          <cell r="F6372">
            <v>28197670.390000001</v>
          </cell>
          <cell r="G6372">
            <v>1500393</v>
          </cell>
          <cell r="H6372">
            <v>28.58</v>
          </cell>
          <cell r="I6372">
            <v>0.2858</v>
          </cell>
          <cell r="J6372">
            <v>40057</v>
          </cell>
          <cell r="K6372">
            <v>41122</v>
          </cell>
          <cell r="L6372">
            <v>518400</v>
          </cell>
        </row>
        <row r="6373">
          <cell r="B6373">
            <v>19900000</v>
          </cell>
          <cell r="C6373">
            <v>40025</v>
          </cell>
          <cell r="F6373">
            <v>11667727.07</v>
          </cell>
          <cell r="G6373">
            <v>1175466</v>
          </cell>
          <cell r="H6373">
            <v>36.04</v>
          </cell>
          <cell r="I6373">
            <v>0.3604</v>
          </cell>
          <cell r="J6373">
            <v>40057</v>
          </cell>
          <cell r="K6373">
            <v>40756</v>
          </cell>
          <cell r="L6373">
            <v>528345</v>
          </cell>
        </row>
        <row r="6374">
          <cell r="B6374">
            <v>3000000</v>
          </cell>
          <cell r="C6374">
            <v>40025</v>
          </cell>
          <cell r="E6374" t="str">
            <v>R</v>
          </cell>
          <cell r="F6374">
            <v>3138223.45</v>
          </cell>
          <cell r="G6374">
            <v>190996</v>
          </cell>
          <cell r="H6374">
            <v>44.54</v>
          </cell>
          <cell r="I6374">
            <v>0.44540000000000002</v>
          </cell>
          <cell r="J6374">
            <v>40057</v>
          </cell>
          <cell r="K6374">
            <v>40756</v>
          </cell>
          <cell r="L6374">
            <v>79650</v>
          </cell>
        </row>
        <row r="6375">
          <cell r="B6375">
            <v>5500000</v>
          </cell>
          <cell r="C6375">
            <v>40025</v>
          </cell>
          <cell r="F6375">
            <v>3631165.62</v>
          </cell>
          <cell r="G6375">
            <v>320840</v>
          </cell>
          <cell r="H6375">
            <v>48.86</v>
          </cell>
          <cell r="I6375">
            <v>0.48859999999999998</v>
          </cell>
          <cell r="J6375">
            <v>40057</v>
          </cell>
          <cell r="K6375">
            <v>40940</v>
          </cell>
          <cell r="L6375">
            <v>134750</v>
          </cell>
        </row>
        <row r="6376">
          <cell r="B6376">
            <v>20000000</v>
          </cell>
          <cell r="C6376">
            <v>40025</v>
          </cell>
          <cell r="E6376" t="str">
            <v>P</v>
          </cell>
          <cell r="F6376">
            <v>17244044.530000001</v>
          </cell>
          <cell r="G6376">
            <v>915507</v>
          </cell>
          <cell r="H6376">
            <v>35.950000000000003</v>
          </cell>
          <cell r="I6376">
            <v>0.35950000000000004</v>
          </cell>
          <cell r="J6376">
            <v>40057</v>
          </cell>
          <cell r="K6376">
            <v>41122</v>
          </cell>
          <cell r="L6376">
            <v>390000</v>
          </cell>
        </row>
        <row r="6377">
          <cell r="B6377">
            <v>6000000</v>
          </cell>
          <cell r="C6377">
            <v>40025</v>
          </cell>
          <cell r="F6377">
            <v>2355579.29</v>
          </cell>
          <cell r="G6377">
            <v>453332</v>
          </cell>
          <cell r="H6377">
            <v>41.5</v>
          </cell>
          <cell r="I6377">
            <v>0.41499999999999998</v>
          </cell>
          <cell r="J6377">
            <v>40057</v>
          </cell>
          <cell r="K6377">
            <v>40575</v>
          </cell>
          <cell r="L6377">
            <v>159000</v>
          </cell>
        </row>
        <row r="6378">
          <cell r="B6378">
            <v>5000000</v>
          </cell>
          <cell r="C6378">
            <v>40025</v>
          </cell>
          <cell r="F6378">
            <v>2783827.58</v>
          </cell>
          <cell r="G6378">
            <v>272840</v>
          </cell>
          <cell r="H6378">
            <v>27.37</v>
          </cell>
          <cell r="I6378">
            <v>0.2737</v>
          </cell>
          <cell r="J6378">
            <v>40057</v>
          </cell>
          <cell r="K6378">
            <v>40756</v>
          </cell>
          <cell r="L6378">
            <v>32250</v>
          </cell>
        </row>
        <row r="6379">
          <cell r="B6379">
            <v>3500000</v>
          </cell>
          <cell r="C6379">
            <v>40025</v>
          </cell>
          <cell r="F6379">
            <v>2399080.87</v>
          </cell>
          <cell r="G6379">
            <v>222828</v>
          </cell>
          <cell r="H6379">
            <v>44.54</v>
          </cell>
          <cell r="I6379">
            <v>0.44540000000000002</v>
          </cell>
          <cell r="J6379">
            <v>40057</v>
          </cell>
          <cell r="K6379">
            <v>40756</v>
          </cell>
          <cell r="L6379">
            <v>92925</v>
          </cell>
        </row>
        <row r="6380">
          <cell r="B6380">
            <v>18000000</v>
          </cell>
          <cell r="C6380">
            <v>40025</v>
          </cell>
          <cell r="E6380" t="str">
            <v>P</v>
          </cell>
          <cell r="F6380">
            <v>11646296.24</v>
          </cell>
          <cell r="G6380">
            <v>1063236</v>
          </cell>
          <cell r="H6380">
            <v>36.04</v>
          </cell>
          <cell r="I6380">
            <v>0.3604</v>
          </cell>
          <cell r="J6380">
            <v>40057</v>
          </cell>
          <cell r="K6380">
            <v>40756</v>
          </cell>
          <cell r="L6380">
            <v>477900</v>
          </cell>
        </row>
        <row r="6381">
          <cell r="B6381">
            <v>5000000</v>
          </cell>
          <cell r="C6381">
            <v>40025</v>
          </cell>
          <cell r="F6381">
            <v>503995.93</v>
          </cell>
          <cell r="G6381">
            <v>509157</v>
          </cell>
          <cell r="H6381">
            <v>38.729999999999997</v>
          </cell>
          <cell r="I6381">
            <v>0.38729999999999998</v>
          </cell>
          <cell r="J6381">
            <v>40057</v>
          </cell>
          <cell r="K6381">
            <v>40391</v>
          </cell>
          <cell r="L6381">
            <v>132500</v>
          </cell>
        </row>
        <row r="6382">
          <cell r="B6382">
            <v>15000000</v>
          </cell>
          <cell r="C6382">
            <v>40025</v>
          </cell>
          <cell r="F6382">
            <v>8578941.0199999996</v>
          </cell>
          <cell r="G6382">
            <v>886030</v>
          </cell>
          <cell r="H6382">
            <v>36.04</v>
          </cell>
          <cell r="I6382">
            <v>0.3604</v>
          </cell>
          <cell r="J6382">
            <v>40057</v>
          </cell>
          <cell r="K6382">
            <v>40756</v>
          </cell>
          <cell r="L6382">
            <v>398250</v>
          </cell>
        </row>
        <row r="6383">
          <cell r="B6383">
            <v>10000000</v>
          </cell>
          <cell r="C6383">
            <v>40025</v>
          </cell>
          <cell r="F6383">
            <v>7867575.1900000004</v>
          </cell>
          <cell r="G6383">
            <v>416776</v>
          </cell>
          <cell r="H6383">
            <v>28.58</v>
          </cell>
          <cell r="I6383">
            <v>0.2858</v>
          </cell>
          <cell r="J6383">
            <v>40057</v>
          </cell>
          <cell r="K6383">
            <v>41122</v>
          </cell>
          <cell r="L6383">
            <v>144000</v>
          </cell>
        </row>
        <row r="6384">
          <cell r="B6384">
            <v>4500000</v>
          </cell>
          <cell r="C6384">
            <v>40025</v>
          </cell>
          <cell r="F6384">
            <v>3188596.33</v>
          </cell>
          <cell r="G6384">
            <v>286493</v>
          </cell>
          <cell r="H6384">
            <v>44.54</v>
          </cell>
          <cell r="I6384">
            <v>0.44540000000000002</v>
          </cell>
          <cell r="J6384">
            <v>40057</v>
          </cell>
          <cell r="K6384">
            <v>40756</v>
          </cell>
          <cell r="L6384">
            <v>119475</v>
          </cell>
        </row>
        <row r="6385">
          <cell r="B6385">
            <v>6000000</v>
          </cell>
          <cell r="C6385">
            <v>40025</v>
          </cell>
          <cell r="E6385" t="str">
            <v>P</v>
          </cell>
          <cell r="F6385">
            <v>4656326.97</v>
          </cell>
          <cell r="G6385">
            <v>381991</v>
          </cell>
          <cell r="H6385">
            <v>44.54</v>
          </cell>
          <cell r="I6385">
            <v>0.44540000000000002</v>
          </cell>
          <cell r="J6385">
            <v>40057</v>
          </cell>
          <cell r="K6385">
            <v>40756</v>
          </cell>
          <cell r="L6385">
            <v>159300</v>
          </cell>
        </row>
        <row r="6386">
          <cell r="B6386">
            <v>4500000</v>
          </cell>
          <cell r="C6386">
            <v>40025</v>
          </cell>
          <cell r="F6386">
            <v>2909701.17</v>
          </cell>
          <cell r="G6386">
            <v>286493</v>
          </cell>
          <cell r="H6386">
            <v>44.54</v>
          </cell>
          <cell r="I6386">
            <v>0.44540000000000002</v>
          </cell>
          <cell r="J6386">
            <v>40057</v>
          </cell>
          <cell r="K6386">
            <v>40756</v>
          </cell>
          <cell r="L6386">
            <v>119475</v>
          </cell>
        </row>
        <row r="6387">
          <cell r="B6387">
            <v>12000000</v>
          </cell>
          <cell r="C6387">
            <v>40025</v>
          </cell>
          <cell r="E6387" t="str">
            <v>P</v>
          </cell>
          <cell r="F6387">
            <v>8866950.3499999996</v>
          </cell>
          <cell r="G6387">
            <v>708824</v>
          </cell>
          <cell r="H6387">
            <v>36.04</v>
          </cell>
          <cell r="I6387">
            <v>0.3604</v>
          </cell>
          <cell r="J6387">
            <v>40057</v>
          </cell>
          <cell r="K6387">
            <v>40756</v>
          </cell>
          <cell r="L6387">
            <v>318600</v>
          </cell>
        </row>
        <row r="6388">
          <cell r="B6388">
            <v>36000000</v>
          </cell>
          <cell r="C6388">
            <v>40025</v>
          </cell>
          <cell r="F6388">
            <v>26807360.350000001</v>
          </cell>
          <cell r="G6388">
            <v>1500393</v>
          </cell>
          <cell r="H6388">
            <v>28.58</v>
          </cell>
          <cell r="I6388">
            <v>0.2858</v>
          </cell>
          <cell r="J6388">
            <v>40057</v>
          </cell>
          <cell r="K6388">
            <v>41122</v>
          </cell>
          <cell r="L6388">
            <v>518400</v>
          </cell>
        </row>
        <row r="6389">
          <cell r="B6389">
            <v>5000000</v>
          </cell>
          <cell r="C6389">
            <v>40025</v>
          </cell>
          <cell r="D6389" t="str">
            <v>A</v>
          </cell>
          <cell r="E6389" t="str">
            <v>S</v>
          </cell>
          <cell r="F6389">
            <v>6037653.0999999996</v>
          </cell>
          <cell r="G6389">
            <v>276395</v>
          </cell>
          <cell r="H6389">
            <v>51.88</v>
          </cell>
          <cell r="I6389">
            <v>0.51880000000000004</v>
          </cell>
          <cell r="J6389">
            <v>40057</v>
          </cell>
          <cell r="K6389">
            <v>41122</v>
          </cell>
          <cell r="L6389">
            <v>97500</v>
          </cell>
        </row>
        <row r="6390">
          <cell r="B6390">
            <v>11500000</v>
          </cell>
          <cell r="C6390">
            <v>40025</v>
          </cell>
          <cell r="F6390">
            <v>8402723.0600000005</v>
          </cell>
          <cell r="G6390">
            <v>566183</v>
          </cell>
          <cell r="H6390">
            <v>32.72</v>
          </cell>
          <cell r="I6390">
            <v>0.32719999999999999</v>
          </cell>
          <cell r="J6390">
            <v>40057</v>
          </cell>
          <cell r="K6390">
            <v>40940</v>
          </cell>
          <cell r="L6390">
            <v>280600</v>
          </cell>
        </row>
        <row r="6391">
          <cell r="B6391">
            <v>15000000</v>
          </cell>
          <cell r="C6391">
            <v>40025</v>
          </cell>
          <cell r="F6391">
            <v>11060776.74</v>
          </cell>
          <cell r="G6391">
            <v>625164</v>
          </cell>
          <cell r="H6391">
            <v>28.58</v>
          </cell>
          <cell r="I6391">
            <v>0.2858</v>
          </cell>
          <cell r="J6391">
            <v>40057</v>
          </cell>
          <cell r="K6391">
            <v>41122</v>
          </cell>
          <cell r="L6391">
            <v>216000</v>
          </cell>
        </row>
        <row r="6392">
          <cell r="B6392">
            <v>2000000</v>
          </cell>
          <cell r="C6392">
            <v>40025</v>
          </cell>
          <cell r="E6392" t="str">
            <v>R</v>
          </cell>
          <cell r="F6392">
            <v>1066967.3700000001</v>
          </cell>
          <cell r="G6392">
            <v>203663</v>
          </cell>
          <cell r="H6392">
            <v>38.729999999999997</v>
          </cell>
          <cell r="I6392">
            <v>0.38729999999999998</v>
          </cell>
          <cell r="J6392">
            <v>40057</v>
          </cell>
          <cell r="K6392">
            <v>40391</v>
          </cell>
          <cell r="L6392">
            <v>53000</v>
          </cell>
        </row>
        <row r="6393">
          <cell r="B6393">
            <v>15000000</v>
          </cell>
          <cell r="C6393">
            <v>40025</v>
          </cell>
          <cell r="F6393">
            <v>12170521.939999999</v>
          </cell>
          <cell r="G6393">
            <v>686630</v>
          </cell>
          <cell r="H6393">
            <v>35.950000000000003</v>
          </cell>
          <cell r="I6393">
            <v>0.35950000000000004</v>
          </cell>
          <cell r="J6393">
            <v>40057</v>
          </cell>
          <cell r="K6393">
            <v>41122</v>
          </cell>
          <cell r="L6393">
            <v>292500</v>
          </cell>
        </row>
        <row r="6394">
          <cell r="B6394">
            <v>10000000</v>
          </cell>
          <cell r="C6394">
            <v>40025</v>
          </cell>
          <cell r="F6394">
            <v>5721459.7599999998</v>
          </cell>
          <cell r="G6394">
            <v>575680</v>
          </cell>
          <cell r="H6394">
            <v>33.19</v>
          </cell>
          <cell r="I6394">
            <v>0.33189999999999997</v>
          </cell>
          <cell r="J6394">
            <v>40057</v>
          </cell>
          <cell r="K6394">
            <v>40756</v>
          </cell>
          <cell r="L6394">
            <v>264500</v>
          </cell>
        </row>
        <row r="6395">
          <cell r="B6395">
            <v>13000000</v>
          </cell>
          <cell r="C6395">
            <v>40025</v>
          </cell>
          <cell r="F6395">
            <v>1414915.22</v>
          </cell>
          <cell r="G6395">
            <v>1305618</v>
          </cell>
          <cell r="H6395">
            <v>35.94</v>
          </cell>
          <cell r="I6395">
            <v>0.3594</v>
          </cell>
          <cell r="J6395">
            <v>40057</v>
          </cell>
          <cell r="K6395">
            <v>40391</v>
          </cell>
          <cell r="L6395">
            <v>344500</v>
          </cell>
        </row>
        <row r="6396">
          <cell r="B6396">
            <v>6000000</v>
          </cell>
          <cell r="C6396">
            <v>40025</v>
          </cell>
          <cell r="F6396">
            <v>5515915.7400000002</v>
          </cell>
          <cell r="G6396">
            <v>331674</v>
          </cell>
          <cell r="H6396">
            <v>51.88</v>
          </cell>
          <cell r="I6396">
            <v>0.51880000000000004</v>
          </cell>
          <cell r="J6396">
            <v>40057</v>
          </cell>
          <cell r="K6396">
            <v>41122</v>
          </cell>
          <cell r="L6396">
            <v>117000</v>
          </cell>
        </row>
        <row r="6397">
          <cell r="B6397">
            <v>10000000</v>
          </cell>
          <cell r="C6397">
            <v>40025</v>
          </cell>
          <cell r="F6397">
            <v>830524.84</v>
          </cell>
          <cell r="G6397">
            <v>1018313</v>
          </cell>
          <cell r="H6397">
            <v>38.729999999999997</v>
          </cell>
          <cell r="I6397">
            <v>0.38729999999999998</v>
          </cell>
          <cell r="J6397">
            <v>40057</v>
          </cell>
          <cell r="K6397">
            <v>40391</v>
          </cell>
          <cell r="L6397">
            <v>265000</v>
          </cell>
        </row>
        <row r="6398">
          <cell r="B6398">
            <v>4000000</v>
          </cell>
          <cell r="C6398">
            <v>40025</v>
          </cell>
          <cell r="F6398">
            <v>2318668.39</v>
          </cell>
          <cell r="G6398">
            <v>254661</v>
          </cell>
          <cell r="H6398">
            <v>44.54</v>
          </cell>
          <cell r="I6398">
            <v>0.44540000000000002</v>
          </cell>
          <cell r="J6398">
            <v>40057</v>
          </cell>
          <cell r="K6398">
            <v>40756</v>
          </cell>
          <cell r="L6398">
            <v>106200</v>
          </cell>
        </row>
        <row r="6399">
          <cell r="B6399">
            <v>5000000</v>
          </cell>
          <cell r="C6399">
            <v>40025</v>
          </cell>
          <cell r="F6399">
            <v>2906171.59</v>
          </cell>
          <cell r="G6399">
            <v>318326</v>
          </cell>
          <cell r="H6399">
            <v>44.54</v>
          </cell>
          <cell r="I6399">
            <v>0.44540000000000002</v>
          </cell>
          <cell r="J6399">
            <v>40057</v>
          </cell>
          <cell r="K6399">
            <v>40756</v>
          </cell>
          <cell r="L6399">
            <v>132750</v>
          </cell>
        </row>
        <row r="6400">
          <cell r="B6400">
            <v>7000000</v>
          </cell>
          <cell r="C6400">
            <v>40025</v>
          </cell>
          <cell r="F6400">
            <v>4649315.6399999997</v>
          </cell>
          <cell r="G6400">
            <v>445656</v>
          </cell>
          <cell r="H6400">
            <v>44.54</v>
          </cell>
          <cell r="I6400">
            <v>0.44540000000000002</v>
          </cell>
          <cell r="J6400">
            <v>40057</v>
          </cell>
          <cell r="K6400">
            <v>40756</v>
          </cell>
          <cell r="L6400">
            <v>185850</v>
          </cell>
        </row>
        <row r="6401">
          <cell r="B6401">
            <v>5000000</v>
          </cell>
          <cell r="C6401">
            <v>40025</v>
          </cell>
          <cell r="F6401">
            <v>2847652.78</v>
          </cell>
          <cell r="G6401">
            <v>318326</v>
          </cell>
          <cell r="H6401">
            <v>44.54</v>
          </cell>
          <cell r="I6401">
            <v>0.44540000000000002</v>
          </cell>
          <cell r="J6401">
            <v>40057</v>
          </cell>
          <cell r="K6401">
            <v>40756</v>
          </cell>
          <cell r="L6401">
            <v>132750</v>
          </cell>
        </row>
        <row r="6402">
          <cell r="B6402">
            <v>17500000</v>
          </cell>
          <cell r="C6402">
            <v>40025</v>
          </cell>
          <cell r="F6402">
            <v>13203683.630000001</v>
          </cell>
          <cell r="G6402">
            <v>729358</v>
          </cell>
          <cell r="H6402">
            <v>28.58</v>
          </cell>
          <cell r="I6402">
            <v>0.2858</v>
          </cell>
          <cell r="J6402">
            <v>40057</v>
          </cell>
          <cell r="K6402">
            <v>41122</v>
          </cell>
          <cell r="L6402">
            <v>252000</v>
          </cell>
        </row>
        <row r="6403">
          <cell r="B6403">
            <v>4000000</v>
          </cell>
          <cell r="C6403">
            <v>40025</v>
          </cell>
          <cell r="F6403">
            <v>399604.81</v>
          </cell>
          <cell r="G6403">
            <v>407325</v>
          </cell>
          <cell r="H6403">
            <v>38.729999999999997</v>
          </cell>
          <cell r="I6403">
            <v>0.38729999999999998</v>
          </cell>
          <cell r="J6403">
            <v>40057</v>
          </cell>
          <cell r="K6403">
            <v>40391</v>
          </cell>
          <cell r="L6403">
            <v>106000</v>
          </cell>
        </row>
        <row r="6404">
          <cell r="B6404">
            <v>4000000</v>
          </cell>
          <cell r="C6404">
            <v>40028</v>
          </cell>
          <cell r="E6404" t="str">
            <v>P</v>
          </cell>
          <cell r="F6404">
            <v>2856913.97</v>
          </cell>
          <cell r="G6404">
            <v>254661</v>
          </cell>
          <cell r="H6404">
            <v>44.54</v>
          </cell>
          <cell r="I6404">
            <v>0.44540000000000002</v>
          </cell>
          <cell r="J6404">
            <v>40060</v>
          </cell>
          <cell r="K6404">
            <v>40759</v>
          </cell>
          <cell r="L6404">
            <v>106200</v>
          </cell>
        </row>
        <row r="6405">
          <cell r="B6405">
            <v>10000000</v>
          </cell>
          <cell r="C6405">
            <v>40028</v>
          </cell>
          <cell r="F6405">
            <v>5682854.9400000004</v>
          </cell>
          <cell r="G6405">
            <v>636651</v>
          </cell>
          <cell r="H6405">
            <v>44.54</v>
          </cell>
          <cell r="I6405">
            <v>0.44540000000000002</v>
          </cell>
          <cell r="J6405">
            <v>40060</v>
          </cell>
          <cell r="K6405">
            <v>40759</v>
          </cell>
          <cell r="L6405">
            <v>265500</v>
          </cell>
        </row>
        <row r="6406">
          <cell r="B6406">
            <v>12000000</v>
          </cell>
          <cell r="C6406">
            <v>40028</v>
          </cell>
          <cell r="F6406">
            <v>9613482.1099999994</v>
          </cell>
          <cell r="G6406">
            <v>549304</v>
          </cell>
          <cell r="H6406">
            <v>35.950000000000003</v>
          </cell>
          <cell r="I6406">
            <v>0.35950000000000004</v>
          </cell>
          <cell r="J6406">
            <v>40060</v>
          </cell>
          <cell r="K6406">
            <v>41125</v>
          </cell>
          <cell r="L6406">
            <v>234000</v>
          </cell>
        </row>
        <row r="6407">
          <cell r="B6407">
            <v>3000000</v>
          </cell>
          <cell r="C6407">
            <v>40028</v>
          </cell>
          <cell r="F6407">
            <v>1349460.88</v>
          </cell>
          <cell r="G6407">
            <v>226666</v>
          </cell>
          <cell r="H6407">
            <v>41.5</v>
          </cell>
          <cell r="I6407">
            <v>0.41499999999999998</v>
          </cell>
          <cell r="J6407">
            <v>40060</v>
          </cell>
          <cell r="K6407">
            <v>40578</v>
          </cell>
          <cell r="L6407">
            <v>79500</v>
          </cell>
        </row>
        <row r="6408">
          <cell r="B6408">
            <v>15000000</v>
          </cell>
          <cell r="C6408">
            <v>40028</v>
          </cell>
          <cell r="E6408" t="str">
            <v>P</v>
          </cell>
          <cell r="F6408">
            <v>3618326.9</v>
          </cell>
          <cell r="G6408">
            <v>1506482</v>
          </cell>
          <cell r="H6408">
            <v>35.94</v>
          </cell>
          <cell r="I6408">
            <v>0.3594</v>
          </cell>
          <cell r="J6408">
            <v>40060</v>
          </cell>
          <cell r="K6408">
            <v>40394</v>
          </cell>
          <cell r="L6408">
            <v>397500</v>
          </cell>
        </row>
        <row r="6409">
          <cell r="B6409">
            <v>6000000</v>
          </cell>
          <cell r="C6409">
            <v>40028</v>
          </cell>
          <cell r="D6409" t="str">
            <v>A</v>
          </cell>
          <cell r="E6409" t="str">
            <v>T</v>
          </cell>
          <cell r="F6409">
            <v>6956411.0199999996</v>
          </cell>
          <cell r="G6409">
            <v>381991</v>
          </cell>
          <cell r="H6409">
            <v>44.54</v>
          </cell>
          <cell r="I6409">
            <v>0.44540000000000002</v>
          </cell>
          <cell r="J6409">
            <v>40060</v>
          </cell>
          <cell r="K6409">
            <v>40759</v>
          </cell>
          <cell r="L6409">
            <v>159300</v>
          </cell>
        </row>
        <row r="6410">
          <cell r="B6410">
            <v>12000000</v>
          </cell>
          <cell r="C6410">
            <v>40028</v>
          </cell>
          <cell r="E6410" t="str">
            <v>Q</v>
          </cell>
          <cell r="F6410">
            <v>9578362.4199999999</v>
          </cell>
          <cell r="G6410">
            <v>708824</v>
          </cell>
          <cell r="H6410">
            <v>36.04</v>
          </cell>
          <cell r="I6410">
            <v>0.3604</v>
          </cell>
          <cell r="J6410">
            <v>40060</v>
          </cell>
          <cell r="K6410">
            <v>40759</v>
          </cell>
          <cell r="L6410">
            <v>318600</v>
          </cell>
        </row>
        <row r="6411">
          <cell r="B6411">
            <v>6500000</v>
          </cell>
          <cell r="C6411">
            <v>40028</v>
          </cell>
          <cell r="F6411">
            <v>5849213.2800000003</v>
          </cell>
          <cell r="G6411">
            <v>359313</v>
          </cell>
          <cell r="H6411">
            <v>51.88</v>
          </cell>
          <cell r="I6411">
            <v>0.51880000000000004</v>
          </cell>
          <cell r="J6411">
            <v>40060</v>
          </cell>
          <cell r="K6411">
            <v>41125</v>
          </cell>
          <cell r="L6411">
            <v>126750</v>
          </cell>
        </row>
        <row r="6412">
          <cell r="B6412">
            <v>11000000</v>
          </cell>
          <cell r="C6412">
            <v>40028</v>
          </cell>
          <cell r="F6412">
            <v>8837501.0500000007</v>
          </cell>
          <cell r="G6412">
            <v>503529</v>
          </cell>
          <cell r="H6412">
            <v>35.950000000000003</v>
          </cell>
          <cell r="I6412">
            <v>0.35950000000000004</v>
          </cell>
          <cell r="J6412">
            <v>40060</v>
          </cell>
          <cell r="K6412">
            <v>41125</v>
          </cell>
          <cell r="L6412">
            <v>214500</v>
          </cell>
        </row>
        <row r="6413">
          <cell r="B6413">
            <v>4000000</v>
          </cell>
          <cell r="C6413">
            <v>40028</v>
          </cell>
          <cell r="F6413">
            <v>2565622.2599999998</v>
          </cell>
          <cell r="G6413">
            <v>254661</v>
          </cell>
          <cell r="H6413">
            <v>44.54</v>
          </cell>
          <cell r="I6413">
            <v>0.44540000000000002</v>
          </cell>
          <cell r="J6413">
            <v>40060</v>
          </cell>
          <cell r="K6413">
            <v>40759</v>
          </cell>
          <cell r="L6413">
            <v>106200</v>
          </cell>
        </row>
        <row r="6414">
          <cell r="B6414">
            <v>11000000</v>
          </cell>
          <cell r="C6414">
            <v>40028</v>
          </cell>
          <cell r="F6414">
            <v>9142776.6099999994</v>
          </cell>
          <cell r="G6414">
            <v>503529</v>
          </cell>
          <cell r="H6414">
            <v>35.950000000000003</v>
          </cell>
          <cell r="I6414">
            <v>0.35950000000000004</v>
          </cell>
          <cell r="J6414">
            <v>40060</v>
          </cell>
          <cell r="K6414">
            <v>41125</v>
          </cell>
          <cell r="L6414">
            <v>214500</v>
          </cell>
        </row>
        <row r="6415">
          <cell r="B6415">
            <v>15000000</v>
          </cell>
          <cell r="C6415">
            <v>40028</v>
          </cell>
          <cell r="F6415">
            <v>9261310.6899999995</v>
          </cell>
          <cell r="G6415">
            <v>886030</v>
          </cell>
          <cell r="H6415">
            <v>36.04</v>
          </cell>
          <cell r="I6415">
            <v>0.3604</v>
          </cell>
          <cell r="J6415">
            <v>40060</v>
          </cell>
          <cell r="K6415">
            <v>40759</v>
          </cell>
          <cell r="L6415">
            <v>398250</v>
          </cell>
        </row>
        <row r="6416">
          <cell r="B6416">
            <v>20000000</v>
          </cell>
          <cell r="C6416">
            <v>40028</v>
          </cell>
          <cell r="E6416" t="str">
            <v>P</v>
          </cell>
          <cell r="F6416">
            <v>17379397.390000001</v>
          </cell>
          <cell r="G6416">
            <v>915507</v>
          </cell>
          <cell r="H6416">
            <v>35.950000000000003</v>
          </cell>
          <cell r="I6416">
            <v>0.35950000000000004</v>
          </cell>
          <cell r="J6416">
            <v>40060</v>
          </cell>
          <cell r="K6416">
            <v>41125</v>
          </cell>
          <cell r="L6416">
            <v>390000</v>
          </cell>
        </row>
        <row r="6417">
          <cell r="B6417">
            <v>10000000</v>
          </cell>
          <cell r="C6417">
            <v>40028</v>
          </cell>
          <cell r="F6417">
            <v>7649804.8799999999</v>
          </cell>
          <cell r="G6417">
            <v>583344</v>
          </cell>
          <cell r="H6417">
            <v>48.86</v>
          </cell>
          <cell r="I6417">
            <v>0.48859999999999998</v>
          </cell>
          <cell r="J6417">
            <v>40060</v>
          </cell>
          <cell r="K6417">
            <v>40943</v>
          </cell>
          <cell r="L6417">
            <v>245000</v>
          </cell>
        </row>
        <row r="6418">
          <cell r="B6418">
            <v>9000000</v>
          </cell>
          <cell r="C6418">
            <v>40028</v>
          </cell>
          <cell r="E6418" t="str">
            <v>P</v>
          </cell>
          <cell r="F6418">
            <v>4541840.4000000004</v>
          </cell>
          <cell r="G6418">
            <v>679997</v>
          </cell>
          <cell r="H6418">
            <v>41.5</v>
          </cell>
          <cell r="I6418">
            <v>0.41499999999999998</v>
          </cell>
          <cell r="J6418">
            <v>40060</v>
          </cell>
          <cell r="K6418">
            <v>40578</v>
          </cell>
          <cell r="L6418">
            <v>238500</v>
          </cell>
        </row>
        <row r="6419">
          <cell r="B6419">
            <v>20000000</v>
          </cell>
          <cell r="C6419">
            <v>40028</v>
          </cell>
          <cell r="F6419">
            <v>15686093.439999999</v>
          </cell>
          <cell r="G6419">
            <v>833552</v>
          </cell>
          <cell r="H6419">
            <v>28.58</v>
          </cell>
          <cell r="I6419">
            <v>0.2858</v>
          </cell>
          <cell r="J6419">
            <v>40060</v>
          </cell>
          <cell r="K6419">
            <v>41125</v>
          </cell>
          <cell r="L6419">
            <v>288000</v>
          </cell>
        </row>
        <row r="6420">
          <cell r="B6420">
            <v>5000000</v>
          </cell>
          <cell r="C6420">
            <v>40028</v>
          </cell>
          <cell r="F6420">
            <v>3276394.47</v>
          </cell>
          <cell r="G6420">
            <v>318326</v>
          </cell>
          <cell r="H6420">
            <v>44.54</v>
          </cell>
          <cell r="I6420">
            <v>0.44540000000000002</v>
          </cell>
          <cell r="J6420">
            <v>40060</v>
          </cell>
          <cell r="K6420">
            <v>40759</v>
          </cell>
          <cell r="L6420">
            <v>132750</v>
          </cell>
        </row>
        <row r="6421">
          <cell r="B6421">
            <v>14000000</v>
          </cell>
          <cell r="C6421">
            <v>40028</v>
          </cell>
          <cell r="F6421">
            <v>11036278.25</v>
          </cell>
          <cell r="G6421">
            <v>640855</v>
          </cell>
          <cell r="H6421">
            <v>35.950000000000003</v>
          </cell>
          <cell r="I6421">
            <v>0.35950000000000004</v>
          </cell>
          <cell r="J6421">
            <v>40060</v>
          </cell>
          <cell r="K6421">
            <v>41125</v>
          </cell>
          <cell r="L6421">
            <v>273000</v>
          </cell>
        </row>
        <row r="6422">
          <cell r="B6422">
            <v>4500000</v>
          </cell>
          <cell r="C6422">
            <v>40028</v>
          </cell>
          <cell r="E6422" t="str">
            <v>P</v>
          </cell>
          <cell r="F6422">
            <v>997664.1</v>
          </cell>
          <cell r="G6422">
            <v>458241</v>
          </cell>
          <cell r="H6422">
            <v>38.729999999999997</v>
          </cell>
          <cell r="I6422">
            <v>0.38729999999999998</v>
          </cell>
          <cell r="J6422">
            <v>40060</v>
          </cell>
          <cell r="K6422">
            <v>40394</v>
          </cell>
          <cell r="L6422">
            <v>119250</v>
          </cell>
        </row>
        <row r="6423">
          <cell r="B6423">
            <v>20000000</v>
          </cell>
          <cell r="C6423">
            <v>40028</v>
          </cell>
          <cell r="D6423" t="str">
            <v>A</v>
          </cell>
          <cell r="E6423" t="str">
            <v>T</v>
          </cell>
          <cell r="F6423">
            <v>20891292.34</v>
          </cell>
          <cell r="G6423">
            <v>1181373</v>
          </cell>
          <cell r="H6423">
            <v>36.04</v>
          </cell>
          <cell r="I6423">
            <v>0.3604</v>
          </cell>
          <cell r="J6423">
            <v>40060</v>
          </cell>
          <cell r="K6423">
            <v>40759</v>
          </cell>
          <cell r="L6423">
            <v>531000</v>
          </cell>
        </row>
        <row r="6424">
          <cell r="B6424">
            <v>5000000</v>
          </cell>
          <cell r="C6424">
            <v>40028</v>
          </cell>
          <cell r="F6424">
            <v>3125451.63</v>
          </cell>
          <cell r="G6424">
            <v>287840</v>
          </cell>
          <cell r="H6424">
            <v>33.19</v>
          </cell>
          <cell r="I6424">
            <v>0.33189999999999997</v>
          </cell>
          <cell r="J6424">
            <v>40060</v>
          </cell>
          <cell r="K6424">
            <v>40759</v>
          </cell>
          <cell r="L6424">
            <v>132250</v>
          </cell>
        </row>
        <row r="6425">
          <cell r="B6425">
            <v>15000000</v>
          </cell>
          <cell r="C6425">
            <v>40028</v>
          </cell>
          <cell r="F6425">
            <v>12369974.65</v>
          </cell>
          <cell r="G6425">
            <v>686630</v>
          </cell>
          <cell r="H6425">
            <v>35.950000000000003</v>
          </cell>
          <cell r="I6425">
            <v>0.35950000000000004</v>
          </cell>
          <cell r="J6425">
            <v>40060</v>
          </cell>
          <cell r="K6425">
            <v>41125</v>
          </cell>
          <cell r="L6425">
            <v>292500</v>
          </cell>
        </row>
        <row r="6426">
          <cell r="B6426">
            <v>4000000</v>
          </cell>
          <cell r="C6426">
            <v>40028</v>
          </cell>
          <cell r="F6426">
            <v>402489.24</v>
          </cell>
          <cell r="G6426">
            <v>407325</v>
          </cell>
          <cell r="H6426">
            <v>38.729999999999997</v>
          </cell>
          <cell r="I6426">
            <v>0.38729999999999998</v>
          </cell>
          <cell r="J6426">
            <v>40060</v>
          </cell>
          <cell r="K6426">
            <v>40394</v>
          </cell>
          <cell r="L6426">
            <v>106000</v>
          </cell>
        </row>
        <row r="6427">
          <cell r="B6427">
            <v>4700000</v>
          </cell>
          <cell r="C6427">
            <v>40028</v>
          </cell>
          <cell r="F6427">
            <v>2603027.6800000002</v>
          </cell>
          <cell r="G6427">
            <v>256470</v>
          </cell>
          <cell r="H6427">
            <v>27.37</v>
          </cell>
          <cell r="I6427">
            <v>0.2737</v>
          </cell>
          <cell r="J6427">
            <v>40057</v>
          </cell>
          <cell r="K6427">
            <v>40756</v>
          </cell>
          <cell r="L6427">
            <v>30315</v>
          </cell>
        </row>
        <row r="6428">
          <cell r="B6428">
            <v>3500000</v>
          </cell>
          <cell r="C6428">
            <v>40028</v>
          </cell>
          <cell r="D6428" t="str">
            <v>A</v>
          </cell>
          <cell r="E6428" t="str">
            <v>R</v>
          </cell>
          <cell r="F6428">
            <v>4051371.92</v>
          </cell>
          <cell r="G6428">
            <v>193477</v>
          </cell>
          <cell r="H6428">
            <v>51.88</v>
          </cell>
          <cell r="I6428">
            <v>0.51880000000000004</v>
          </cell>
          <cell r="J6428">
            <v>40060</v>
          </cell>
          <cell r="K6428">
            <v>41125</v>
          </cell>
          <cell r="L6428">
            <v>68250</v>
          </cell>
        </row>
        <row r="6429">
          <cell r="B6429">
            <v>13400000</v>
          </cell>
          <cell r="C6429">
            <v>40028</v>
          </cell>
          <cell r="D6429" t="str">
            <v>A</v>
          </cell>
          <cell r="E6429" t="str">
            <v>S</v>
          </cell>
          <cell r="F6429">
            <v>13256213.560000001</v>
          </cell>
          <cell r="G6429">
            <v>585267</v>
          </cell>
          <cell r="H6429">
            <v>32.22</v>
          </cell>
          <cell r="I6429">
            <v>0.32219999999999999</v>
          </cell>
          <cell r="J6429">
            <v>40057</v>
          </cell>
          <cell r="K6429">
            <v>41122</v>
          </cell>
          <cell r="L6429">
            <v>326960</v>
          </cell>
        </row>
        <row r="6430">
          <cell r="B6430">
            <v>11000000</v>
          </cell>
          <cell r="C6430">
            <v>40028</v>
          </cell>
          <cell r="F6430">
            <v>8858938.0399999991</v>
          </cell>
          <cell r="G6430">
            <v>503529</v>
          </cell>
          <cell r="H6430">
            <v>35.950000000000003</v>
          </cell>
          <cell r="I6430">
            <v>0.35950000000000004</v>
          </cell>
          <cell r="J6430">
            <v>40060</v>
          </cell>
          <cell r="K6430">
            <v>41125</v>
          </cell>
          <cell r="L6430">
            <v>214500</v>
          </cell>
        </row>
        <row r="6431">
          <cell r="B6431">
            <v>15000000</v>
          </cell>
          <cell r="C6431">
            <v>40028</v>
          </cell>
          <cell r="F6431">
            <v>1529765.53</v>
          </cell>
          <cell r="G6431">
            <v>1458473</v>
          </cell>
          <cell r="H6431">
            <v>29.48</v>
          </cell>
          <cell r="I6431">
            <v>0.29480000000000001</v>
          </cell>
          <cell r="J6431">
            <v>40060</v>
          </cell>
          <cell r="K6431">
            <v>40394</v>
          </cell>
          <cell r="L6431">
            <v>246000</v>
          </cell>
        </row>
        <row r="6432">
          <cell r="B6432">
            <v>13000000</v>
          </cell>
          <cell r="C6432">
            <v>40028</v>
          </cell>
          <cell r="F6432">
            <v>1222882.1599999999</v>
          </cell>
          <cell r="G6432">
            <v>1264010</v>
          </cell>
          <cell r="H6432">
            <v>29.48</v>
          </cell>
          <cell r="I6432">
            <v>0.29480000000000001</v>
          </cell>
          <cell r="J6432">
            <v>40060</v>
          </cell>
          <cell r="K6432">
            <v>40394</v>
          </cell>
          <cell r="L6432">
            <v>213200</v>
          </cell>
        </row>
        <row r="6433">
          <cell r="B6433">
            <v>15000000</v>
          </cell>
          <cell r="C6433">
            <v>40028</v>
          </cell>
          <cell r="F6433">
            <v>9861791.5999999996</v>
          </cell>
          <cell r="G6433">
            <v>886030</v>
          </cell>
          <cell r="H6433">
            <v>36.04</v>
          </cell>
          <cell r="I6433">
            <v>0.3604</v>
          </cell>
          <cell r="J6433">
            <v>40060</v>
          </cell>
          <cell r="K6433">
            <v>40759</v>
          </cell>
          <cell r="L6433">
            <v>398250</v>
          </cell>
        </row>
        <row r="6434">
          <cell r="B6434">
            <v>13500000</v>
          </cell>
          <cell r="C6434">
            <v>40028</v>
          </cell>
          <cell r="F6434">
            <v>10593614.539999999</v>
          </cell>
          <cell r="G6434">
            <v>562648</v>
          </cell>
          <cell r="H6434">
            <v>28.58</v>
          </cell>
          <cell r="I6434">
            <v>0.2858</v>
          </cell>
          <cell r="J6434">
            <v>40060</v>
          </cell>
          <cell r="K6434">
            <v>41125</v>
          </cell>
          <cell r="L6434">
            <v>194400</v>
          </cell>
        </row>
        <row r="6435">
          <cell r="B6435">
            <v>6000000</v>
          </cell>
          <cell r="C6435">
            <v>40028</v>
          </cell>
          <cell r="F6435">
            <v>4094607.83</v>
          </cell>
          <cell r="G6435">
            <v>333412</v>
          </cell>
          <cell r="H6435">
            <v>29.33</v>
          </cell>
          <cell r="I6435">
            <v>0.29330000000000001</v>
          </cell>
          <cell r="J6435">
            <v>40060</v>
          </cell>
          <cell r="K6435">
            <v>40759</v>
          </cell>
          <cell r="L6435">
            <v>98700</v>
          </cell>
        </row>
        <row r="6436">
          <cell r="B6436">
            <v>12000000</v>
          </cell>
          <cell r="C6436">
            <v>40028</v>
          </cell>
          <cell r="F6436">
            <v>7717769.6500000004</v>
          </cell>
          <cell r="G6436">
            <v>708824</v>
          </cell>
          <cell r="H6436">
            <v>36.04</v>
          </cell>
          <cell r="I6436">
            <v>0.3604</v>
          </cell>
          <cell r="J6436">
            <v>40060</v>
          </cell>
          <cell r="K6436">
            <v>40759</v>
          </cell>
          <cell r="L6436">
            <v>318600</v>
          </cell>
        </row>
        <row r="6437">
          <cell r="B6437">
            <v>18000000</v>
          </cell>
          <cell r="C6437">
            <v>40028</v>
          </cell>
          <cell r="F6437">
            <v>11401921.039999999</v>
          </cell>
          <cell r="G6437">
            <v>1063236</v>
          </cell>
          <cell r="H6437">
            <v>36.04</v>
          </cell>
          <cell r="I6437">
            <v>0.3604</v>
          </cell>
          <cell r="J6437">
            <v>40060</v>
          </cell>
          <cell r="K6437">
            <v>40759</v>
          </cell>
          <cell r="L6437">
            <v>477900</v>
          </cell>
        </row>
        <row r="6438">
          <cell r="B6438">
            <v>8000000</v>
          </cell>
          <cell r="C6438">
            <v>40028</v>
          </cell>
          <cell r="E6438" t="str">
            <v>P</v>
          </cell>
          <cell r="F6438">
            <v>6325558.2300000004</v>
          </cell>
          <cell r="G6438">
            <v>393867</v>
          </cell>
          <cell r="H6438">
            <v>32.72</v>
          </cell>
          <cell r="I6438">
            <v>0.32719999999999999</v>
          </cell>
          <cell r="J6438">
            <v>40060</v>
          </cell>
          <cell r="K6438">
            <v>40943</v>
          </cell>
          <cell r="L6438">
            <v>195200</v>
          </cell>
        </row>
        <row r="6439">
          <cell r="B6439">
            <v>20000000</v>
          </cell>
          <cell r="C6439">
            <v>40028</v>
          </cell>
          <cell r="F6439">
            <v>15209870.07</v>
          </cell>
          <cell r="G6439">
            <v>915507</v>
          </cell>
          <cell r="H6439">
            <v>35.950000000000003</v>
          </cell>
          <cell r="I6439">
            <v>0.35950000000000004</v>
          </cell>
          <cell r="J6439">
            <v>40060</v>
          </cell>
          <cell r="K6439">
            <v>41125</v>
          </cell>
          <cell r="L6439">
            <v>390000</v>
          </cell>
        </row>
        <row r="6440">
          <cell r="B6440">
            <v>4000000</v>
          </cell>
          <cell r="C6440">
            <v>40028</v>
          </cell>
          <cell r="F6440">
            <v>1663110.06</v>
          </cell>
          <cell r="G6440">
            <v>302221</v>
          </cell>
          <cell r="H6440">
            <v>41.5</v>
          </cell>
          <cell r="I6440">
            <v>0.41499999999999998</v>
          </cell>
          <cell r="J6440">
            <v>40060</v>
          </cell>
          <cell r="K6440">
            <v>40578</v>
          </cell>
          <cell r="L6440">
            <v>106000</v>
          </cell>
        </row>
        <row r="6441">
          <cell r="B6441">
            <v>5000000</v>
          </cell>
          <cell r="C6441">
            <v>40028</v>
          </cell>
          <cell r="F6441">
            <v>3278932.99</v>
          </cell>
          <cell r="G6441">
            <v>318326</v>
          </cell>
          <cell r="H6441">
            <v>44.54</v>
          </cell>
          <cell r="I6441">
            <v>0.44540000000000002</v>
          </cell>
          <cell r="J6441">
            <v>40060</v>
          </cell>
          <cell r="K6441">
            <v>40759</v>
          </cell>
          <cell r="L6441">
            <v>132750</v>
          </cell>
        </row>
        <row r="6442">
          <cell r="B6442">
            <v>5000000</v>
          </cell>
          <cell r="C6442">
            <v>40028</v>
          </cell>
          <cell r="F6442">
            <v>3855682.99</v>
          </cell>
          <cell r="G6442">
            <v>291672</v>
          </cell>
          <cell r="H6442">
            <v>48.86</v>
          </cell>
          <cell r="I6442">
            <v>0.48859999999999998</v>
          </cell>
          <cell r="J6442">
            <v>40060</v>
          </cell>
          <cell r="K6442">
            <v>40943</v>
          </cell>
          <cell r="L6442">
            <v>122500</v>
          </cell>
        </row>
        <row r="6443">
          <cell r="B6443">
            <v>5000000</v>
          </cell>
          <cell r="C6443">
            <v>40029</v>
          </cell>
          <cell r="E6443" t="str">
            <v>Q</v>
          </cell>
          <cell r="F6443">
            <v>4365756.8</v>
          </cell>
          <cell r="G6443">
            <v>318326</v>
          </cell>
          <cell r="H6443">
            <v>44.54</v>
          </cell>
          <cell r="I6443">
            <v>0.44540000000000002</v>
          </cell>
          <cell r="J6443">
            <v>40060</v>
          </cell>
          <cell r="K6443">
            <v>40759</v>
          </cell>
          <cell r="L6443">
            <v>132750</v>
          </cell>
        </row>
        <row r="6444">
          <cell r="B6444">
            <v>6000000</v>
          </cell>
          <cell r="C6444">
            <v>40029</v>
          </cell>
          <cell r="D6444" t="str">
            <v>A</v>
          </cell>
          <cell r="E6444" t="str">
            <v>T</v>
          </cell>
          <cell r="F6444">
            <v>7116793.21</v>
          </cell>
          <cell r="G6444">
            <v>381991</v>
          </cell>
          <cell r="H6444">
            <v>44.54</v>
          </cell>
          <cell r="I6444">
            <v>0.44540000000000002</v>
          </cell>
          <cell r="J6444">
            <v>40060</v>
          </cell>
          <cell r="K6444">
            <v>40759</v>
          </cell>
          <cell r="L6444">
            <v>159300</v>
          </cell>
        </row>
        <row r="6445">
          <cell r="B6445">
            <v>5000000</v>
          </cell>
          <cell r="C6445">
            <v>40029</v>
          </cell>
          <cell r="D6445" t="str">
            <v>A</v>
          </cell>
          <cell r="E6445" t="str">
            <v>Q</v>
          </cell>
          <cell r="F6445">
            <v>3951814.6</v>
          </cell>
          <cell r="G6445">
            <v>377777</v>
          </cell>
          <cell r="H6445">
            <v>41.5</v>
          </cell>
          <cell r="I6445">
            <v>0.41499999999999998</v>
          </cell>
          <cell r="J6445">
            <v>40060</v>
          </cell>
          <cell r="K6445">
            <v>40578</v>
          </cell>
          <cell r="L6445">
            <v>132500</v>
          </cell>
        </row>
        <row r="6446">
          <cell r="B6446">
            <v>5000000</v>
          </cell>
          <cell r="C6446">
            <v>40029</v>
          </cell>
          <cell r="F6446">
            <v>488549.13</v>
          </cell>
          <cell r="G6446">
            <v>509157</v>
          </cell>
          <cell r="H6446">
            <v>38.729999999999997</v>
          </cell>
          <cell r="I6446">
            <v>0.38729999999999998</v>
          </cell>
          <cell r="J6446">
            <v>40060</v>
          </cell>
          <cell r="K6446">
            <v>40394</v>
          </cell>
          <cell r="L6446">
            <v>132500</v>
          </cell>
        </row>
        <row r="6447">
          <cell r="B6447">
            <v>5000000</v>
          </cell>
          <cell r="C6447">
            <v>40029</v>
          </cell>
          <cell r="F6447">
            <v>3266371.89</v>
          </cell>
          <cell r="G6447">
            <v>318326</v>
          </cell>
          <cell r="H6447">
            <v>44.54</v>
          </cell>
          <cell r="I6447">
            <v>0.44540000000000002</v>
          </cell>
          <cell r="J6447">
            <v>40060</v>
          </cell>
          <cell r="K6447">
            <v>40759</v>
          </cell>
          <cell r="L6447">
            <v>132750</v>
          </cell>
        </row>
        <row r="6448">
          <cell r="B6448">
            <v>6000000</v>
          </cell>
          <cell r="C6448">
            <v>40029</v>
          </cell>
          <cell r="F6448">
            <v>3921150.27</v>
          </cell>
          <cell r="G6448">
            <v>381991</v>
          </cell>
          <cell r="H6448">
            <v>44.54</v>
          </cell>
          <cell r="I6448">
            <v>0.44540000000000002</v>
          </cell>
          <cell r="J6448">
            <v>40060</v>
          </cell>
          <cell r="K6448">
            <v>40759</v>
          </cell>
          <cell r="L6448">
            <v>159300</v>
          </cell>
        </row>
        <row r="6449">
          <cell r="B6449">
            <v>7000000</v>
          </cell>
          <cell r="C6449">
            <v>40029</v>
          </cell>
          <cell r="F6449">
            <v>6354094.5700000003</v>
          </cell>
          <cell r="G6449">
            <v>386953</v>
          </cell>
          <cell r="H6449">
            <v>51.88</v>
          </cell>
          <cell r="I6449">
            <v>0.51880000000000004</v>
          </cell>
          <cell r="J6449">
            <v>40060</v>
          </cell>
          <cell r="K6449">
            <v>41125</v>
          </cell>
          <cell r="L6449">
            <v>136500</v>
          </cell>
        </row>
        <row r="6450">
          <cell r="B6450">
            <v>2000000</v>
          </cell>
          <cell r="C6450">
            <v>40029</v>
          </cell>
          <cell r="F6450">
            <v>195373.51</v>
          </cell>
          <cell r="G6450">
            <v>203663</v>
          </cell>
          <cell r="H6450">
            <v>38.729999999999997</v>
          </cell>
          <cell r="I6450">
            <v>0.38729999999999998</v>
          </cell>
          <cell r="J6450">
            <v>40060</v>
          </cell>
          <cell r="K6450">
            <v>40394</v>
          </cell>
          <cell r="L6450">
            <v>53000</v>
          </cell>
        </row>
        <row r="6451">
          <cell r="B6451">
            <v>12000000</v>
          </cell>
          <cell r="C6451">
            <v>40029</v>
          </cell>
          <cell r="F6451">
            <v>9107080.4800000004</v>
          </cell>
          <cell r="G6451">
            <v>549304</v>
          </cell>
          <cell r="H6451">
            <v>35.950000000000003</v>
          </cell>
          <cell r="I6451">
            <v>0.35950000000000004</v>
          </cell>
          <cell r="J6451">
            <v>40060</v>
          </cell>
          <cell r="K6451">
            <v>41125</v>
          </cell>
          <cell r="L6451">
            <v>234000</v>
          </cell>
        </row>
        <row r="6452">
          <cell r="B6452">
            <v>10000000</v>
          </cell>
          <cell r="C6452">
            <v>40029</v>
          </cell>
          <cell r="E6452" t="str">
            <v>P</v>
          </cell>
          <cell r="F6452">
            <v>7049137.9800000004</v>
          </cell>
          <cell r="G6452">
            <v>636651</v>
          </cell>
          <cell r="H6452">
            <v>44.54</v>
          </cell>
          <cell r="I6452">
            <v>0.44540000000000002</v>
          </cell>
          <cell r="J6452">
            <v>40060</v>
          </cell>
          <cell r="K6452">
            <v>40759</v>
          </cell>
          <cell r="L6452">
            <v>265500</v>
          </cell>
        </row>
        <row r="6453">
          <cell r="B6453">
            <v>4000000</v>
          </cell>
          <cell r="C6453">
            <v>40029</v>
          </cell>
          <cell r="F6453">
            <v>2159610.64</v>
          </cell>
          <cell r="G6453">
            <v>254661</v>
          </cell>
          <cell r="H6453">
            <v>44.54</v>
          </cell>
          <cell r="I6453">
            <v>0.44540000000000002</v>
          </cell>
          <cell r="J6453">
            <v>40060</v>
          </cell>
          <cell r="K6453">
            <v>40759</v>
          </cell>
          <cell r="L6453">
            <v>106200</v>
          </cell>
        </row>
        <row r="6454">
          <cell r="B6454">
            <v>5000000</v>
          </cell>
          <cell r="C6454">
            <v>40029</v>
          </cell>
          <cell r="F6454">
            <v>4465013.5999999996</v>
          </cell>
          <cell r="G6454">
            <v>276395</v>
          </cell>
          <cell r="H6454">
            <v>51.88</v>
          </cell>
          <cell r="I6454">
            <v>0.51880000000000004</v>
          </cell>
          <cell r="J6454">
            <v>40060</v>
          </cell>
          <cell r="K6454">
            <v>41125</v>
          </cell>
          <cell r="L6454">
            <v>97500</v>
          </cell>
        </row>
        <row r="6455">
          <cell r="B6455">
            <v>15000000</v>
          </cell>
          <cell r="C6455">
            <v>40029</v>
          </cell>
          <cell r="F6455">
            <v>9907658.0099999998</v>
          </cell>
          <cell r="G6455">
            <v>886030</v>
          </cell>
          <cell r="H6455">
            <v>36.04</v>
          </cell>
          <cell r="I6455">
            <v>0.3604</v>
          </cell>
          <cell r="J6455">
            <v>40060</v>
          </cell>
          <cell r="K6455">
            <v>40759</v>
          </cell>
          <cell r="L6455">
            <v>398250</v>
          </cell>
        </row>
        <row r="6456">
          <cell r="B6456">
            <v>7200000</v>
          </cell>
          <cell r="C6456">
            <v>40029</v>
          </cell>
          <cell r="E6456" t="str">
            <v>R</v>
          </cell>
          <cell r="F6456">
            <v>5927619.8899999997</v>
          </cell>
          <cell r="G6456">
            <v>400094</v>
          </cell>
          <cell r="H6456">
            <v>29.33</v>
          </cell>
          <cell r="I6456">
            <v>0.29330000000000001</v>
          </cell>
          <cell r="J6456">
            <v>40060</v>
          </cell>
          <cell r="K6456">
            <v>40759</v>
          </cell>
          <cell r="L6456">
            <v>118440</v>
          </cell>
        </row>
        <row r="6457">
          <cell r="B6457">
            <v>10000000</v>
          </cell>
          <cell r="C6457">
            <v>40029</v>
          </cell>
          <cell r="F6457">
            <v>5877466.4800000004</v>
          </cell>
          <cell r="G6457">
            <v>636651</v>
          </cell>
          <cell r="H6457">
            <v>44.54</v>
          </cell>
          <cell r="I6457">
            <v>0.44540000000000002</v>
          </cell>
          <cell r="J6457">
            <v>40060</v>
          </cell>
          <cell r="K6457">
            <v>40759</v>
          </cell>
          <cell r="L6457">
            <v>265500</v>
          </cell>
        </row>
        <row r="6458">
          <cell r="B6458">
            <v>5500000</v>
          </cell>
          <cell r="C6458">
            <v>40029</v>
          </cell>
          <cell r="F6458">
            <v>4060573.46</v>
          </cell>
          <cell r="G6458">
            <v>350158</v>
          </cell>
          <cell r="H6458">
            <v>44.54</v>
          </cell>
          <cell r="I6458">
            <v>0.44540000000000002</v>
          </cell>
          <cell r="J6458">
            <v>40060</v>
          </cell>
          <cell r="K6458">
            <v>40759</v>
          </cell>
          <cell r="L6458">
            <v>146025</v>
          </cell>
        </row>
        <row r="6459">
          <cell r="B6459">
            <v>5000000</v>
          </cell>
          <cell r="C6459">
            <v>40029</v>
          </cell>
          <cell r="F6459">
            <v>2765084.17</v>
          </cell>
          <cell r="G6459">
            <v>318326</v>
          </cell>
          <cell r="H6459">
            <v>44.54</v>
          </cell>
          <cell r="I6459">
            <v>0.44540000000000002</v>
          </cell>
          <cell r="J6459">
            <v>40060</v>
          </cell>
          <cell r="K6459">
            <v>40759</v>
          </cell>
          <cell r="L6459">
            <v>132750</v>
          </cell>
        </row>
        <row r="6460">
          <cell r="B6460">
            <v>10000000</v>
          </cell>
          <cell r="C6460">
            <v>40029</v>
          </cell>
          <cell r="F6460">
            <v>3677093.81</v>
          </cell>
          <cell r="G6460">
            <v>680536</v>
          </cell>
          <cell r="H6460">
            <v>26.75</v>
          </cell>
          <cell r="I6460">
            <v>0.26750000000000002</v>
          </cell>
          <cell r="J6460">
            <v>40057</v>
          </cell>
          <cell r="K6460">
            <v>40575</v>
          </cell>
          <cell r="L6460">
            <v>64000</v>
          </cell>
        </row>
        <row r="6461">
          <cell r="B6461">
            <v>5000000</v>
          </cell>
          <cell r="C6461">
            <v>40029</v>
          </cell>
          <cell r="E6461" t="str">
            <v>R</v>
          </cell>
          <cell r="F6461">
            <v>2616246.7599999998</v>
          </cell>
          <cell r="G6461">
            <v>509157</v>
          </cell>
          <cell r="H6461">
            <v>38.729999999999997</v>
          </cell>
          <cell r="I6461">
            <v>0.38729999999999998</v>
          </cell>
          <cell r="J6461">
            <v>40060</v>
          </cell>
          <cell r="K6461">
            <v>40394</v>
          </cell>
          <cell r="L6461">
            <v>132500</v>
          </cell>
        </row>
        <row r="6462">
          <cell r="B6462">
            <v>20000000</v>
          </cell>
          <cell r="C6462">
            <v>40029</v>
          </cell>
          <cell r="D6462" t="str">
            <v>A</v>
          </cell>
          <cell r="E6462" t="str">
            <v>T</v>
          </cell>
          <cell r="F6462">
            <v>20549324.25</v>
          </cell>
          <cell r="G6462">
            <v>1020715</v>
          </cell>
          <cell r="H6462">
            <v>36.03</v>
          </cell>
          <cell r="I6462">
            <v>0.36030000000000001</v>
          </cell>
          <cell r="J6462">
            <v>40060</v>
          </cell>
          <cell r="K6462">
            <v>40943</v>
          </cell>
          <cell r="L6462">
            <v>490000</v>
          </cell>
        </row>
        <row r="6463">
          <cell r="B6463">
            <v>12000000</v>
          </cell>
          <cell r="C6463">
            <v>40029</v>
          </cell>
          <cell r="F6463">
            <v>9094840.9800000004</v>
          </cell>
          <cell r="G6463">
            <v>549304</v>
          </cell>
          <cell r="H6463">
            <v>35.950000000000003</v>
          </cell>
          <cell r="I6463">
            <v>0.35950000000000004</v>
          </cell>
          <cell r="J6463">
            <v>40060</v>
          </cell>
          <cell r="K6463">
            <v>41125</v>
          </cell>
          <cell r="L6463">
            <v>234000</v>
          </cell>
        </row>
        <row r="6464">
          <cell r="B6464">
            <v>6000000</v>
          </cell>
          <cell r="C6464">
            <v>40029</v>
          </cell>
          <cell r="F6464">
            <v>4658573.38</v>
          </cell>
          <cell r="G6464">
            <v>331674</v>
          </cell>
          <cell r="H6464">
            <v>51.88</v>
          </cell>
          <cell r="I6464">
            <v>0.51880000000000004</v>
          </cell>
          <cell r="J6464">
            <v>40060</v>
          </cell>
          <cell r="K6464">
            <v>41125</v>
          </cell>
          <cell r="L6464">
            <v>117000</v>
          </cell>
        </row>
        <row r="6465">
          <cell r="B6465">
            <v>3600000</v>
          </cell>
          <cell r="C6465">
            <v>40029</v>
          </cell>
          <cell r="E6465" t="str">
            <v>P</v>
          </cell>
          <cell r="F6465">
            <v>3432075.15</v>
          </cell>
          <cell r="G6465">
            <v>199005</v>
          </cell>
          <cell r="H6465">
            <v>51.88</v>
          </cell>
          <cell r="I6465">
            <v>0.51880000000000004</v>
          </cell>
          <cell r="J6465">
            <v>40060</v>
          </cell>
          <cell r="K6465">
            <v>41125</v>
          </cell>
          <cell r="L6465">
            <v>70200</v>
          </cell>
        </row>
        <row r="6466">
          <cell r="B6466">
            <v>6000000</v>
          </cell>
          <cell r="C6466">
            <v>40029</v>
          </cell>
          <cell r="F6466">
            <v>5057944.8899999997</v>
          </cell>
          <cell r="G6466">
            <v>331674</v>
          </cell>
          <cell r="H6466">
            <v>51.88</v>
          </cell>
          <cell r="I6466">
            <v>0.51880000000000004</v>
          </cell>
          <cell r="J6466">
            <v>40060</v>
          </cell>
          <cell r="K6466">
            <v>41125</v>
          </cell>
          <cell r="L6466">
            <v>117000</v>
          </cell>
        </row>
        <row r="6467">
          <cell r="B6467">
            <v>4000000</v>
          </cell>
          <cell r="C6467">
            <v>40029</v>
          </cell>
          <cell r="E6467" t="str">
            <v>P</v>
          </cell>
          <cell r="F6467">
            <v>1133650.3600000001</v>
          </cell>
          <cell r="G6467">
            <v>407325</v>
          </cell>
          <cell r="H6467">
            <v>38.729999999999997</v>
          </cell>
          <cell r="I6467">
            <v>0.38729999999999998</v>
          </cell>
          <cell r="J6467">
            <v>40060</v>
          </cell>
          <cell r="K6467">
            <v>40394</v>
          </cell>
          <cell r="L6467">
            <v>106000</v>
          </cell>
        </row>
        <row r="6468">
          <cell r="B6468">
            <v>4000000</v>
          </cell>
          <cell r="C6468">
            <v>40029</v>
          </cell>
          <cell r="E6468" t="str">
            <v>P</v>
          </cell>
          <cell r="F6468">
            <v>3058617.1</v>
          </cell>
          <cell r="G6468">
            <v>254661</v>
          </cell>
          <cell r="H6468">
            <v>44.54</v>
          </cell>
          <cell r="I6468">
            <v>0.44540000000000002</v>
          </cell>
          <cell r="J6468">
            <v>40060</v>
          </cell>
          <cell r="K6468">
            <v>40759</v>
          </cell>
          <cell r="L6468">
            <v>106200</v>
          </cell>
        </row>
        <row r="6469">
          <cell r="B6469">
            <v>4000000</v>
          </cell>
          <cell r="C6469">
            <v>40029</v>
          </cell>
          <cell r="F6469">
            <v>1842792.84</v>
          </cell>
          <cell r="G6469">
            <v>302221</v>
          </cell>
          <cell r="H6469">
            <v>41.5</v>
          </cell>
          <cell r="I6469">
            <v>0.41499999999999998</v>
          </cell>
          <cell r="J6469">
            <v>40060</v>
          </cell>
          <cell r="K6469">
            <v>40578</v>
          </cell>
          <cell r="L6469">
            <v>106000</v>
          </cell>
        </row>
        <row r="6470">
          <cell r="B6470">
            <v>4000000</v>
          </cell>
          <cell r="C6470">
            <v>40029</v>
          </cell>
          <cell r="F6470">
            <v>2346320.73</v>
          </cell>
          <cell r="G6470">
            <v>302221</v>
          </cell>
          <cell r="H6470">
            <v>41.5</v>
          </cell>
          <cell r="I6470">
            <v>0.41499999999999998</v>
          </cell>
          <cell r="J6470">
            <v>40060</v>
          </cell>
          <cell r="K6470">
            <v>40578</v>
          </cell>
          <cell r="L6470">
            <v>106000</v>
          </cell>
        </row>
        <row r="6471">
          <cell r="B6471">
            <v>6500000</v>
          </cell>
          <cell r="C6471">
            <v>40029</v>
          </cell>
          <cell r="F6471">
            <v>3214245.54</v>
          </cell>
          <cell r="G6471">
            <v>491109</v>
          </cell>
          <cell r="H6471">
            <v>41.5</v>
          </cell>
          <cell r="I6471">
            <v>0.41499999999999998</v>
          </cell>
          <cell r="J6471">
            <v>40060</v>
          </cell>
          <cell r="K6471">
            <v>40578</v>
          </cell>
          <cell r="L6471">
            <v>172250</v>
          </cell>
        </row>
        <row r="6472">
          <cell r="B6472">
            <v>5900000</v>
          </cell>
          <cell r="C6472">
            <v>40029</v>
          </cell>
          <cell r="F6472">
            <v>3828121.64</v>
          </cell>
          <cell r="G6472">
            <v>375624</v>
          </cell>
          <cell r="H6472">
            <v>44.54</v>
          </cell>
          <cell r="I6472">
            <v>0.44540000000000002</v>
          </cell>
          <cell r="J6472">
            <v>40060</v>
          </cell>
          <cell r="K6472">
            <v>40759</v>
          </cell>
          <cell r="L6472">
            <v>156645</v>
          </cell>
        </row>
        <row r="6473">
          <cell r="B6473">
            <v>3500000</v>
          </cell>
          <cell r="C6473">
            <v>40029</v>
          </cell>
          <cell r="F6473">
            <v>2291443.13</v>
          </cell>
          <cell r="G6473">
            <v>222828</v>
          </cell>
          <cell r="H6473">
            <v>44.54</v>
          </cell>
          <cell r="I6473">
            <v>0.44540000000000002</v>
          </cell>
          <cell r="J6473">
            <v>40060</v>
          </cell>
          <cell r="K6473">
            <v>40759</v>
          </cell>
          <cell r="L6473">
            <v>92925</v>
          </cell>
        </row>
        <row r="6474">
          <cell r="B6474">
            <v>7000000</v>
          </cell>
          <cell r="C6474">
            <v>40029</v>
          </cell>
          <cell r="F6474">
            <v>2725436.09</v>
          </cell>
          <cell r="G6474">
            <v>528887</v>
          </cell>
          <cell r="H6474">
            <v>41.5</v>
          </cell>
          <cell r="I6474">
            <v>0.41499999999999998</v>
          </cell>
          <cell r="J6474">
            <v>40060</v>
          </cell>
          <cell r="K6474">
            <v>40578</v>
          </cell>
          <cell r="L6474">
            <v>185500</v>
          </cell>
        </row>
        <row r="6475">
          <cell r="B6475">
            <v>3000000</v>
          </cell>
          <cell r="C6475">
            <v>40029</v>
          </cell>
          <cell r="F6475">
            <v>1960939.88</v>
          </cell>
          <cell r="G6475">
            <v>190996</v>
          </cell>
          <cell r="H6475">
            <v>44.54</v>
          </cell>
          <cell r="I6475">
            <v>0.44540000000000002</v>
          </cell>
          <cell r="J6475">
            <v>40060</v>
          </cell>
          <cell r="K6475">
            <v>40759</v>
          </cell>
          <cell r="L6475">
            <v>79650</v>
          </cell>
        </row>
        <row r="6476">
          <cell r="B6476">
            <v>18000000</v>
          </cell>
          <cell r="C6476">
            <v>40029</v>
          </cell>
          <cell r="F6476">
            <v>11294992.1</v>
          </cell>
          <cell r="G6476">
            <v>1063236</v>
          </cell>
          <cell r="H6476">
            <v>36.04</v>
          </cell>
          <cell r="I6476">
            <v>0.3604</v>
          </cell>
          <cell r="J6476">
            <v>40060</v>
          </cell>
          <cell r="K6476">
            <v>40759</v>
          </cell>
          <cell r="L6476">
            <v>477900</v>
          </cell>
        </row>
        <row r="6477">
          <cell r="B6477">
            <v>20000000</v>
          </cell>
          <cell r="C6477">
            <v>40029</v>
          </cell>
          <cell r="E6477" t="str">
            <v>P</v>
          </cell>
          <cell r="F6477">
            <v>17369113.710000001</v>
          </cell>
          <cell r="G6477">
            <v>915507</v>
          </cell>
          <cell r="H6477">
            <v>35.950000000000003</v>
          </cell>
          <cell r="I6477">
            <v>0.35950000000000004</v>
          </cell>
          <cell r="J6477">
            <v>40060</v>
          </cell>
          <cell r="K6477">
            <v>41125</v>
          </cell>
          <cell r="L6477">
            <v>390000</v>
          </cell>
        </row>
        <row r="6478">
          <cell r="B6478">
            <v>11000000</v>
          </cell>
          <cell r="C6478">
            <v>40029</v>
          </cell>
          <cell r="E6478" t="str">
            <v>Q</v>
          </cell>
          <cell r="F6478">
            <v>8546348.7400000002</v>
          </cell>
          <cell r="G6478">
            <v>649755</v>
          </cell>
          <cell r="H6478">
            <v>36.04</v>
          </cell>
          <cell r="I6478">
            <v>0.3604</v>
          </cell>
          <cell r="J6478">
            <v>40060</v>
          </cell>
          <cell r="K6478">
            <v>40759</v>
          </cell>
          <cell r="L6478">
            <v>292050</v>
          </cell>
        </row>
        <row r="6479">
          <cell r="B6479">
            <v>10500000</v>
          </cell>
          <cell r="C6479">
            <v>40029</v>
          </cell>
          <cell r="E6479" t="str">
            <v>P</v>
          </cell>
          <cell r="F6479">
            <v>7383220.2000000002</v>
          </cell>
          <cell r="G6479">
            <v>620221</v>
          </cell>
          <cell r="H6479">
            <v>36.04</v>
          </cell>
          <cell r="I6479">
            <v>0.3604</v>
          </cell>
          <cell r="J6479">
            <v>40060</v>
          </cell>
          <cell r="K6479">
            <v>40759</v>
          </cell>
          <cell r="L6479">
            <v>278775</v>
          </cell>
        </row>
        <row r="6480">
          <cell r="B6480">
            <v>10000000</v>
          </cell>
          <cell r="C6480">
            <v>40029</v>
          </cell>
          <cell r="F6480">
            <v>6655463.9900000002</v>
          </cell>
          <cell r="G6480">
            <v>636651</v>
          </cell>
          <cell r="H6480">
            <v>44.54</v>
          </cell>
          <cell r="I6480">
            <v>0.44540000000000002</v>
          </cell>
          <cell r="J6480">
            <v>40060</v>
          </cell>
          <cell r="K6480">
            <v>40759</v>
          </cell>
          <cell r="L6480">
            <v>265500</v>
          </cell>
        </row>
        <row r="6481">
          <cell r="B6481">
            <v>4000000</v>
          </cell>
          <cell r="C6481">
            <v>40029</v>
          </cell>
          <cell r="F6481">
            <v>2529629.21</v>
          </cell>
          <cell r="G6481">
            <v>254661</v>
          </cell>
          <cell r="H6481">
            <v>44.54</v>
          </cell>
          <cell r="I6481">
            <v>0.44540000000000002</v>
          </cell>
          <cell r="J6481">
            <v>40060</v>
          </cell>
          <cell r="K6481">
            <v>40759</v>
          </cell>
          <cell r="L6481">
            <v>106200</v>
          </cell>
        </row>
        <row r="6482">
          <cell r="B6482">
            <v>4000000</v>
          </cell>
          <cell r="C6482">
            <v>40029</v>
          </cell>
          <cell r="E6482" t="str">
            <v>Q</v>
          </cell>
          <cell r="F6482">
            <v>1420867.34</v>
          </cell>
          <cell r="G6482">
            <v>407325</v>
          </cell>
          <cell r="H6482">
            <v>38.729999999999997</v>
          </cell>
          <cell r="I6482">
            <v>0.38729999999999998</v>
          </cell>
          <cell r="J6482">
            <v>40060</v>
          </cell>
          <cell r="K6482">
            <v>40394</v>
          </cell>
          <cell r="L6482">
            <v>106000</v>
          </cell>
        </row>
        <row r="6483">
          <cell r="B6483">
            <v>4000000</v>
          </cell>
          <cell r="C6483">
            <v>40029</v>
          </cell>
          <cell r="E6483" t="str">
            <v>P</v>
          </cell>
          <cell r="F6483">
            <v>2264551.9700000002</v>
          </cell>
          <cell r="G6483">
            <v>302221</v>
          </cell>
          <cell r="H6483">
            <v>41.5</v>
          </cell>
          <cell r="I6483">
            <v>0.41499999999999998</v>
          </cell>
          <cell r="J6483">
            <v>40060</v>
          </cell>
          <cell r="K6483">
            <v>40578</v>
          </cell>
          <cell r="L6483">
            <v>106000</v>
          </cell>
        </row>
        <row r="6484">
          <cell r="B6484">
            <v>2000000</v>
          </cell>
          <cell r="C6484">
            <v>40029</v>
          </cell>
          <cell r="F6484">
            <v>150847.78</v>
          </cell>
          <cell r="G6484">
            <v>203663</v>
          </cell>
          <cell r="H6484">
            <v>38.729999999999997</v>
          </cell>
          <cell r="I6484">
            <v>0.38729999999999998</v>
          </cell>
          <cell r="J6484">
            <v>40060</v>
          </cell>
          <cell r="K6484">
            <v>40394</v>
          </cell>
          <cell r="L6484">
            <v>53000</v>
          </cell>
        </row>
        <row r="6485">
          <cell r="B6485">
            <v>10000000</v>
          </cell>
          <cell r="C6485">
            <v>40029</v>
          </cell>
          <cell r="F6485">
            <v>7749647.71</v>
          </cell>
          <cell r="G6485">
            <v>416776</v>
          </cell>
          <cell r="H6485">
            <v>28.58</v>
          </cell>
          <cell r="I6485">
            <v>0.2858</v>
          </cell>
          <cell r="J6485">
            <v>40060</v>
          </cell>
          <cell r="K6485">
            <v>41125</v>
          </cell>
          <cell r="L6485">
            <v>144000</v>
          </cell>
        </row>
        <row r="6486">
          <cell r="B6486">
            <v>10000000</v>
          </cell>
          <cell r="C6486">
            <v>40029</v>
          </cell>
          <cell r="F6486">
            <v>5591494.9500000002</v>
          </cell>
          <cell r="G6486">
            <v>555686</v>
          </cell>
          <cell r="H6486">
            <v>29.33</v>
          </cell>
          <cell r="I6486">
            <v>0.29330000000000001</v>
          </cell>
          <cell r="J6486">
            <v>40060</v>
          </cell>
          <cell r="K6486">
            <v>40759</v>
          </cell>
          <cell r="L6486">
            <v>164500</v>
          </cell>
        </row>
        <row r="6487">
          <cell r="B6487">
            <v>20000000</v>
          </cell>
          <cell r="C6487">
            <v>40029</v>
          </cell>
          <cell r="F6487">
            <v>12666283.550000001</v>
          </cell>
          <cell r="G6487">
            <v>1181373</v>
          </cell>
          <cell r="H6487">
            <v>36.04</v>
          </cell>
          <cell r="I6487">
            <v>0.3604</v>
          </cell>
          <cell r="J6487">
            <v>40060</v>
          </cell>
          <cell r="K6487">
            <v>40759</v>
          </cell>
          <cell r="L6487">
            <v>531000</v>
          </cell>
        </row>
        <row r="6488">
          <cell r="B6488">
            <v>7000000</v>
          </cell>
          <cell r="C6488">
            <v>40029</v>
          </cell>
          <cell r="F6488">
            <v>4443473.34</v>
          </cell>
          <cell r="G6488">
            <v>388980</v>
          </cell>
          <cell r="H6488">
            <v>29.33</v>
          </cell>
          <cell r="I6488">
            <v>0.29330000000000001</v>
          </cell>
          <cell r="J6488">
            <v>40060</v>
          </cell>
          <cell r="K6488">
            <v>40759</v>
          </cell>
          <cell r="L6488">
            <v>115150</v>
          </cell>
        </row>
        <row r="6489">
          <cell r="B6489">
            <v>5000000</v>
          </cell>
          <cell r="C6489">
            <v>40029</v>
          </cell>
          <cell r="F6489">
            <v>3797347.06</v>
          </cell>
          <cell r="G6489">
            <v>291672</v>
          </cell>
          <cell r="H6489">
            <v>48.86</v>
          </cell>
          <cell r="I6489">
            <v>0.48859999999999998</v>
          </cell>
          <cell r="J6489">
            <v>40060</v>
          </cell>
          <cell r="K6489">
            <v>40943</v>
          </cell>
          <cell r="L6489">
            <v>122500</v>
          </cell>
        </row>
        <row r="6490">
          <cell r="B6490">
            <v>4500000</v>
          </cell>
          <cell r="C6490">
            <v>40029</v>
          </cell>
          <cell r="F6490">
            <v>2935952.96</v>
          </cell>
          <cell r="G6490">
            <v>286493</v>
          </cell>
          <cell r="H6490">
            <v>44.54</v>
          </cell>
          <cell r="I6490">
            <v>0.44540000000000002</v>
          </cell>
          <cell r="J6490">
            <v>40060</v>
          </cell>
          <cell r="K6490">
            <v>40759</v>
          </cell>
          <cell r="L6490">
            <v>119475</v>
          </cell>
        </row>
        <row r="6491">
          <cell r="B6491">
            <v>10000000</v>
          </cell>
          <cell r="C6491">
            <v>40029</v>
          </cell>
          <cell r="F6491">
            <v>3827938.63</v>
          </cell>
          <cell r="G6491">
            <v>694551</v>
          </cell>
          <cell r="H6491">
            <v>29.57</v>
          </cell>
          <cell r="I6491">
            <v>0.29570000000000002</v>
          </cell>
          <cell r="J6491">
            <v>40060</v>
          </cell>
          <cell r="K6491">
            <v>40578</v>
          </cell>
          <cell r="L6491">
            <v>164000</v>
          </cell>
        </row>
        <row r="6492">
          <cell r="B6492">
            <v>5500000</v>
          </cell>
          <cell r="C6492">
            <v>40029</v>
          </cell>
          <cell r="F6492">
            <v>2903634.76</v>
          </cell>
          <cell r="G6492">
            <v>415554</v>
          </cell>
          <cell r="H6492">
            <v>41.5</v>
          </cell>
          <cell r="I6492">
            <v>0.41499999999999998</v>
          </cell>
          <cell r="J6492">
            <v>40060</v>
          </cell>
          <cell r="K6492">
            <v>40578</v>
          </cell>
          <cell r="L6492">
            <v>145750</v>
          </cell>
        </row>
        <row r="6493">
          <cell r="B6493">
            <v>7000000</v>
          </cell>
          <cell r="C6493">
            <v>40029</v>
          </cell>
          <cell r="F6493">
            <v>688153.09</v>
          </cell>
          <cell r="G6493">
            <v>712819</v>
          </cell>
          <cell r="H6493">
            <v>38.729999999999997</v>
          </cell>
          <cell r="I6493">
            <v>0.38729999999999998</v>
          </cell>
          <cell r="J6493">
            <v>40060</v>
          </cell>
          <cell r="K6493">
            <v>40394</v>
          </cell>
          <cell r="L6493">
            <v>185500</v>
          </cell>
        </row>
        <row r="6494">
          <cell r="B6494">
            <v>5000000</v>
          </cell>
          <cell r="C6494">
            <v>40029</v>
          </cell>
          <cell r="F6494">
            <v>3375784.44</v>
          </cell>
          <cell r="G6494">
            <v>318326</v>
          </cell>
          <cell r="H6494">
            <v>44.54</v>
          </cell>
          <cell r="I6494">
            <v>0.44540000000000002</v>
          </cell>
          <cell r="J6494">
            <v>40060</v>
          </cell>
          <cell r="K6494">
            <v>40759</v>
          </cell>
          <cell r="L6494">
            <v>132750</v>
          </cell>
        </row>
        <row r="6495">
          <cell r="B6495">
            <v>20000000</v>
          </cell>
          <cell r="C6495">
            <v>40029</v>
          </cell>
          <cell r="F6495">
            <v>16244637.199999999</v>
          </cell>
          <cell r="G6495">
            <v>915507</v>
          </cell>
          <cell r="H6495">
            <v>35.950000000000003</v>
          </cell>
          <cell r="I6495">
            <v>0.35950000000000004</v>
          </cell>
          <cell r="J6495">
            <v>40060</v>
          </cell>
          <cell r="K6495">
            <v>41125</v>
          </cell>
          <cell r="L6495">
            <v>390000</v>
          </cell>
        </row>
        <row r="6496">
          <cell r="B6496">
            <v>11000000</v>
          </cell>
          <cell r="C6496">
            <v>40029</v>
          </cell>
          <cell r="F6496">
            <v>8860790.0999999996</v>
          </cell>
          <cell r="G6496">
            <v>503529</v>
          </cell>
          <cell r="H6496">
            <v>35.950000000000003</v>
          </cell>
          <cell r="I6496">
            <v>0.35950000000000004</v>
          </cell>
          <cell r="J6496">
            <v>40060</v>
          </cell>
          <cell r="K6496">
            <v>41125</v>
          </cell>
          <cell r="L6496">
            <v>214500</v>
          </cell>
        </row>
        <row r="6497">
          <cell r="B6497">
            <v>12500000</v>
          </cell>
          <cell r="C6497">
            <v>40029</v>
          </cell>
          <cell r="F6497">
            <v>10071105.029999999</v>
          </cell>
          <cell r="G6497">
            <v>572192</v>
          </cell>
          <cell r="H6497">
            <v>35.950000000000003</v>
          </cell>
          <cell r="I6497">
            <v>0.35950000000000004</v>
          </cell>
          <cell r="J6497">
            <v>40060</v>
          </cell>
          <cell r="K6497">
            <v>41125</v>
          </cell>
          <cell r="L6497">
            <v>243750</v>
          </cell>
        </row>
        <row r="6498">
          <cell r="B6498">
            <v>7000000</v>
          </cell>
          <cell r="C6498">
            <v>40029</v>
          </cell>
          <cell r="F6498">
            <v>4119130.91</v>
          </cell>
          <cell r="G6498">
            <v>445656</v>
          </cell>
          <cell r="H6498">
            <v>44.54</v>
          </cell>
          <cell r="I6498">
            <v>0.44540000000000002</v>
          </cell>
          <cell r="J6498">
            <v>40060</v>
          </cell>
          <cell r="K6498">
            <v>40759</v>
          </cell>
          <cell r="L6498">
            <v>185850</v>
          </cell>
        </row>
        <row r="6499">
          <cell r="B6499">
            <v>5000000</v>
          </cell>
          <cell r="C6499">
            <v>40029</v>
          </cell>
          <cell r="F6499">
            <v>3274729.06</v>
          </cell>
          <cell r="G6499">
            <v>318326</v>
          </cell>
          <cell r="H6499">
            <v>44.54</v>
          </cell>
          <cell r="I6499">
            <v>0.44540000000000002</v>
          </cell>
          <cell r="J6499">
            <v>40060</v>
          </cell>
          <cell r="K6499">
            <v>40759</v>
          </cell>
          <cell r="L6499">
            <v>132750</v>
          </cell>
        </row>
        <row r="6500">
          <cell r="B6500">
            <v>4000000</v>
          </cell>
          <cell r="C6500">
            <v>40029</v>
          </cell>
          <cell r="E6500" t="str">
            <v>R</v>
          </cell>
          <cell r="F6500">
            <v>4331203.4400000004</v>
          </cell>
          <cell r="G6500">
            <v>254661</v>
          </cell>
          <cell r="H6500">
            <v>44.54</v>
          </cell>
          <cell r="I6500">
            <v>0.44540000000000002</v>
          </cell>
          <cell r="J6500">
            <v>40060</v>
          </cell>
          <cell r="K6500">
            <v>40759</v>
          </cell>
          <cell r="L6500">
            <v>106200</v>
          </cell>
        </row>
        <row r="6501">
          <cell r="B6501">
            <v>3000000</v>
          </cell>
          <cell r="C6501">
            <v>40030</v>
          </cell>
          <cell r="F6501">
            <v>1950782.65</v>
          </cell>
          <cell r="G6501">
            <v>190996</v>
          </cell>
          <cell r="H6501">
            <v>44.54</v>
          </cell>
          <cell r="I6501">
            <v>0.44540000000000002</v>
          </cell>
          <cell r="J6501">
            <v>40060</v>
          </cell>
          <cell r="K6501">
            <v>40759</v>
          </cell>
          <cell r="L6501">
            <v>79650</v>
          </cell>
        </row>
        <row r="6502">
          <cell r="B6502">
            <v>4000000</v>
          </cell>
          <cell r="C6502">
            <v>40030</v>
          </cell>
          <cell r="D6502" t="str">
            <v>A</v>
          </cell>
          <cell r="E6502" t="str">
            <v>T</v>
          </cell>
          <cell r="F6502">
            <v>3885102.63</v>
          </cell>
          <cell r="G6502">
            <v>407325</v>
          </cell>
          <cell r="H6502">
            <v>38.729999999999997</v>
          </cell>
          <cell r="I6502">
            <v>0.38729999999999998</v>
          </cell>
          <cell r="J6502">
            <v>40060</v>
          </cell>
          <cell r="K6502">
            <v>40394</v>
          </cell>
          <cell r="L6502">
            <v>106000</v>
          </cell>
        </row>
        <row r="6503">
          <cell r="B6503">
            <v>8000000</v>
          </cell>
          <cell r="C6503">
            <v>40030</v>
          </cell>
          <cell r="E6503" t="str">
            <v>R</v>
          </cell>
          <cell r="F6503">
            <v>6397643.1799999997</v>
          </cell>
          <cell r="G6503">
            <v>604442</v>
          </cell>
          <cell r="H6503">
            <v>41.5</v>
          </cell>
          <cell r="I6503">
            <v>0.41499999999999998</v>
          </cell>
          <cell r="J6503">
            <v>40060</v>
          </cell>
          <cell r="K6503">
            <v>40578</v>
          </cell>
          <cell r="L6503">
            <v>212000</v>
          </cell>
        </row>
        <row r="6504">
          <cell r="B6504">
            <v>5000000</v>
          </cell>
          <cell r="C6504">
            <v>40030</v>
          </cell>
          <cell r="F6504">
            <v>3212753.69</v>
          </cell>
          <cell r="G6504">
            <v>318326</v>
          </cell>
          <cell r="H6504">
            <v>44.54</v>
          </cell>
          <cell r="I6504">
            <v>0.44540000000000002</v>
          </cell>
          <cell r="J6504">
            <v>40060</v>
          </cell>
          <cell r="K6504">
            <v>40759</v>
          </cell>
          <cell r="L6504">
            <v>132750</v>
          </cell>
        </row>
        <row r="6505">
          <cell r="B6505">
            <v>15000000</v>
          </cell>
          <cell r="C6505">
            <v>40030</v>
          </cell>
          <cell r="F6505">
            <v>12044480.4</v>
          </cell>
          <cell r="G6505">
            <v>686630</v>
          </cell>
          <cell r="H6505">
            <v>35.950000000000003</v>
          </cell>
          <cell r="I6505">
            <v>0.35950000000000004</v>
          </cell>
          <cell r="J6505">
            <v>40060</v>
          </cell>
          <cell r="K6505">
            <v>41125</v>
          </cell>
          <cell r="L6505">
            <v>292500</v>
          </cell>
        </row>
        <row r="6506">
          <cell r="B6506">
            <v>12000000</v>
          </cell>
          <cell r="C6506">
            <v>40030</v>
          </cell>
          <cell r="F6506">
            <v>7598918.79</v>
          </cell>
          <cell r="G6506">
            <v>708824</v>
          </cell>
          <cell r="H6506">
            <v>36.04</v>
          </cell>
          <cell r="I6506">
            <v>0.3604</v>
          </cell>
          <cell r="J6506">
            <v>40060</v>
          </cell>
          <cell r="K6506">
            <v>40759</v>
          </cell>
          <cell r="L6506">
            <v>318600</v>
          </cell>
        </row>
        <row r="6507">
          <cell r="B6507">
            <v>5000000</v>
          </cell>
          <cell r="C6507">
            <v>40030</v>
          </cell>
          <cell r="F6507">
            <v>2322853.2599999998</v>
          </cell>
          <cell r="G6507">
            <v>377777</v>
          </cell>
          <cell r="H6507">
            <v>41.5</v>
          </cell>
          <cell r="I6507">
            <v>0.41499999999999998</v>
          </cell>
          <cell r="J6507">
            <v>40060</v>
          </cell>
          <cell r="K6507">
            <v>40578</v>
          </cell>
          <cell r="L6507">
            <v>132500</v>
          </cell>
        </row>
        <row r="6508">
          <cell r="B6508">
            <v>4200000</v>
          </cell>
          <cell r="C6508">
            <v>40030</v>
          </cell>
          <cell r="F6508">
            <v>2991556.64</v>
          </cell>
          <cell r="G6508">
            <v>267394</v>
          </cell>
          <cell r="H6508">
            <v>44.54</v>
          </cell>
          <cell r="I6508">
            <v>0.44540000000000002</v>
          </cell>
          <cell r="J6508">
            <v>40060</v>
          </cell>
          <cell r="K6508">
            <v>40759</v>
          </cell>
          <cell r="L6508">
            <v>111510</v>
          </cell>
        </row>
        <row r="6509">
          <cell r="B6509">
            <v>10000000</v>
          </cell>
          <cell r="C6509">
            <v>40030</v>
          </cell>
          <cell r="F6509">
            <v>4668036.3899999997</v>
          </cell>
          <cell r="G6509">
            <v>755553</v>
          </cell>
          <cell r="H6509">
            <v>41.5</v>
          </cell>
          <cell r="I6509">
            <v>0.41499999999999998</v>
          </cell>
          <cell r="J6509">
            <v>40060</v>
          </cell>
          <cell r="K6509">
            <v>40578</v>
          </cell>
          <cell r="L6509">
            <v>265000</v>
          </cell>
        </row>
        <row r="6510">
          <cell r="B6510">
            <v>10000000</v>
          </cell>
          <cell r="C6510">
            <v>40030</v>
          </cell>
          <cell r="F6510">
            <v>6537652.9100000001</v>
          </cell>
          <cell r="G6510">
            <v>636651</v>
          </cell>
          <cell r="H6510">
            <v>44.54</v>
          </cell>
          <cell r="I6510">
            <v>0.44540000000000002</v>
          </cell>
          <cell r="J6510">
            <v>40060</v>
          </cell>
          <cell r="K6510">
            <v>40759</v>
          </cell>
          <cell r="L6510">
            <v>265500</v>
          </cell>
        </row>
        <row r="6511">
          <cell r="B6511">
            <v>4000000</v>
          </cell>
          <cell r="C6511">
            <v>40030</v>
          </cell>
          <cell r="E6511" t="str">
            <v>Q</v>
          </cell>
          <cell r="F6511">
            <v>1261215.1000000001</v>
          </cell>
          <cell r="G6511">
            <v>407325</v>
          </cell>
          <cell r="H6511">
            <v>38.729999999999997</v>
          </cell>
          <cell r="I6511">
            <v>0.38729999999999998</v>
          </cell>
          <cell r="J6511">
            <v>40060</v>
          </cell>
          <cell r="K6511">
            <v>40394</v>
          </cell>
          <cell r="L6511">
            <v>106000</v>
          </cell>
        </row>
        <row r="6512">
          <cell r="B6512">
            <v>18000000</v>
          </cell>
          <cell r="C6512">
            <v>40030</v>
          </cell>
          <cell r="E6512" t="str">
            <v>Q</v>
          </cell>
          <cell r="F6512">
            <v>14416888.439999999</v>
          </cell>
          <cell r="G6512">
            <v>1063236</v>
          </cell>
          <cell r="H6512">
            <v>36.04</v>
          </cell>
          <cell r="I6512">
            <v>0.3604</v>
          </cell>
          <cell r="J6512">
            <v>40060</v>
          </cell>
          <cell r="K6512">
            <v>40759</v>
          </cell>
          <cell r="L6512">
            <v>477900</v>
          </cell>
        </row>
        <row r="6513">
          <cell r="B6513">
            <v>17000000</v>
          </cell>
          <cell r="C6513">
            <v>40030</v>
          </cell>
          <cell r="E6513" t="str">
            <v>R</v>
          </cell>
          <cell r="F6513">
            <v>15387604.9</v>
          </cell>
          <cell r="G6513">
            <v>708519</v>
          </cell>
          <cell r="H6513">
            <v>28.58</v>
          </cell>
          <cell r="I6513">
            <v>0.2858</v>
          </cell>
          <cell r="J6513">
            <v>40060</v>
          </cell>
          <cell r="K6513">
            <v>41125</v>
          </cell>
          <cell r="L6513">
            <v>244800</v>
          </cell>
        </row>
        <row r="6514">
          <cell r="B6514">
            <v>14500000</v>
          </cell>
          <cell r="C6514">
            <v>40030</v>
          </cell>
          <cell r="F6514">
            <v>9170347.5500000007</v>
          </cell>
          <cell r="G6514">
            <v>805744</v>
          </cell>
          <cell r="H6514">
            <v>29.33</v>
          </cell>
          <cell r="I6514">
            <v>0.29330000000000001</v>
          </cell>
          <cell r="J6514">
            <v>40060</v>
          </cell>
          <cell r="K6514">
            <v>40759</v>
          </cell>
          <cell r="L6514">
            <v>238525</v>
          </cell>
        </row>
        <row r="6515">
          <cell r="B6515">
            <v>6900000</v>
          </cell>
          <cell r="C6515">
            <v>40030</v>
          </cell>
          <cell r="F6515">
            <v>4319704.79</v>
          </cell>
          <cell r="G6515">
            <v>397219</v>
          </cell>
          <cell r="H6515">
            <v>33.19</v>
          </cell>
          <cell r="I6515">
            <v>0.33189999999999997</v>
          </cell>
          <cell r="J6515">
            <v>40060</v>
          </cell>
          <cell r="K6515">
            <v>40759</v>
          </cell>
          <cell r="L6515">
            <v>182505</v>
          </cell>
        </row>
        <row r="6516">
          <cell r="B6516">
            <v>8000000</v>
          </cell>
          <cell r="C6516">
            <v>40030</v>
          </cell>
          <cell r="E6516" t="str">
            <v>R</v>
          </cell>
          <cell r="F6516">
            <v>7361134.0300000003</v>
          </cell>
          <cell r="G6516">
            <v>509321</v>
          </cell>
          <cell r="H6516">
            <v>44.54</v>
          </cell>
          <cell r="I6516">
            <v>0.44540000000000002</v>
          </cell>
          <cell r="J6516">
            <v>40060</v>
          </cell>
          <cell r="K6516">
            <v>40759</v>
          </cell>
          <cell r="L6516">
            <v>212400</v>
          </cell>
        </row>
        <row r="6517">
          <cell r="B6517">
            <v>10000000</v>
          </cell>
          <cell r="C6517">
            <v>40030</v>
          </cell>
          <cell r="F6517">
            <v>5862649.4299999997</v>
          </cell>
          <cell r="G6517">
            <v>636651</v>
          </cell>
          <cell r="H6517">
            <v>44.54</v>
          </cell>
          <cell r="I6517">
            <v>0.44540000000000002</v>
          </cell>
          <cell r="J6517">
            <v>40060</v>
          </cell>
          <cell r="K6517">
            <v>40759</v>
          </cell>
          <cell r="L6517">
            <v>265500</v>
          </cell>
        </row>
        <row r="6518">
          <cell r="B6518">
            <v>5000000</v>
          </cell>
          <cell r="C6518">
            <v>40030</v>
          </cell>
          <cell r="F6518">
            <v>478060.83</v>
          </cell>
          <cell r="G6518">
            <v>509157</v>
          </cell>
          <cell r="H6518">
            <v>38.729999999999997</v>
          </cell>
          <cell r="I6518">
            <v>0.38729999999999998</v>
          </cell>
          <cell r="J6518">
            <v>40060</v>
          </cell>
          <cell r="K6518">
            <v>40394</v>
          </cell>
          <cell r="L6518">
            <v>132500</v>
          </cell>
        </row>
        <row r="6519">
          <cell r="B6519">
            <v>5000000</v>
          </cell>
          <cell r="C6519">
            <v>40030</v>
          </cell>
          <cell r="E6519" t="str">
            <v>R</v>
          </cell>
          <cell r="F6519">
            <v>4543159.3</v>
          </cell>
          <cell r="G6519">
            <v>318326</v>
          </cell>
          <cell r="H6519">
            <v>44.54</v>
          </cell>
          <cell r="I6519">
            <v>0.44540000000000002</v>
          </cell>
          <cell r="J6519">
            <v>40060</v>
          </cell>
          <cell r="K6519">
            <v>40759</v>
          </cell>
          <cell r="L6519">
            <v>132750</v>
          </cell>
        </row>
        <row r="6520">
          <cell r="B6520">
            <v>4000000</v>
          </cell>
          <cell r="C6520">
            <v>40030</v>
          </cell>
          <cell r="E6520" t="str">
            <v>R</v>
          </cell>
          <cell r="F6520">
            <v>1959317.72</v>
          </cell>
          <cell r="G6520">
            <v>407325</v>
          </cell>
          <cell r="H6520">
            <v>38.729999999999997</v>
          </cell>
          <cell r="I6520">
            <v>0.38729999999999998</v>
          </cell>
          <cell r="J6520">
            <v>40060</v>
          </cell>
          <cell r="K6520">
            <v>40394</v>
          </cell>
          <cell r="L6520">
            <v>106000</v>
          </cell>
        </row>
        <row r="6521">
          <cell r="B6521">
            <v>5000000</v>
          </cell>
          <cell r="C6521">
            <v>40030</v>
          </cell>
          <cell r="F6521">
            <v>598508.4</v>
          </cell>
          <cell r="G6521">
            <v>509157</v>
          </cell>
          <cell r="H6521">
            <v>38.729999999999997</v>
          </cell>
          <cell r="I6521">
            <v>0.38729999999999998</v>
          </cell>
          <cell r="J6521">
            <v>40060</v>
          </cell>
          <cell r="K6521">
            <v>40394</v>
          </cell>
          <cell r="L6521">
            <v>132500</v>
          </cell>
        </row>
        <row r="6522">
          <cell r="B6522">
            <v>7000000</v>
          </cell>
          <cell r="C6522">
            <v>40030</v>
          </cell>
          <cell r="F6522">
            <v>671171.19</v>
          </cell>
          <cell r="G6522">
            <v>712819</v>
          </cell>
          <cell r="H6522">
            <v>38.729999999999997</v>
          </cell>
          <cell r="I6522">
            <v>0.38729999999999998</v>
          </cell>
          <cell r="J6522">
            <v>40060</v>
          </cell>
          <cell r="K6522">
            <v>40394</v>
          </cell>
          <cell r="L6522">
            <v>185500</v>
          </cell>
        </row>
        <row r="6523">
          <cell r="B6523">
            <v>3000000</v>
          </cell>
          <cell r="C6523">
            <v>40030</v>
          </cell>
          <cell r="F6523">
            <v>1751290.82</v>
          </cell>
          <cell r="G6523">
            <v>190996</v>
          </cell>
          <cell r="H6523">
            <v>44.54</v>
          </cell>
          <cell r="I6523">
            <v>0.44540000000000002</v>
          </cell>
          <cell r="J6523">
            <v>40060</v>
          </cell>
          <cell r="K6523">
            <v>40759</v>
          </cell>
          <cell r="L6523">
            <v>79650</v>
          </cell>
        </row>
        <row r="6524">
          <cell r="B6524">
            <v>5000000</v>
          </cell>
          <cell r="C6524">
            <v>40030</v>
          </cell>
          <cell r="F6524">
            <v>587445.07999999996</v>
          </cell>
          <cell r="G6524">
            <v>509157</v>
          </cell>
          <cell r="H6524">
            <v>38.729999999999997</v>
          </cell>
          <cell r="I6524">
            <v>0.38729999999999998</v>
          </cell>
          <cell r="J6524">
            <v>40060</v>
          </cell>
          <cell r="K6524">
            <v>40394</v>
          </cell>
          <cell r="L6524">
            <v>132500</v>
          </cell>
        </row>
        <row r="6525">
          <cell r="B6525">
            <v>4500000</v>
          </cell>
          <cell r="C6525">
            <v>40030</v>
          </cell>
          <cell r="F6525">
            <v>432928.07</v>
          </cell>
          <cell r="G6525">
            <v>458241</v>
          </cell>
          <cell r="H6525">
            <v>38.729999999999997</v>
          </cell>
          <cell r="I6525">
            <v>0.38729999999999998</v>
          </cell>
          <cell r="J6525">
            <v>40060</v>
          </cell>
          <cell r="K6525">
            <v>40394</v>
          </cell>
          <cell r="L6525">
            <v>119250</v>
          </cell>
        </row>
        <row r="6526">
          <cell r="B6526">
            <v>3000000</v>
          </cell>
          <cell r="C6526">
            <v>40030</v>
          </cell>
          <cell r="F6526">
            <v>1394116.52</v>
          </cell>
          <cell r="G6526">
            <v>226666</v>
          </cell>
          <cell r="H6526">
            <v>41.5</v>
          </cell>
          <cell r="I6526">
            <v>0.41499999999999998</v>
          </cell>
          <cell r="J6526">
            <v>40060</v>
          </cell>
          <cell r="K6526">
            <v>40578</v>
          </cell>
          <cell r="L6526">
            <v>79500</v>
          </cell>
        </row>
        <row r="6527">
          <cell r="B6527">
            <v>10000000</v>
          </cell>
          <cell r="C6527">
            <v>40030</v>
          </cell>
          <cell r="F6527">
            <v>8402144.1799999997</v>
          </cell>
          <cell r="G6527">
            <v>552789</v>
          </cell>
          <cell r="H6527">
            <v>51.88</v>
          </cell>
          <cell r="I6527">
            <v>0.51880000000000004</v>
          </cell>
          <cell r="J6527">
            <v>40060</v>
          </cell>
          <cell r="K6527">
            <v>41125</v>
          </cell>
          <cell r="L6527">
            <v>195000</v>
          </cell>
        </row>
        <row r="6528">
          <cell r="B6528">
            <v>5500000</v>
          </cell>
          <cell r="C6528">
            <v>40030</v>
          </cell>
          <cell r="F6528">
            <v>4738585.1399999997</v>
          </cell>
          <cell r="G6528">
            <v>304034</v>
          </cell>
          <cell r="H6528">
            <v>51.88</v>
          </cell>
          <cell r="I6528">
            <v>0.51880000000000004</v>
          </cell>
          <cell r="J6528">
            <v>40060</v>
          </cell>
          <cell r="K6528">
            <v>41125</v>
          </cell>
          <cell r="L6528">
            <v>107250</v>
          </cell>
        </row>
        <row r="6529">
          <cell r="B6529">
            <v>20000000</v>
          </cell>
          <cell r="C6529">
            <v>40030</v>
          </cell>
          <cell r="F6529">
            <v>16045750.02</v>
          </cell>
          <cell r="G6529">
            <v>915507</v>
          </cell>
          <cell r="H6529">
            <v>35.950000000000003</v>
          </cell>
          <cell r="I6529">
            <v>0.35950000000000004</v>
          </cell>
          <cell r="J6529">
            <v>40060</v>
          </cell>
          <cell r="K6529">
            <v>41125</v>
          </cell>
          <cell r="L6529">
            <v>390000</v>
          </cell>
        </row>
        <row r="6530">
          <cell r="B6530">
            <v>5000000</v>
          </cell>
          <cell r="C6530">
            <v>40030</v>
          </cell>
          <cell r="F6530">
            <v>3370938.72</v>
          </cell>
          <cell r="G6530">
            <v>318326</v>
          </cell>
          <cell r="H6530">
            <v>44.54</v>
          </cell>
          <cell r="I6530">
            <v>0.44540000000000002</v>
          </cell>
          <cell r="J6530">
            <v>40060</v>
          </cell>
          <cell r="K6530">
            <v>40759</v>
          </cell>
          <cell r="L6530">
            <v>132750</v>
          </cell>
        </row>
        <row r="6531">
          <cell r="B6531">
            <v>4000000</v>
          </cell>
          <cell r="C6531">
            <v>40030</v>
          </cell>
          <cell r="F6531">
            <v>737955.92</v>
          </cell>
          <cell r="G6531">
            <v>407325</v>
          </cell>
          <cell r="H6531">
            <v>38.729999999999997</v>
          </cell>
          <cell r="I6531">
            <v>0.38729999999999998</v>
          </cell>
          <cell r="J6531">
            <v>40060</v>
          </cell>
          <cell r="K6531">
            <v>40394</v>
          </cell>
          <cell r="L6531">
            <v>106000</v>
          </cell>
        </row>
        <row r="6532">
          <cell r="B6532">
            <v>3000000</v>
          </cell>
          <cell r="C6532">
            <v>40030</v>
          </cell>
          <cell r="F6532">
            <v>1395015.67</v>
          </cell>
          <cell r="G6532">
            <v>226666</v>
          </cell>
          <cell r="H6532">
            <v>41.5</v>
          </cell>
          <cell r="I6532">
            <v>0.41499999999999998</v>
          </cell>
          <cell r="J6532">
            <v>40060</v>
          </cell>
          <cell r="K6532">
            <v>40578</v>
          </cell>
          <cell r="L6532">
            <v>79500</v>
          </cell>
        </row>
        <row r="6533">
          <cell r="B6533">
            <v>6000000</v>
          </cell>
          <cell r="C6533">
            <v>40030</v>
          </cell>
          <cell r="D6533" t="str">
            <v>A</v>
          </cell>
          <cell r="E6533" t="str">
            <v>T</v>
          </cell>
          <cell r="F6533">
            <v>6440000.5499999998</v>
          </cell>
          <cell r="G6533">
            <v>381991</v>
          </cell>
          <cell r="H6533">
            <v>44.54</v>
          </cell>
          <cell r="I6533">
            <v>0.44540000000000002</v>
          </cell>
          <cell r="J6533">
            <v>40060</v>
          </cell>
          <cell r="K6533">
            <v>40759</v>
          </cell>
          <cell r="L6533">
            <v>159300</v>
          </cell>
        </row>
        <row r="6534">
          <cell r="B6534">
            <v>12000000</v>
          </cell>
          <cell r="C6534">
            <v>40030</v>
          </cell>
          <cell r="F6534">
            <v>9702646.7799999993</v>
          </cell>
          <cell r="G6534">
            <v>549304</v>
          </cell>
          <cell r="H6534">
            <v>35.950000000000003</v>
          </cell>
          <cell r="I6534">
            <v>0.35950000000000004</v>
          </cell>
          <cell r="J6534">
            <v>40060</v>
          </cell>
          <cell r="K6534">
            <v>41125</v>
          </cell>
          <cell r="L6534">
            <v>234000</v>
          </cell>
        </row>
        <row r="6535">
          <cell r="B6535">
            <v>6500000</v>
          </cell>
          <cell r="C6535">
            <v>40030</v>
          </cell>
          <cell r="F6535">
            <v>5419441.1799999997</v>
          </cell>
          <cell r="G6535">
            <v>359313</v>
          </cell>
          <cell r="H6535">
            <v>51.88</v>
          </cell>
          <cell r="I6535">
            <v>0.51880000000000004</v>
          </cell>
          <cell r="J6535">
            <v>40060</v>
          </cell>
          <cell r="K6535">
            <v>41125</v>
          </cell>
          <cell r="L6535">
            <v>126750</v>
          </cell>
        </row>
        <row r="6536">
          <cell r="B6536">
            <v>12000000</v>
          </cell>
          <cell r="C6536">
            <v>40030</v>
          </cell>
          <cell r="F6536">
            <v>9747967.8300000001</v>
          </cell>
          <cell r="G6536">
            <v>549304</v>
          </cell>
          <cell r="H6536">
            <v>35.950000000000003</v>
          </cell>
          <cell r="I6536">
            <v>0.35950000000000004</v>
          </cell>
          <cell r="J6536">
            <v>40060</v>
          </cell>
          <cell r="K6536">
            <v>41125</v>
          </cell>
          <cell r="L6536">
            <v>234000</v>
          </cell>
        </row>
        <row r="6537">
          <cell r="B6537">
            <v>10000000</v>
          </cell>
          <cell r="C6537">
            <v>40030</v>
          </cell>
          <cell r="F6537">
            <v>6513629.8700000001</v>
          </cell>
          <cell r="G6537">
            <v>636651</v>
          </cell>
          <cell r="H6537">
            <v>44.54</v>
          </cell>
          <cell r="I6537">
            <v>0.44540000000000002</v>
          </cell>
          <cell r="J6537">
            <v>40060</v>
          </cell>
          <cell r="K6537">
            <v>40759</v>
          </cell>
          <cell r="L6537">
            <v>265500</v>
          </cell>
        </row>
        <row r="6538">
          <cell r="B6538">
            <v>5000000</v>
          </cell>
          <cell r="C6538">
            <v>40030</v>
          </cell>
          <cell r="F6538">
            <v>4205616.83</v>
          </cell>
          <cell r="G6538">
            <v>276395</v>
          </cell>
          <cell r="H6538">
            <v>51.88</v>
          </cell>
          <cell r="I6538">
            <v>0.51880000000000004</v>
          </cell>
          <cell r="J6538">
            <v>40060</v>
          </cell>
          <cell r="K6538">
            <v>41125</v>
          </cell>
          <cell r="L6538">
            <v>97500</v>
          </cell>
        </row>
        <row r="6539">
          <cell r="B6539">
            <v>4500000</v>
          </cell>
          <cell r="C6539">
            <v>40030</v>
          </cell>
          <cell r="F6539">
            <v>2648236.34</v>
          </cell>
          <cell r="G6539">
            <v>286493</v>
          </cell>
          <cell r="H6539">
            <v>44.54</v>
          </cell>
          <cell r="I6539">
            <v>0.44540000000000002</v>
          </cell>
          <cell r="J6539">
            <v>40060</v>
          </cell>
          <cell r="K6539">
            <v>40759</v>
          </cell>
          <cell r="L6539">
            <v>119475</v>
          </cell>
        </row>
        <row r="6540">
          <cell r="B6540">
            <v>6000000</v>
          </cell>
          <cell r="C6540">
            <v>40030</v>
          </cell>
          <cell r="F6540">
            <v>4333819.99</v>
          </cell>
          <cell r="G6540">
            <v>381991</v>
          </cell>
          <cell r="H6540">
            <v>44.54</v>
          </cell>
          <cell r="I6540">
            <v>0.44540000000000002</v>
          </cell>
          <cell r="J6540">
            <v>40060</v>
          </cell>
          <cell r="K6540">
            <v>40759</v>
          </cell>
          <cell r="L6540">
            <v>159300</v>
          </cell>
        </row>
        <row r="6541">
          <cell r="B6541">
            <v>8000000</v>
          </cell>
          <cell r="C6541">
            <v>40030</v>
          </cell>
          <cell r="F6541">
            <v>5210759.09</v>
          </cell>
          <cell r="G6541">
            <v>509321</v>
          </cell>
          <cell r="H6541">
            <v>44.54</v>
          </cell>
          <cell r="I6541">
            <v>0.44540000000000002</v>
          </cell>
          <cell r="J6541">
            <v>40060</v>
          </cell>
          <cell r="K6541">
            <v>40759</v>
          </cell>
          <cell r="L6541">
            <v>212400</v>
          </cell>
        </row>
        <row r="6542">
          <cell r="B6542">
            <v>14000000</v>
          </cell>
          <cell r="C6542">
            <v>40030</v>
          </cell>
          <cell r="F6542">
            <v>11195248.050000001</v>
          </cell>
          <cell r="G6542">
            <v>640855</v>
          </cell>
          <cell r="H6542">
            <v>35.950000000000003</v>
          </cell>
          <cell r="I6542">
            <v>0.35950000000000004</v>
          </cell>
          <cell r="J6542">
            <v>40060</v>
          </cell>
          <cell r="K6542">
            <v>41125</v>
          </cell>
          <cell r="L6542">
            <v>273000</v>
          </cell>
        </row>
        <row r="6543">
          <cell r="B6543">
            <v>3000000</v>
          </cell>
          <cell r="C6543">
            <v>40030</v>
          </cell>
          <cell r="E6543" t="str">
            <v>Q</v>
          </cell>
          <cell r="F6543">
            <v>1107462.55</v>
          </cell>
          <cell r="G6543">
            <v>305494</v>
          </cell>
          <cell r="H6543">
            <v>38.729999999999997</v>
          </cell>
          <cell r="I6543">
            <v>0.38729999999999998</v>
          </cell>
          <cell r="J6543">
            <v>40060</v>
          </cell>
          <cell r="K6543">
            <v>40394</v>
          </cell>
          <cell r="L6543">
            <v>79500</v>
          </cell>
        </row>
        <row r="6544">
          <cell r="B6544">
            <v>12000000</v>
          </cell>
          <cell r="C6544">
            <v>40030</v>
          </cell>
          <cell r="F6544">
            <v>7667380</v>
          </cell>
          <cell r="G6544">
            <v>708824</v>
          </cell>
          <cell r="H6544">
            <v>36.04</v>
          </cell>
          <cell r="I6544">
            <v>0.3604</v>
          </cell>
          <cell r="J6544">
            <v>40060</v>
          </cell>
          <cell r="K6544">
            <v>40759</v>
          </cell>
          <cell r="L6544">
            <v>318600</v>
          </cell>
        </row>
        <row r="6545">
          <cell r="B6545">
            <v>10000000</v>
          </cell>
          <cell r="C6545">
            <v>40030</v>
          </cell>
          <cell r="D6545" t="str">
            <v>A</v>
          </cell>
          <cell r="F6545">
            <v>7167060.54</v>
          </cell>
          <cell r="G6545">
            <v>636651</v>
          </cell>
          <cell r="H6545">
            <v>44.54</v>
          </cell>
          <cell r="I6545">
            <v>0.44540000000000002</v>
          </cell>
          <cell r="J6545">
            <v>40060</v>
          </cell>
          <cell r="K6545">
            <v>40759</v>
          </cell>
          <cell r="L6545">
            <v>265500</v>
          </cell>
        </row>
        <row r="6546">
          <cell r="B6546">
            <v>10000000</v>
          </cell>
          <cell r="C6546">
            <v>40030</v>
          </cell>
          <cell r="F6546">
            <v>6072507.0199999996</v>
          </cell>
          <cell r="G6546">
            <v>636651</v>
          </cell>
          <cell r="H6546">
            <v>44.54</v>
          </cell>
          <cell r="I6546">
            <v>0.44540000000000002</v>
          </cell>
          <cell r="J6546">
            <v>40060</v>
          </cell>
          <cell r="K6546">
            <v>40759</v>
          </cell>
          <cell r="L6546">
            <v>265500</v>
          </cell>
        </row>
        <row r="6547">
          <cell r="B6547">
            <v>10000000</v>
          </cell>
          <cell r="C6547">
            <v>40030</v>
          </cell>
          <cell r="E6547" t="str">
            <v>R</v>
          </cell>
          <cell r="F6547">
            <v>7392433.7000000002</v>
          </cell>
          <cell r="G6547">
            <v>755553</v>
          </cell>
          <cell r="H6547">
            <v>41.5</v>
          </cell>
          <cell r="I6547">
            <v>0.41499999999999998</v>
          </cell>
          <cell r="J6547">
            <v>40060</v>
          </cell>
          <cell r="K6547">
            <v>40578</v>
          </cell>
          <cell r="L6547">
            <v>265000</v>
          </cell>
        </row>
        <row r="6548">
          <cell r="B6548">
            <v>8000000</v>
          </cell>
          <cell r="C6548">
            <v>40030</v>
          </cell>
          <cell r="D6548" t="str">
            <v>A</v>
          </cell>
          <cell r="E6548" t="str">
            <v>R</v>
          </cell>
          <cell r="F6548">
            <v>7408308.0800000001</v>
          </cell>
          <cell r="G6548">
            <v>509321</v>
          </cell>
          <cell r="H6548">
            <v>44.54</v>
          </cell>
          <cell r="I6548">
            <v>0.44540000000000002</v>
          </cell>
          <cell r="J6548">
            <v>40060</v>
          </cell>
          <cell r="K6548">
            <v>40759</v>
          </cell>
          <cell r="L6548">
            <v>212400</v>
          </cell>
        </row>
        <row r="6549">
          <cell r="B6549">
            <v>12000000</v>
          </cell>
          <cell r="C6549">
            <v>40030</v>
          </cell>
          <cell r="F6549">
            <v>9625234.6099999994</v>
          </cell>
          <cell r="G6549">
            <v>549304</v>
          </cell>
          <cell r="H6549">
            <v>35.950000000000003</v>
          </cell>
          <cell r="I6549">
            <v>0.35950000000000004</v>
          </cell>
          <cell r="J6549">
            <v>40060</v>
          </cell>
          <cell r="K6549">
            <v>41125</v>
          </cell>
          <cell r="L6549">
            <v>234000</v>
          </cell>
        </row>
        <row r="6550">
          <cell r="B6550">
            <v>18000000</v>
          </cell>
          <cell r="C6550">
            <v>40030</v>
          </cell>
          <cell r="F6550">
            <v>13256707.35</v>
          </cell>
          <cell r="G6550">
            <v>918644</v>
          </cell>
          <cell r="H6550">
            <v>36.03</v>
          </cell>
          <cell r="I6550">
            <v>0.36030000000000001</v>
          </cell>
          <cell r="J6550">
            <v>40060</v>
          </cell>
          <cell r="K6550">
            <v>40943</v>
          </cell>
          <cell r="L6550">
            <v>441000</v>
          </cell>
        </row>
        <row r="6551">
          <cell r="B6551">
            <v>6500000</v>
          </cell>
          <cell r="C6551">
            <v>40030</v>
          </cell>
          <cell r="F6551">
            <v>3821748.67</v>
          </cell>
          <cell r="G6551">
            <v>413824</v>
          </cell>
          <cell r="H6551">
            <v>44.54</v>
          </cell>
          <cell r="I6551">
            <v>0.44540000000000002</v>
          </cell>
          <cell r="J6551">
            <v>40060</v>
          </cell>
          <cell r="K6551">
            <v>40759</v>
          </cell>
          <cell r="L6551">
            <v>172575</v>
          </cell>
        </row>
        <row r="6552">
          <cell r="B6552">
            <v>12500000</v>
          </cell>
          <cell r="C6552">
            <v>40030</v>
          </cell>
          <cell r="F6552">
            <v>7140960.7800000003</v>
          </cell>
          <cell r="G6552">
            <v>738358</v>
          </cell>
          <cell r="H6552">
            <v>36.04</v>
          </cell>
          <cell r="I6552">
            <v>0.3604</v>
          </cell>
          <cell r="J6552">
            <v>40060</v>
          </cell>
          <cell r="K6552">
            <v>40759</v>
          </cell>
          <cell r="L6552">
            <v>331875</v>
          </cell>
        </row>
        <row r="6553">
          <cell r="B6553">
            <v>6000000</v>
          </cell>
          <cell r="C6553">
            <v>40031</v>
          </cell>
          <cell r="D6553" t="str">
            <v>A</v>
          </cell>
          <cell r="E6553" t="str">
            <v>S</v>
          </cell>
          <cell r="F6553">
            <v>5807663.5999999996</v>
          </cell>
          <cell r="G6553">
            <v>381991</v>
          </cell>
          <cell r="H6553">
            <v>44.54</v>
          </cell>
          <cell r="I6553">
            <v>0.44540000000000002</v>
          </cell>
          <cell r="J6553">
            <v>40060</v>
          </cell>
          <cell r="K6553">
            <v>40759</v>
          </cell>
          <cell r="L6553">
            <v>159300</v>
          </cell>
        </row>
        <row r="6554">
          <cell r="B6554">
            <v>4700000</v>
          </cell>
          <cell r="C6554">
            <v>40031</v>
          </cell>
          <cell r="E6554" t="str">
            <v>Q</v>
          </cell>
          <cell r="F6554">
            <v>3930195.98</v>
          </cell>
          <cell r="G6554">
            <v>261173</v>
          </cell>
          <cell r="H6554">
            <v>29.33</v>
          </cell>
          <cell r="I6554">
            <v>0.29330000000000001</v>
          </cell>
          <cell r="J6554">
            <v>40060</v>
          </cell>
          <cell r="K6554">
            <v>40759</v>
          </cell>
          <cell r="L6554">
            <v>77315</v>
          </cell>
        </row>
        <row r="6555">
          <cell r="B6555">
            <v>7500000</v>
          </cell>
          <cell r="C6555">
            <v>40031</v>
          </cell>
          <cell r="F6555">
            <v>5111546.59</v>
          </cell>
          <cell r="G6555">
            <v>477489</v>
          </cell>
          <cell r="H6555">
            <v>44.54</v>
          </cell>
          <cell r="I6555">
            <v>0.44540000000000002</v>
          </cell>
          <cell r="J6555">
            <v>40060</v>
          </cell>
          <cell r="K6555">
            <v>40759</v>
          </cell>
          <cell r="L6555">
            <v>199125</v>
          </cell>
        </row>
        <row r="6556">
          <cell r="B6556">
            <v>10000000</v>
          </cell>
          <cell r="C6556">
            <v>40031</v>
          </cell>
          <cell r="F6556">
            <v>6732915.8200000003</v>
          </cell>
          <cell r="G6556">
            <v>636651</v>
          </cell>
          <cell r="H6556">
            <v>44.54</v>
          </cell>
          <cell r="I6556">
            <v>0.44540000000000002</v>
          </cell>
          <cell r="J6556">
            <v>40060</v>
          </cell>
          <cell r="K6556">
            <v>40759</v>
          </cell>
          <cell r="L6556">
            <v>265500</v>
          </cell>
        </row>
        <row r="6557">
          <cell r="B6557">
            <v>4500000</v>
          </cell>
          <cell r="C6557">
            <v>40031</v>
          </cell>
          <cell r="D6557" t="str">
            <v>A</v>
          </cell>
          <cell r="E6557" t="str">
            <v>S</v>
          </cell>
          <cell r="F6557">
            <v>5351786.38</v>
          </cell>
          <cell r="G6557">
            <v>248756</v>
          </cell>
          <cell r="H6557">
            <v>51.88</v>
          </cell>
          <cell r="I6557">
            <v>0.51880000000000004</v>
          </cell>
          <cell r="J6557">
            <v>40060</v>
          </cell>
          <cell r="K6557">
            <v>41125</v>
          </cell>
          <cell r="L6557">
            <v>87750</v>
          </cell>
        </row>
        <row r="6558">
          <cell r="B6558">
            <v>12000000</v>
          </cell>
          <cell r="C6558">
            <v>40031</v>
          </cell>
          <cell r="F6558">
            <v>9532766.5199999996</v>
          </cell>
          <cell r="G6558">
            <v>549304</v>
          </cell>
          <cell r="H6558">
            <v>35.950000000000003</v>
          </cell>
          <cell r="I6558">
            <v>0.35950000000000004</v>
          </cell>
          <cell r="J6558">
            <v>40060</v>
          </cell>
          <cell r="K6558">
            <v>41125</v>
          </cell>
          <cell r="L6558">
            <v>234000</v>
          </cell>
        </row>
        <row r="6559">
          <cell r="B6559">
            <v>10000000</v>
          </cell>
          <cell r="C6559">
            <v>40031</v>
          </cell>
          <cell r="E6559" t="str">
            <v>P</v>
          </cell>
          <cell r="F6559">
            <v>6850532.2400000002</v>
          </cell>
          <cell r="G6559">
            <v>636651</v>
          </cell>
          <cell r="H6559">
            <v>44.54</v>
          </cell>
          <cell r="I6559">
            <v>0.44540000000000002</v>
          </cell>
          <cell r="J6559">
            <v>40060</v>
          </cell>
          <cell r="K6559">
            <v>40759</v>
          </cell>
          <cell r="L6559">
            <v>265500</v>
          </cell>
        </row>
        <row r="6560">
          <cell r="B6560">
            <v>10000000</v>
          </cell>
          <cell r="C6560">
            <v>40031</v>
          </cell>
          <cell r="F6560">
            <v>6436836.9400000004</v>
          </cell>
          <cell r="G6560">
            <v>636651</v>
          </cell>
          <cell r="H6560">
            <v>44.54</v>
          </cell>
          <cell r="I6560">
            <v>0.44540000000000002</v>
          </cell>
          <cell r="J6560">
            <v>40060</v>
          </cell>
          <cell r="K6560">
            <v>40759</v>
          </cell>
          <cell r="L6560">
            <v>265500</v>
          </cell>
        </row>
        <row r="6561">
          <cell r="B6561">
            <v>18000000</v>
          </cell>
          <cell r="C6561">
            <v>40031</v>
          </cell>
          <cell r="F6561">
            <v>14647983.75</v>
          </cell>
          <cell r="G6561">
            <v>823956</v>
          </cell>
          <cell r="H6561">
            <v>35.950000000000003</v>
          </cell>
          <cell r="I6561">
            <v>0.35950000000000004</v>
          </cell>
          <cell r="J6561">
            <v>40060</v>
          </cell>
          <cell r="K6561">
            <v>41125</v>
          </cell>
          <cell r="L6561">
            <v>351000</v>
          </cell>
        </row>
        <row r="6562">
          <cell r="B6562">
            <v>4000000</v>
          </cell>
          <cell r="C6562">
            <v>40031</v>
          </cell>
          <cell r="D6562" t="str">
            <v>A</v>
          </cell>
          <cell r="E6562" t="str">
            <v>P</v>
          </cell>
          <cell r="F6562">
            <v>1359358.14</v>
          </cell>
          <cell r="G6562">
            <v>407325</v>
          </cell>
          <cell r="H6562">
            <v>38.729999999999997</v>
          </cell>
          <cell r="I6562">
            <v>0.38729999999999998</v>
          </cell>
          <cell r="J6562">
            <v>40060</v>
          </cell>
          <cell r="K6562">
            <v>40394</v>
          </cell>
          <cell r="L6562">
            <v>106000</v>
          </cell>
        </row>
        <row r="6563">
          <cell r="B6563">
            <v>5000000</v>
          </cell>
          <cell r="C6563">
            <v>40031</v>
          </cell>
          <cell r="F6563">
            <v>480951.79</v>
          </cell>
          <cell r="G6563">
            <v>509157</v>
          </cell>
          <cell r="H6563">
            <v>38.729999999999997</v>
          </cell>
          <cell r="I6563">
            <v>0.38729999999999998</v>
          </cell>
          <cell r="J6563">
            <v>40060</v>
          </cell>
          <cell r="K6563">
            <v>40394</v>
          </cell>
          <cell r="L6563">
            <v>132500</v>
          </cell>
        </row>
        <row r="6564">
          <cell r="B6564">
            <v>12000000</v>
          </cell>
          <cell r="C6564">
            <v>40031</v>
          </cell>
          <cell r="D6564" t="str">
            <v>A</v>
          </cell>
          <cell r="E6564" t="str">
            <v>T</v>
          </cell>
          <cell r="F6564">
            <v>9916236.7899999991</v>
          </cell>
          <cell r="G6564">
            <v>873058</v>
          </cell>
          <cell r="H6564">
            <v>36.090000000000003</v>
          </cell>
          <cell r="I6564">
            <v>0.36090000000000005</v>
          </cell>
          <cell r="J6564">
            <v>40060</v>
          </cell>
          <cell r="K6564">
            <v>40578</v>
          </cell>
          <cell r="L6564">
            <v>318000</v>
          </cell>
        </row>
        <row r="6565">
          <cell r="B6565">
            <v>3000000</v>
          </cell>
          <cell r="C6565">
            <v>40031</v>
          </cell>
          <cell r="F6565">
            <v>1163537.1299999999</v>
          </cell>
          <cell r="G6565">
            <v>226666</v>
          </cell>
          <cell r="H6565">
            <v>41.5</v>
          </cell>
          <cell r="I6565">
            <v>0.41499999999999998</v>
          </cell>
          <cell r="J6565">
            <v>40060</v>
          </cell>
          <cell r="K6565">
            <v>40578</v>
          </cell>
          <cell r="L6565">
            <v>79500</v>
          </cell>
        </row>
        <row r="6566">
          <cell r="B6566">
            <v>4000000</v>
          </cell>
          <cell r="C6566">
            <v>40031</v>
          </cell>
          <cell r="F6566">
            <v>385329.59</v>
          </cell>
          <cell r="G6566">
            <v>407325</v>
          </cell>
          <cell r="H6566">
            <v>38.729999999999997</v>
          </cell>
          <cell r="I6566">
            <v>0.38729999999999998</v>
          </cell>
          <cell r="J6566">
            <v>40060</v>
          </cell>
          <cell r="K6566">
            <v>40394</v>
          </cell>
          <cell r="L6566">
            <v>106000</v>
          </cell>
        </row>
        <row r="6567">
          <cell r="B6567">
            <v>15000000</v>
          </cell>
          <cell r="C6567">
            <v>40031</v>
          </cell>
          <cell r="D6567" t="str">
            <v>A</v>
          </cell>
          <cell r="E6567" t="str">
            <v>S</v>
          </cell>
          <cell r="F6567">
            <v>13927594.49</v>
          </cell>
          <cell r="G6567">
            <v>886030</v>
          </cell>
          <cell r="H6567">
            <v>36.04</v>
          </cell>
          <cell r="I6567">
            <v>0.3604</v>
          </cell>
          <cell r="J6567">
            <v>40060</v>
          </cell>
          <cell r="K6567">
            <v>40759</v>
          </cell>
          <cell r="L6567">
            <v>398250</v>
          </cell>
        </row>
        <row r="6568">
          <cell r="B6568">
            <v>4400000</v>
          </cell>
          <cell r="C6568">
            <v>40031</v>
          </cell>
          <cell r="F6568">
            <v>2033036.7</v>
          </cell>
          <cell r="G6568">
            <v>332443</v>
          </cell>
          <cell r="H6568">
            <v>41.5</v>
          </cell>
          <cell r="I6568">
            <v>0.41499999999999998</v>
          </cell>
          <cell r="J6568">
            <v>40060</v>
          </cell>
          <cell r="K6568">
            <v>40578</v>
          </cell>
          <cell r="L6568">
            <v>116600</v>
          </cell>
        </row>
        <row r="6569">
          <cell r="B6569">
            <v>14500000</v>
          </cell>
          <cell r="C6569">
            <v>40031</v>
          </cell>
          <cell r="F6569">
            <v>11700791.109999999</v>
          </cell>
          <cell r="G6569">
            <v>663743</v>
          </cell>
          <cell r="H6569">
            <v>35.950000000000003</v>
          </cell>
          <cell r="I6569">
            <v>0.35950000000000004</v>
          </cell>
          <cell r="J6569">
            <v>40060</v>
          </cell>
          <cell r="K6569">
            <v>41125</v>
          </cell>
          <cell r="L6569">
            <v>282750</v>
          </cell>
        </row>
        <row r="6570">
          <cell r="B6570">
            <v>3000000</v>
          </cell>
          <cell r="C6570">
            <v>40031</v>
          </cell>
          <cell r="F6570">
            <v>402980.72</v>
          </cell>
          <cell r="G6570">
            <v>291695</v>
          </cell>
          <cell r="H6570">
            <v>29.48</v>
          </cell>
          <cell r="I6570">
            <v>0.29480000000000001</v>
          </cell>
          <cell r="J6570">
            <v>40060</v>
          </cell>
          <cell r="K6570">
            <v>40394</v>
          </cell>
          <cell r="L6570">
            <v>49200</v>
          </cell>
        </row>
        <row r="6571">
          <cell r="B6571">
            <v>20000000</v>
          </cell>
          <cell r="C6571">
            <v>40031</v>
          </cell>
          <cell r="F6571">
            <v>12663652.27</v>
          </cell>
          <cell r="G6571">
            <v>1181373</v>
          </cell>
          <cell r="H6571">
            <v>36.04</v>
          </cell>
          <cell r="I6571">
            <v>0.3604</v>
          </cell>
          <cell r="J6571">
            <v>40060</v>
          </cell>
          <cell r="K6571">
            <v>40759</v>
          </cell>
          <cell r="L6571">
            <v>531000</v>
          </cell>
        </row>
        <row r="6572">
          <cell r="B6572">
            <v>10000000</v>
          </cell>
          <cell r="C6572">
            <v>40031</v>
          </cell>
          <cell r="F6572">
            <v>7833970.3300000001</v>
          </cell>
          <cell r="G6572">
            <v>416776</v>
          </cell>
          <cell r="H6572">
            <v>28.58</v>
          </cell>
          <cell r="I6572">
            <v>0.2858</v>
          </cell>
          <cell r="J6572">
            <v>40060</v>
          </cell>
          <cell r="K6572">
            <v>41125</v>
          </cell>
          <cell r="L6572">
            <v>144000</v>
          </cell>
        </row>
        <row r="6573">
          <cell r="B6573">
            <v>7000000</v>
          </cell>
          <cell r="C6573">
            <v>40031</v>
          </cell>
          <cell r="D6573" t="str">
            <v>A</v>
          </cell>
          <cell r="E6573" t="str">
            <v>S</v>
          </cell>
          <cell r="F6573">
            <v>8160292.1399999997</v>
          </cell>
          <cell r="G6573">
            <v>386953</v>
          </cell>
          <cell r="H6573">
            <v>51.88</v>
          </cell>
          <cell r="I6573">
            <v>0.51880000000000004</v>
          </cell>
          <cell r="J6573">
            <v>40060</v>
          </cell>
          <cell r="K6573">
            <v>41125</v>
          </cell>
          <cell r="L6573">
            <v>136500</v>
          </cell>
        </row>
        <row r="6574">
          <cell r="B6574">
            <v>5000000</v>
          </cell>
          <cell r="C6574">
            <v>40031</v>
          </cell>
          <cell r="F6574">
            <v>3236390.73</v>
          </cell>
          <cell r="G6574">
            <v>318326</v>
          </cell>
          <cell r="H6574">
            <v>44.54</v>
          </cell>
          <cell r="I6574">
            <v>0.44540000000000002</v>
          </cell>
          <cell r="J6574">
            <v>40060</v>
          </cell>
          <cell r="K6574">
            <v>40759</v>
          </cell>
          <cell r="L6574">
            <v>132750</v>
          </cell>
        </row>
        <row r="6575">
          <cell r="B6575">
            <v>10000000</v>
          </cell>
          <cell r="C6575">
            <v>40031</v>
          </cell>
          <cell r="F6575">
            <v>7839421.1500000004</v>
          </cell>
          <cell r="G6575">
            <v>416776</v>
          </cell>
          <cell r="H6575">
            <v>28.58</v>
          </cell>
          <cell r="I6575">
            <v>0.2858</v>
          </cell>
          <cell r="J6575">
            <v>40060</v>
          </cell>
          <cell r="K6575">
            <v>41125</v>
          </cell>
          <cell r="L6575">
            <v>144000</v>
          </cell>
        </row>
        <row r="6576">
          <cell r="B6576">
            <v>3000000</v>
          </cell>
          <cell r="C6576">
            <v>40031</v>
          </cell>
          <cell r="D6576" t="str">
            <v>A</v>
          </cell>
          <cell r="E6576" t="str">
            <v>S</v>
          </cell>
          <cell r="F6576">
            <v>3330379.51</v>
          </cell>
          <cell r="G6576">
            <v>190996</v>
          </cell>
          <cell r="H6576">
            <v>44.54</v>
          </cell>
          <cell r="I6576">
            <v>0.44540000000000002</v>
          </cell>
          <cell r="J6576">
            <v>40060</v>
          </cell>
          <cell r="K6576">
            <v>40759</v>
          </cell>
          <cell r="L6576">
            <v>79650</v>
          </cell>
        </row>
        <row r="6577">
          <cell r="B6577">
            <v>12000000</v>
          </cell>
          <cell r="C6577">
            <v>40031</v>
          </cell>
          <cell r="F6577">
            <v>7387549.6500000004</v>
          </cell>
          <cell r="G6577">
            <v>666823</v>
          </cell>
          <cell r="H6577">
            <v>29.33</v>
          </cell>
          <cell r="I6577">
            <v>0.29330000000000001</v>
          </cell>
          <cell r="J6577">
            <v>40060</v>
          </cell>
          <cell r="K6577">
            <v>40759</v>
          </cell>
          <cell r="L6577">
            <v>197400</v>
          </cell>
        </row>
        <row r="6578">
          <cell r="B6578">
            <v>5000000</v>
          </cell>
          <cell r="C6578">
            <v>40031</v>
          </cell>
          <cell r="F6578">
            <v>3504487.5</v>
          </cell>
          <cell r="G6578">
            <v>318326</v>
          </cell>
          <cell r="H6578">
            <v>44.54</v>
          </cell>
          <cell r="I6578">
            <v>0.44540000000000002</v>
          </cell>
          <cell r="J6578">
            <v>40060</v>
          </cell>
          <cell r="K6578">
            <v>40759</v>
          </cell>
          <cell r="L6578">
            <v>132750</v>
          </cell>
        </row>
        <row r="6579">
          <cell r="B6579">
            <v>10000000</v>
          </cell>
          <cell r="C6579">
            <v>40031</v>
          </cell>
          <cell r="F6579">
            <v>6107245.5</v>
          </cell>
          <cell r="G6579">
            <v>555686</v>
          </cell>
          <cell r="H6579">
            <v>29.33</v>
          </cell>
          <cell r="I6579">
            <v>0.29330000000000001</v>
          </cell>
          <cell r="J6579">
            <v>40060</v>
          </cell>
          <cell r="K6579">
            <v>40759</v>
          </cell>
          <cell r="L6579">
            <v>164500</v>
          </cell>
        </row>
        <row r="6580">
          <cell r="B6580">
            <v>3800000</v>
          </cell>
          <cell r="C6580">
            <v>40031</v>
          </cell>
          <cell r="F6580">
            <v>1267490.75</v>
          </cell>
          <cell r="G6580">
            <v>287110</v>
          </cell>
          <cell r="H6580">
            <v>41.5</v>
          </cell>
          <cell r="I6580">
            <v>0.41499999999999998</v>
          </cell>
          <cell r="J6580">
            <v>40060</v>
          </cell>
          <cell r="K6580">
            <v>40578</v>
          </cell>
          <cell r="L6580">
            <v>100700</v>
          </cell>
        </row>
        <row r="6581">
          <cell r="B6581">
            <v>7000000</v>
          </cell>
          <cell r="C6581">
            <v>40031</v>
          </cell>
          <cell r="D6581" t="str">
            <v>A</v>
          </cell>
          <cell r="E6581" t="str">
            <v>S</v>
          </cell>
          <cell r="F6581">
            <v>7113925.8499999996</v>
          </cell>
          <cell r="G6581">
            <v>445656</v>
          </cell>
          <cell r="H6581">
            <v>44.54</v>
          </cell>
          <cell r="I6581">
            <v>0.44540000000000002</v>
          </cell>
          <cell r="J6581">
            <v>40060</v>
          </cell>
          <cell r="K6581">
            <v>40759</v>
          </cell>
          <cell r="L6581">
            <v>185850</v>
          </cell>
        </row>
        <row r="6582">
          <cell r="B6582">
            <v>10000000</v>
          </cell>
          <cell r="C6582">
            <v>40031</v>
          </cell>
          <cell r="D6582" t="str">
            <v>A</v>
          </cell>
          <cell r="E6582" t="str">
            <v>S</v>
          </cell>
          <cell r="F6582">
            <v>10028804.02</v>
          </cell>
          <cell r="G6582">
            <v>636651</v>
          </cell>
          <cell r="H6582">
            <v>44.54</v>
          </cell>
          <cell r="I6582">
            <v>0.44540000000000002</v>
          </cell>
          <cell r="J6582">
            <v>40060</v>
          </cell>
          <cell r="K6582">
            <v>40759</v>
          </cell>
          <cell r="L6582">
            <v>265500</v>
          </cell>
        </row>
        <row r="6583">
          <cell r="B6583">
            <v>3000000</v>
          </cell>
          <cell r="C6583">
            <v>40031</v>
          </cell>
          <cell r="E6583" t="str">
            <v>P</v>
          </cell>
          <cell r="F6583">
            <v>946048.18</v>
          </cell>
          <cell r="G6583">
            <v>305494</v>
          </cell>
          <cell r="H6583">
            <v>38.729999999999997</v>
          </cell>
          <cell r="I6583">
            <v>0.38729999999999998</v>
          </cell>
          <cell r="J6583">
            <v>40060</v>
          </cell>
          <cell r="K6583">
            <v>40394</v>
          </cell>
          <cell r="L6583">
            <v>79500</v>
          </cell>
        </row>
        <row r="6584">
          <cell r="B6584">
            <v>6000000</v>
          </cell>
          <cell r="C6584">
            <v>40031</v>
          </cell>
          <cell r="D6584" t="str">
            <v>A</v>
          </cell>
          <cell r="E6584" t="str">
            <v>S</v>
          </cell>
          <cell r="F6584">
            <v>5543974.6799999997</v>
          </cell>
          <cell r="G6584">
            <v>453332</v>
          </cell>
          <cell r="H6584">
            <v>41.5</v>
          </cell>
          <cell r="I6584">
            <v>0.41499999999999998</v>
          </cell>
          <cell r="J6584">
            <v>40060</v>
          </cell>
          <cell r="K6584">
            <v>40578</v>
          </cell>
          <cell r="L6584">
            <v>159000</v>
          </cell>
        </row>
        <row r="6585">
          <cell r="B6585">
            <v>10000000</v>
          </cell>
          <cell r="C6585">
            <v>40031</v>
          </cell>
          <cell r="E6585" t="str">
            <v>R</v>
          </cell>
          <cell r="F6585">
            <v>8412700.3599999994</v>
          </cell>
          <cell r="G6585">
            <v>636651</v>
          </cell>
          <cell r="H6585">
            <v>44.54</v>
          </cell>
          <cell r="I6585">
            <v>0.44540000000000002</v>
          </cell>
          <cell r="J6585">
            <v>40060</v>
          </cell>
          <cell r="K6585">
            <v>40759</v>
          </cell>
          <cell r="L6585">
            <v>265500</v>
          </cell>
        </row>
        <row r="6586">
          <cell r="B6586">
            <v>5000000</v>
          </cell>
          <cell r="C6586">
            <v>40031</v>
          </cell>
          <cell r="F6586">
            <v>3260104</v>
          </cell>
          <cell r="G6586">
            <v>318326</v>
          </cell>
          <cell r="H6586">
            <v>44.54</v>
          </cell>
          <cell r="I6586">
            <v>0.44540000000000002</v>
          </cell>
          <cell r="J6586">
            <v>40060</v>
          </cell>
          <cell r="K6586">
            <v>40759</v>
          </cell>
          <cell r="L6586">
            <v>132750</v>
          </cell>
        </row>
        <row r="6587">
          <cell r="B6587">
            <v>7500000</v>
          </cell>
          <cell r="C6587">
            <v>40031</v>
          </cell>
          <cell r="D6587" t="str">
            <v>A</v>
          </cell>
          <cell r="E6587" t="str">
            <v>T</v>
          </cell>
          <cell r="F6587">
            <v>8121934.21</v>
          </cell>
          <cell r="G6587">
            <v>477489</v>
          </cell>
          <cell r="H6587">
            <v>44.54</v>
          </cell>
          <cell r="I6587">
            <v>0.44540000000000002</v>
          </cell>
          <cell r="J6587">
            <v>40060</v>
          </cell>
          <cell r="K6587">
            <v>40759</v>
          </cell>
          <cell r="L6587">
            <v>199125</v>
          </cell>
        </row>
        <row r="6588">
          <cell r="B6588">
            <v>3500000</v>
          </cell>
          <cell r="C6588">
            <v>40032</v>
          </cell>
          <cell r="F6588">
            <v>1334527.77</v>
          </cell>
          <cell r="G6588">
            <v>264444</v>
          </cell>
          <cell r="H6588">
            <v>41.5</v>
          </cell>
          <cell r="I6588">
            <v>0.41499999999999998</v>
          </cell>
          <cell r="J6588">
            <v>40060</v>
          </cell>
          <cell r="K6588">
            <v>40578</v>
          </cell>
          <cell r="L6588">
            <v>92750</v>
          </cell>
        </row>
        <row r="6589">
          <cell r="B6589">
            <v>10000000</v>
          </cell>
          <cell r="C6589">
            <v>40032</v>
          </cell>
          <cell r="F6589">
            <v>7161309.2199999997</v>
          </cell>
          <cell r="G6589">
            <v>472326</v>
          </cell>
          <cell r="H6589">
            <v>28.97</v>
          </cell>
          <cell r="I6589">
            <v>0.28970000000000001</v>
          </cell>
          <cell r="J6589">
            <v>40060</v>
          </cell>
          <cell r="K6589">
            <v>40943</v>
          </cell>
          <cell r="L6589">
            <v>144000</v>
          </cell>
        </row>
        <row r="6590">
          <cell r="B6590">
            <v>2000000</v>
          </cell>
          <cell r="C6590">
            <v>40032</v>
          </cell>
          <cell r="F6590">
            <v>96873.8</v>
          </cell>
          <cell r="G6590">
            <v>203663</v>
          </cell>
          <cell r="H6590">
            <v>38.729999999999997</v>
          </cell>
          <cell r="I6590">
            <v>0.38729999999999998</v>
          </cell>
          <cell r="J6590">
            <v>40060</v>
          </cell>
          <cell r="K6590">
            <v>40394</v>
          </cell>
          <cell r="L6590">
            <v>53000</v>
          </cell>
        </row>
        <row r="6591">
          <cell r="B6591">
            <v>5000000</v>
          </cell>
          <cell r="C6591">
            <v>40032</v>
          </cell>
          <cell r="F6591">
            <v>3168478.21</v>
          </cell>
          <cell r="G6591">
            <v>277843</v>
          </cell>
          <cell r="H6591">
            <v>29.33</v>
          </cell>
          <cell r="I6591">
            <v>0.29330000000000001</v>
          </cell>
          <cell r="J6591">
            <v>40060</v>
          </cell>
          <cell r="K6591">
            <v>40759</v>
          </cell>
          <cell r="L6591">
            <v>82250</v>
          </cell>
        </row>
        <row r="6592">
          <cell r="B6592">
            <v>3000000</v>
          </cell>
          <cell r="C6592">
            <v>40032</v>
          </cell>
          <cell r="F6592">
            <v>306536.28999999998</v>
          </cell>
          <cell r="G6592">
            <v>305494</v>
          </cell>
          <cell r="H6592">
            <v>38.729999999999997</v>
          </cell>
          <cell r="I6592">
            <v>0.38729999999999998</v>
          </cell>
          <cell r="J6592">
            <v>40060</v>
          </cell>
          <cell r="K6592">
            <v>40394</v>
          </cell>
          <cell r="L6592">
            <v>79500</v>
          </cell>
        </row>
        <row r="6593">
          <cell r="B6593">
            <v>16000000</v>
          </cell>
          <cell r="C6593">
            <v>40032</v>
          </cell>
          <cell r="F6593">
            <v>12780472.710000001</v>
          </cell>
          <cell r="G6593">
            <v>732406</v>
          </cell>
          <cell r="H6593">
            <v>35.950000000000003</v>
          </cell>
          <cell r="I6593">
            <v>0.35950000000000004</v>
          </cell>
          <cell r="J6593">
            <v>40060</v>
          </cell>
          <cell r="K6593">
            <v>41125</v>
          </cell>
          <cell r="L6593">
            <v>312000</v>
          </cell>
        </row>
        <row r="6594">
          <cell r="B6594">
            <v>10000000</v>
          </cell>
          <cell r="C6594">
            <v>40032</v>
          </cell>
          <cell r="F6594">
            <v>5834076.4100000001</v>
          </cell>
          <cell r="G6594">
            <v>636651</v>
          </cell>
          <cell r="H6594">
            <v>44.54</v>
          </cell>
          <cell r="I6594">
            <v>0.44540000000000002</v>
          </cell>
          <cell r="J6594">
            <v>40060</v>
          </cell>
          <cell r="K6594">
            <v>40759</v>
          </cell>
          <cell r="L6594">
            <v>265500</v>
          </cell>
        </row>
        <row r="6595">
          <cell r="B6595">
            <v>20000000</v>
          </cell>
          <cell r="C6595">
            <v>40032</v>
          </cell>
          <cell r="F6595">
            <v>12566329.369999999</v>
          </cell>
          <cell r="G6595">
            <v>1181373</v>
          </cell>
          <cell r="H6595">
            <v>36.04</v>
          </cell>
          <cell r="I6595">
            <v>0.3604</v>
          </cell>
          <cell r="J6595">
            <v>40060</v>
          </cell>
          <cell r="K6595">
            <v>40759</v>
          </cell>
          <cell r="L6595">
            <v>531000</v>
          </cell>
        </row>
        <row r="6596">
          <cell r="B6596">
            <v>4000000</v>
          </cell>
          <cell r="C6596">
            <v>40032</v>
          </cell>
          <cell r="E6596" t="str">
            <v>Q</v>
          </cell>
          <cell r="F6596">
            <v>2865568.77</v>
          </cell>
          <cell r="G6596">
            <v>302221</v>
          </cell>
          <cell r="H6596">
            <v>41.5</v>
          </cell>
          <cell r="I6596">
            <v>0.41499999999999998</v>
          </cell>
          <cell r="J6596">
            <v>40060</v>
          </cell>
          <cell r="K6596">
            <v>40578</v>
          </cell>
          <cell r="L6596">
            <v>106000</v>
          </cell>
        </row>
        <row r="6597">
          <cell r="B6597">
            <v>6000000</v>
          </cell>
          <cell r="C6597">
            <v>40032</v>
          </cell>
          <cell r="F6597">
            <v>2701259.49</v>
          </cell>
          <cell r="G6597">
            <v>453332</v>
          </cell>
          <cell r="H6597">
            <v>41.5</v>
          </cell>
          <cell r="I6597">
            <v>0.41499999999999998</v>
          </cell>
          <cell r="J6597">
            <v>40060</v>
          </cell>
          <cell r="K6597">
            <v>40578</v>
          </cell>
          <cell r="L6597">
            <v>159000</v>
          </cell>
        </row>
        <row r="6598">
          <cell r="B6598">
            <v>12000000</v>
          </cell>
          <cell r="C6598">
            <v>40032</v>
          </cell>
          <cell r="F6598">
            <v>1046611.52</v>
          </cell>
          <cell r="G6598">
            <v>1205186</v>
          </cell>
          <cell r="H6598">
            <v>35.94</v>
          </cell>
          <cell r="I6598">
            <v>0.3594</v>
          </cell>
          <cell r="J6598">
            <v>40060</v>
          </cell>
          <cell r="K6598">
            <v>40394</v>
          </cell>
          <cell r="L6598">
            <v>318000</v>
          </cell>
        </row>
        <row r="6599">
          <cell r="B6599">
            <v>12000000</v>
          </cell>
          <cell r="C6599">
            <v>40032</v>
          </cell>
          <cell r="F6599">
            <v>9586538</v>
          </cell>
          <cell r="G6599">
            <v>549304</v>
          </cell>
          <cell r="H6599">
            <v>35.950000000000003</v>
          </cell>
          <cell r="I6599">
            <v>0.35950000000000004</v>
          </cell>
          <cell r="J6599">
            <v>40060</v>
          </cell>
          <cell r="K6599">
            <v>41125</v>
          </cell>
          <cell r="L6599">
            <v>234000</v>
          </cell>
        </row>
        <row r="6600">
          <cell r="B6600">
            <v>4500000</v>
          </cell>
          <cell r="C6600">
            <v>40032</v>
          </cell>
          <cell r="F6600">
            <v>2118730.37</v>
          </cell>
          <cell r="G6600">
            <v>339999</v>
          </cell>
          <cell r="H6600">
            <v>41.5</v>
          </cell>
          <cell r="I6600">
            <v>0.41499999999999998</v>
          </cell>
          <cell r="J6600">
            <v>40060</v>
          </cell>
          <cell r="K6600">
            <v>40578</v>
          </cell>
          <cell r="L6600">
            <v>119250</v>
          </cell>
        </row>
        <row r="6601">
          <cell r="B6601">
            <v>11000000</v>
          </cell>
          <cell r="C6601">
            <v>40032</v>
          </cell>
          <cell r="F6601">
            <v>6270135.3700000001</v>
          </cell>
          <cell r="G6601">
            <v>649755</v>
          </cell>
          <cell r="H6601">
            <v>36.04</v>
          </cell>
          <cell r="I6601">
            <v>0.3604</v>
          </cell>
          <cell r="J6601">
            <v>40060</v>
          </cell>
          <cell r="K6601">
            <v>40759</v>
          </cell>
          <cell r="L6601">
            <v>292050</v>
          </cell>
        </row>
        <row r="6602">
          <cell r="B6602">
            <v>20000000</v>
          </cell>
          <cell r="C6602">
            <v>40032</v>
          </cell>
          <cell r="F6602">
            <v>9143982.4100000001</v>
          </cell>
          <cell r="G6602">
            <v>1455097</v>
          </cell>
          <cell r="H6602">
            <v>36.090000000000003</v>
          </cell>
          <cell r="I6602">
            <v>0.36090000000000005</v>
          </cell>
          <cell r="J6602">
            <v>40060</v>
          </cell>
          <cell r="K6602">
            <v>40578</v>
          </cell>
          <cell r="L6602">
            <v>530000</v>
          </cell>
        </row>
        <row r="6603">
          <cell r="B6603">
            <v>4000000</v>
          </cell>
          <cell r="C6603">
            <v>40032</v>
          </cell>
          <cell r="E6603" t="str">
            <v>P</v>
          </cell>
          <cell r="F6603">
            <v>3237842.39</v>
          </cell>
          <cell r="G6603">
            <v>254661</v>
          </cell>
          <cell r="H6603">
            <v>44.54</v>
          </cell>
          <cell r="I6603">
            <v>0.44540000000000002</v>
          </cell>
          <cell r="J6603">
            <v>40060</v>
          </cell>
          <cell r="K6603">
            <v>40759</v>
          </cell>
          <cell r="L6603">
            <v>106200</v>
          </cell>
        </row>
        <row r="6604">
          <cell r="B6604">
            <v>3500000</v>
          </cell>
          <cell r="C6604">
            <v>40032</v>
          </cell>
          <cell r="F6604">
            <v>1965308.44</v>
          </cell>
          <cell r="G6604">
            <v>222828</v>
          </cell>
          <cell r="H6604">
            <v>44.54</v>
          </cell>
          <cell r="I6604">
            <v>0.44540000000000002</v>
          </cell>
          <cell r="J6604">
            <v>40060</v>
          </cell>
          <cell r="K6604">
            <v>40759</v>
          </cell>
          <cell r="L6604">
            <v>92925</v>
          </cell>
        </row>
        <row r="6605">
          <cell r="B6605">
            <v>5000000</v>
          </cell>
          <cell r="C6605">
            <v>40032</v>
          </cell>
          <cell r="F6605">
            <v>2910019.24</v>
          </cell>
          <cell r="G6605">
            <v>318326</v>
          </cell>
          <cell r="H6605">
            <v>44.54</v>
          </cell>
          <cell r="I6605">
            <v>0.44540000000000002</v>
          </cell>
          <cell r="J6605">
            <v>40060</v>
          </cell>
          <cell r="K6605">
            <v>40759</v>
          </cell>
          <cell r="L6605">
            <v>132750</v>
          </cell>
        </row>
        <row r="6606">
          <cell r="B6606">
            <v>5000000</v>
          </cell>
          <cell r="C6606">
            <v>40032</v>
          </cell>
          <cell r="F6606">
            <v>1912050.57</v>
          </cell>
          <cell r="G6606">
            <v>377777</v>
          </cell>
          <cell r="H6606">
            <v>41.5</v>
          </cell>
          <cell r="I6606">
            <v>0.41499999999999998</v>
          </cell>
          <cell r="J6606">
            <v>40060</v>
          </cell>
          <cell r="K6606">
            <v>40578</v>
          </cell>
          <cell r="L6606">
            <v>132500</v>
          </cell>
        </row>
        <row r="6607">
          <cell r="B6607">
            <v>15000000</v>
          </cell>
          <cell r="C6607">
            <v>40032</v>
          </cell>
          <cell r="F6607">
            <v>9388435.6099999994</v>
          </cell>
          <cell r="G6607">
            <v>886030</v>
          </cell>
          <cell r="H6607">
            <v>36.04</v>
          </cell>
          <cell r="I6607">
            <v>0.3604</v>
          </cell>
          <cell r="J6607">
            <v>40060</v>
          </cell>
          <cell r="K6607">
            <v>40759</v>
          </cell>
          <cell r="L6607">
            <v>398250</v>
          </cell>
        </row>
        <row r="6608">
          <cell r="B6608">
            <v>6000000</v>
          </cell>
          <cell r="C6608">
            <v>40032</v>
          </cell>
          <cell r="F6608">
            <v>3889079.83</v>
          </cell>
          <cell r="G6608">
            <v>381991</v>
          </cell>
          <cell r="H6608">
            <v>44.54</v>
          </cell>
          <cell r="I6608">
            <v>0.44540000000000002</v>
          </cell>
          <cell r="J6608">
            <v>40060</v>
          </cell>
          <cell r="K6608">
            <v>40759</v>
          </cell>
          <cell r="L6608">
            <v>159300</v>
          </cell>
        </row>
        <row r="6609">
          <cell r="B6609">
            <v>15000000</v>
          </cell>
          <cell r="C6609">
            <v>40032</v>
          </cell>
          <cell r="F6609">
            <v>12017366.380000001</v>
          </cell>
          <cell r="G6609">
            <v>686630</v>
          </cell>
          <cell r="H6609">
            <v>35.950000000000003</v>
          </cell>
          <cell r="I6609">
            <v>0.35950000000000004</v>
          </cell>
          <cell r="J6609">
            <v>40060</v>
          </cell>
          <cell r="K6609">
            <v>41125</v>
          </cell>
          <cell r="L6609">
            <v>292500</v>
          </cell>
        </row>
        <row r="6610">
          <cell r="B6610">
            <v>13000000</v>
          </cell>
          <cell r="C6610">
            <v>40032</v>
          </cell>
          <cell r="F6610">
            <v>10344304.359999999</v>
          </cell>
          <cell r="G6610">
            <v>595080</v>
          </cell>
          <cell r="H6610">
            <v>35.950000000000003</v>
          </cell>
          <cell r="I6610">
            <v>0.35950000000000004</v>
          </cell>
          <cell r="J6610">
            <v>40060</v>
          </cell>
          <cell r="K6610">
            <v>41125</v>
          </cell>
          <cell r="L6610">
            <v>253500</v>
          </cell>
        </row>
        <row r="6611">
          <cell r="B6611">
            <v>13000000</v>
          </cell>
          <cell r="C6611">
            <v>40032</v>
          </cell>
          <cell r="D6611" t="str">
            <v>A</v>
          </cell>
          <cell r="E6611" t="str">
            <v>T</v>
          </cell>
          <cell r="F6611">
            <v>13753635.52</v>
          </cell>
          <cell r="G6611">
            <v>767893</v>
          </cell>
          <cell r="H6611">
            <v>36.04</v>
          </cell>
          <cell r="I6611">
            <v>0.3604</v>
          </cell>
          <cell r="J6611">
            <v>40060</v>
          </cell>
          <cell r="K6611">
            <v>40759</v>
          </cell>
          <cell r="L6611">
            <v>345150</v>
          </cell>
        </row>
        <row r="6612">
          <cell r="B6612">
            <v>6000000</v>
          </cell>
          <cell r="C6612">
            <v>40032</v>
          </cell>
          <cell r="F6612">
            <v>3018308.34</v>
          </cell>
          <cell r="G6612">
            <v>453332</v>
          </cell>
          <cell r="H6612">
            <v>41.5</v>
          </cell>
          <cell r="I6612">
            <v>0.41499999999999998</v>
          </cell>
          <cell r="J6612">
            <v>40060</v>
          </cell>
          <cell r="K6612">
            <v>40578</v>
          </cell>
          <cell r="L6612">
            <v>159000</v>
          </cell>
        </row>
        <row r="6613">
          <cell r="B6613">
            <v>10000000</v>
          </cell>
          <cell r="C6613">
            <v>40032</v>
          </cell>
          <cell r="F6613">
            <v>4591288.72</v>
          </cell>
          <cell r="G6613">
            <v>755553</v>
          </cell>
          <cell r="H6613">
            <v>41.5</v>
          </cell>
          <cell r="I6613">
            <v>0.41499999999999998</v>
          </cell>
          <cell r="J6613">
            <v>40060</v>
          </cell>
          <cell r="K6613">
            <v>40578</v>
          </cell>
          <cell r="L6613">
            <v>265000</v>
          </cell>
        </row>
        <row r="6614">
          <cell r="B6614">
            <v>16000000</v>
          </cell>
          <cell r="C6614">
            <v>40032</v>
          </cell>
          <cell r="F6614">
            <v>1906464.27</v>
          </cell>
          <cell r="G6614">
            <v>1606914</v>
          </cell>
          <cell r="H6614">
            <v>35.94</v>
          </cell>
          <cell r="I6614">
            <v>0.3594</v>
          </cell>
          <cell r="J6614">
            <v>40060</v>
          </cell>
          <cell r="K6614">
            <v>40394</v>
          </cell>
          <cell r="L6614">
            <v>424000</v>
          </cell>
        </row>
        <row r="6615">
          <cell r="B6615">
            <v>18000000</v>
          </cell>
          <cell r="C6615">
            <v>40032</v>
          </cell>
          <cell r="F6615">
            <v>1666764.51</v>
          </cell>
          <cell r="G6615">
            <v>1807778</v>
          </cell>
          <cell r="H6615">
            <v>35.94</v>
          </cell>
          <cell r="I6615">
            <v>0.3594</v>
          </cell>
          <cell r="J6615">
            <v>40060</v>
          </cell>
          <cell r="K6615">
            <v>40394</v>
          </cell>
          <cell r="L6615">
            <v>477000</v>
          </cell>
        </row>
        <row r="6616">
          <cell r="B6616">
            <v>14000000</v>
          </cell>
          <cell r="C6616">
            <v>40032</v>
          </cell>
          <cell r="E6616" t="str">
            <v>P</v>
          </cell>
          <cell r="F6616">
            <v>9707263.5099999998</v>
          </cell>
          <cell r="G6616">
            <v>826961</v>
          </cell>
          <cell r="H6616">
            <v>36.04</v>
          </cell>
          <cell r="I6616">
            <v>0.3604</v>
          </cell>
          <cell r="J6616">
            <v>40060</v>
          </cell>
          <cell r="K6616">
            <v>40759</v>
          </cell>
          <cell r="L6616">
            <v>371700</v>
          </cell>
        </row>
        <row r="6617">
          <cell r="B6617">
            <v>17500000</v>
          </cell>
          <cell r="C6617">
            <v>40032</v>
          </cell>
          <cell r="F6617">
            <v>11161862.640000001</v>
          </cell>
          <cell r="G6617">
            <v>1033701</v>
          </cell>
          <cell r="H6617">
            <v>36.04</v>
          </cell>
          <cell r="I6617">
            <v>0.3604</v>
          </cell>
          <cell r="J6617">
            <v>40060</v>
          </cell>
          <cell r="K6617">
            <v>40759</v>
          </cell>
          <cell r="L6617">
            <v>464625</v>
          </cell>
        </row>
        <row r="6618">
          <cell r="B6618">
            <v>16000000</v>
          </cell>
          <cell r="C6618">
            <v>40032</v>
          </cell>
          <cell r="F6618">
            <v>12515287.08</v>
          </cell>
          <cell r="G6618">
            <v>666842</v>
          </cell>
          <cell r="H6618">
            <v>28.58</v>
          </cell>
          <cell r="I6618">
            <v>0.2858</v>
          </cell>
          <cell r="J6618">
            <v>40060</v>
          </cell>
          <cell r="K6618">
            <v>41125</v>
          </cell>
          <cell r="L6618">
            <v>230400</v>
          </cell>
        </row>
        <row r="6619">
          <cell r="B6619">
            <v>6000000</v>
          </cell>
          <cell r="C6619">
            <v>40032</v>
          </cell>
          <cell r="E6619" t="str">
            <v>P</v>
          </cell>
          <cell r="F6619">
            <v>3978748.4</v>
          </cell>
          <cell r="G6619">
            <v>333412</v>
          </cell>
          <cell r="H6619">
            <v>29.33</v>
          </cell>
          <cell r="I6619">
            <v>0.29330000000000001</v>
          </cell>
          <cell r="J6619">
            <v>40060</v>
          </cell>
          <cell r="K6619">
            <v>40759</v>
          </cell>
          <cell r="L6619">
            <v>98700</v>
          </cell>
        </row>
        <row r="6620">
          <cell r="B6620">
            <v>20000000</v>
          </cell>
          <cell r="C6620">
            <v>40032</v>
          </cell>
          <cell r="E6620" t="str">
            <v>P</v>
          </cell>
          <cell r="F6620">
            <v>17180667.460000001</v>
          </cell>
          <cell r="G6620">
            <v>915507</v>
          </cell>
          <cell r="H6620">
            <v>35.950000000000003</v>
          </cell>
          <cell r="I6620">
            <v>0.35950000000000004</v>
          </cell>
          <cell r="J6620">
            <v>40060</v>
          </cell>
          <cell r="K6620">
            <v>41125</v>
          </cell>
          <cell r="L6620">
            <v>390000</v>
          </cell>
        </row>
        <row r="6621">
          <cell r="B6621">
            <v>10000000</v>
          </cell>
          <cell r="C6621">
            <v>40032</v>
          </cell>
          <cell r="F6621">
            <v>6601655.8099999996</v>
          </cell>
          <cell r="G6621">
            <v>636651</v>
          </cell>
          <cell r="H6621">
            <v>44.54</v>
          </cell>
          <cell r="I6621">
            <v>0.44540000000000002</v>
          </cell>
          <cell r="J6621">
            <v>40060</v>
          </cell>
          <cell r="K6621">
            <v>40759</v>
          </cell>
          <cell r="L6621">
            <v>265500</v>
          </cell>
        </row>
        <row r="6622">
          <cell r="B6622">
            <v>4500000</v>
          </cell>
          <cell r="C6622">
            <v>40032</v>
          </cell>
          <cell r="D6622" t="str">
            <v>A</v>
          </cell>
          <cell r="E6622" t="str">
            <v>S</v>
          </cell>
          <cell r="F6622">
            <v>3222534.12</v>
          </cell>
          <cell r="G6622">
            <v>458241</v>
          </cell>
          <cell r="H6622">
            <v>38.729999999999997</v>
          </cell>
          <cell r="I6622">
            <v>0.38729999999999998</v>
          </cell>
          <cell r="J6622">
            <v>40060</v>
          </cell>
          <cell r="K6622">
            <v>40394</v>
          </cell>
          <cell r="L6622">
            <v>119250</v>
          </cell>
        </row>
        <row r="6623">
          <cell r="B6623">
            <v>10000000</v>
          </cell>
          <cell r="C6623">
            <v>40032</v>
          </cell>
          <cell r="F6623">
            <v>7833500.3499999996</v>
          </cell>
          <cell r="G6623">
            <v>416776</v>
          </cell>
          <cell r="H6623">
            <v>28.58</v>
          </cell>
          <cell r="I6623">
            <v>0.2858</v>
          </cell>
          <cell r="J6623">
            <v>40060</v>
          </cell>
          <cell r="K6623">
            <v>41125</v>
          </cell>
          <cell r="L6623">
            <v>144000</v>
          </cell>
        </row>
        <row r="6624">
          <cell r="B6624">
            <v>4000000</v>
          </cell>
          <cell r="C6624">
            <v>40032</v>
          </cell>
          <cell r="F6624">
            <v>1536038.31</v>
          </cell>
          <cell r="G6624">
            <v>302221</v>
          </cell>
          <cell r="H6624">
            <v>41.5</v>
          </cell>
          <cell r="I6624">
            <v>0.41499999999999998</v>
          </cell>
          <cell r="J6624">
            <v>40060</v>
          </cell>
          <cell r="K6624">
            <v>40578</v>
          </cell>
          <cell r="L6624">
            <v>106000</v>
          </cell>
        </row>
        <row r="6625">
          <cell r="B6625">
            <v>4000000</v>
          </cell>
          <cell r="C6625">
            <v>40032</v>
          </cell>
          <cell r="F6625">
            <v>2589800.14</v>
          </cell>
          <cell r="G6625">
            <v>254661</v>
          </cell>
          <cell r="H6625">
            <v>44.54</v>
          </cell>
          <cell r="I6625">
            <v>0.44540000000000002</v>
          </cell>
          <cell r="J6625">
            <v>40060</v>
          </cell>
          <cell r="K6625">
            <v>40759</v>
          </cell>
          <cell r="L6625">
            <v>106200</v>
          </cell>
        </row>
        <row r="6626">
          <cell r="B6626">
            <v>10000000</v>
          </cell>
          <cell r="C6626">
            <v>40032</v>
          </cell>
          <cell r="F6626">
            <v>7784284.2400000002</v>
          </cell>
          <cell r="G6626">
            <v>552789</v>
          </cell>
          <cell r="H6626">
            <v>51.88</v>
          </cell>
          <cell r="I6626">
            <v>0.51880000000000004</v>
          </cell>
          <cell r="J6626">
            <v>40060</v>
          </cell>
          <cell r="K6626">
            <v>41125</v>
          </cell>
          <cell r="L6626">
            <v>195000</v>
          </cell>
        </row>
        <row r="6627">
          <cell r="B6627">
            <v>10000000</v>
          </cell>
          <cell r="C6627">
            <v>40032</v>
          </cell>
          <cell r="F6627">
            <v>5516044.0099999998</v>
          </cell>
          <cell r="G6627">
            <v>555686</v>
          </cell>
          <cell r="H6627">
            <v>29.33</v>
          </cell>
          <cell r="I6627">
            <v>0.29330000000000001</v>
          </cell>
          <cell r="J6627">
            <v>40060</v>
          </cell>
          <cell r="K6627">
            <v>40759</v>
          </cell>
          <cell r="L6627">
            <v>164500</v>
          </cell>
        </row>
        <row r="6628">
          <cell r="B6628">
            <v>6000000</v>
          </cell>
          <cell r="C6628">
            <v>40032</v>
          </cell>
          <cell r="F6628">
            <v>3883546.64</v>
          </cell>
          <cell r="G6628">
            <v>381991</v>
          </cell>
          <cell r="H6628">
            <v>44.54</v>
          </cell>
          <cell r="I6628">
            <v>0.44540000000000002</v>
          </cell>
          <cell r="J6628">
            <v>40060</v>
          </cell>
          <cell r="K6628">
            <v>40759</v>
          </cell>
          <cell r="L6628">
            <v>159300</v>
          </cell>
        </row>
        <row r="6629">
          <cell r="B6629">
            <v>4500000</v>
          </cell>
          <cell r="C6629">
            <v>40032</v>
          </cell>
          <cell r="D6629" t="str">
            <v>A</v>
          </cell>
          <cell r="E6629" t="str">
            <v>T</v>
          </cell>
          <cell r="F6629">
            <v>5416266.8300000001</v>
          </cell>
          <cell r="G6629">
            <v>286493</v>
          </cell>
          <cell r="H6629">
            <v>44.54</v>
          </cell>
          <cell r="I6629">
            <v>0.44540000000000002</v>
          </cell>
          <cell r="J6629">
            <v>40060</v>
          </cell>
          <cell r="K6629">
            <v>40759</v>
          </cell>
          <cell r="L6629">
            <v>119475</v>
          </cell>
        </row>
        <row r="6630">
          <cell r="B6630">
            <v>12000000</v>
          </cell>
          <cell r="C6630">
            <v>40032</v>
          </cell>
          <cell r="F6630">
            <v>9505002.5299999993</v>
          </cell>
          <cell r="G6630">
            <v>500131</v>
          </cell>
          <cell r="H6630">
            <v>28.58</v>
          </cell>
          <cell r="I6630">
            <v>0.2858</v>
          </cell>
          <cell r="J6630">
            <v>40060</v>
          </cell>
          <cell r="K6630">
            <v>41125</v>
          </cell>
          <cell r="L6630">
            <v>172800</v>
          </cell>
        </row>
        <row r="6631">
          <cell r="B6631">
            <v>6300000</v>
          </cell>
          <cell r="C6631">
            <v>40032</v>
          </cell>
          <cell r="D6631" t="str">
            <v>A</v>
          </cell>
          <cell r="E6631" t="str">
            <v>S</v>
          </cell>
          <cell r="F6631">
            <v>6087924.4699999997</v>
          </cell>
          <cell r="G6631">
            <v>350082</v>
          </cell>
          <cell r="H6631">
            <v>29.33</v>
          </cell>
          <cell r="I6631">
            <v>0.29330000000000001</v>
          </cell>
          <cell r="J6631">
            <v>40060</v>
          </cell>
          <cell r="K6631">
            <v>40759</v>
          </cell>
          <cell r="L6631">
            <v>103635</v>
          </cell>
        </row>
        <row r="6632">
          <cell r="B6632">
            <v>15000000</v>
          </cell>
          <cell r="C6632">
            <v>40032</v>
          </cell>
          <cell r="F6632">
            <v>8453117.25</v>
          </cell>
          <cell r="G6632">
            <v>886030</v>
          </cell>
          <cell r="H6632">
            <v>36.04</v>
          </cell>
          <cell r="I6632">
            <v>0.3604</v>
          </cell>
          <cell r="J6632">
            <v>40060</v>
          </cell>
          <cell r="K6632">
            <v>40759</v>
          </cell>
          <cell r="L6632">
            <v>398250</v>
          </cell>
        </row>
        <row r="6633">
          <cell r="B6633">
            <v>15000000</v>
          </cell>
          <cell r="C6633">
            <v>40032</v>
          </cell>
          <cell r="D6633" t="str">
            <v>A</v>
          </cell>
          <cell r="E6633" t="str">
            <v>T</v>
          </cell>
          <cell r="F6633">
            <v>15915419.460000001</v>
          </cell>
          <cell r="G6633">
            <v>886030</v>
          </cell>
          <cell r="H6633">
            <v>36.04</v>
          </cell>
          <cell r="I6633">
            <v>0.3604</v>
          </cell>
          <cell r="J6633">
            <v>40060</v>
          </cell>
          <cell r="K6633">
            <v>40759</v>
          </cell>
          <cell r="L6633">
            <v>398250</v>
          </cell>
        </row>
        <row r="6634">
          <cell r="B6634">
            <v>11000000</v>
          </cell>
          <cell r="C6634">
            <v>40032</v>
          </cell>
          <cell r="D6634" t="str">
            <v>A</v>
          </cell>
          <cell r="E6634" t="str">
            <v>S</v>
          </cell>
          <cell r="F6634">
            <v>10534233.289999999</v>
          </cell>
          <cell r="G6634">
            <v>649755</v>
          </cell>
          <cell r="H6634">
            <v>36.04</v>
          </cell>
          <cell r="I6634">
            <v>0.3604</v>
          </cell>
          <cell r="J6634">
            <v>40060</v>
          </cell>
          <cell r="K6634">
            <v>40759</v>
          </cell>
          <cell r="L6634">
            <v>292050</v>
          </cell>
        </row>
        <row r="6635">
          <cell r="B6635">
            <v>3500000</v>
          </cell>
          <cell r="C6635">
            <v>40032</v>
          </cell>
          <cell r="F6635">
            <v>334117.90999999997</v>
          </cell>
          <cell r="G6635">
            <v>356410</v>
          </cell>
          <cell r="H6635">
            <v>38.729999999999997</v>
          </cell>
          <cell r="I6635">
            <v>0.38729999999999998</v>
          </cell>
          <cell r="J6635">
            <v>40060</v>
          </cell>
          <cell r="K6635">
            <v>40394</v>
          </cell>
          <cell r="L6635">
            <v>92750</v>
          </cell>
        </row>
        <row r="6636">
          <cell r="B6636">
            <v>6000000</v>
          </cell>
          <cell r="C6636">
            <v>40032</v>
          </cell>
          <cell r="F6636">
            <v>3889714.26</v>
          </cell>
          <cell r="G6636">
            <v>381991</v>
          </cell>
          <cell r="H6636">
            <v>44.54</v>
          </cell>
          <cell r="I6636">
            <v>0.44540000000000002</v>
          </cell>
          <cell r="J6636">
            <v>40060</v>
          </cell>
          <cell r="K6636">
            <v>40759</v>
          </cell>
          <cell r="L6636">
            <v>159300</v>
          </cell>
        </row>
        <row r="6637">
          <cell r="B6637">
            <v>3500000</v>
          </cell>
          <cell r="C6637">
            <v>40032</v>
          </cell>
          <cell r="E6637" t="str">
            <v>Q</v>
          </cell>
          <cell r="F6637">
            <v>3654272.75</v>
          </cell>
          <cell r="G6637">
            <v>193477</v>
          </cell>
          <cell r="H6637">
            <v>51.88</v>
          </cell>
          <cell r="I6637">
            <v>0.51880000000000004</v>
          </cell>
          <cell r="J6637">
            <v>40060</v>
          </cell>
          <cell r="K6637">
            <v>41125</v>
          </cell>
          <cell r="L6637">
            <v>68250</v>
          </cell>
        </row>
        <row r="6638">
          <cell r="B6638">
            <v>4500000</v>
          </cell>
          <cell r="C6638">
            <v>40032</v>
          </cell>
          <cell r="F6638">
            <v>2872804.84</v>
          </cell>
          <cell r="G6638">
            <v>286493</v>
          </cell>
          <cell r="H6638">
            <v>44.54</v>
          </cell>
          <cell r="I6638">
            <v>0.44540000000000002</v>
          </cell>
          <cell r="J6638">
            <v>40060</v>
          </cell>
          <cell r="K6638">
            <v>40759</v>
          </cell>
          <cell r="L6638">
            <v>119475</v>
          </cell>
        </row>
        <row r="6639">
          <cell r="B6639">
            <v>10500000</v>
          </cell>
          <cell r="C6639">
            <v>40032</v>
          </cell>
          <cell r="F6639">
            <v>6612501.2599999998</v>
          </cell>
          <cell r="G6639">
            <v>620221</v>
          </cell>
          <cell r="H6639">
            <v>36.04</v>
          </cell>
          <cell r="I6639">
            <v>0.3604</v>
          </cell>
          <cell r="J6639">
            <v>40060</v>
          </cell>
          <cell r="K6639">
            <v>40759</v>
          </cell>
          <cell r="L6639">
            <v>278775</v>
          </cell>
        </row>
        <row r="6640">
          <cell r="B6640">
            <v>4000000</v>
          </cell>
          <cell r="C6640">
            <v>40035</v>
          </cell>
          <cell r="D6640" t="str">
            <v>A</v>
          </cell>
          <cell r="E6640" t="str">
            <v>T</v>
          </cell>
          <cell r="F6640">
            <v>4950422.79</v>
          </cell>
          <cell r="G6640">
            <v>254661</v>
          </cell>
          <cell r="H6640">
            <v>44.54</v>
          </cell>
          <cell r="I6640">
            <v>0.44540000000000002</v>
          </cell>
          <cell r="J6640">
            <v>40070</v>
          </cell>
          <cell r="K6640">
            <v>40769</v>
          </cell>
          <cell r="L6640">
            <v>106200</v>
          </cell>
        </row>
        <row r="6641">
          <cell r="B6641">
            <v>4000000</v>
          </cell>
          <cell r="C6641">
            <v>40035</v>
          </cell>
          <cell r="F6641">
            <v>1889499.43</v>
          </cell>
          <cell r="G6641">
            <v>302221</v>
          </cell>
          <cell r="H6641">
            <v>41.5</v>
          </cell>
          <cell r="I6641">
            <v>0.41499999999999998</v>
          </cell>
          <cell r="J6641">
            <v>40070</v>
          </cell>
          <cell r="K6641">
            <v>40588</v>
          </cell>
          <cell r="L6641">
            <v>106000</v>
          </cell>
        </row>
        <row r="6642">
          <cell r="B6642">
            <v>4000000</v>
          </cell>
          <cell r="C6642">
            <v>40035</v>
          </cell>
          <cell r="D6642" t="str">
            <v>A</v>
          </cell>
          <cell r="E6642" t="str">
            <v>S</v>
          </cell>
          <cell r="F6642">
            <v>4965950.03</v>
          </cell>
          <cell r="G6642">
            <v>221116</v>
          </cell>
          <cell r="H6642">
            <v>51.88</v>
          </cell>
          <cell r="I6642">
            <v>0.51880000000000004</v>
          </cell>
          <cell r="J6642">
            <v>40070</v>
          </cell>
          <cell r="K6642">
            <v>41135</v>
          </cell>
          <cell r="L6642">
            <v>78000</v>
          </cell>
        </row>
        <row r="6643">
          <cell r="B6643">
            <v>5000000</v>
          </cell>
          <cell r="C6643">
            <v>40035</v>
          </cell>
          <cell r="F6643">
            <v>3307231.54</v>
          </cell>
          <cell r="G6643">
            <v>318326</v>
          </cell>
          <cell r="H6643">
            <v>44.54</v>
          </cell>
          <cell r="I6643">
            <v>0.44540000000000002</v>
          </cell>
          <cell r="J6643">
            <v>40070</v>
          </cell>
          <cell r="K6643">
            <v>40769</v>
          </cell>
          <cell r="L6643">
            <v>132750</v>
          </cell>
        </row>
        <row r="6644">
          <cell r="B6644">
            <v>4500000</v>
          </cell>
          <cell r="C6644">
            <v>40035</v>
          </cell>
          <cell r="F6644">
            <v>2935312.59</v>
          </cell>
          <cell r="G6644">
            <v>286493</v>
          </cell>
          <cell r="H6644">
            <v>44.54</v>
          </cell>
          <cell r="I6644">
            <v>0.44540000000000002</v>
          </cell>
          <cell r="J6644">
            <v>40070</v>
          </cell>
          <cell r="K6644">
            <v>40769</v>
          </cell>
          <cell r="L6644">
            <v>119475</v>
          </cell>
        </row>
        <row r="6645">
          <cell r="B6645">
            <v>4500000</v>
          </cell>
          <cell r="C6645">
            <v>40035</v>
          </cell>
          <cell r="F6645">
            <v>397497.33</v>
          </cell>
          <cell r="G6645">
            <v>458241</v>
          </cell>
          <cell r="H6645">
            <v>38.729999999999997</v>
          </cell>
          <cell r="I6645">
            <v>0.38729999999999998</v>
          </cell>
          <cell r="J6645">
            <v>40070</v>
          </cell>
          <cell r="K6645">
            <v>40404</v>
          </cell>
          <cell r="L6645">
            <v>119250</v>
          </cell>
        </row>
        <row r="6646">
          <cell r="B6646">
            <v>10000000</v>
          </cell>
          <cell r="C6646">
            <v>40035</v>
          </cell>
          <cell r="F6646">
            <v>4065351.13</v>
          </cell>
          <cell r="G6646">
            <v>755553</v>
          </cell>
          <cell r="H6646">
            <v>41.5</v>
          </cell>
          <cell r="I6646">
            <v>0.41499999999999998</v>
          </cell>
          <cell r="J6646">
            <v>40070</v>
          </cell>
          <cell r="K6646">
            <v>40588</v>
          </cell>
          <cell r="L6646">
            <v>265000</v>
          </cell>
        </row>
        <row r="6647">
          <cell r="B6647">
            <v>4000000</v>
          </cell>
          <cell r="C6647">
            <v>40035</v>
          </cell>
          <cell r="F6647">
            <v>725097.61</v>
          </cell>
          <cell r="G6647">
            <v>407325</v>
          </cell>
          <cell r="H6647">
            <v>38.729999999999997</v>
          </cell>
          <cell r="I6647">
            <v>0.38729999999999998</v>
          </cell>
          <cell r="J6647">
            <v>40070</v>
          </cell>
          <cell r="K6647">
            <v>40404</v>
          </cell>
          <cell r="L6647">
            <v>106000</v>
          </cell>
        </row>
        <row r="6648">
          <cell r="B6648">
            <v>10000000</v>
          </cell>
          <cell r="C6648">
            <v>40035</v>
          </cell>
          <cell r="D6648" t="str">
            <v>A</v>
          </cell>
          <cell r="E6648" t="str">
            <v>S</v>
          </cell>
          <cell r="F6648">
            <v>10019851.1</v>
          </cell>
          <cell r="G6648">
            <v>636651</v>
          </cell>
          <cell r="H6648">
            <v>44.54</v>
          </cell>
          <cell r="I6648">
            <v>0.44540000000000002</v>
          </cell>
          <cell r="J6648">
            <v>40070</v>
          </cell>
          <cell r="K6648">
            <v>40769</v>
          </cell>
          <cell r="L6648">
            <v>265500</v>
          </cell>
        </row>
        <row r="6649">
          <cell r="B6649">
            <v>10000000</v>
          </cell>
          <cell r="C6649">
            <v>40035</v>
          </cell>
          <cell r="F6649">
            <v>6497540.5199999996</v>
          </cell>
          <cell r="G6649">
            <v>636651</v>
          </cell>
          <cell r="H6649">
            <v>44.54</v>
          </cell>
          <cell r="I6649">
            <v>0.44540000000000002</v>
          </cell>
          <cell r="J6649">
            <v>40070</v>
          </cell>
          <cell r="K6649">
            <v>40769</v>
          </cell>
          <cell r="L6649">
            <v>265500</v>
          </cell>
        </row>
        <row r="6650">
          <cell r="B6650">
            <v>5500000</v>
          </cell>
          <cell r="C6650">
            <v>40035</v>
          </cell>
          <cell r="D6650" t="str">
            <v>A</v>
          </cell>
          <cell r="E6650" t="str">
            <v>T</v>
          </cell>
          <cell r="F6650">
            <v>6453131.3200000003</v>
          </cell>
          <cell r="G6650">
            <v>350158</v>
          </cell>
          <cell r="H6650">
            <v>44.54</v>
          </cell>
          <cell r="I6650">
            <v>0.44540000000000002</v>
          </cell>
          <cell r="J6650">
            <v>40070</v>
          </cell>
          <cell r="K6650">
            <v>40769</v>
          </cell>
          <cell r="L6650">
            <v>146025</v>
          </cell>
        </row>
        <row r="6651">
          <cell r="B6651">
            <v>3000000</v>
          </cell>
          <cell r="C6651">
            <v>40035</v>
          </cell>
          <cell r="F6651">
            <v>414488.26</v>
          </cell>
          <cell r="G6651">
            <v>305494</v>
          </cell>
          <cell r="H6651">
            <v>38.729999999999997</v>
          </cell>
          <cell r="I6651">
            <v>0.38729999999999998</v>
          </cell>
          <cell r="J6651">
            <v>40070</v>
          </cell>
          <cell r="K6651">
            <v>40404</v>
          </cell>
          <cell r="L6651">
            <v>79500</v>
          </cell>
        </row>
        <row r="6652">
          <cell r="B6652">
            <v>6000000</v>
          </cell>
          <cell r="C6652">
            <v>40035</v>
          </cell>
          <cell r="F6652">
            <v>528740.22</v>
          </cell>
          <cell r="G6652">
            <v>610988</v>
          </cell>
          <cell r="H6652">
            <v>38.729999999999997</v>
          </cell>
          <cell r="I6652">
            <v>0.38729999999999998</v>
          </cell>
          <cell r="J6652">
            <v>40070</v>
          </cell>
          <cell r="K6652">
            <v>40404</v>
          </cell>
          <cell r="L6652">
            <v>159000</v>
          </cell>
        </row>
        <row r="6653">
          <cell r="B6653">
            <v>20000000</v>
          </cell>
          <cell r="C6653">
            <v>40035</v>
          </cell>
          <cell r="F6653">
            <v>15767357.039999999</v>
          </cell>
          <cell r="G6653">
            <v>833552</v>
          </cell>
          <cell r="H6653">
            <v>28.58</v>
          </cell>
          <cell r="I6653">
            <v>0.2858</v>
          </cell>
          <cell r="J6653">
            <v>40070</v>
          </cell>
          <cell r="K6653">
            <v>41135</v>
          </cell>
          <cell r="L6653">
            <v>288000</v>
          </cell>
        </row>
        <row r="6654">
          <cell r="B6654">
            <v>3000000</v>
          </cell>
          <cell r="C6654">
            <v>40035</v>
          </cell>
          <cell r="E6654" t="str">
            <v>P</v>
          </cell>
          <cell r="F6654">
            <v>2251315.46</v>
          </cell>
          <cell r="G6654">
            <v>226666</v>
          </cell>
          <cell r="H6654">
            <v>41.5</v>
          </cell>
          <cell r="I6654">
            <v>0.41499999999999998</v>
          </cell>
          <cell r="J6654">
            <v>40070</v>
          </cell>
          <cell r="K6654">
            <v>40588</v>
          </cell>
          <cell r="L6654">
            <v>79500</v>
          </cell>
        </row>
        <row r="6655">
          <cell r="B6655">
            <v>5000000</v>
          </cell>
          <cell r="C6655">
            <v>40035</v>
          </cell>
          <cell r="F6655">
            <v>3290104.72</v>
          </cell>
          <cell r="G6655">
            <v>318326</v>
          </cell>
          <cell r="H6655">
            <v>44.54</v>
          </cell>
          <cell r="I6655">
            <v>0.44540000000000002</v>
          </cell>
          <cell r="J6655">
            <v>40070</v>
          </cell>
          <cell r="K6655">
            <v>40769</v>
          </cell>
          <cell r="L6655">
            <v>132750</v>
          </cell>
        </row>
        <row r="6656">
          <cell r="B6656">
            <v>4000000</v>
          </cell>
          <cell r="C6656">
            <v>40035</v>
          </cell>
          <cell r="E6656" t="str">
            <v>Q</v>
          </cell>
          <cell r="F6656">
            <v>2482890.09</v>
          </cell>
          <cell r="G6656">
            <v>302221</v>
          </cell>
          <cell r="H6656">
            <v>41.5</v>
          </cell>
          <cell r="I6656">
            <v>0.41499999999999998</v>
          </cell>
          <cell r="J6656">
            <v>40070</v>
          </cell>
          <cell r="K6656">
            <v>40588</v>
          </cell>
          <cell r="L6656">
            <v>106000</v>
          </cell>
        </row>
        <row r="6657">
          <cell r="B6657">
            <v>5000000</v>
          </cell>
          <cell r="C6657">
            <v>40035</v>
          </cell>
          <cell r="F6657">
            <v>3091697.18</v>
          </cell>
          <cell r="G6657">
            <v>277843</v>
          </cell>
          <cell r="H6657">
            <v>29.33</v>
          </cell>
          <cell r="I6657">
            <v>0.29330000000000001</v>
          </cell>
          <cell r="J6657">
            <v>40070</v>
          </cell>
          <cell r="K6657">
            <v>40769</v>
          </cell>
          <cell r="L6657">
            <v>82250</v>
          </cell>
        </row>
        <row r="6658">
          <cell r="B6658">
            <v>5800000</v>
          </cell>
          <cell r="C6658">
            <v>40035</v>
          </cell>
          <cell r="F6658">
            <v>3591187.18</v>
          </cell>
          <cell r="G6658">
            <v>322298</v>
          </cell>
          <cell r="H6658">
            <v>29.33</v>
          </cell>
          <cell r="I6658">
            <v>0.29330000000000001</v>
          </cell>
          <cell r="J6658">
            <v>40070</v>
          </cell>
          <cell r="K6658">
            <v>40769</v>
          </cell>
          <cell r="L6658">
            <v>95410</v>
          </cell>
        </row>
        <row r="6659">
          <cell r="B6659">
            <v>4000000</v>
          </cell>
          <cell r="C6659">
            <v>40035</v>
          </cell>
          <cell r="E6659" t="str">
            <v>R</v>
          </cell>
          <cell r="F6659">
            <v>3984079.9</v>
          </cell>
          <cell r="G6659">
            <v>254661</v>
          </cell>
          <cell r="H6659">
            <v>44.54</v>
          </cell>
          <cell r="I6659">
            <v>0.44540000000000002</v>
          </cell>
          <cell r="J6659">
            <v>40070</v>
          </cell>
          <cell r="K6659">
            <v>40769</v>
          </cell>
          <cell r="L6659">
            <v>106200</v>
          </cell>
        </row>
        <row r="6660">
          <cell r="B6660">
            <v>5000000</v>
          </cell>
          <cell r="C6660">
            <v>40035</v>
          </cell>
          <cell r="F6660">
            <v>2989968.44</v>
          </cell>
          <cell r="G6660">
            <v>318326</v>
          </cell>
          <cell r="H6660">
            <v>44.54</v>
          </cell>
          <cell r="I6660">
            <v>0.44540000000000002</v>
          </cell>
          <cell r="J6660">
            <v>40070</v>
          </cell>
          <cell r="K6660">
            <v>40769</v>
          </cell>
          <cell r="L6660">
            <v>132750</v>
          </cell>
        </row>
        <row r="6661">
          <cell r="B6661">
            <v>5000000</v>
          </cell>
          <cell r="C6661">
            <v>40035</v>
          </cell>
          <cell r="F6661">
            <v>3103193.7</v>
          </cell>
          <cell r="G6661">
            <v>277843</v>
          </cell>
          <cell r="H6661">
            <v>29.33</v>
          </cell>
          <cell r="I6661">
            <v>0.29330000000000001</v>
          </cell>
          <cell r="J6661">
            <v>40070</v>
          </cell>
          <cell r="K6661">
            <v>40769</v>
          </cell>
          <cell r="L6661">
            <v>82250</v>
          </cell>
        </row>
        <row r="6662">
          <cell r="B6662">
            <v>4000000</v>
          </cell>
          <cell r="C6662">
            <v>40035</v>
          </cell>
          <cell r="E6662" t="str">
            <v>P</v>
          </cell>
          <cell r="F6662">
            <v>3568529.56</v>
          </cell>
          <cell r="G6662">
            <v>233338</v>
          </cell>
          <cell r="H6662">
            <v>48.86</v>
          </cell>
          <cell r="I6662">
            <v>0.48859999999999998</v>
          </cell>
          <cell r="J6662">
            <v>40070</v>
          </cell>
          <cell r="K6662">
            <v>40953</v>
          </cell>
          <cell r="L6662">
            <v>98000</v>
          </cell>
        </row>
        <row r="6663">
          <cell r="B6663">
            <v>5500000</v>
          </cell>
          <cell r="C6663">
            <v>40035</v>
          </cell>
          <cell r="F6663">
            <v>456111.67</v>
          </cell>
          <cell r="G6663">
            <v>560072</v>
          </cell>
          <cell r="H6663">
            <v>38.729999999999997</v>
          </cell>
          <cell r="I6663">
            <v>0.38729999999999998</v>
          </cell>
          <cell r="J6663">
            <v>40070</v>
          </cell>
          <cell r="K6663">
            <v>40404</v>
          </cell>
          <cell r="L6663">
            <v>145750</v>
          </cell>
        </row>
        <row r="6664">
          <cell r="B6664">
            <v>2000000</v>
          </cell>
          <cell r="C6664">
            <v>40035</v>
          </cell>
          <cell r="E6664" t="str">
            <v>P</v>
          </cell>
          <cell r="F6664">
            <v>423739.29</v>
          </cell>
          <cell r="G6664">
            <v>203663</v>
          </cell>
          <cell r="H6664">
            <v>38.729999999999997</v>
          </cell>
          <cell r="I6664">
            <v>0.38729999999999998</v>
          </cell>
          <cell r="J6664">
            <v>40070</v>
          </cell>
          <cell r="K6664">
            <v>40404</v>
          </cell>
          <cell r="L6664">
            <v>53000</v>
          </cell>
        </row>
        <row r="6665">
          <cell r="B6665">
            <v>15000000</v>
          </cell>
          <cell r="C6665">
            <v>40035</v>
          </cell>
          <cell r="F6665">
            <v>9526901.1600000001</v>
          </cell>
          <cell r="G6665">
            <v>886030</v>
          </cell>
          <cell r="H6665">
            <v>36.04</v>
          </cell>
          <cell r="I6665">
            <v>0.3604</v>
          </cell>
          <cell r="J6665">
            <v>40070</v>
          </cell>
          <cell r="K6665">
            <v>40769</v>
          </cell>
          <cell r="L6665">
            <v>398250</v>
          </cell>
        </row>
        <row r="6666">
          <cell r="B6666">
            <v>10500000</v>
          </cell>
          <cell r="C6666">
            <v>40035</v>
          </cell>
          <cell r="D6666" t="str">
            <v>A</v>
          </cell>
          <cell r="E6666" t="str">
            <v>S</v>
          </cell>
          <cell r="F6666">
            <v>5779323.46</v>
          </cell>
          <cell r="G6666">
            <v>1054538</v>
          </cell>
          <cell r="H6666">
            <v>35.94</v>
          </cell>
          <cell r="I6666">
            <v>0.3594</v>
          </cell>
          <cell r="J6666">
            <v>40070</v>
          </cell>
          <cell r="K6666">
            <v>40404</v>
          </cell>
          <cell r="L6666">
            <v>278250</v>
          </cell>
        </row>
        <row r="6667">
          <cell r="B6667">
            <v>6000000</v>
          </cell>
          <cell r="C6667">
            <v>40035</v>
          </cell>
          <cell r="F6667">
            <v>3717282.13</v>
          </cell>
          <cell r="G6667">
            <v>333412</v>
          </cell>
          <cell r="H6667">
            <v>29.33</v>
          </cell>
          <cell r="I6667">
            <v>0.29330000000000001</v>
          </cell>
          <cell r="J6667">
            <v>40070</v>
          </cell>
          <cell r="K6667">
            <v>40769</v>
          </cell>
          <cell r="L6667">
            <v>98700</v>
          </cell>
        </row>
        <row r="6668">
          <cell r="B6668">
            <v>4500000</v>
          </cell>
          <cell r="C6668">
            <v>40035</v>
          </cell>
          <cell r="E6668" t="str">
            <v>P</v>
          </cell>
          <cell r="F6668">
            <v>3559531.22</v>
          </cell>
          <cell r="G6668">
            <v>286493</v>
          </cell>
          <cell r="H6668">
            <v>44.54</v>
          </cell>
          <cell r="I6668">
            <v>0.44540000000000002</v>
          </cell>
          <cell r="J6668">
            <v>40070</v>
          </cell>
          <cell r="K6668">
            <v>40769</v>
          </cell>
          <cell r="L6668">
            <v>119475</v>
          </cell>
        </row>
        <row r="6669">
          <cell r="B6669">
            <v>5000000</v>
          </cell>
          <cell r="C6669">
            <v>40035</v>
          </cell>
          <cell r="F6669">
            <v>3298441.68</v>
          </cell>
          <cell r="G6669">
            <v>318326</v>
          </cell>
          <cell r="H6669">
            <v>44.54</v>
          </cell>
          <cell r="I6669">
            <v>0.44540000000000002</v>
          </cell>
          <cell r="J6669">
            <v>40070</v>
          </cell>
          <cell r="K6669">
            <v>40769</v>
          </cell>
          <cell r="L6669">
            <v>132750</v>
          </cell>
        </row>
        <row r="6670">
          <cell r="B6670">
            <v>5000000</v>
          </cell>
          <cell r="C6670">
            <v>40035</v>
          </cell>
          <cell r="F6670">
            <v>7017.77</v>
          </cell>
          <cell r="G6670">
            <v>486158</v>
          </cell>
          <cell r="H6670">
            <v>29.48</v>
          </cell>
          <cell r="I6670">
            <v>0.29480000000000001</v>
          </cell>
          <cell r="J6670">
            <v>40070</v>
          </cell>
          <cell r="K6670">
            <v>40404</v>
          </cell>
          <cell r="L6670">
            <v>82000</v>
          </cell>
        </row>
        <row r="6671">
          <cell r="B6671">
            <v>20000000</v>
          </cell>
          <cell r="C6671">
            <v>40035</v>
          </cell>
          <cell r="F6671">
            <v>13130994.390000001</v>
          </cell>
          <cell r="G6671">
            <v>1181373</v>
          </cell>
          <cell r="H6671">
            <v>36.04</v>
          </cell>
          <cell r="I6671">
            <v>0.3604</v>
          </cell>
          <cell r="J6671">
            <v>40070</v>
          </cell>
          <cell r="K6671">
            <v>40769</v>
          </cell>
          <cell r="L6671">
            <v>531000</v>
          </cell>
        </row>
        <row r="6672">
          <cell r="B6672">
            <v>14000000</v>
          </cell>
          <cell r="C6672">
            <v>40035</v>
          </cell>
          <cell r="F6672">
            <v>8768916.7699999996</v>
          </cell>
          <cell r="G6672">
            <v>826961</v>
          </cell>
          <cell r="H6672">
            <v>36.04</v>
          </cell>
          <cell r="I6672">
            <v>0.3604</v>
          </cell>
          <cell r="J6672">
            <v>40070</v>
          </cell>
          <cell r="K6672">
            <v>40769</v>
          </cell>
          <cell r="L6672">
            <v>371700</v>
          </cell>
        </row>
        <row r="6673">
          <cell r="B6673">
            <v>15000000</v>
          </cell>
          <cell r="C6673">
            <v>40035</v>
          </cell>
          <cell r="F6673">
            <v>12165238.93</v>
          </cell>
          <cell r="G6673">
            <v>686630</v>
          </cell>
          <cell r="H6673">
            <v>35.950000000000003</v>
          </cell>
          <cell r="I6673">
            <v>0.35950000000000004</v>
          </cell>
          <cell r="J6673">
            <v>40070</v>
          </cell>
          <cell r="K6673">
            <v>41135</v>
          </cell>
          <cell r="L6673">
            <v>292500</v>
          </cell>
        </row>
        <row r="6674">
          <cell r="B6674">
            <v>4000000</v>
          </cell>
          <cell r="C6674">
            <v>40035</v>
          </cell>
          <cell r="F6674">
            <v>2856888.29</v>
          </cell>
          <cell r="G6674">
            <v>233338</v>
          </cell>
          <cell r="H6674">
            <v>48.86</v>
          </cell>
          <cell r="I6674">
            <v>0.48859999999999998</v>
          </cell>
          <cell r="J6674">
            <v>40070</v>
          </cell>
          <cell r="K6674">
            <v>40953</v>
          </cell>
          <cell r="L6674">
            <v>98000</v>
          </cell>
        </row>
        <row r="6675">
          <cell r="B6675">
            <v>20000000</v>
          </cell>
          <cell r="C6675">
            <v>40035</v>
          </cell>
          <cell r="F6675">
            <v>12940003.939999999</v>
          </cell>
          <cell r="G6675">
            <v>1181373</v>
          </cell>
          <cell r="H6675">
            <v>36.04</v>
          </cell>
          <cell r="I6675">
            <v>0.3604</v>
          </cell>
          <cell r="J6675">
            <v>40070</v>
          </cell>
          <cell r="K6675">
            <v>40769</v>
          </cell>
          <cell r="L6675">
            <v>531000</v>
          </cell>
        </row>
        <row r="6676">
          <cell r="B6676">
            <v>3900000</v>
          </cell>
          <cell r="C6676">
            <v>40035</v>
          </cell>
          <cell r="F6676">
            <v>2540495.79</v>
          </cell>
          <cell r="G6676">
            <v>248294</v>
          </cell>
          <cell r="H6676">
            <v>44.54</v>
          </cell>
          <cell r="I6676">
            <v>0.44540000000000002</v>
          </cell>
          <cell r="J6676">
            <v>40070</v>
          </cell>
          <cell r="K6676">
            <v>40769</v>
          </cell>
          <cell r="L6676">
            <v>103545</v>
          </cell>
        </row>
        <row r="6677">
          <cell r="B6677">
            <v>6000000</v>
          </cell>
          <cell r="C6677">
            <v>40035</v>
          </cell>
          <cell r="E6677" t="str">
            <v>P</v>
          </cell>
          <cell r="F6677">
            <v>3179795.8</v>
          </cell>
          <cell r="G6677">
            <v>453332</v>
          </cell>
          <cell r="H6677">
            <v>41.5</v>
          </cell>
          <cell r="I6677">
            <v>0.41499999999999998</v>
          </cell>
          <cell r="J6677">
            <v>40070</v>
          </cell>
          <cell r="K6677">
            <v>40588</v>
          </cell>
          <cell r="L6677">
            <v>159000</v>
          </cell>
        </row>
        <row r="6678">
          <cell r="B6678">
            <v>20000000</v>
          </cell>
          <cell r="C6678">
            <v>40035</v>
          </cell>
          <cell r="E6678" t="str">
            <v>Q</v>
          </cell>
          <cell r="F6678">
            <v>17016034.82</v>
          </cell>
          <cell r="G6678">
            <v>1020715</v>
          </cell>
          <cell r="H6678">
            <v>36.03</v>
          </cell>
          <cell r="I6678">
            <v>0.36030000000000001</v>
          </cell>
          <cell r="J6678">
            <v>40070</v>
          </cell>
          <cell r="K6678">
            <v>40953</v>
          </cell>
          <cell r="L6678">
            <v>490000</v>
          </cell>
        </row>
        <row r="6679">
          <cell r="B6679">
            <v>4500000</v>
          </cell>
          <cell r="C6679">
            <v>40035</v>
          </cell>
          <cell r="D6679" t="str">
            <v>A</v>
          </cell>
          <cell r="E6679" t="str">
            <v>T</v>
          </cell>
          <cell r="F6679">
            <v>4773310.3</v>
          </cell>
          <cell r="G6679">
            <v>339999</v>
          </cell>
          <cell r="H6679">
            <v>41.5</v>
          </cell>
          <cell r="I6679">
            <v>0.41499999999999998</v>
          </cell>
          <cell r="J6679">
            <v>40070</v>
          </cell>
          <cell r="K6679">
            <v>40588</v>
          </cell>
          <cell r="L6679">
            <v>119250</v>
          </cell>
        </row>
        <row r="6680">
          <cell r="B6680">
            <v>20000000</v>
          </cell>
          <cell r="C6680">
            <v>40035</v>
          </cell>
          <cell r="F6680">
            <v>16191501.35</v>
          </cell>
          <cell r="G6680">
            <v>915507</v>
          </cell>
          <cell r="H6680">
            <v>35.950000000000003</v>
          </cell>
          <cell r="I6680">
            <v>0.35950000000000004</v>
          </cell>
          <cell r="J6680">
            <v>40070</v>
          </cell>
          <cell r="K6680">
            <v>41135</v>
          </cell>
          <cell r="L6680">
            <v>390000</v>
          </cell>
        </row>
        <row r="6681">
          <cell r="B6681">
            <v>20000000</v>
          </cell>
          <cell r="C6681">
            <v>40035</v>
          </cell>
          <cell r="F6681">
            <v>8145282.79</v>
          </cell>
          <cell r="G6681">
            <v>1455097</v>
          </cell>
          <cell r="H6681">
            <v>36.090000000000003</v>
          </cell>
          <cell r="I6681">
            <v>0.36090000000000005</v>
          </cell>
          <cell r="J6681">
            <v>40070</v>
          </cell>
          <cell r="K6681">
            <v>40588</v>
          </cell>
          <cell r="L6681">
            <v>530000</v>
          </cell>
        </row>
        <row r="6682">
          <cell r="B6682">
            <v>20000000</v>
          </cell>
          <cell r="C6682">
            <v>40035</v>
          </cell>
          <cell r="E6682" t="str">
            <v>R</v>
          </cell>
          <cell r="F6682">
            <v>18654469.800000001</v>
          </cell>
          <cell r="G6682">
            <v>915507</v>
          </cell>
          <cell r="H6682">
            <v>35.950000000000003</v>
          </cell>
          <cell r="I6682">
            <v>0.35950000000000004</v>
          </cell>
          <cell r="J6682">
            <v>40070</v>
          </cell>
          <cell r="K6682">
            <v>41135</v>
          </cell>
          <cell r="L6682">
            <v>390000</v>
          </cell>
        </row>
        <row r="6683">
          <cell r="B6683">
            <v>10000000</v>
          </cell>
          <cell r="C6683">
            <v>40035</v>
          </cell>
          <cell r="D6683" t="str">
            <v>A</v>
          </cell>
          <cell r="E6683" t="str">
            <v>T</v>
          </cell>
          <cell r="F6683">
            <v>11909989.08</v>
          </cell>
          <cell r="G6683">
            <v>636651</v>
          </cell>
          <cell r="H6683">
            <v>44.54</v>
          </cell>
          <cell r="I6683">
            <v>0.44540000000000002</v>
          </cell>
          <cell r="J6683">
            <v>40070</v>
          </cell>
          <cell r="K6683">
            <v>40769</v>
          </cell>
          <cell r="L6683">
            <v>265500</v>
          </cell>
        </row>
        <row r="6684">
          <cell r="B6684">
            <v>11000000</v>
          </cell>
          <cell r="C6684">
            <v>40035</v>
          </cell>
          <cell r="F6684">
            <v>7010821.2699999996</v>
          </cell>
          <cell r="G6684">
            <v>649755</v>
          </cell>
          <cell r="H6684">
            <v>36.04</v>
          </cell>
          <cell r="I6684">
            <v>0.3604</v>
          </cell>
          <cell r="J6684">
            <v>40070</v>
          </cell>
          <cell r="K6684">
            <v>40769</v>
          </cell>
          <cell r="L6684">
            <v>292050</v>
          </cell>
        </row>
        <row r="6685">
          <cell r="B6685">
            <v>4000000</v>
          </cell>
          <cell r="C6685">
            <v>40035</v>
          </cell>
          <cell r="F6685">
            <v>1883290.73</v>
          </cell>
          <cell r="G6685">
            <v>302221</v>
          </cell>
          <cell r="H6685">
            <v>41.5</v>
          </cell>
          <cell r="I6685">
            <v>0.41499999999999998</v>
          </cell>
          <cell r="J6685">
            <v>40070</v>
          </cell>
          <cell r="K6685">
            <v>40588</v>
          </cell>
          <cell r="L6685">
            <v>106000</v>
          </cell>
        </row>
        <row r="6686">
          <cell r="B6686">
            <v>12500000</v>
          </cell>
          <cell r="C6686">
            <v>40035</v>
          </cell>
          <cell r="E6686" t="str">
            <v>Q</v>
          </cell>
          <cell r="F6686">
            <v>9286927.9900000002</v>
          </cell>
          <cell r="G6686">
            <v>738358</v>
          </cell>
          <cell r="H6686">
            <v>36.04</v>
          </cell>
          <cell r="I6686">
            <v>0.3604</v>
          </cell>
          <cell r="J6686">
            <v>40070</v>
          </cell>
          <cell r="K6686">
            <v>40769</v>
          </cell>
          <cell r="L6686">
            <v>331875</v>
          </cell>
        </row>
        <row r="6687">
          <cell r="B6687">
            <v>4000000</v>
          </cell>
          <cell r="C6687">
            <v>40035</v>
          </cell>
          <cell r="F6687">
            <v>223276.16</v>
          </cell>
          <cell r="G6687">
            <v>407325</v>
          </cell>
          <cell r="H6687">
            <v>38.729999999999997</v>
          </cell>
          <cell r="I6687">
            <v>0.38729999999999998</v>
          </cell>
          <cell r="J6687">
            <v>40070</v>
          </cell>
          <cell r="K6687">
            <v>40404</v>
          </cell>
          <cell r="L6687">
            <v>106000</v>
          </cell>
        </row>
        <row r="6688">
          <cell r="B6688">
            <v>5500000</v>
          </cell>
          <cell r="C6688">
            <v>40035</v>
          </cell>
          <cell r="F6688">
            <v>2593689.85</v>
          </cell>
          <cell r="G6688">
            <v>415554</v>
          </cell>
          <cell r="H6688">
            <v>41.5</v>
          </cell>
          <cell r="I6688">
            <v>0.41499999999999998</v>
          </cell>
          <cell r="J6688">
            <v>40070</v>
          </cell>
          <cell r="K6688">
            <v>40588</v>
          </cell>
          <cell r="L6688">
            <v>145750</v>
          </cell>
        </row>
        <row r="6689">
          <cell r="B6689">
            <v>10000000</v>
          </cell>
          <cell r="C6689">
            <v>40035</v>
          </cell>
          <cell r="F6689">
            <v>6609391.3700000001</v>
          </cell>
          <cell r="G6689">
            <v>636651</v>
          </cell>
          <cell r="H6689">
            <v>44.54</v>
          </cell>
          <cell r="I6689">
            <v>0.44540000000000002</v>
          </cell>
          <cell r="J6689">
            <v>40070</v>
          </cell>
          <cell r="K6689">
            <v>40769</v>
          </cell>
          <cell r="L6689">
            <v>265500</v>
          </cell>
        </row>
        <row r="6690">
          <cell r="B6690">
            <v>5000000</v>
          </cell>
          <cell r="C6690">
            <v>40035</v>
          </cell>
          <cell r="E6690" t="str">
            <v>P</v>
          </cell>
          <cell r="F6690">
            <v>3946449.83</v>
          </cell>
          <cell r="G6690">
            <v>318326</v>
          </cell>
          <cell r="H6690">
            <v>44.54</v>
          </cell>
          <cell r="I6690">
            <v>0.44540000000000002</v>
          </cell>
          <cell r="J6690">
            <v>40070</v>
          </cell>
          <cell r="K6690">
            <v>40769</v>
          </cell>
          <cell r="L6690">
            <v>132750</v>
          </cell>
        </row>
        <row r="6691">
          <cell r="B6691">
            <v>4000000</v>
          </cell>
          <cell r="C6691">
            <v>40036</v>
          </cell>
          <cell r="F6691">
            <v>2635281.96</v>
          </cell>
          <cell r="G6691">
            <v>254661</v>
          </cell>
          <cell r="H6691">
            <v>44.54</v>
          </cell>
          <cell r="I6691">
            <v>0.44540000000000002</v>
          </cell>
          <cell r="J6691">
            <v>40070</v>
          </cell>
          <cell r="K6691">
            <v>40769</v>
          </cell>
          <cell r="L6691">
            <v>106200</v>
          </cell>
        </row>
        <row r="6692">
          <cell r="B6692">
            <v>3500000</v>
          </cell>
          <cell r="C6692">
            <v>40036</v>
          </cell>
          <cell r="F6692">
            <v>2974585.85</v>
          </cell>
          <cell r="G6692">
            <v>193477</v>
          </cell>
          <cell r="H6692">
            <v>51.88</v>
          </cell>
          <cell r="I6692">
            <v>0.51880000000000004</v>
          </cell>
          <cell r="J6692">
            <v>40070</v>
          </cell>
          <cell r="K6692">
            <v>41135</v>
          </cell>
          <cell r="L6692">
            <v>68250</v>
          </cell>
        </row>
        <row r="6693">
          <cell r="B6693">
            <v>15000000</v>
          </cell>
          <cell r="C6693">
            <v>40036</v>
          </cell>
          <cell r="D6693" t="str">
            <v>A</v>
          </cell>
          <cell r="E6693" t="str">
            <v>T</v>
          </cell>
          <cell r="F6693">
            <v>14946053.34</v>
          </cell>
          <cell r="G6693">
            <v>886030</v>
          </cell>
          <cell r="H6693">
            <v>36.04</v>
          </cell>
          <cell r="I6693">
            <v>0.3604</v>
          </cell>
          <cell r="J6693">
            <v>40070</v>
          </cell>
          <cell r="K6693">
            <v>40769</v>
          </cell>
          <cell r="L6693">
            <v>398250</v>
          </cell>
        </row>
        <row r="6694">
          <cell r="B6694">
            <v>15000000</v>
          </cell>
          <cell r="C6694">
            <v>40036</v>
          </cell>
          <cell r="F6694">
            <v>11138189.439999999</v>
          </cell>
          <cell r="G6694">
            <v>765537</v>
          </cell>
          <cell r="H6694">
            <v>36.03</v>
          </cell>
          <cell r="I6694">
            <v>0.36030000000000001</v>
          </cell>
          <cell r="J6694">
            <v>40070</v>
          </cell>
          <cell r="K6694">
            <v>40953</v>
          </cell>
          <cell r="L6694">
            <v>367500</v>
          </cell>
        </row>
        <row r="6695">
          <cell r="B6695">
            <v>12000000</v>
          </cell>
          <cell r="C6695">
            <v>40036</v>
          </cell>
          <cell r="D6695" t="str">
            <v>A</v>
          </cell>
          <cell r="E6695" t="str">
            <v>T</v>
          </cell>
          <cell r="F6695">
            <v>11985408.16</v>
          </cell>
          <cell r="G6695">
            <v>873058</v>
          </cell>
          <cell r="H6695">
            <v>36.090000000000003</v>
          </cell>
          <cell r="I6695">
            <v>0.36090000000000005</v>
          </cell>
          <cell r="J6695">
            <v>40070</v>
          </cell>
          <cell r="K6695">
            <v>40588</v>
          </cell>
          <cell r="L6695">
            <v>318000</v>
          </cell>
        </row>
        <row r="6696">
          <cell r="B6696">
            <v>6000000</v>
          </cell>
          <cell r="C6696">
            <v>40036</v>
          </cell>
          <cell r="E6696" t="str">
            <v>Q</v>
          </cell>
          <cell r="F6696">
            <v>4938652.33</v>
          </cell>
          <cell r="G6696">
            <v>381991</v>
          </cell>
          <cell r="H6696">
            <v>44.54</v>
          </cell>
          <cell r="I6696">
            <v>0.44540000000000002</v>
          </cell>
          <cell r="J6696">
            <v>40070</v>
          </cell>
          <cell r="K6696">
            <v>40769</v>
          </cell>
          <cell r="L6696">
            <v>159300</v>
          </cell>
        </row>
        <row r="6697">
          <cell r="B6697">
            <v>7000000</v>
          </cell>
          <cell r="C6697">
            <v>40036</v>
          </cell>
          <cell r="E6697" t="str">
            <v>P</v>
          </cell>
          <cell r="F6697">
            <v>5389548.3200000003</v>
          </cell>
          <cell r="G6697">
            <v>445656</v>
          </cell>
          <cell r="H6697">
            <v>44.54</v>
          </cell>
          <cell r="I6697">
            <v>0.44540000000000002</v>
          </cell>
          <cell r="J6697">
            <v>40070</v>
          </cell>
          <cell r="K6697">
            <v>40769</v>
          </cell>
          <cell r="L6697">
            <v>185850</v>
          </cell>
        </row>
        <row r="6698">
          <cell r="B6698">
            <v>10500000</v>
          </cell>
          <cell r="C6698">
            <v>40036</v>
          </cell>
          <cell r="F6698">
            <v>1311756.1200000001</v>
          </cell>
          <cell r="G6698">
            <v>1054538</v>
          </cell>
          <cell r="H6698">
            <v>35.94</v>
          </cell>
          <cell r="I6698">
            <v>0.3594</v>
          </cell>
          <cell r="J6698">
            <v>40070</v>
          </cell>
          <cell r="K6698">
            <v>40404</v>
          </cell>
          <cell r="L6698">
            <v>278250</v>
          </cell>
        </row>
        <row r="6699">
          <cell r="B6699">
            <v>12000000</v>
          </cell>
          <cell r="C6699">
            <v>40036</v>
          </cell>
          <cell r="F6699">
            <v>7638479.8399999999</v>
          </cell>
          <cell r="G6699">
            <v>708824</v>
          </cell>
          <cell r="H6699">
            <v>36.04</v>
          </cell>
          <cell r="I6699">
            <v>0.3604</v>
          </cell>
          <cell r="J6699">
            <v>40070</v>
          </cell>
          <cell r="K6699">
            <v>40769</v>
          </cell>
          <cell r="L6699">
            <v>318600</v>
          </cell>
        </row>
        <row r="6700">
          <cell r="B6700">
            <v>6500000</v>
          </cell>
          <cell r="C6700">
            <v>40036</v>
          </cell>
          <cell r="F6700">
            <v>5587466.4000000004</v>
          </cell>
          <cell r="G6700">
            <v>359313</v>
          </cell>
          <cell r="H6700">
            <v>51.88</v>
          </cell>
          <cell r="I6700">
            <v>0.51880000000000004</v>
          </cell>
          <cell r="J6700">
            <v>40070</v>
          </cell>
          <cell r="K6700">
            <v>41135</v>
          </cell>
          <cell r="L6700">
            <v>126750</v>
          </cell>
        </row>
        <row r="6701">
          <cell r="B6701">
            <v>4000000</v>
          </cell>
          <cell r="C6701">
            <v>40036</v>
          </cell>
          <cell r="F6701">
            <v>1512814.18</v>
          </cell>
          <cell r="G6701">
            <v>302221</v>
          </cell>
          <cell r="H6701">
            <v>41.5</v>
          </cell>
          <cell r="I6701">
            <v>0.41499999999999998</v>
          </cell>
          <cell r="J6701">
            <v>40070</v>
          </cell>
          <cell r="K6701">
            <v>40588</v>
          </cell>
          <cell r="L6701">
            <v>106000</v>
          </cell>
        </row>
        <row r="6702">
          <cell r="B6702">
            <v>6000000</v>
          </cell>
          <cell r="C6702">
            <v>40036</v>
          </cell>
          <cell r="E6702" t="str">
            <v>P</v>
          </cell>
          <cell r="F6702">
            <v>4142440.03</v>
          </cell>
          <cell r="G6702">
            <v>381991</v>
          </cell>
          <cell r="H6702">
            <v>44.54</v>
          </cell>
          <cell r="I6702">
            <v>0.44540000000000002</v>
          </cell>
          <cell r="J6702">
            <v>40070</v>
          </cell>
          <cell r="K6702">
            <v>40769</v>
          </cell>
          <cell r="L6702">
            <v>159300</v>
          </cell>
        </row>
        <row r="6703">
          <cell r="B6703">
            <v>6000000</v>
          </cell>
          <cell r="C6703">
            <v>40036</v>
          </cell>
          <cell r="F6703">
            <v>5003277.92</v>
          </cell>
          <cell r="G6703">
            <v>331674</v>
          </cell>
          <cell r="H6703">
            <v>51.88</v>
          </cell>
          <cell r="I6703">
            <v>0.51880000000000004</v>
          </cell>
          <cell r="J6703">
            <v>40070</v>
          </cell>
          <cell r="K6703">
            <v>41135</v>
          </cell>
          <cell r="L6703">
            <v>117000</v>
          </cell>
        </row>
        <row r="6704">
          <cell r="B6704">
            <v>4500000</v>
          </cell>
          <cell r="C6704">
            <v>40036</v>
          </cell>
          <cell r="F6704">
            <v>436525.43</v>
          </cell>
          <cell r="G6704">
            <v>458241</v>
          </cell>
          <cell r="H6704">
            <v>38.729999999999997</v>
          </cell>
          <cell r="I6704">
            <v>0.38729999999999998</v>
          </cell>
          <cell r="J6704">
            <v>40070</v>
          </cell>
          <cell r="K6704">
            <v>40404</v>
          </cell>
          <cell r="L6704">
            <v>119250</v>
          </cell>
        </row>
        <row r="6705">
          <cell r="B6705">
            <v>6500000</v>
          </cell>
          <cell r="C6705">
            <v>40036</v>
          </cell>
          <cell r="F6705">
            <v>3185140.45</v>
          </cell>
          <cell r="G6705">
            <v>491109</v>
          </cell>
          <cell r="H6705">
            <v>41.5</v>
          </cell>
          <cell r="I6705">
            <v>0.41499999999999998</v>
          </cell>
          <cell r="J6705">
            <v>40070</v>
          </cell>
          <cell r="K6705">
            <v>40588</v>
          </cell>
          <cell r="L6705">
            <v>172250</v>
          </cell>
        </row>
        <row r="6706">
          <cell r="B6706">
            <v>3000000</v>
          </cell>
          <cell r="C6706">
            <v>40036</v>
          </cell>
          <cell r="F6706">
            <v>392321.36</v>
          </cell>
          <cell r="G6706">
            <v>305494</v>
          </cell>
          <cell r="H6706">
            <v>38.729999999999997</v>
          </cell>
          <cell r="I6706">
            <v>0.38729999999999998</v>
          </cell>
          <cell r="J6706">
            <v>40070</v>
          </cell>
          <cell r="K6706">
            <v>40404</v>
          </cell>
          <cell r="L6706">
            <v>79500</v>
          </cell>
        </row>
        <row r="6707">
          <cell r="B6707">
            <v>10000000</v>
          </cell>
          <cell r="C6707">
            <v>40036</v>
          </cell>
          <cell r="F6707">
            <v>6514242.6399999997</v>
          </cell>
          <cell r="G6707">
            <v>636651</v>
          </cell>
          <cell r="H6707">
            <v>44.54</v>
          </cell>
          <cell r="I6707">
            <v>0.44540000000000002</v>
          </cell>
          <cell r="J6707">
            <v>40070</v>
          </cell>
          <cell r="K6707">
            <v>40769</v>
          </cell>
          <cell r="L6707">
            <v>265500</v>
          </cell>
        </row>
        <row r="6708">
          <cell r="B6708">
            <v>15000000</v>
          </cell>
          <cell r="C6708">
            <v>40036</v>
          </cell>
          <cell r="E6708" t="str">
            <v>R</v>
          </cell>
          <cell r="F6708">
            <v>13571846.18</v>
          </cell>
          <cell r="G6708">
            <v>765537</v>
          </cell>
          <cell r="H6708">
            <v>36.03</v>
          </cell>
          <cell r="I6708">
            <v>0.36030000000000001</v>
          </cell>
          <cell r="J6708">
            <v>40070</v>
          </cell>
          <cell r="K6708">
            <v>40953</v>
          </cell>
          <cell r="L6708">
            <v>367500</v>
          </cell>
        </row>
        <row r="6709">
          <cell r="B6709">
            <v>6500000</v>
          </cell>
          <cell r="C6709">
            <v>40036</v>
          </cell>
          <cell r="F6709">
            <v>4234662.6100000003</v>
          </cell>
          <cell r="G6709">
            <v>413824</v>
          </cell>
          <cell r="H6709">
            <v>44.54</v>
          </cell>
          <cell r="I6709">
            <v>0.44540000000000002</v>
          </cell>
          <cell r="J6709">
            <v>40070</v>
          </cell>
          <cell r="K6709">
            <v>40769</v>
          </cell>
          <cell r="L6709">
            <v>172575</v>
          </cell>
        </row>
        <row r="6710">
          <cell r="B6710">
            <v>4000000</v>
          </cell>
          <cell r="C6710">
            <v>40036</v>
          </cell>
          <cell r="F6710">
            <v>3132793.32</v>
          </cell>
          <cell r="G6710">
            <v>254661</v>
          </cell>
          <cell r="H6710">
            <v>44.54</v>
          </cell>
          <cell r="I6710">
            <v>0.44540000000000002</v>
          </cell>
          <cell r="J6710">
            <v>40070</v>
          </cell>
          <cell r="K6710">
            <v>40769</v>
          </cell>
          <cell r="L6710">
            <v>106200</v>
          </cell>
        </row>
        <row r="6711">
          <cell r="B6711">
            <v>7000000</v>
          </cell>
          <cell r="C6711">
            <v>40036</v>
          </cell>
          <cell r="F6711">
            <v>4566327.83</v>
          </cell>
          <cell r="G6711">
            <v>445656</v>
          </cell>
          <cell r="H6711">
            <v>44.54</v>
          </cell>
          <cell r="I6711">
            <v>0.44540000000000002</v>
          </cell>
          <cell r="J6711">
            <v>40070</v>
          </cell>
          <cell r="K6711">
            <v>40769</v>
          </cell>
          <cell r="L6711">
            <v>185850</v>
          </cell>
        </row>
        <row r="6712">
          <cell r="B6712">
            <v>6000000</v>
          </cell>
          <cell r="C6712">
            <v>40036</v>
          </cell>
          <cell r="F6712">
            <v>3940073.44</v>
          </cell>
          <cell r="G6712">
            <v>381991</v>
          </cell>
          <cell r="H6712">
            <v>44.54</v>
          </cell>
          <cell r="I6712">
            <v>0.44540000000000002</v>
          </cell>
          <cell r="J6712">
            <v>40070</v>
          </cell>
          <cell r="K6712">
            <v>40769</v>
          </cell>
          <cell r="L6712">
            <v>159300</v>
          </cell>
        </row>
        <row r="6713">
          <cell r="B6713">
            <v>4900000</v>
          </cell>
          <cell r="C6713">
            <v>40036</v>
          </cell>
          <cell r="F6713">
            <v>3348894.11</v>
          </cell>
          <cell r="G6713">
            <v>272286</v>
          </cell>
          <cell r="H6713">
            <v>29.33</v>
          </cell>
          <cell r="I6713">
            <v>0.29330000000000001</v>
          </cell>
          <cell r="J6713">
            <v>40070</v>
          </cell>
          <cell r="K6713">
            <v>40769</v>
          </cell>
          <cell r="L6713">
            <v>80605</v>
          </cell>
        </row>
        <row r="6714">
          <cell r="B6714">
            <v>8000000</v>
          </cell>
          <cell r="C6714">
            <v>40036</v>
          </cell>
          <cell r="F6714">
            <v>5254619.45</v>
          </cell>
          <cell r="G6714">
            <v>509321</v>
          </cell>
          <cell r="H6714">
            <v>44.54</v>
          </cell>
          <cell r="I6714">
            <v>0.44540000000000002</v>
          </cell>
          <cell r="J6714">
            <v>40070</v>
          </cell>
          <cell r="K6714">
            <v>40769</v>
          </cell>
          <cell r="L6714">
            <v>212400</v>
          </cell>
        </row>
        <row r="6715">
          <cell r="B6715">
            <v>5000000</v>
          </cell>
          <cell r="C6715">
            <v>40036</v>
          </cell>
          <cell r="F6715">
            <v>4204879.2699999996</v>
          </cell>
          <cell r="G6715">
            <v>276395</v>
          </cell>
          <cell r="H6715">
            <v>51.88</v>
          </cell>
          <cell r="I6715">
            <v>0.51880000000000004</v>
          </cell>
          <cell r="J6715">
            <v>40070</v>
          </cell>
          <cell r="K6715">
            <v>41135</v>
          </cell>
          <cell r="L6715">
            <v>97500</v>
          </cell>
        </row>
        <row r="6716">
          <cell r="B6716">
            <v>5000000</v>
          </cell>
          <cell r="C6716">
            <v>40036</v>
          </cell>
          <cell r="F6716">
            <v>3802468.06</v>
          </cell>
          <cell r="G6716">
            <v>318326</v>
          </cell>
          <cell r="H6716">
            <v>44.54</v>
          </cell>
          <cell r="I6716">
            <v>0.44540000000000002</v>
          </cell>
          <cell r="J6716">
            <v>40070</v>
          </cell>
          <cell r="K6716">
            <v>40769</v>
          </cell>
          <cell r="L6716">
            <v>132750</v>
          </cell>
        </row>
        <row r="6717">
          <cell r="B6717">
            <v>3000000</v>
          </cell>
          <cell r="C6717">
            <v>40036</v>
          </cell>
          <cell r="F6717">
            <v>1513753.74</v>
          </cell>
          <cell r="G6717">
            <v>226666</v>
          </cell>
          <cell r="H6717">
            <v>41.5</v>
          </cell>
          <cell r="I6717">
            <v>0.41499999999999998</v>
          </cell>
          <cell r="J6717">
            <v>40070</v>
          </cell>
          <cell r="K6717">
            <v>40588</v>
          </cell>
          <cell r="L6717">
            <v>79500</v>
          </cell>
        </row>
        <row r="6718">
          <cell r="B6718">
            <v>3000000</v>
          </cell>
          <cell r="C6718">
            <v>40036</v>
          </cell>
          <cell r="D6718" t="str">
            <v>A</v>
          </cell>
          <cell r="E6718" t="str">
            <v>T</v>
          </cell>
          <cell r="F6718">
            <v>3035292.38</v>
          </cell>
          <cell r="G6718">
            <v>305494</v>
          </cell>
          <cell r="H6718">
            <v>38.729999999999997</v>
          </cell>
          <cell r="I6718">
            <v>0.38729999999999998</v>
          </cell>
          <cell r="J6718">
            <v>40070</v>
          </cell>
          <cell r="K6718">
            <v>40404</v>
          </cell>
          <cell r="L6718">
            <v>79500</v>
          </cell>
        </row>
        <row r="6719">
          <cell r="B6719">
            <v>4500000</v>
          </cell>
          <cell r="C6719">
            <v>40036</v>
          </cell>
          <cell r="E6719" t="str">
            <v>Q</v>
          </cell>
          <cell r="F6719">
            <v>2000646.06</v>
          </cell>
          <cell r="G6719">
            <v>458241</v>
          </cell>
          <cell r="H6719">
            <v>38.729999999999997</v>
          </cell>
          <cell r="I6719">
            <v>0.38729999999999998</v>
          </cell>
          <cell r="J6719">
            <v>40070</v>
          </cell>
          <cell r="K6719">
            <v>40404</v>
          </cell>
          <cell r="L6719">
            <v>119250</v>
          </cell>
        </row>
        <row r="6720">
          <cell r="B6720">
            <v>3000000</v>
          </cell>
          <cell r="C6720">
            <v>40036</v>
          </cell>
          <cell r="F6720">
            <v>311169.21999999997</v>
          </cell>
          <cell r="G6720">
            <v>305494</v>
          </cell>
          <cell r="H6720">
            <v>38.729999999999997</v>
          </cell>
          <cell r="I6720">
            <v>0.38729999999999998</v>
          </cell>
          <cell r="J6720">
            <v>40070</v>
          </cell>
          <cell r="K6720">
            <v>40404</v>
          </cell>
          <cell r="L6720">
            <v>79500</v>
          </cell>
        </row>
        <row r="6721">
          <cell r="B6721">
            <v>20000000</v>
          </cell>
          <cell r="C6721">
            <v>40036</v>
          </cell>
          <cell r="F6721">
            <v>12649722.26</v>
          </cell>
          <cell r="G6721">
            <v>1181373</v>
          </cell>
          <cell r="H6721">
            <v>36.04</v>
          </cell>
          <cell r="I6721">
            <v>0.3604</v>
          </cell>
          <cell r="J6721">
            <v>40070</v>
          </cell>
          <cell r="K6721">
            <v>40769</v>
          </cell>
          <cell r="L6721">
            <v>531000</v>
          </cell>
        </row>
        <row r="6722">
          <cell r="B6722">
            <v>4000000</v>
          </cell>
          <cell r="C6722">
            <v>40036</v>
          </cell>
          <cell r="D6722" t="str">
            <v>A</v>
          </cell>
          <cell r="E6722" t="str">
            <v>S</v>
          </cell>
          <cell r="F6722">
            <v>2354049.59</v>
          </cell>
          <cell r="G6722">
            <v>407325</v>
          </cell>
          <cell r="H6722">
            <v>38.729999999999997</v>
          </cell>
          <cell r="I6722">
            <v>0.38729999999999998</v>
          </cell>
          <cell r="J6722">
            <v>40070</v>
          </cell>
          <cell r="K6722">
            <v>40404</v>
          </cell>
          <cell r="L6722">
            <v>106000</v>
          </cell>
        </row>
        <row r="6723">
          <cell r="B6723">
            <v>19000000</v>
          </cell>
          <cell r="C6723">
            <v>40036</v>
          </cell>
          <cell r="F6723">
            <v>12034106.960000001</v>
          </cell>
          <cell r="G6723">
            <v>1122304</v>
          </cell>
          <cell r="H6723">
            <v>36.04</v>
          </cell>
          <cell r="I6723">
            <v>0.3604</v>
          </cell>
          <cell r="J6723">
            <v>40070</v>
          </cell>
          <cell r="K6723">
            <v>40769</v>
          </cell>
          <cell r="L6723">
            <v>504450</v>
          </cell>
        </row>
        <row r="6724">
          <cell r="B6724">
            <v>5000000</v>
          </cell>
          <cell r="C6724">
            <v>40036</v>
          </cell>
          <cell r="F6724">
            <v>3294116.31</v>
          </cell>
          <cell r="G6724">
            <v>318326</v>
          </cell>
          <cell r="H6724">
            <v>44.54</v>
          </cell>
          <cell r="I6724">
            <v>0.44540000000000002</v>
          </cell>
          <cell r="J6724">
            <v>40070</v>
          </cell>
          <cell r="K6724">
            <v>40769</v>
          </cell>
          <cell r="L6724">
            <v>132750</v>
          </cell>
        </row>
        <row r="6725">
          <cell r="B6725">
            <v>7000000</v>
          </cell>
          <cell r="C6725">
            <v>40036</v>
          </cell>
          <cell r="F6725">
            <v>5949771.29</v>
          </cell>
          <cell r="G6725">
            <v>386953</v>
          </cell>
          <cell r="H6725">
            <v>51.88</v>
          </cell>
          <cell r="I6725">
            <v>0.51880000000000004</v>
          </cell>
          <cell r="J6725">
            <v>40070</v>
          </cell>
          <cell r="K6725">
            <v>41135</v>
          </cell>
          <cell r="L6725">
            <v>136500</v>
          </cell>
        </row>
        <row r="6726">
          <cell r="B6726">
            <v>15000000</v>
          </cell>
          <cell r="C6726">
            <v>40036</v>
          </cell>
          <cell r="F6726">
            <v>11830427.48</v>
          </cell>
          <cell r="G6726">
            <v>625164</v>
          </cell>
          <cell r="H6726">
            <v>28.58</v>
          </cell>
          <cell r="I6726">
            <v>0.2858</v>
          </cell>
          <cell r="J6726">
            <v>40070</v>
          </cell>
          <cell r="K6726">
            <v>41135</v>
          </cell>
          <cell r="L6726">
            <v>216000</v>
          </cell>
        </row>
        <row r="6727">
          <cell r="B6727">
            <v>10000000</v>
          </cell>
          <cell r="C6727">
            <v>40036</v>
          </cell>
          <cell r="F6727">
            <v>6587084.6100000003</v>
          </cell>
          <cell r="G6727">
            <v>636651</v>
          </cell>
          <cell r="H6727">
            <v>44.54</v>
          </cell>
          <cell r="I6727">
            <v>0.44540000000000002</v>
          </cell>
          <cell r="J6727">
            <v>40070</v>
          </cell>
          <cell r="K6727">
            <v>40769</v>
          </cell>
          <cell r="L6727">
            <v>265500</v>
          </cell>
        </row>
        <row r="6728">
          <cell r="B6728">
            <v>3500000</v>
          </cell>
          <cell r="C6728">
            <v>40036</v>
          </cell>
          <cell r="F6728">
            <v>2298825.71</v>
          </cell>
          <cell r="G6728">
            <v>222828</v>
          </cell>
          <cell r="H6728">
            <v>44.54</v>
          </cell>
          <cell r="I6728">
            <v>0.44540000000000002</v>
          </cell>
          <cell r="J6728">
            <v>40070</v>
          </cell>
          <cell r="K6728">
            <v>40769</v>
          </cell>
          <cell r="L6728">
            <v>92925</v>
          </cell>
        </row>
        <row r="6729">
          <cell r="B6729">
            <v>4500000</v>
          </cell>
          <cell r="C6729">
            <v>40036</v>
          </cell>
          <cell r="F6729">
            <v>460136.16</v>
          </cell>
          <cell r="G6729">
            <v>458241</v>
          </cell>
          <cell r="H6729">
            <v>38.729999999999997</v>
          </cell>
          <cell r="I6729">
            <v>0.38729999999999998</v>
          </cell>
          <cell r="J6729">
            <v>40070</v>
          </cell>
          <cell r="K6729">
            <v>40404</v>
          </cell>
          <cell r="L6729">
            <v>119250</v>
          </cell>
        </row>
        <row r="6730">
          <cell r="B6730">
            <v>5000000</v>
          </cell>
          <cell r="C6730">
            <v>40036</v>
          </cell>
          <cell r="E6730" t="str">
            <v>P</v>
          </cell>
          <cell r="F6730">
            <v>3660548.13</v>
          </cell>
          <cell r="G6730">
            <v>277843</v>
          </cell>
          <cell r="H6730">
            <v>29.33</v>
          </cell>
          <cell r="I6730">
            <v>0.29330000000000001</v>
          </cell>
          <cell r="J6730">
            <v>40070</v>
          </cell>
          <cell r="K6730">
            <v>40769</v>
          </cell>
          <cell r="L6730">
            <v>82250</v>
          </cell>
        </row>
        <row r="6731">
          <cell r="B6731">
            <v>7000000</v>
          </cell>
          <cell r="C6731">
            <v>40036</v>
          </cell>
          <cell r="F6731">
            <v>3291141.1</v>
          </cell>
          <cell r="G6731">
            <v>528887</v>
          </cell>
          <cell r="H6731">
            <v>41.5</v>
          </cell>
          <cell r="I6731">
            <v>0.41499999999999998</v>
          </cell>
          <cell r="J6731">
            <v>40070</v>
          </cell>
          <cell r="K6731">
            <v>40588</v>
          </cell>
          <cell r="L6731">
            <v>185500</v>
          </cell>
        </row>
        <row r="6732">
          <cell r="B6732">
            <v>6500000</v>
          </cell>
          <cell r="C6732">
            <v>40036</v>
          </cell>
          <cell r="F6732">
            <v>3060304.9</v>
          </cell>
          <cell r="G6732">
            <v>491109</v>
          </cell>
          <cell r="H6732">
            <v>41.5</v>
          </cell>
          <cell r="I6732">
            <v>0.41499999999999998</v>
          </cell>
          <cell r="J6732">
            <v>40070</v>
          </cell>
          <cell r="K6732">
            <v>40588</v>
          </cell>
          <cell r="L6732">
            <v>172250</v>
          </cell>
        </row>
        <row r="6733">
          <cell r="B6733">
            <v>15000000</v>
          </cell>
          <cell r="C6733">
            <v>40036</v>
          </cell>
          <cell r="F6733">
            <v>11762433.4</v>
          </cell>
          <cell r="G6733">
            <v>625164</v>
          </cell>
          <cell r="H6733">
            <v>28.58</v>
          </cell>
          <cell r="I6733">
            <v>0.2858</v>
          </cell>
          <cell r="J6733">
            <v>40070</v>
          </cell>
          <cell r="K6733">
            <v>41135</v>
          </cell>
          <cell r="L6733">
            <v>216000</v>
          </cell>
        </row>
        <row r="6734">
          <cell r="B6734">
            <v>6000000</v>
          </cell>
          <cell r="C6734">
            <v>40036</v>
          </cell>
          <cell r="F6734">
            <v>3942103.7</v>
          </cell>
          <cell r="G6734">
            <v>381991</v>
          </cell>
          <cell r="H6734">
            <v>44.54</v>
          </cell>
          <cell r="I6734">
            <v>0.44540000000000002</v>
          </cell>
          <cell r="J6734">
            <v>40070</v>
          </cell>
          <cell r="K6734">
            <v>40769</v>
          </cell>
          <cell r="L6734">
            <v>159300</v>
          </cell>
        </row>
        <row r="6735">
          <cell r="B6735">
            <v>5000000</v>
          </cell>
          <cell r="C6735">
            <v>40036</v>
          </cell>
          <cell r="F6735">
            <v>514479.99</v>
          </cell>
          <cell r="G6735">
            <v>509157</v>
          </cell>
          <cell r="H6735">
            <v>38.729999999999997</v>
          </cell>
          <cell r="I6735">
            <v>0.38729999999999998</v>
          </cell>
          <cell r="J6735">
            <v>40070</v>
          </cell>
          <cell r="K6735">
            <v>40404</v>
          </cell>
          <cell r="L6735">
            <v>132500</v>
          </cell>
        </row>
        <row r="6736">
          <cell r="B6736">
            <v>4500000</v>
          </cell>
          <cell r="C6736">
            <v>40036</v>
          </cell>
          <cell r="F6736">
            <v>2789546.74</v>
          </cell>
          <cell r="G6736">
            <v>250059</v>
          </cell>
          <cell r="H6736">
            <v>29.33</v>
          </cell>
          <cell r="I6736">
            <v>0.29330000000000001</v>
          </cell>
          <cell r="J6736">
            <v>40070</v>
          </cell>
          <cell r="K6736">
            <v>40769</v>
          </cell>
          <cell r="L6736">
            <v>74025</v>
          </cell>
        </row>
        <row r="6737">
          <cell r="B6737">
            <v>3000000</v>
          </cell>
          <cell r="C6737">
            <v>40036</v>
          </cell>
          <cell r="F6737">
            <v>2101325.4500000002</v>
          </cell>
          <cell r="G6737">
            <v>141698</v>
          </cell>
          <cell r="H6737">
            <v>28.97</v>
          </cell>
          <cell r="I6737">
            <v>0.28970000000000001</v>
          </cell>
          <cell r="J6737">
            <v>40070</v>
          </cell>
          <cell r="K6737">
            <v>40953</v>
          </cell>
          <cell r="L6737">
            <v>43200</v>
          </cell>
        </row>
        <row r="6738">
          <cell r="B6738">
            <v>10000000</v>
          </cell>
          <cell r="C6738">
            <v>40036</v>
          </cell>
          <cell r="F6738">
            <v>6610800.0499999998</v>
          </cell>
          <cell r="G6738">
            <v>636651</v>
          </cell>
          <cell r="H6738">
            <v>44.54</v>
          </cell>
          <cell r="I6738">
            <v>0.44540000000000002</v>
          </cell>
          <cell r="J6738">
            <v>40070</v>
          </cell>
          <cell r="K6738">
            <v>40769</v>
          </cell>
          <cell r="L6738">
            <v>265500</v>
          </cell>
        </row>
        <row r="6739">
          <cell r="B6739">
            <v>15000000</v>
          </cell>
          <cell r="C6739">
            <v>40036</v>
          </cell>
          <cell r="F6739">
            <v>12083103.630000001</v>
          </cell>
          <cell r="G6739">
            <v>686630</v>
          </cell>
          <cell r="H6739">
            <v>35.950000000000003</v>
          </cell>
          <cell r="I6739">
            <v>0.35950000000000004</v>
          </cell>
          <cell r="J6739">
            <v>40070</v>
          </cell>
          <cell r="K6739">
            <v>41135</v>
          </cell>
          <cell r="L6739">
            <v>292500</v>
          </cell>
        </row>
        <row r="6740">
          <cell r="B6740">
            <v>10500000</v>
          </cell>
          <cell r="C6740">
            <v>40036</v>
          </cell>
          <cell r="F6740">
            <v>8494290.9199999999</v>
          </cell>
          <cell r="G6740">
            <v>480641</v>
          </cell>
          <cell r="H6740">
            <v>35.950000000000003</v>
          </cell>
          <cell r="I6740">
            <v>0.35950000000000004</v>
          </cell>
          <cell r="J6740">
            <v>40070</v>
          </cell>
          <cell r="K6740">
            <v>41135</v>
          </cell>
          <cell r="L6740">
            <v>204750</v>
          </cell>
        </row>
        <row r="6741">
          <cell r="B6741">
            <v>10000000</v>
          </cell>
          <cell r="C6741">
            <v>40036</v>
          </cell>
          <cell r="E6741" t="str">
            <v>R</v>
          </cell>
          <cell r="F6741">
            <v>10275681.01</v>
          </cell>
          <cell r="G6741">
            <v>583344</v>
          </cell>
          <cell r="H6741">
            <v>48.86</v>
          </cell>
          <cell r="I6741">
            <v>0.48859999999999998</v>
          </cell>
          <cell r="J6741">
            <v>40070</v>
          </cell>
          <cell r="K6741">
            <v>40953</v>
          </cell>
          <cell r="L6741">
            <v>245000</v>
          </cell>
        </row>
        <row r="6742">
          <cell r="B6742">
            <v>3000000</v>
          </cell>
          <cell r="C6742">
            <v>40036</v>
          </cell>
          <cell r="F6742">
            <v>1725642.99</v>
          </cell>
          <cell r="G6742">
            <v>190996</v>
          </cell>
          <cell r="H6742">
            <v>44.54</v>
          </cell>
          <cell r="I6742">
            <v>0.44540000000000002</v>
          </cell>
          <cell r="J6742">
            <v>40070</v>
          </cell>
          <cell r="K6742">
            <v>40769</v>
          </cell>
          <cell r="L6742">
            <v>79650</v>
          </cell>
        </row>
        <row r="6743">
          <cell r="B6743">
            <v>7000000</v>
          </cell>
          <cell r="C6743">
            <v>40037</v>
          </cell>
          <cell r="F6743">
            <v>4585097.55</v>
          </cell>
          <cell r="G6743">
            <v>445656</v>
          </cell>
          <cell r="H6743">
            <v>44.54</v>
          </cell>
          <cell r="I6743">
            <v>0.44540000000000002</v>
          </cell>
          <cell r="J6743">
            <v>40070</v>
          </cell>
          <cell r="K6743">
            <v>40769</v>
          </cell>
          <cell r="L6743">
            <v>185850</v>
          </cell>
        </row>
        <row r="6744">
          <cell r="B6744">
            <v>15000000</v>
          </cell>
          <cell r="C6744">
            <v>40037</v>
          </cell>
          <cell r="F6744">
            <v>12211872.32</v>
          </cell>
          <cell r="G6744">
            <v>686630</v>
          </cell>
          <cell r="H6744">
            <v>35.950000000000003</v>
          </cell>
          <cell r="I6744">
            <v>0.35950000000000004</v>
          </cell>
          <cell r="J6744">
            <v>40070</v>
          </cell>
          <cell r="K6744">
            <v>41135</v>
          </cell>
          <cell r="L6744">
            <v>292500</v>
          </cell>
        </row>
        <row r="6745">
          <cell r="B6745">
            <v>20000000</v>
          </cell>
          <cell r="C6745">
            <v>40037</v>
          </cell>
          <cell r="D6745" t="str">
            <v>A</v>
          </cell>
          <cell r="E6745" t="str">
            <v>T</v>
          </cell>
          <cell r="F6745">
            <v>22682673.920000002</v>
          </cell>
          <cell r="G6745">
            <v>915507</v>
          </cell>
          <cell r="H6745">
            <v>35.950000000000003</v>
          </cell>
          <cell r="I6745">
            <v>0.35950000000000004</v>
          </cell>
          <cell r="J6745">
            <v>40070</v>
          </cell>
          <cell r="K6745">
            <v>41135</v>
          </cell>
          <cell r="L6745">
            <v>390000</v>
          </cell>
        </row>
        <row r="6746">
          <cell r="B6746">
            <v>3600000</v>
          </cell>
          <cell r="C6746">
            <v>40037</v>
          </cell>
          <cell r="F6746">
            <v>318293.99</v>
          </cell>
          <cell r="G6746">
            <v>366593</v>
          </cell>
          <cell r="H6746">
            <v>38.729999999999997</v>
          </cell>
          <cell r="I6746">
            <v>0.38729999999999998</v>
          </cell>
          <cell r="J6746">
            <v>40070</v>
          </cell>
          <cell r="K6746">
            <v>40404</v>
          </cell>
          <cell r="L6746">
            <v>95400</v>
          </cell>
        </row>
        <row r="6747">
          <cell r="B6747">
            <v>4500000</v>
          </cell>
          <cell r="C6747">
            <v>40037</v>
          </cell>
          <cell r="D6747" t="str">
            <v>A</v>
          </cell>
          <cell r="E6747" t="str">
            <v>T</v>
          </cell>
          <cell r="F6747">
            <v>5588260.4500000002</v>
          </cell>
          <cell r="G6747">
            <v>286493</v>
          </cell>
          <cell r="H6747">
            <v>44.54</v>
          </cell>
          <cell r="I6747">
            <v>0.44540000000000002</v>
          </cell>
          <cell r="J6747">
            <v>40070</v>
          </cell>
          <cell r="K6747">
            <v>40769</v>
          </cell>
          <cell r="L6747">
            <v>119475</v>
          </cell>
        </row>
        <row r="6748">
          <cell r="B6748">
            <v>4000000</v>
          </cell>
          <cell r="C6748">
            <v>40037</v>
          </cell>
          <cell r="F6748">
            <v>2629551.7599999998</v>
          </cell>
          <cell r="G6748">
            <v>254661</v>
          </cell>
          <cell r="H6748">
            <v>44.54</v>
          </cell>
          <cell r="I6748">
            <v>0.44540000000000002</v>
          </cell>
          <cell r="J6748">
            <v>40070</v>
          </cell>
          <cell r="K6748">
            <v>40769</v>
          </cell>
          <cell r="L6748">
            <v>106200</v>
          </cell>
        </row>
        <row r="6749">
          <cell r="B6749">
            <v>15000000</v>
          </cell>
          <cell r="C6749">
            <v>40037</v>
          </cell>
          <cell r="D6749" t="str">
            <v>A</v>
          </cell>
          <cell r="E6749" t="str">
            <v>T</v>
          </cell>
          <cell r="F6749">
            <v>17114578.960000001</v>
          </cell>
          <cell r="G6749">
            <v>686630</v>
          </cell>
          <cell r="H6749">
            <v>35.950000000000003</v>
          </cell>
          <cell r="I6749">
            <v>0.35950000000000004</v>
          </cell>
          <cell r="J6749">
            <v>40070</v>
          </cell>
          <cell r="K6749">
            <v>41135</v>
          </cell>
          <cell r="L6749">
            <v>292500</v>
          </cell>
        </row>
        <row r="6750">
          <cell r="B6750">
            <v>15000000</v>
          </cell>
          <cell r="C6750">
            <v>40037</v>
          </cell>
          <cell r="F6750">
            <v>12123917.939999999</v>
          </cell>
          <cell r="G6750">
            <v>686630</v>
          </cell>
          <cell r="H6750">
            <v>35.950000000000003</v>
          </cell>
          <cell r="I6750">
            <v>0.35950000000000004</v>
          </cell>
          <cell r="J6750">
            <v>40070</v>
          </cell>
          <cell r="K6750">
            <v>41135</v>
          </cell>
          <cell r="L6750">
            <v>292500</v>
          </cell>
        </row>
        <row r="6751">
          <cell r="B6751">
            <v>15000000</v>
          </cell>
          <cell r="C6751">
            <v>40037</v>
          </cell>
          <cell r="F6751">
            <v>12360755.41</v>
          </cell>
          <cell r="G6751">
            <v>686630</v>
          </cell>
          <cell r="H6751">
            <v>35.950000000000003</v>
          </cell>
          <cell r="I6751">
            <v>0.35950000000000004</v>
          </cell>
          <cell r="J6751">
            <v>40070</v>
          </cell>
          <cell r="K6751">
            <v>41135</v>
          </cell>
          <cell r="L6751">
            <v>292500</v>
          </cell>
        </row>
        <row r="6752">
          <cell r="B6752">
            <v>11000000</v>
          </cell>
          <cell r="C6752">
            <v>40037</v>
          </cell>
          <cell r="F6752">
            <v>8861049.6899999995</v>
          </cell>
          <cell r="G6752">
            <v>503529</v>
          </cell>
          <cell r="H6752">
            <v>35.950000000000003</v>
          </cell>
          <cell r="I6752">
            <v>0.35950000000000004</v>
          </cell>
          <cell r="J6752">
            <v>40070</v>
          </cell>
          <cell r="K6752">
            <v>41135</v>
          </cell>
          <cell r="L6752">
            <v>214500</v>
          </cell>
        </row>
        <row r="6753">
          <cell r="B6753">
            <v>2000000</v>
          </cell>
          <cell r="C6753">
            <v>40037</v>
          </cell>
          <cell r="F6753">
            <v>1315143.73</v>
          </cell>
          <cell r="G6753">
            <v>127331</v>
          </cell>
          <cell r="H6753">
            <v>44.54</v>
          </cell>
          <cell r="I6753">
            <v>0.44540000000000002</v>
          </cell>
          <cell r="J6753">
            <v>40070</v>
          </cell>
          <cell r="K6753">
            <v>40769</v>
          </cell>
          <cell r="L6753">
            <v>53100</v>
          </cell>
        </row>
        <row r="6754">
          <cell r="B6754">
            <v>4000000</v>
          </cell>
          <cell r="C6754">
            <v>40037</v>
          </cell>
          <cell r="E6754" t="str">
            <v>P</v>
          </cell>
          <cell r="F6754">
            <v>829215.53</v>
          </cell>
          <cell r="G6754">
            <v>407325</v>
          </cell>
          <cell r="H6754">
            <v>38.729999999999997</v>
          </cell>
          <cell r="I6754">
            <v>0.38729999999999998</v>
          </cell>
          <cell r="J6754">
            <v>40070</v>
          </cell>
          <cell r="K6754">
            <v>40404</v>
          </cell>
          <cell r="L6754">
            <v>106000</v>
          </cell>
        </row>
        <row r="6755">
          <cell r="B6755">
            <v>8000000</v>
          </cell>
          <cell r="C6755">
            <v>40037</v>
          </cell>
          <cell r="E6755" t="str">
            <v>R</v>
          </cell>
          <cell r="F6755">
            <v>8813569.0800000001</v>
          </cell>
          <cell r="G6755">
            <v>442232</v>
          </cell>
          <cell r="H6755">
            <v>51.88</v>
          </cell>
          <cell r="I6755">
            <v>0.51880000000000004</v>
          </cell>
          <cell r="J6755">
            <v>40070</v>
          </cell>
          <cell r="K6755">
            <v>41135</v>
          </cell>
          <cell r="L6755">
            <v>156000</v>
          </cell>
        </row>
        <row r="6756">
          <cell r="B6756">
            <v>3000000</v>
          </cell>
          <cell r="C6756">
            <v>40037</v>
          </cell>
          <cell r="E6756" t="str">
            <v>Q</v>
          </cell>
          <cell r="F6756">
            <v>1034141.07</v>
          </cell>
          <cell r="G6756">
            <v>305494</v>
          </cell>
          <cell r="H6756">
            <v>38.729999999999997</v>
          </cell>
          <cell r="I6756">
            <v>0.38729999999999998</v>
          </cell>
          <cell r="J6756">
            <v>40070</v>
          </cell>
          <cell r="K6756">
            <v>40404</v>
          </cell>
          <cell r="L6756">
            <v>79500</v>
          </cell>
        </row>
        <row r="6757">
          <cell r="B6757">
            <v>5000000</v>
          </cell>
          <cell r="C6757">
            <v>40037</v>
          </cell>
          <cell r="E6757" t="str">
            <v>P</v>
          </cell>
          <cell r="F6757">
            <v>999180.62</v>
          </cell>
          <cell r="G6757">
            <v>486158</v>
          </cell>
          <cell r="H6757">
            <v>29.48</v>
          </cell>
          <cell r="I6757">
            <v>0.29480000000000001</v>
          </cell>
          <cell r="J6757">
            <v>40070</v>
          </cell>
          <cell r="K6757">
            <v>40404</v>
          </cell>
          <cell r="L6757">
            <v>82000</v>
          </cell>
        </row>
        <row r="6758">
          <cell r="B6758">
            <v>4500000</v>
          </cell>
          <cell r="C6758">
            <v>40037</v>
          </cell>
          <cell r="D6758" t="str">
            <v>A</v>
          </cell>
          <cell r="E6758" t="str">
            <v>T</v>
          </cell>
          <cell r="F6758">
            <v>5593712.0199999996</v>
          </cell>
          <cell r="G6758">
            <v>286493</v>
          </cell>
          <cell r="H6758">
            <v>44.54</v>
          </cell>
          <cell r="I6758">
            <v>0.44540000000000002</v>
          </cell>
          <cell r="J6758">
            <v>40070</v>
          </cell>
          <cell r="K6758">
            <v>40769</v>
          </cell>
          <cell r="L6758">
            <v>119475</v>
          </cell>
        </row>
        <row r="6759">
          <cell r="B6759">
            <v>11000000</v>
          </cell>
          <cell r="C6759">
            <v>40037</v>
          </cell>
          <cell r="D6759" t="str">
            <v>A</v>
          </cell>
          <cell r="E6759" t="str">
            <v>T</v>
          </cell>
          <cell r="F6759">
            <v>13181852.369999999</v>
          </cell>
          <cell r="G6759">
            <v>503529</v>
          </cell>
          <cell r="H6759">
            <v>35.950000000000003</v>
          </cell>
          <cell r="I6759">
            <v>0.35950000000000004</v>
          </cell>
          <cell r="J6759">
            <v>40070</v>
          </cell>
          <cell r="K6759">
            <v>41135</v>
          </cell>
          <cell r="L6759">
            <v>214500</v>
          </cell>
        </row>
        <row r="6760">
          <cell r="B6760">
            <v>4000000</v>
          </cell>
          <cell r="C6760">
            <v>40037</v>
          </cell>
          <cell r="F6760">
            <v>3388191.12</v>
          </cell>
          <cell r="G6760">
            <v>221116</v>
          </cell>
          <cell r="H6760">
            <v>51.88</v>
          </cell>
          <cell r="I6760">
            <v>0.51880000000000004</v>
          </cell>
          <cell r="J6760">
            <v>40070</v>
          </cell>
          <cell r="K6760">
            <v>41135</v>
          </cell>
          <cell r="L6760">
            <v>78000</v>
          </cell>
        </row>
        <row r="6761">
          <cell r="B6761">
            <v>3000000</v>
          </cell>
          <cell r="C6761">
            <v>40037</v>
          </cell>
          <cell r="F6761">
            <v>314022.75</v>
          </cell>
          <cell r="G6761">
            <v>305494</v>
          </cell>
          <cell r="H6761">
            <v>38.729999999999997</v>
          </cell>
          <cell r="I6761">
            <v>0.38729999999999998</v>
          </cell>
          <cell r="J6761">
            <v>40070</v>
          </cell>
          <cell r="K6761">
            <v>40404</v>
          </cell>
          <cell r="L6761">
            <v>79500</v>
          </cell>
        </row>
        <row r="6762">
          <cell r="B6762">
            <v>4000000</v>
          </cell>
          <cell r="C6762">
            <v>40037</v>
          </cell>
          <cell r="F6762">
            <v>2358198.1</v>
          </cell>
          <cell r="G6762">
            <v>254661</v>
          </cell>
          <cell r="H6762">
            <v>44.54</v>
          </cell>
          <cell r="I6762">
            <v>0.44540000000000002</v>
          </cell>
          <cell r="J6762">
            <v>40070</v>
          </cell>
          <cell r="K6762">
            <v>40769</v>
          </cell>
          <cell r="L6762">
            <v>106200</v>
          </cell>
        </row>
        <row r="6763">
          <cell r="B6763">
            <v>5000000</v>
          </cell>
          <cell r="C6763">
            <v>40037</v>
          </cell>
          <cell r="D6763" t="str">
            <v>A</v>
          </cell>
          <cell r="E6763" t="str">
            <v>T</v>
          </cell>
          <cell r="F6763">
            <v>4291229.9000000004</v>
          </cell>
          <cell r="G6763">
            <v>509157</v>
          </cell>
          <cell r="H6763">
            <v>38.729999999999997</v>
          </cell>
          <cell r="I6763">
            <v>0.38729999999999998</v>
          </cell>
          <cell r="J6763">
            <v>40070</v>
          </cell>
          <cell r="K6763">
            <v>40404</v>
          </cell>
          <cell r="L6763">
            <v>132500</v>
          </cell>
        </row>
        <row r="6764">
          <cell r="B6764">
            <v>5000000</v>
          </cell>
          <cell r="C6764">
            <v>40037</v>
          </cell>
          <cell r="F6764">
            <v>467420.76</v>
          </cell>
          <cell r="G6764">
            <v>509157</v>
          </cell>
          <cell r="H6764">
            <v>38.729999999999997</v>
          </cell>
          <cell r="I6764">
            <v>0.38729999999999998</v>
          </cell>
          <cell r="J6764">
            <v>40070</v>
          </cell>
          <cell r="K6764">
            <v>40404</v>
          </cell>
          <cell r="L6764">
            <v>132500</v>
          </cell>
        </row>
        <row r="6765">
          <cell r="B6765">
            <v>4500000</v>
          </cell>
          <cell r="C6765">
            <v>40037</v>
          </cell>
          <cell r="F6765">
            <v>2083334.38</v>
          </cell>
          <cell r="G6765">
            <v>339999</v>
          </cell>
          <cell r="H6765">
            <v>41.5</v>
          </cell>
          <cell r="I6765">
            <v>0.41499999999999998</v>
          </cell>
          <cell r="J6765">
            <v>40070</v>
          </cell>
          <cell r="K6765">
            <v>40588</v>
          </cell>
          <cell r="L6765">
            <v>119250</v>
          </cell>
        </row>
        <row r="6766">
          <cell r="B6766">
            <v>6000000</v>
          </cell>
          <cell r="C6766">
            <v>40037</v>
          </cell>
          <cell r="F6766">
            <v>582293.57999999996</v>
          </cell>
          <cell r="G6766">
            <v>610988</v>
          </cell>
          <cell r="H6766">
            <v>38.729999999999997</v>
          </cell>
          <cell r="I6766">
            <v>0.38729999999999998</v>
          </cell>
          <cell r="J6766">
            <v>40070</v>
          </cell>
          <cell r="K6766">
            <v>40404</v>
          </cell>
          <cell r="L6766">
            <v>159000</v>
          </cell>
        </row>
        <row r="6767">
          <cell r="B6767">
            <v>11000000</v>
          </cell>
          <cell r="C6767">
            <v>40037</v>
          </cell>
          <cell r="F6767">
            <v>8874678.2799999993</v>
          </cell>
          <cell r="G6767">
            <v>503529</v>
          </cell>
          <cell r="H6767">
            <v>35.950000000000003</v>
          </cell>
          <cell r="I6767">
            <v>0.35950000000000004</v>
          </cell>
          <cell r="J6767">
            <v>40070</v>
          </cell>
          <cell r="K6767">
            <v>41135</v>
          </cell>
          <cell r="L6767">
            <v>214500</v>
          </cell>
        </row>
        <row r="6768">
          <cell r="B6768">
            <v>20000000</v>
          </cell>
          <cell r="C6768">
            <v>40037</v>
          </cell>
          <cell r="F6768">
            <v>16266363.4</v>
          </cell>
          <cell r="G6768">
            <v>915507</v>
          </cell>
          <cell r="H6768">
            <v>35.950000000000003</v>
          </cell>
          <cell r="I6768">
            <v>0.35950000000000004</v>
          </cell>
          <cell r="J6768">
            <v>40070</v>
          </cell>
          <cell r="K6768">
            <v>41135</v>
          </cell>
          <cell r="L6768">
            <v>390000</v>
          </cell>
        </row>
        <row r="6769">
          <cell r="B6769">
            <v>5000000</v>
          </cell>
          <cell r="C6769">
            <v>40037</v>
          </cell>
          <cell r="D6769" t="str">
            <v>A</v>
          </cell>
          <cell r="E6769" t="str">
            <v>T</v>
          </cell>
          <cell r="F6769">
            <v>5955508.4199999999</v>
          </cell>
          <cell r="G6769">
            <v>318326</v>
          </cell>
          <cell r="H6769">
            <v>44.54</v>
          </cell>
          <cell r="I6769">
            <v>0.44540000000000002</v>
          </cell>
          <cell r="J6769">
            <v>40070</v>
          </cell>
          <cell r="K6769">
            <v>40769</v>
          </cell>
          <cell r="L6769">
            <v>132750</v>
          </cell>
        </row>
        <row r="6770">
          <cell r="B6770">
            <v>5000000</v>
          </cell>
          <cell r="C6770">
            <v>40037</v>
          </cell>
          <cell r="F6770">
            <v>3720663.07</v>
          </cell>
          <cell r="G6770">
            <v>318326</v>
          </cell>
          <cell r="H6770">
            <v>44.54</v>
          </cell>
          <cell r="I6770">
            <v>0.44540000000000002</v>
          </cell>
          <cell r="J6770">
            <v>40070</v>
          </cell>
          <cell r="K6770">
            <v>40769</v>
          </cell>
          <cell r="L6770">
            <v>132750</v>
          </cell>
        </row>
        <row r="6771">
          <cell r="B6771">
            <v>3000000</v>
          </cell>
          <cell r="C6771">
            <v>40037</v>
          </cell>
          <cell r="F6771">
            <v>2220325.2999999998</v>
          </cell>
          <cell r="G6771">
            <v>125033</v>
          </cell>
          <cell r="H6771">
            <v>28.58</v>
          </cell>
          <cell r="I6771">
            <v>0.2858</v>
          </cell>
          <cell r="J6771">
            <v>40070</v>
          </cell>
          <cell r="K6771">
            <v>41135</v>
          </cell>
          <cell r="L6771">
            <v>43200</v>
          </cell>
        </row>
        <row r="6772">
          <cell r="B6772">
            <v>20000000</v>
          </cell>
          <cell r="C6772">
            <v>40037</v>
          </cell>
          <cell r="E6772" t="str">
            <v>R</v>
          </cell>
          <cell r="F6772">
            <v>18384297.52</v>
          </cell>
          <cell r="G6772">
            <v>1020715</v>
          </cell>
          <cell r="H6772">
            <v>36.03</v>
          </cell>
          <cell r="I6772">
            <v>0.36030000000000001</v>
          </cell>
          <cell r="J6772">
            <v>40070</v>
          </cell>
          <cell r="K6772">
            <v>40953</v>
          </cell>
          <cell r="L6772">
            <v>490000</v>
          </cell>
        </row>
        <row r="6773">
          <cell r="B6773">
            <v>15000000</v>
          </cell>
          <cell r="C6773">
            <v>40037</v>
          </cell>
          <cell r="E6773" t="str">
            <v>Q</v>
          </cell>
          <cell r="F6773">
            <v>11746149.23</v>
          </cell>
          <cell r="G6773">
            <v>886030</v>
          </cell>
          <cell r="H6773">
            <v>36.04</v>
          </cell>
          <cell r="I6773">
            <v>0.3604</v>
          </cell>
          <cell r="J6773">
            <v>40070</v>
          </cell>
          <cell r="K6773">
            <v>40769</v>
          </cell>
          <cell r="L6773">
            <v>398250</v>
          </cell>
        </row>
        <row r="6774">
          <cell r="B6774">
            <v>4000000</v>
          </cell>
          <cell r="C6774">
            <v>40037</v>
          </cell>
          <cell r="D6774" t="str">
            <v>A</v>
          </cell>
          <cell r="E6774" t="str">
            <v>T</v>
          </cell>
          <cell r="F6774">
            <v>4720107.5199999996</v>
          </cell>
          <cell r="G6774">
            <v>302221</v>
          </cell>
          <cell r="H6774">
            <v>41.5</v>
          </cell>
          <cell r="I6774">
            <v>0.41499999999999998</v>
          </cell>
          <cell r="J6774">
            <v>40070</v>
          </cell>
          <cell r="K6774">
            <v>40588</v>
          </cell>
          <cell r="L6774">
            <v>106000</v>
          </cell>
        </row>
        <row r="6775">
          <cell r="B6775">
            <v>5000000</v>
          </cell>
          <cell r="C6775">
            <v>40037</v>
          </cell>
          <cell r="F6775">
            <v>3930309.91</v>
          </cell>
          <cell r="G6775">
            <v>208388</v>
          </cell>
          <cell r="H6775">
            <v>28.58</v>
          </cell>
          <cell r="I6775">
            <v>0.2858</v>
          </cell>
          <cell r="J6775">
            <v>40070</v>
          </cell>
          <cell r="K6775">
            <v>41135</v>
          </cell>
          <cell r="L6775">
            <v>72000</v>
          </cell>
        </row>
        <row r="6776">
          <cell r="B6776">
            <v>2000000</v>
          </cell>
          <cell r="C6776">
            <v>40037</v>
          </cell>
          <cell r="F6776">
            <v>1273631.1000000001</v>
          </cell>
          <cell r="G6776">
            <v>127331</v>
          </cell>
          <cell r="H6776">
            <v>44.54</v>
          </cell>
          <cell r="I6776">
            <v>0.44540000000000002</v>
          </cell>
          <cell r="J6776">
            <v>40070</v>
          </cell>
          <cell r="K6776">
            <v>40769</v>
          </cell>
          <cell r="L6776">
            <v>53100</v>
          </cell>
        </row>
        <row r="6777">
          <cell r="B6777">
            <v>10500000</v>
          </cell>
          <cell r="C6777">
            <v>40037</v>
          </cell>
          <cell r="F6777">
            <v>8501726.6999999993</v>
          </cell>
          <cell r="G6777">
            <v>480641</v>
          </cell>
          <cell r="H6777">
            <v>35.950000000000003</v>
          </cell>
          <cell r="I6777">
            <v>0.35950000000000004</v>
          </cell>
          <cell r="J6777">
            <v>40070</v>
          </cell>
          <cell r="K6777">
            <v>41135</v>
          </cell>
          <cell r="L6777">
            <v>204750</v>
          </cell>
        </row>
        <row r="6778">
          <cell r="B6778">
            <v>5000000</v>
          </cell>
          <cell r="C6778">
            <v>40037</v>
          </cell>
          <cell r="F6778">
            <v>3279702.73</v>
          </cell>
          <cell r="G6778">
            <v>318326</v>
          </cell>
          <cell r="H6778">
            <v>44.54</v>
          </cell>
          <cell r="I6778">
            <v>0.44540000000000002</v>
          </cell>
          <cell r="J6778">
            <v>40070</v>
          </cell>
          <cell r="K6778">
            <v>40769</v>
          </cell>
          <cell r="L6778">
            <v>132750</v>
          </cell>
        </row>
        <row r="6779">
          <cell r="B6779">
            <v>10000000</v>
          </cell>
          <cell r="C6779">
            <v>40037</v>
          </cell>
          <cell r="E6779" t="str">
            <v>R</v>
          </cell>
          <cell r="F6779">
            <v>9076790.1300000008</v>
          </cell>
          <cell r="G6779">
            <v>636651</v>
          </cell>
          <cell r="H6779">
            <v>44.54</v>
          </cell>
          <cell r="I6779">
            <v>0.44540000000000002</v>
          </cell>
          <cell r="J6779">
            <v>40070</v>
          </cell>
          <cell r="K6779">
            <v>40769</v>
          </cell>
          <cell r="L6779">
            <v>265500</v>
          </cell>
        </row>
        <row r="6780">
          <cell r="B6780">
            <v>4500000</v>
          </cell>
          <cell r="C6780">
            <v>40037</v>
          </cell>
          <cell r="E6780" t="str">
            <v>P</v>
          </cell>
          <cell r="F6780">
            <v>4430096.72</v>
          </cell>
          <cell r="G6780">
            <v>248756</v>
          </cell>
          <cell r="H6780">
            <v>51.88</v>
          </cell>
          <cell r="I6780">
            <v>0.51880000000000004</v>
          </cell>
          <cell r="J6780">
            <v>40070</v>
          </cell>
          <cell r="K6780">
            <v>41135</v>
          </cell>
          <cell r="L6780">
            <v>87750</v>
          </cell>
        </row>
        <row r="6781">
          <cell r="B6781">
            <v>12000000</v>
          </cell>
          <cell r="C6781">
            <v>40037</v>
          </cell>
          <cell r="F6781">
            <v>7629781.0300000003</v>
          </cell>
          <cell r="G6781">
            <v>708824</v>
          </cell>
          <cell r="H6781">
            <v>36.04</v>
          </cell>
          <cell r="I6781">
            <v>0.3604</v>
          </cell>
          <cell r="J6781">
            <v>40070</v>
          </cell>
          <cell r="K6781">
            <v>40769</v>
          </cell>
          <cell r="L6781">
            <v>318600</v>
          </cell>
        </row>
        <row r="6782">
          <cell r="B6782">
            <v>10000000</v>
          </cell>
          <cell r="C6782">
            <v>40037</v>
          </cell>
          <cell r="D6782" t="str">
            <v>A</v>
          </cell>
          <cell r="E6782" t="str">
            <v>T</v>
          </cell>
          <cell r="F6782">
            <v>11447239.439999999</v>
          </cell>
          <cell r="G6782">
            <v>636651</v>
          </cell>
          <cell r="H6782">
            <v>44.54</v>
          </cell>
          <cell r="I6782">
            <v>0.44540000000000002</v>
          </cell>
          <cell r="J6782">
            <v>40070</v>
          </cell>
          <cell r="K6782">
            <v>40769</v>
          </cell>
          <cell r="L6782">
            <v>265500</v>
          </cell>
        </row>
        <row r="6783">
          <cell r="B6783">
            <v>10000000</v>
          </cell>
          <cell r="C6783">
            <v>40037</v>
          </cell>
          <cell r="F6783">
            <v>8377186.5599999996</v>
          </cell>
          <cell r="G6783">
            <v>552789</v>
          </cell>
          <cell r="H6783">
            <v>51.88</v>
          </cell>
          <cell r="I6783">
            <v>0.51880000000000004</v>
          </cell>
          <cell r="J6783">
            <v>40070</v>
          </cell>
          <cell r="K6783">
            <v>41135</v>
          </cell>
          <cell r="L6783">
            <v>195000</v>
          </cell>
        </row>
        <row r="6784">
          <cell r="B6784">
            <v>5000000</v>
          </cell>
          <cell r="C6784">
            <v>40037</v>
          </cell>
          <cell r="F6784">
            <v>3529847.25</v>
          </cell>
          <cell r="G6784">
            <v>318326</v>
          </cell>
          <cell r="H6784">
            <v>44.54</v>
          </cell>
          <cell r="I6784">
            <v>0.44540000000000002</v>
          </cell>
          <cell r="J6784">
            <v>40070</v>
          </cell>
          <cell r="K6784">
            <v>40769</v>
          </cell>
          <cell r="L6784">
            <v>132750</v>
          </cell>
        </row>
        <row r="6785">
          <cell r="B6785">
            <v>14000000</v>
          </cell>
          <cell r="C6785">
            <v>40037</v>
          </cell>
          <cell r="D6785" t="str">
            <v>A</v>
          </cell>
          <cell r="E6785" t="str">
            <v>T</v>
          </cell>
          <cell r="F6785">
            <v>14658546.109999999</v>
          </cell>
          <cell r="G6785">
            <v>826961</v>
          </cell>
          <cell r="H6785">
            <v>36.04</v>
          </cell>
          <cell r="I6785">
            <v>0.3604</v>
          </cell>
          <cell r="J6785">
            <v>40070</v>
          </cell>
          <cell r="K6785">
            <v>40769</v>
          </cell>
          <cell r="L6785">
            <v>371700</v>
          </cell>
        </row>
        <row r="6786">
          <cell r="B6786">
            <v>20000000</v>
          </cell>
          <cell r="C6786">
            <v>40037</v>
          </cell>
          <cell r="F6786">
            <v>16154811.800000001</v>
          </cell>
          <cell r="G6786">
            <v>915507</v>
          </cell>
          <cell r="H6786">
            <v>35.950000000000003</v>
          </cell>
          <cell r="I6786">
            <v>0.35950000000000004</v>
          </cell>
          <cell r="J6786">
            <v>40070</v>
          </cell>
          <cell r="K6786">
            <v>41135</v>
          </cell>
          <cell r="L6786">
            <v>390000</v>
          </cell>
        </row>
        <row r="6787">
          <cell r="B6787">
            <v>20000000</v>
          </cell>
          <cell r="C6787">
            <v>40037</v>
          </cell>
          <cell r="E6787" t="str">
            <v>Q</v>
          </cell>
          <cell r="F6787">
            <v>15624078.24</v>
          </cell>
          <cell r="G6787">
            <v>1181373</v>
          </cell>
          <cell r="H6787">
            <v>36.04</v>
          </cell>
          <cell r="I6787">
            <v>0.3604</v>
          </cell>
          <cell r="J6787">
            <v>40070</v>
          </cell>
          <cell r="K6787">
            <v>40769</v>
          </cell>
          <cell r="L6787">
            <v>531000</v>
          </cell>
        </row>
        <row r="6788">
          <cell r="B6788">
            <v>6000000</v>
          </cell>
          <cell r="C6788">
            <v>40037</v>
          </cell>
          <cell r="F6788">
            <v>4017281.28</v>
          </cell>
          <cell r="G6788">
            <v>381991</v>
          </cell>
          <cell r="H6788">
            <v>44.54</v>
          </cell>
          <cell r="I6788">
            <v>0.44540000000000002</v>
          </cell>
          <cell r="J6788">
            <v>40070</v>
          </cell>
          <cell r="K6788">
            <v>40769</v>
          </cell>
          <cell r="L6788">
            <v>159300</v>
          </cell>
        </row>
        <row r="6789">
          <cell r="B6789">
            <v>4000000</v>
          </cell>
          <cell r="C6789">
            <v>40037</v>
          </cell>
          <cell r="E6789" t="str">
            <v>P</v>
          </cell>
          <cell r="F6789">
            <v>3077264.12</v>
          </cell>
          <cell r="G6789">
            <v>254661</v>
          </cell>
          <cell r="H6789">
            <v>44.54</v>
          </cell>
          <cell r="I6789">
            <v>0.44540000000000002</v>
          </cell>
          <cell r="J6789">
            <v>40070</v>
          </cell>
          <cell r="K6789">
            <v>40769</v>
          </cell>
          <cell r="L6789">
            <v>106200</v>
          </cell>
        </row>
        <row r="6790">
          <cell r="B6790">
            <v>4500000</v>
          </cell>
          <cell r="C6790">
            <v>40037</v>
          </cell>
          <cell r="F6790">
            <v>2185162.5299999998</v>
          </cell>
          <cell r="G6790">
            <v>286493</v>
          </cell>
          <cell r="H6790">
            <v>44.54</v>
          </cell>
          <cell r="I6790">
            <v>0.44540000000000002</v>
          </cell>
          <cell r="J6790">
            <v>40070</v>
          </cell>
          <cell r="K6790">
            <v>40769</v>
          </cell>
          <cell r="L6790">
            <v>119475</v>
          </cell>
        </row>
        <row r="6791">
          <cell r="B6791">
            <v>4000000</v>
          </cell>
          <cell r="C6791">
            <v>40037</v>
          </cell>
          <cell r="F6791">
            <v>2929138.54</v>
          </cell>
          <cell r="G6791">
            <v>196934</v>
          </cell>
          <cell r="H6791">
            <v>32.72</v>
          </cell>
          <cell r="I6791">
            <v>0.32719999999999999</v>
          </cell>
          <cell r="J6791">
            <v>40070</v>
          </cell>
          <cell r="K6791">
            <v>40953</v>
          </cell>
          <cell r="L6791">
            <v>97600</v>
          </cell>
        </row>
        <row r="6792">
          <cell r="B6792">
            <v>3000000</v>
          </cell>
          <cell r="C6792">
            <v>40037</v>
          </cell>
          <cell r="F6792">
            <v>1634340.72</v>
          </cell>
          <cell r="G6792">
            <v>163704</v>
          </cell>
          <cell r="H6792">
            <v>27.37</v>
          </cell>
          <cell r="I6792">
            <v>0.2737</v>
          </cell>
          <cell r="J6792">
            <v>40057</v>
          </cell>
          <cell r="K6792">
            <v>40756</v>
          </cell>
          <cell r="L6792">
            <v>19350</v>
          </cell>
        </row>
        <row r="6793">
          <cell r="B6793">
            <v>3000000</v>
          </cell>
          <cell r="C6793">
            <v>40037</v>
          </cell>
          <cell r="F6793">
            <v>1392643.28</v>
          </cell>
          <cell r="G6793">
            <v>226666</v>
          </cell>
          <cell r="H6793">
            <v>41.5</v>
          </cell>
          <cell r="I6793">
            <v>0.41499999999999998</v>
          </cell>
          <cell r="J6793">
            <v>40070</v>
          </cell>
          <cell r="K6793">
            <v>40588</v>
          </cell>
          <cell r="L6793">
            <v>79500</v>
          </cell>
        </row>
        <row r="6794">
          <cell r="B6794">
            <v>10000000</v>
          </cell>
          <cell r="C6794">
            <v>40037</v>
          </cell>
          <cell r="D6794" t="str">
            <v>A</v>
          </cell>
          <cell r="E6794" t="str">
            <v>S</v>
          </cell>
          <cell r="F6794">
            <v>9810757.0600000005</v>
          </cell>
          <cell r="G6794">
            <v>636651</v>
          </cell>
          <cell r="H6794">
            <v>44.54</v>
          </cell>
          <cell r="I6794">
            <v>0.44540000000000002</v>
          </cell>
          <cell r="J6794">
            <v>40070</v>
          </cell>
          <cell r="K6794">
            <v>40769</v>
          </cell>
          <cell r="L6794">
            <v>265500</v>
          </cell>
        </row>
        <row r="6795">
          <cell r="B6795">
            <v>2000000</v>
          </cell>
          <cell r="C6795">
            <v>40037</v>
          </cell>
          <cell r="F6795">
            <v>1160225.21</v>
          </cell>
          <cell r="G6795">
            <v>151111</v>
          </cell>
          <cell r="H6795">
            <v>41.5</v>
          </cell>
          <cell r="I6795">
            <v>0.41499999999999998</v>
          </cell>
          <cell r="J6795">
            <v>40070</v>
          </cell>
          <cell r="K6795">
            <v>40588</v>
          </cell>
          <cell r="L6795">
            <v>53000</v>
          </cell>
        </row>
        <row r="6796">
          <cell r="B6796">
            <v>5000000</v>
          </cell>
          <cell r="C6796">
            <v>40037</v>
          </cell>
          <cell r="E6796" t="str">
            <v>P</v>
          </cell>
          <cell r="F6796">
            <v>1102337.1599999999</v>
          </cell>
          <cell r="G6796">
            <v>509157</v>
          </cell>
          <cell r="H6796">
            <v>38.729999999999997</v>
          </cell>
          <cell r="I6796">
            <v>0.38729999999999998</v>
          </cell>
          <cell r="J6796">
            <v>40070</v>
          </cell>
          <cell r="K6796">
            <v>40404</v>
          </cell>
          <cell r="L6796">
            <v>132500</v>
          </cell>
        </row>
        <row r="6797">
          <cell r="B6797">
            <v>6000000</v>
          </cell>
          <cell r="C6797">
            <v>40037</v>
          </cell>
          <cell r="E6797" t="str">
            <v>P</v>
          </cell>
          <cell r="F6797">
            <v>1253491.96</v>
          </cell>
          <cell r="G6797">
            <v>610988</v>
          </cell>
          <cell r="H6797">
            <v>38.729999999999997</v>
          </cell>
          <cell r="I6797">
            <v>0.38729999999999998</v>
          </cell>
          <cell r="J6797">
            <v>40070</v>
          </cell>
          <cell r="K6797">
            <v>40404</v>
          </cell>
          <cell r="L6797">
            <v>159000</v>
          </cell>
        </row>
        <row r="6798">
          <cell r="B6798">
            <v>5000000</v>
          </cell>
          <cell r="C6798">
            <v>40037</v>
          </cell>
          <cell r="F6798">
            <v>3386960.61</v>
          </cell>
          <cell r="G6798">
            <v>318326</v>
          </cell>
          <cell r="H6798">
            <v>44.54</v>
          </cell>
          <cell r="I6798">
            <v>0.44540000000000002</v>
          </cell>
          <cell r="J6798">
            <v>40070</v>
          </cell>
          <cell r="K6798">
            <v>40769</v>
          </cell>
          <cell r="L6798">
            <v>132750</v>
          </cell>
        </row>
        <row r="6799">
          <cell r="B6799">
            <v>5000000</v>
          </cell>
          <cell r="C6799">
            <v>40037</v>
          </cell>
          <cell r="F6799">
            <v>488949.76000000001</v>
          </cell>
          <cell r="G6799">
            <v>509157</v>
          </cell>
          <cell r="H6799">
            <v>38.729999999999997</v>
          </cell>
          <cell r="I6799">
            <v>0.38729999999999998</v>
          </cell>
          <cell r="J6799">
            <v>40070</v>
          </cell>
          <cell r="K6799">
            <v>40404</v>
          </cell>
          <cell r="L6799">
            <v>132500</v>
          </cell>
        </row>
        <row r="6800">
          <cell r="B6800">
            <v>5000000</v>
          </cell>
          <cell r="C6800">
            <v>40037</v>
          </cell>
          <cell r="F6800">
            <v>618619.79</v>
          </cell>
          <cell r="G6800">
            <v>509157</v>
          </cell>
          <cell r="H6800">
            <v>38.729999999999997</v>
          </cell>
          <cell r="I6800">
            <v>0.38729999999999998</v>
          </cell>
          <cell r="J6800">
            <v>40070</v>
          </cell>
          <cell r="K6800">
            <v>40404</v>
          </cell>
          <cell r="L6800">
            <v>132500</v>
          </cell>
        </row>
        <row r="6801">
          <cell r="B6801">
            <v>4500000</v>
          </cell>
          <cell r="C6801">
            <v>40037</v>
          </cell>
          <cell r="F6801">
            <v>3164903.24</v>
          </cell>
          <cell r="G6801">
            <v>286493</v>
          </cell>
          <cell r="H6801">
            <v>44.54</v>
          </cell>
          <cell r="I6801">
            <v>0.44540000000000002</v>
          </cell>
          <cell r="J6801">
            <v>40070</v>
          </cell>
          <cell r="K6801">
            <v>40769</v>
          </cell>
          <cell r="L6801">
            <v>119475</v>
          </cell>
        </row>
        <row r="6802">
          <cell r="B6802">
            <v>3000000</v>
          </cell>
          <cell r="C6802">
            <v>40038</v>
          </cell>
          <cell r="E6802" t="str">
            <v>Q</v>
          </cell>
          <cell r="F6802">
            <v>1589620.55</v>
          </cell>
          <cell r="G6802">
            <v>305494</v>
          </cell>
          <cell r="H6802">
            <v>38.729999999999997</v>
          </cell>
          <cell r="I6802">
            <v>0.38729999999999998</v>
          </cell>
          <cell r="J6802">
            <v>40079</v>
          </cell>
          <cell r="K6802">
            <v>40413</v>
          </cell>
          <cell r="L6802">
            <v>79500</v>
          </cell>
        </row>
        <row r="6803">
          <cell r="B6803">
            <v>3000000</v>
          </cell>
          <cell r="C6803">
            <v>40038</v>
          </cell>
          <cell r="F6803">
            <v>446004.22</v>
          </cell>
          <cell r="G6803">
            <v>305494</v>
          </cell>
          <cell r="H6803">
            <v>38.729999999999997</v>
          </cell>
          <cell r="I6803">
            <v>0.38729999999999998</v>
          </cell>
          <cell r="J6803">
            <v>40079</v>
          </cell>
          <cell r="K6803">
            <v>40413</v>
          </cell>
          <cell r="L6803">
            <v>79500</v>
          </cell>
        </row>
        <row r="6804">
          <cell r="B6804">
            <v>12000000</v>
          </cell>
          <cell r="C6804">
            <v>40038</v>
          </cell>
          <cell r="F6804">
            <v>7300993.5700000003</v>
          </cell>
          <cell r="G6804">
            <v>708824</v>
          </cell>
          <cell r="H6804">
            <v>36.04</v>
          </cell>
          <cell r="I6804">
            <v>0.3604</v>
          </cell>
          <cell r="J6804">
            <v>40079</v>
          </cell>
          <cell r="K6804">
            <v>40778</v>
          </cell>
          <cell r="L6804">
            <v>318600</v>
          </cell>
        </row>
        <row r="6805">
          <cell r="B6805">
            <v>10000000</v>
          </cell>
          <cell r="C6805">
            <v>40038</v>
          </cell>
          <cell r="E6805" t="str">
            <v>Q</v>
          </cell>
          <cell r="F6805">
            <v>8862721.3100000005</v>
          </cell>
          <cell r="G6805">
            <v>636651</v>
          </cell>
          <cell r="H6805">
            <v>44.54</v>
          </cell>
          <cell r="I6805">
            <v>0.44540000000000002</v>
          </cell>
          <cell r="J6805">
            <v>40079</v>
          </cell>
          <cell r="K6805">
            <v>40778</v>
          </cell>
          <cell r="L6805">
            <v>265500</v>
          </cell>
        </row>
        <row r="6806">
          <cell r="B6806">
            <v>17000000</v>
          </cell>
          <cell r="C6806">
            <v>40038</v>
          </cell>
          <cell r="D6806" t="str">
            <v>A</v>
          </cell>
          <cell r="E6806" t="str">
            <v>T</v>
          </cell>
          <cell r="F6806">
            <v>20149221.940000001</v>
          </cell>
          <cell r="G6806">
            <v>778181</v>
          </cell>
          <cell r="H6806">
            <v>35.950000000000003</v>
          </cell>
          <cell r="I6806">
            <v>0.35950000000000004</v>
          </cell>
          <cell r="J6806">
            <v>40079</v>
          </cell>
          <cell r="K6806">
            <v>41144</v>
          </cell>
          <cell r="L6806">
            <v>331500</v>
          </cell>
        </row>
        <row r="6807">
          <cell r="B6807">
            <v>12000000</v>
          </cell>
          <cell r="C6807">
            <v>40038</v>
          </cell>
          <cell r="F6807">
            <v>8676513.3499999996</v>
          </cell>
          <cell r="G6807">
            <v>612429</v>
          </cell>
          <cell r="H6807">
            <v>36.03</v>
          </cell>
          <cell r="I6807">
            <v>0.36030000000000001</v>
          </cell>
          <cell r="J6807">
            <v>40079</v>
          </cell>
          <cell r="K6807">
            <v>40962</v>
          </cell>
          <cell r="L6807">
            <v>294000</v>
          </cell>
        </row>
        <row r="6808">
          <cell r="B6808">
            <v>20000000</v>
          </cell>
          <cell r="C6808">
            <v>40038</v>
          </cell>
          <cell r="D6808" t="str">
            <v>A</v>
          </cell>
          <cell r="E6808" t="str">
            <v>T</v>
          </cell>
          <cell r="F6808">
            <v>22319112.120000001</v>
          </cell>
          <cell r="G6808">
            <v>915507</v>
          </cell>
          <cell r="H6808">
            <v>35.950000000000003</v>
          </cell>
          <cell r="I6808">
            <v>0.35950000000000004</v>
          </cell>
          <cell r="J6808">
            <v>40079</v>
          </cell>
          <cell r="K6808">
            <v>41144</v>
          </cell>
          <cell r="L6808">
            <v>390000</v>
          </cell>
        </row>
        <row r="6809">
          <cell r="B6809">
            <v>15000000</v>
          </cell>
          <cell r="C6809">
            <v>40038</v>
          </cell>
          <cell r="D6809" t="str">
            <v>A</v>
          </cell>
          <cell r="E6809" t="str">
            <v>S</v>
          </cell>
          <cell r="F6809">
            <v>15749199.98</v>
          </cell>
          <cell r="G6809">
            <v>686630</v>
          </cell>
          <cell r="H6809">
            <v>35.950000000000003</v>
          </cell>
          <cell r="I6809">
            <v>0.35950000000000004</v>
          </cell>
          <cell r="J6809">
            <v>40079</v>
          </cell>
          <cell r="K6809">
            <v>41144</v>
          </cell>
          <cell r="L6809">
            <v>292500</v>
          </cell>
        </row>
        <row r="6810">
          <cell r="B6810">
            <v>20000000</v>
          </cell>
          <cell r="C6810">
            <v>40038</v>
          </cell>
          <cell r="F6810">
            <v>14042287.119999999</v>
          </cell>
          <cell r="G6810">
            <v>1181373</v>
          </cell>
          <cell r="H6810">
            <v>36.04</v>
          </cell>
          <cell r="I6810">
            <v>0.3604</v>
          </cell>
          <cell r="J6810">
            <v>40079</v>
          </cell>
          <cell r="K6810">
            <v>40778</v>
          </cell>
          <cell r="L6810">
            <v>531000</v>
          </cell>
        </row>
        <row r="6811">
          <cell r="B6811">
            <v>10000000</v>
          </cell>
          <cell r="C6811">
            <v>40038</v>
          </cell>
          <cell r="F6811">
            <v>6130995.9500000002</v>
          </cell>
          <cell r="G6811">
            <v>555686</v>
          </cell>
          <cell r="H6811">
            <v>29.33</v>
          </cell>
          <cell r="I6811">
            <v>0.29330000000000001</v>
          </cell>
          <cell r="J6811">
            <v>40079</v>
          </cell>
          <cell r="K6811">
            <v>40778</v>
          </cell>
          <cell r="L6811">
            <v>164500</v>
          </cell>
        </row>
        <row r="6812">
          <cell r="B6812">
            <v>20000000</v>
          </cell>
          <cell r="C6812">
            <v>40038</v>
          </cell>
          <cell r="D6812" t="str">
            <v>A</v>
          </cell>
          <cell r="E6812" t="str">
            <v>T</v>
          </cell>
          <cell r="F6812">
            <v>22744059.489999998</v>
          </cell>
          <cell r="G6812">
            <v>915507</v>
          </cell>
          <cell r="H6812">
            <v>35.950000000000003</v>
          </cell>
          <cell r="I6812">
            <v>0.35950000000000004</v>
          </cell>
          <cell r="J6812">
            <v>40079</v>
          </cell>
          <cell r="K6812">
            <v>41144</v>
          </cell>
          <cell r="L6812">
            <v>390000</v>
          </cell>
        </row>
        <row r="6813">
          <cell r="B6813">
            <v>12000000</v>
          </cell>
          <cell r="C6813">
            <v>40038</v>
          </cell>
          <cell r="F6813">
            <v>9405698.3900000006</v>
          </cell>
          <cell r="G6813">
            <v>612429</v>
          </cell>
          <cell r="H6813">
            <v>36.03</v>
          </cell>
          <cell r="I6813">
            <v>0.36030000000000001</v>
          </cell>
          <cell r="J6813">
            <v>40079</v>
          </cell>
          <cell r="K6813">
            <v>40962</v>
          </cell>
          <cell r="L6813">
            <v>294000</v>
          </cell>
        </row>
        <row r="6814">
          <cell r="B6814">
            <v>12000000</v>
          </cell>
          <cell r="C6814">
            <v>40038</v>
          </cell>
          <cell r="E6814" t="str">
            <v>R</v>
          </cell>
          <cell r="F6814">
            <v>12276471.890000001</v>
          </cell>
          <cell r="G6814">
            <v>549304</v>
          </cell>
          <cell r="H6814">
            <v>35.950000000000003</v>
          </cell>
          <cell r="I6814">
            <v>0.35950000000000004</v>
          </cell>
          <cell r="J6814">
            <v>40079</v>
          </cell>
          <cell r="K6814">
            <v>41144</v>
          </cell>
          <cell r="L6814">
            <v>234000</v>
          </cell>
        </row>
        <row r="6815">
          <cell r="B6815">
            <v>18000000</v>
          </cell>
          <cell r="C6815">
            <v>40038</v>
          </cell>
          <cell r="F6815">
            <v>14311706.720000001</v>
          </cell>
          <cell r="G6815">
            <v>823956</v>
          </cell>
          <cell r="H6815">
            <v>35.950000000000003</v>
          </cell>
          <cell r="I6815">
            <v>0.35950000000000004</v>
          </cell>
          <cell r="J6815">
            <v>40079</v>
          </cell>
          <cell r="K6815">
            <v>41144</v>
          </cell>
          <cell r="L6815">
            <v>351000</v>
          </cell>
        </row>
        <row r="6816">
          <cell r="B6816">
            <v>4500000</v>
          </cell>
          <cell r="C6816">
            <v>40038</v>
          </cell>
          <cell r="F6816">
            <v>1060493.8700000001</v>
          </cell>
          <cell r="G6816">
            <v>458241</v>
          </cell>
          <cell r="H6816">
            <v>38.729999999999997</v>
          </cell>
          <cell r="I6816">
            <v>0.38729999999999998</v>
          </cell>
          <cell r="J6816">
            <v>40079</v>
          </cell>
          <cell r="K6816">
            <v>40413</v>
          </cell>
          <cell r="L6816">
            <v>119250</v>
          </cell>
        </row>
        <row r="6817">
          <cell r="B6817">
            <v>2000000</v>
          </cell>
          <cell r="C6817">
            <v>40038</v>
          </cell>
          <cell r="F6817">
            <v>1285945.77</v>
          </cell>
          <cell r="G6817">
            <v>127331</v>
          </cell>
          <cell r="H6817">
            <v>44.54</v>
          </cell>
          <cell r="I6817">
            <v>0.44540000000000002</v>
          </cell>
          <cell r="J6817">
            <v>40079</v>
          </cell>
          <cell r="K6817">
            <v>40778</v>
          </cell>
          <cell r="L6817">
            <v>53100</v>
          </cell>
        </row>
        <row r="6818">
          <cell r="B6818">
            <v>6000000</v>
          </cell>
          <cell r="C6818">
            <v>40038</v>
          </cell>
          <cell r="F6818">
            <v>3562264.64</v>
          </cell>
          <cell r="G6818">
            <v>453332</v>
          </cell>
          <cell r="H6818">
            <v>41.5</v>
          </cell>
          <cell r="I6818">
            <v>0.41499999999999998</v>
          </cell>
          <cell r="J6818">
            <v>40079</v>
          </cell>
          <cell r="K6818">
            <v>40597</v>
          </cell>
          <cell r="L6818">
            <v>159000</v>
          </cell>
        </row>
        <row r="6819">
          <cell r="B6819">
            <v>4500000</v>
          </cell>
          <cell r="C6819">
            <v>40038</v>
          </cell>
          <cell r="F6819">
            <v>423961.35</v>
          </cell>
          <cell r="G6819">
            <v>458241</v>
          </cell>
          <cell r="H6819">
            <v>38.729999999999997</v>
          </cell>
          <cell r="I6819">
            <v>0.38729999999999998</v>
          </cell>
          <cell r="J6819">
            <v>40079</v>
          </cell>
          <cell r="K6819">
            <v>40413</v>
          </cell>
          <cell r="L6819">
            <v>119250</v>
          </cell>
        </row>
        <row r="6820">
          <cell r="B6820">
            <v>35000000</v>
          </cell>
          <cell r="C6820">
            <v>40038</v>
          </cell>
          <cell r="F6820">
            <v>23917817.649999999</v>
          </cell>
          <cell r="G6820">
            <v>2067402</v>
          </cell>
          <cell r="H6820">
            <v>36.04</v>
          </cell>
          <cell r="I6820">
            <v>0.3604</v>
          </cell>
          <cell r="J6820">
            <v>40079</v>
          </cell>
          <cell r="K6820">
            <v>40778</v>
          </cell>
          <cell r="L6820">
            <v>929250</v>
          </cell>
        </row>
        <row r="6821">
          <cell r="B6821">
            <v>12000000</v>
          </cell>
          <cell r="C6821">
            <v>40038</v>
          </cell>
          <cell r="F6821">
            <v>7516414.5999999996</v>
          </cell>
          <cell r="G6821">
            <v>708824</v>
          </cell>
          <cell r="H6821">
            <v>36.04</v>
          </cell>
          <cell r="I6821">
            <v>0.3604</v>
          </cell>
          <cell r="J6821">
            <v>40079</v>
          </cell>
          <cell r="K6821">
            <v>40778</v>
          </cell>
          <cell r="L6821">
            <v>318600</v>
          </cell>
        </row>
        <row r="6822">
          <cell r="B6822">
            <v>13000000</v>
          </cell>
          <cell r="C6822">
            <v>40038</v>
          </cell>
          <cell r="D6822" t="str">
            <v>A</v>
          </cell>
          <cell r="E6822" t="str">
            <v>S</v>
          </cell>
          <cell r="F6822">
            <v>12347777.869999999</v>
          </cell>
          <cell r="G6822">
            <v>767893</v>
          </cell>
          <cell r="H6822">
            <v>36.04</v>
          </cell>
          <cell r="I6822">
            <v>0.3604</v>
          </cell>
          <cell r="J6822">
            <v>40079</v>
          </cell>
          <cell r="K6822">
            <v>40778</v>
          </cell>
          <cell r="L6822">
            <v>345150</v>
          </cell>
        </row>
        <row r="6823">
          <cell r="B6823">
            <v>4500000</v>
          </cell>
          <cell r="C6823">
            <v>40038</v>
          </cell>
          <cell r="F6823">
            <v>3171242.4</v>
          </cell>
          <cell r="G6823">
            <v>286493</v>
          </cell>
          <cell r="H6823">
            <v>44.54</v>
          </cell>
          <cell r="I6823">
            <v>0.44540000000000002</v>
          </cell>
          <cell r="J6823">
            <v>40079</v>
          </cell>
          <cell r="K6823">
            <v>40778</v>
          </cell>
          <cell r="L6823">
            <v>119475</v>
          </cell>
        </row>
        <row r="6824">
          <cell r="B6824">
            <v>9000000</v>
          </cell>
          <cell r="C6824">
            <v>40038</v>
          </cell>
          <cell r="F6824">
            <v>7995866.8399999999</v>
          </cell>
          <cell r="G6824">
            <v>497511</v>
          </cell>
          <cell r="H6824">
            <v>51.88</v>
          </cell>
          <cell r="I6824">
            <v>0.51880000000000004</v>
          </cell>
          <cell r="J6824">
            <v>40079</v>
          </cell>
          <cell r="K6824">
            <v>41144</v>
          </cell>
          <cell r="L6824">
            <v>175500</v>
          </cell>
        </row>
        <row r="6825">
          <cell r="B6825">
            <v>5000000</v>
          </cell>
          <cell r="C6825">
            <v>40038</v>
          </cell>
          <cell r="D6825" t="str">
            <v>A</v>
          </cell>
          <cell r="E6825" t="str">
            <v>T</v>
          </cell>
          <cell r="F6825">
            <v>5277260.72</v>
          </cell>
          <cell r="G6825">
            <v>509157</v>
          </cell>
          <cell r="H6825">
            <v>38.729999999999997</v>
          </cell>
          <cell r="I6825">
            <v>0.38729999999999998</v>
          </cell>
          <cell r="J6825">
            <v>40079</v>
          </cell>
          <cell r="K6825">
            <v>40413</v>
          </cell>
          <cell r="L6825">
            <v>132500</v>
          </cell>
        </row>
        <row r="6826">
          <cell r="B6826">
            <v>20000000</v>
          </cell>
          <cell r="C6826">
            <v>40038</v>
          </cell>
          <cell r="F6826">
            <v>15799177.369999999</v>
          </cell>
          <cell r="G6826">
            <v>915507</v>
          </cell>
          <cell r="H6826">
            <v>35.950000000000003</v>
          </cell>
          <cell r="I6826">
            <v>0.35950000000000004</v>
          </cell>
          <cell r="J6826">
            <v>40079</v>
          </cell>
          <cell r="K6826">
            <v>41144</v>
          </cell>
          <cell r="L6826">
            <v>390000</v>
          </cell>
        </row>
        <row r="6827">
          <cell r="B6827">
            <v>3000000</v>
          </cell>
          <cell r="C6827">
            <v>40038</v>
          </cell>
          <cell r="F6827">
            <v>1398614.02</v>
          </cell>
          <cell r="G6827">
            <v>226666</v>
          </cell>
          <cell r="H6827">
            <v>41.5</v>
          </cell>
          <cell r="I6827">
            <v>0.41499999999999998</v>
          </cell>
          <cell r="J6827">
            <v>40079</v>
          </cell>
          <cell r="K6827">
            <v>40597</v>
          </cell>
          <cell r="L6827">
            <v>79500</v>
          </cell>
        </row>
        <row r="6828">
          <cell r="B6828">
            <v>5000000</v>
          </cell>
          <cell r="C6828">
            <v>40038</v>
          </cell>
          <cell r="F6828">
            <v>3863875.6</v>
          </cell>
          <cell r="G6828">
            <v>208388</v>
          </cell>
          <cell r="H6828">
            <v>28.58</v>
          </cell>
          <cell r="I6828">
            <v>0.2858</v>
          </cell>
          <cell r="J6828">
            <v>40079</v>
          </cell>
          <cell r="K6828">
            <v>41144</v>
          </cell>
          <cell r="L6828">
            <v>72000</v>
          </cell>
        </row>
        <row r="6829">
          <cell r="B6829">
            <v>10000000</v>
          </cell>
          <cell r="C6829">
            <v>40038</v>
          </cell>
          <cell r="F6829">
            <v>6443520.1500000004</v>
          </cell>
          <cell r="G6829">
            <v>636651</v>
          </cell>
          <cell r="H6829">
            <v>44.54</v>
          </cell>
          <cell r="I6829">
            <v>0.44540000000000002</v>
          </cell>
          <cell r="J6829">
            <v>40079</v>
          </cell>
          <cell r="K6829">
            <v>40778</v>
          </cell>
          <cell r="L6829">
            <v>265500</v>
          </cell>
        </row>
        <row r="6830">
          <cell r="B6830">
            <v>12000000</v>
          </cell>
          <cell r="C6830">
            <v>40038</v>
          </cell>
          <cell r="F6830">
            <v>9628796.9199999999</v>
          </cell>
          <cell r="G6830">
            <v>549304</v>
          </cell>
          <cell r="H6830">
            <v>35.950000000000003</v>
          </cell>
          <cell r="I6830">
            <v>0.35950000000000004</v>
          </cell>
          <cell r="J6830">
            <v>40079</v>
          </cell>
          <cell r="K6830">
            <v>41144</v>
          </cell>
          <cell r="L6830">
            <v>234000</v>
          </cell>
        </row>
        <row r="6831">
          <cell r="B6831">
            <v>7000000</v>
          </cell>
          <cell r="C6831">
            <v>40038</v>
          </cell>
          <cell r="F6831">
            <v>4369617.87</v>
          </cell>
          <cell r="G6831">
            <v>445656</v>
          </cell>
          <cell r="H6831">
            <v>44.54</v>
          </cell>
          <cell r="I6831">
            <v>0.44540000000000002</v>
          </cell>
          <cell r="J6831">
            <v>40079</v>
          </cell>
          <cell r="K6831">
            <v>40778</v>
          </cell>
          <cell r="L6831">
            <v>185850</v>
          </cell>
        </row>
        <row r="6832">
          <cell r="B6832">
            <v>5000000</v>
          </cell>
          <cell r="C6832">
            <v>40038</v>
          </cell>
          <cell r="F6832">
            <v>2291985.1</v>
          </cell>
          <cell r="G6832">
            <v>377777</v>
          </cell>
          <cell r="H6832">
            <v>41.5</v>
          </cell>
          <cell r="I6832">
            <v>0.41499999999999998</v>
          </cell>
          <cell r="J6832">
            <v>40079</v>
          </cell>
          <cell r="K6832">
            <v>40597</v>
          </cell>
          <cell r="L6832">
            <v>132500</v>
          </cell>
        </row>
        <row r="6833">
          <cell r="B6833">
            <v>3000000</v>
          </cell>
          <cell r="C6833">
            <v>40038</v>
          </cell>
          <cell r="F6833">
            <v>2042409.65</v>
          </cell>
          <cell r="G6833">
            <v>190996</v>
          </cell>
          <cell r="H6833">
            <v>44.54</v>
          </cell>
          <cell r="I6833">
            <v>0.44540000000000002</v>
          </cell>
          <cell r="J6833">
            <v>40079</v>
          </cell>
          <cell r="K6833">
            <v>40778</v>
          </cell>
          <cell r="L6833">
            <v>79650</v>
          </cell>
        </row>
        <row r="6834">
          <cell r="B6834">
            <v>10000000</v>
          </cell>
          <cell r="C6834">
            <v>40038</v>
          </cell>
          <cell r="E6834" t="str">
            <v>P</v>
          </cell>
          <cell r="F6834">
            <v>6197899.6100000003</v>
          </cell>
          <cell r="G6834">
            <v>694551</v>
          </cell>
          <cell r="H6834">
            <v>29.57</v>
          </cell>
          <cell r="I6834">
            <v>0.29570000000000002</v>
          </cell>
          <cell r="J6834">
            <v>40079</v>
          </cell>
          <cell r="K6834">
            <v>40597</v>
          </cell>
          <cell r="L6834">
            <v>164000</v>
          </cell>
        </row>
        <row r="6835">
          <cell r="B6835">
            <v>5000000</v>
          </cell>
          <cell r="C6835">
            <v>40038</v>
          </cell>
          <cell r="F6835">
            <v>464930.52</v>
          </cell>
          <cell r="G6835">
            <v>509157</v>
          </cell>
          <cell r="H6835">
            <v>38.729999999999997</v>
          </cell>
          <cell r="I6835">
            <v>0.38729999999999998</v>
          </cell>
          <cell r="J6835">
            <v>40079</v>
          </cell>
          <cell r="K6835">
            <v>40413</v>
          </cell>
          <cell r="L6835">
            <v>132500</v>
          </cell>
        </row>
        <row r="6836">
          <cell r="B6836">
            <v>4500000</v>
          </cell>
          <cell r="C6836">
            <v>40038</v>
          </cell>
          <cell r="F6836">
            <v>1348818.91</v>
          </cell>
          <cell r="G6836">
            <v>339999</v>
          </cell>
          <cell r="H6836">
            <v>41.5</v>
          </cell>
          <cell r="I6836">
            <v>0.41499999999999998</v>
          </cell>
          <cell r="J6836">
            <v>40079</v>
          </cell>
          <cell r="K6836">
            <v>40597</v>
          </cell>
          <cell r="L6836">
            <v>119250</v>
          </cell>
        </row>
        <row r="6837">
          <cell r="B6837">
            <v>10000000</v>
          </cell>
          <cell r="C6837">
            <v>40038</v>
          </cell>
          <cell r="F6837">
            <v>6424824.6200000001</v>
          </cell>
          <cell r="G6837">
            <v>636651</v>
          </cell>
          <cell r="H6837">
            <v>44.54</v>
          </cell>
          <cell r="I6837">
            <v>0.44540000000000002</v>
          </cell>
          <cell r="J6837">
            <v>40079</v>
          </cell>
          <cell r="K6837">
            <v>40778</v>
          </cell>
          <cell r="L6837">
            <v>265500</v>
          </cell>
        </row>
        <row r="6838">
          <cell r="B6838">
            <v>5000000</v>
          </cell>
          <cell r="C6838">
            <v>40038</v>
          </cell>
          <cell r="D6838" t="str">
            <v>A</v>
          </cell>
          <cell r="E6838" t="str">
            <v>Q</v>
          </cell>
          <cell r="F6838">
            <v>2343061.79</v>
          </cell>
          <cell r="G6838">
            <v>509157</v>
          </cell>
          <cell r="H6838">
            <v>38.729999999999997</v>
          </cell>
          <cell r="I6838">
            <v>0.38729999999999998</v>
          </cell>
          <cell r="J6838">
            <v>40079</v>
          </cell>
          <cell r="K6838">
            <v>40413</v>
          </cell>
          <cell r="L6838">
            <v>132500</v>
          </cell>
        </row>
        <row r="6839">
          <cell r="B6839">
            <v>6000000</v>
          </cell>
          <cell r="C6839">
            <v>40038</v>
          </cell>
          <cell r="F6839">
            <v>4554485.17</v>
          </cell>
          <cell r="G6839">
            <v>381991</v>
          </cell>
          <cell r="H6839">
            <v>44.54</v>
          </cell>
          <cell r="I6839">
            <v>0.44540000000000002</v>
          </cell>
          <cell r="J6839">
            <v>40079</v>
          </cell>
          <cell r="K6839">
            <v>40778</v>
          </cell>
          <cell r="L6839">
            <v>159300</v>
          </cell>
        </row>
        <row r="6840">
          <cell r="B6840">
            <v>4000000</v>
          </cell>
          <cell r="C6840">
            <v>40038</v>
          </cell>
          <cell r="F6840">
            <v>2584388.15</v>
          </cell>
          <cell r="G6840">
            <v>254661</v>
          </cell>
          <cell r="H6840">
            <v>44.54</v>
          </cell>
          <cell r="I6840">
            <v>0.44540000000000002</v>
          </cell>
          <cell r="J6840">
            <v>40079</v>
          </cell>
          <cell r="K6840">
            <v>40778</v>
          </cell>
          <cell r="L6840">
            <v>106200</v>
          </cell>
        </row>
        <row r="6841">
          <cell r="B6841">
            <v>3000000</v>
          </cell>
          <cell r="C6841">
            <v>40038</v>
          </cell>
          <cell r="F6841">
            <v>183333.09</v>
          </cell>
          <cell r="G6841">
            <v>291695</v>
          </cell>
          <cell r="H6841">
            <v>29.48</v>
          </cell>
          <cell r="I6841">
            <v>0.29480000000000001</v>
          </cell>
          <cell r="J6841">
            <v>40079</v>
          </cell>
          <cell r="K6841">
            <v>40413</v>
          </cell>
          <cell r="L6841">
            <v>49200</v>
          </cell>
        </row>
        <row r="6842">
          <cell r="B6842">
            <v>5000000</v>
          </cell>
          <cell r="C6842">
            <v>40038</v>
          </cell>
          <cell r="F6842">
            <v>2096735.49</v>
          </cell>
          <cell r="G6842">
            <v>377777</v>
          </cell>
          <cell r="H6842">
            <v>41.5</v>
          </cell>
          <cell r="I6842">
            <v>0.41499999999999998</v>
          </cell>
          <cell r="J6842">
            <v>40079</v>
          </cell>
          <cell r="K6842">
            <v>40597</v>
          </cell>
          <cell r="L6842">
            <v>132500</v>
          </cell>
        </row>
        <row r="6843">
          <cell r="B6843">
            <v>4000000</v>
          </cell>
          <cell r="C6843">
            <v>40038</v>
          </cell>
          <cell r="E6843" t="str">
            <v>Q</v>
          </cell>
          <cell r="F6843">
            <v>1778883.04</v>
          </cell>
          <cell r="G6843">
            <v>407325</v>
          </cell>
          <cell r="H6843">
            <v>38.729999999999997</v>
          </cell>
          <cell r="I6843">
            <v>0.38729999999999998</v>
          </cell>
          <cell r="J6843">
            <v>40079</v>
          </cell>
          <cell r="K6843">
            <v>40413</v>
          </cell>
          <cell r="L6843">
            <v>106000</v>
          </cell>
        </row>
        <row r="6844">
          <cell r="B6844">
            <v>5000000</v>
          </cell>
          <cell r="C6844">
            <v>40038</v>
          </cell>
          <cell r="E6844" t="str">
            <v>P</v>
          </cell>
          <cell r="F6844">
            <v>3939536.44</v>
          </cell>
          <cell r="G6844">
            <v>318326</v>
          </cell>
          <cell r="H6844">
            <v>44.54</v>
          </cell>
          <cell r="I6844">
            <v>0.44540000000000002</v>
          </cell>
          <cell r="J6844">
            <v>40079</v>
          </cell>
          <cell r="K6844">
            <v>40778</v>
          </cell>
          <cell r="L6844">
            <v>132750</v>
          </cell>
        </row>
        <row r="6845">
          <cell r="B6845">
            <v>6000000</v>
          </cell>
          <cell r="C6845">
            <v>40038</v>
          </cell>
          <cell r="E6845" t="str">
            <v>P</v>
          </cell>
          <cell r="F6845">
            <v>2201419.9300000002</v>
          </cell>
          <cell r="G6845">
            <v>610988</v>
          </cell>
          <cell r="H6845">
            <v>38.729999999999997</v>
          </cell>
          <cell r="I6845">
            <v>0.38729999999999998</v>
          </cell>
          <cell r="J6845">
            <v>40079</v>
          </cell>
          <cell r="K6845">
            <v>40413</v>
          </cell>
          <cell r="L6845">
            <v>159000</v>
          </cell>
        </row>
        <row r="6846">
          <cell r="B6846">
            <v>6300000</v>
          </cell>
          <cell r="C6846">
            <v>40038</v>
          </cell>
          <cell r="F6846">
            <v>4611677.5</v>
          </cell>
          <cell r="G6846">
            <v>401090</v>
          </cell>
          <cell r="H6846">
            <v>44.54</v>
          </cell>
          <cell r="I6846">
            <v>0.44540000000000002</v>
          </cell>
          <cell r="J6846">
            <v>40079</v>
          </cell>
          <cell r="K6846">
            <v>40778</v>
          </cell>
          <cell r="L6846">
            <v>167265</v>
          </cell>
        </row>
        <row r="6847">
          <cell r="B6847">
            <v>3500000</v>
          </cell>
          <cell r="C6847">
            <v>40038</v>
          </cell>
          <cell r="F6847">
            <v>2649528.7599999998</v>
          </cell>
          <cell r="G6847">
            <v>222828</v>
          </cell>
          <cell r="H6847">
            <v>44.54</v>
          </cell>
          <cell r="I6847">
            <v>0.44540000000000002</v>
          </cell>
          <cell r="J6847">
            <v>40079</v>
          </cell>
          <cell r="K6847">
            <v>40778</v>
          </cell>
          <cell r="L6847">
            <v>92925</v>
          </cell>
        </row>
        <row r="6848">
          <cell r="B6848">
            <v>5000000</v>
          </cell>
          <cell r="C6848">
            <v>40038</v>
          </cell>
          <cell r="F6848">
            <v>794066.14</v>
          </cell>
          <cell r="G6848">
            <v>509157</v>
          </cell>
          <cell r="H6848">
            <v>38.729999999999997</v>
          </cell>
          <cell r="I6848">
            <v>0.38729999999999998</v>
          </cell>
          <cell r="J6848">
            <v>40079</v>
          </cell>
          <cell r="K6848">
            <v>40413</v>
          </cell>
          <cell r="L6848">
            <v>132500</v>
          </cell>
        </row>
        <row r="6849">
          <cell r="B6849">
            <v>13500000</v>
          </cell>
          <cell r="C6849">
            <v>40038</v>
          </cell>
          <cell r="E6849" t="str">
            <v>P</v>
          </cell>
          <cell r="F6849">
            <v>12348214.02</v>
          </cell>
          <cell r="G6849">
            <v>617967</v>
          </cell>
          <cell r="H6849">
            <v>35.950000000000003</v>
          </cell>
          <cell r="I6849">
            <v>0.35950000000000004</v>
          </cell>
          <cell r="J6849">
            <v>40079</v>
          </cell>
          <cell r="K6849">
            <v>41144</v>
          </cell>
          <cell r="L6849">
            <v>263250</v>
          </cell>
        </row>
        <row r="6850">
          <cell r="B6850">
            <v>4000000</v>
          </cell>
          <cell r="C6850">
            <v>40038</v>
          </cell>
          <cell r="F6850">
            <v>2440084.84</v>
          </cell>
          <cell r="G6850">
            <v>222275</v>
          </cell>
          <cell r="H6850">
            <v>29.33</v>
          </cell>
          <cell r="I6850">
            <v>0.29330000000000001</v>
          </cell>
          <cell r="J6850">
            <v>40079</v>
          </cell>
          <cell r="K6850">
            <v>40778</v>
          </cell>
          <cell r="L6850">
            <v>65800</v>
          </cell>
        </row>
        <row r="6851">
          <cell r="B6851">
            <v>4000000</v>
          </cell>
          <cell r="C6851">
            <v>40038</v>
          </cell>
          <cell r="F6851">
            <v>606938.18000000005</v>
          </cell>
          <cell r="G6851">
            <v>407325</v>
          </cell>
          <cell r="H6851">
            <v>38.729999999999997</v>
          </cell>
          <cell r="I6851">
            <v>0.38729999999999998</v>
          </cell>
          <cell r="J6851">
            <v>40079</v>
          </cell>
          <cell r="K6851">
            <v>40413</v>
          </cell>
          <cell r="L6851">
            <v>106000</v>
          </cell>
        </row>
        <row r="6852">
          <cell r="B6852">
            <v>4000000</v>
          </cell>
          <cell r="C6852">
            <v>40038</v>
          </cell>
          <cell r="F6852">
            <v>2385472.13</v>
          </cell>
          <cell r="G6852">
            <v>302221</v>
          </cell>
          <cell r="H6852">
            <v>41.5</v>
          </cell>
          <cell r="I6852">
            <v>0.41499999999999998</v>
          </cell>
          <cell r="J6852">
            <v>40079</v>
          </cell>
          <cell r="K6852">
            <v>40597</v>
          </cell>
          <cell r="L6852">
            <v>106000</v>
          </cell>
        </row>
        <row r="6853">
          <cell r="B6853">
            <v>3500000</v>
          </cell>
          <cell r="C6853">
            <v>40038</v>
          </cell>
          <cell r="F6853">
            <v>2256880.75</v>
          </cell>
          <cell r="G6853">
            <v>222828</v>
          </cell>
          <cell r="H6853">
            <v>44.54</v>
          </cell>
          <cell r="I6853">
            <v>0.44540000000000002</v>
          </cell>
          <cell r="J6853">
            <v>40079</v>
          </cell>
          <cell r="K6853">
            <v>40778</v>
          </cell>
          <cell r="L6853">
            <v>92925</v>
          </cell>
        </row>
        <row r="6854">
          <cell r="B6854">
            <v>18000000</v>
          </cell>
          <cell r="C6854">
            <v>40038</v>
          </cell>
          <cell r="F6854">
            <v>10993815.33</v>
          </cell>
          <cell r="G6854">
            <v>1000234</v>
          </cell>
          <cell r="H6854">
            <v>29.33</v>
          </cell>
          <cell r="I6854">
            <v>0.29330000000000001</v>
          </cell>
          <cell r="J6854">
            <v>40079</v>
          </cell>
          <cell r="K6854">
            <v>40778</v>
          </cell>
          <cell r="L6854">
            <v>296100</v>
          </cell>
        </row>
        <row r="6855">
          <cell r="B6855">
            <v>20000000</v>
          </cell>
          <cell r="C6855">
            <v>40038</v>
          </cell>
          <cell r="F6855">
            <v>16137236.140000001</v>
          </cell>
          <cell r="G6855">
            <v>915507</v>
          </cell>
          <cell r="H6855">
            <v>35.950000000000003</v>
          </cell>
          <cell r="I6855">
            <v>0.35950000000000004</v>
          </cell>
          <cell r="J6855">
            <v>40079</v>
          </cell>
          <cell r="K6855">
            <v>41144</v>
          </cell>
          <cell r="L6855">
            <v>390000</v>
          </cell>
        </row>
        <row r="6856">
          <cell r="B6856">
            <v>15000000</v>
          </cell>
          <cell r="C6856">
            <v>40038</v>
          </cell>
          <cell r="F6856">
            <v>9555604.8900000006</v>
          </cell>
          <cell r="G6856">
            <v>886030</v>
          </cell>
          <cell r="H6856">
            <v>36.04</v>
          </cell>
          <cell r="I6856">
            <v>0.3604</v>
          </cell>
          <cell r="J6856">
            <v>40079</v>
          </cell>
          <cell r="K6856">
            <v>40778</v>
          </cell>
          <cell r="L6856">
            <v>398250</v>
          </cell>
        </row>
        <row r="6857">
          <cell r="B6857">
            <v>20000000</v>
          </cell>
          <cell r="C6857">
            <v>40038</v>
          </cell>
          <cell r="F6857">
            <v>16707482.300000001</v>
          </cell>
          <cell r="G6857">
            <v>915507</v>
          </cell>
          <cell r="H6857">
            <v>35.950000000000003</v>
          </cell>
          <cell r="I6857">
            <v>0.35950000000000004</v>
          </cell>
          <cell r="J6857">
            <v>40079</v>
          </cell>
          <cell r="K6857">
            <v>41144</v>
          </cell>
          <cell r="L6857">
            <v>390000</v>
          </cell>
        </row>
        <row r="6858">
          <cell r="B6858">
            <v>11500000</v>
          </cell>
          <cell r="C6858">
            <v>40038</v>
          </cell>
          <cell r="E6858" t="str">
            <v>R</v>
          </cell>
          <cell r="F6858">
            <v>10534482.43</v>
          </cell>
          <cell r="G6858">
            <v>679290</v>
          </cell>
          <cell r="H6858">
            <v>36.04</v>
          </cell>
          <cell r="I6858">
            <v>0.3604</v>
          </cell>
          <cell r="J6858">
            <v>40079</v>
          </cell>
          <cell r="K6858">
            <v>40778</v>
          </cell>
          <cell r="L6858">
            <v>305325</v>
          </cell>
        </row>
        <row r="6859">
          <cell r="B6859">
            <v>8000000</v>
          </cell>
          <cell r="C6859">
            <v>40038</v>
          </cell>
          <cell r="F6859">
            <v>6032963.7800000003</v>
          </cell>
          <cell r="G6859">
            <v>466675</v>
          </cell>
          <cell r="H6859">
            <v>48.86</v>
          </cell>
          <cell r="I6859">
            <v>0.48859999999999998</v>
          </cell>
          <cell r="J6859">
            <v>40079</v>
          </cell>
          <cell r="K6859">
            <v>40962</v>
          </cell>
          <cell r="L6859">
            <v>196000</v>
          </cell>
        </row>
        <row r="6860">
          <cell r="B6860">
            <v>70000000</v>
          </cell>
          <cell r="C6860">
            <v>40038</v>
          </cell>
          <cell r="F6860">
            <v>59232154.509999998</v>
          </cell>
          <cell r="G6860">
            <v>3204273</v>
          </cell>
          <cell r="H6860">
            <v>35.950000000000003</v>
          </cell>
          <cell r="I6860">
            <v>0.35950000000000004</v>
          </cell>
          <cell r="J6860">
            <v>40079</v>
          </cell>
          <cell r="K6860">
            <v>41144</v>
          </cell>
          <cell r="L6860">
            <v>1365000</v>
          </cell>
        </row>
        <row r="6861">
          <cell r="B6861">
            <v>4000000</v>
          </cell>
          <cell r="C6861">
            <v>40038</v>
          </cell>
          <cell r="F6861">
            <v>4074497.77</v>
          </cell>
          <cell r="G6861">
            <v>221116</v>
          </cell>
          <cell r="H6861">
            <v>51.88</v>
          </cell>
          <cell r="I6861">
            <v>0.51880000000000004</v>
          </cell>
          <cell r="J6861">
            <v>40079</v>
          </cell>
          <cell r="K6861">
            <v>41144</v>
          </cell>
          <cell r="L6861">
            <v>78000</v>
          </cell>
        </row>
        <row r="6862">
          <cell r="B6862">
            <v>3000000</v>
          </cell>
          <cell r="C6862">
            <v>40038</v>
          </cell>
          <cell r="F6862">
            <v>1924244.88</v>
          </cell>
          <cell r="G6862">
            <v>190996</v>
          </cell>
          <cell r="H6862">
            <v>44.54</v>
          </cell>
          <cell r="I6862">
            <v>0.44540000000000002</v>
          </cell>
          <cell r="J6862">
            <v>40079</v>
          </cell>
          <cell r="K6862">
            <v>40778</v>
          </cell>
          <cell r="L6862">
            <v>79650</v>
          </cell>
        </row>
        <row r="6863">
          <cell r="B6863">
            <v>4500000</v>
          </cell>
          <cell r="C6863">
            <v>40038</v>
          </cell>
          <cell r="F6863">
            <v>2985855.85</v>
          </cell>
          <cell r="G6863">
            <v>286493</v>
          </cell>
          <cell r="H6863">
            <v>44.54</v>
          </cell>
          <cell r="I6863">
            <v>0.44540000000000002</v>
          </cell>
          <cell r="J6863">
            <v>40079</v>
          </cell>
          <cell r="K6863">
            <v>40778</v>
          </cell>
          <cell r="L6863">
            <v>119475</v>
          </cell>
        </row>
        <row r="6864">
          <cell r="B6864">
            <v>10500000</v>
          </cell>
          <cell r="C6864">
            <v>40038</v>
          </cell>
          <cell r="F6864">
            <v>5195209.0599999996</v>
          </cell>
          <cell r="G6864">
            <v>763926</v>
          </cell>
          <cell r="H6864">
            <v>36.090000000000003</v>
          </cell>
          <cell r="I6864">
            <v>0.36090000000000005</v>
          </cell>
          <cell r="J6864">
            <v>40079</v>
          </cell>
          <cell r="K6864">
            <v>40597</v>
          </cell>
          <cell r="L6864">
            <v>278250</v>
          </cell>
        </row>
        <row r="6865">
          <cell r="B6865">
            <v>5000000</v>
          </cell>
          <cell r="C6865">
            <v>40038</v>
          </cell>
          <cell r="F6865">
            <v>3774194.97</v>
          </cell>
          <cell r="G6865">
            <v>291672</v>
          </cell>
          <cell r="H6865">
            <v>48.86</v>
          </cell>
          <cell r="I6865">
            <v>0.48859999999999998</v>
          </cell>
          <cell r="J6865">
            <v>40079</v>
          </cell>
          <cell r="K6865">
            <v>40962</v>
          </cell>
          <cell r="L6865">
            <v>122500</v>
          </cell>
        </row>
        <row r="6866">
          <cell r="B6866">
            <v>4000000</v>
          </cell>
          <cell r="C6866">
            <v>40038</v>
          </cell>
          <cell r="F6866">
            <v>219687.93</v>
          </cell>
          <cell r="G6866">
            <v>407325</v>
          </cell>
          <cell r="H6866">
            <v>38.729999999999997</v>
          </cell>
          <cell r="I6866">
            <v>0.38729999999999998</v>
          </cell>
          <cell r="J6866">
            <v>40079</v>
          </cell>
          <cell r="K6866">
            <v>40413</v>
          </cell>
          <cell r="L6866">
            <v>106000</v>
          </cell>
        </row>
        <row r="6867">
          <cell r="B6867">
            <v>4500000</v>
          </cell>
          <cell r="C6867">
            <v>40038</v>
          </cell>
          <cell r="F6867">
            <v>419056.66</v>
          </cell>
          <cell r="G6867">
            <v>437542</v>
          </cell>
          <cell r="H6867">
            <v>29.48</v>
          </cell>
          <cell r="I6867">
            <v>0.29480000000000001</v>
          </cell>
          <cell r="J6867">
            <v>40079</v>
          </cell>
          <cell r="K6867">
            <v>40413</v>
          </cell>
          <cell r="L6867">
            <v>73800</v>
          </cell>
        </row>
        <row r="6868">
          <cell r="B6868">
            <v>10000000</v>
          </cell>
          <cell r="C6868">
            <v>40038</v>
          </cell>
          <cell r="E6868" t="str">
            <v>Q</v>
          </cell>
          <cell r="F6868">
            <v>8957876.2699999996</v>
          </cell>
          <cell r="G6868">
            <v>636651</v>
          </cell>
          <cell r="H6868">
            <v>44.54</v>
          </cell>
          <cell r="I6868">
            <v>0.44540000000000002</v>
          </cell>
          <cell r="J6868">
            <v>40079</v>
          </cell>
          <cell r="K6868">
            <v>40778</v>
          </cell>
          <cell r="L6868">
            <v>265500</v>
          </cell>
        </row>
        <row r="6869">
          <cell r="B6869">
            <v>25000000</v>
          </cell>
          <cell r="C6869">
            <v>40038</v>
          </cell>
          <cell r="F6869">
            <v>19397624.969999999</v>
          </cell>
          <cell r="G6869">
            <v>1041940</v>
          </cell>
          <cell r="H6869">
            <v>28.58</v>
          </cell>
          <cell r="I6869">
            <v>0.2858</v>
          </cell>
          <cell r="J6869">
            <v>40079</v>
          </cell>
          <cell r="K6869">
            <v>41144</v>
          </cell>
          <cell r="L6869">
            <v>360000</v>
          </cell>
        </row>
        <row r="6870">
          <cell r="B6870">
            <v>10000000</v>
          </cell>
          <cell r="C6870">
            <v>40038</v>
          </cell>
          <cell r="D6870" t="str">
            <v>A</v>
          </cell>
          <cell r="E6870" t="str">
            <v>S</v>
          </cell>
          <cell r="F6870">
            <v>10135429.689999999</v>
          </cell>
          <cell r="G6870">
            <v>636651</v>
          </cell>
          <cell r="H6870">
            <v>44.54</v>
          </cell>
          <cell r="I6870">
            <v>0.44540000000000002</v>
          </cell>
          <cell r="J6870">
            <v>40079</v>
          </cell>
          <cell r="K6870">
            <v>40778</v>
          </cell>
          <cell r="L6870">
            <v>265500</v>
          </cell>
        </row>
        <row r="6871">
          <cell r="B6871">
            <v>8000000</v>
          </cell>
          <cell r="C6871">
            <v>40038</v>
          </cell>
          <cell r="F6871">
            <v>4992221.8600000003</v>
          </cell>
          <cell r="G6871">
            <v>604442</v>
          </cell>
          <cell r="H6871">
            <v>41.5</v>
          </cell>
          <cell r="I6871">
            <v>0.41499999999999998</v>
          </cell>
          <cell r="J6871">
            <v>40079</v>
          </cell>
          <cell r="K6871">
            <v>40597</v>
          </cell>
          <cell r="L6871">
            <v>212000</v>
          </cell>
        </row>
        <row r="6872">
          <cell r="B6872">
            <v>6000000</v>
          </cell>
          <cell r="C6872">
            <v>40038</v>
          </cell>
          <cell r="F6872">
            <v>2723737.6000000001</v>
          </cell>
          <cell r="G6872">
            <v>453332</v>
          </cell>
          <cell r="H6872">
            <v>41.5</v>
          </cell>
          <cell r="I6872">
            <v>0.41499999999999998</v>
          </cell>
          <cell r="J6872">
            <v>40079</v>
          </cell>
          <cell r="K6872">
            <v>40597</v>
          </cell>
          <cell r="L6872">
            <v>159000</v>
          </cell>
        </row>
        <row r="6873">
          <cell r="B6873">
            <v>5000000</v>
          </cell>
          <cell r="C6873">
            <v>40039</v>
          </cell>
          <cell r="F6873">
            <v>4526354.62</v>
          </cell>
          <cell r="G6873">
            <v>276395</v>
          </cell>
          <cell r="H6873">
            <v>51.88</v>
          </cell>
          <cell r="I6873">
            <v>0.51880000000000004</v>
          </cell>
          <cell r="J6873">
            <v>40079</v>
          </cell>
          <cell r="K6873">
            <v>41144</v>
          </cell>
          <cell r="L6873">
            <v>97500</v>
          </cell>
        </row>
        <row r="6874">
          <cell r="B6874">
            <v>13000000</v>
          </cell>
          <cell r="C6874">
            <v>40039</v>
          </cell>
          <cell r="F6874">
            <v>8567433.3200000003</v>
          </cell>
          <cell r="G6874">
            <v>767893</v>
          </cell>
          <cell r="H6874">
            <v>36.04</v>
          </cell>
          <cell r="I6874">
            <v>0.3604</v>
          </cell>
          <cell r="J6874">
            <v>40079</v>
          </cell>
          <cell r="K6874">
            <v>40778</v>
          </cell>
          <cell r="L6874">
            <v>345150</v>
          </cell>
        </row>
        <row r="6875">
          <cell r="B6875">
            <v>4000000</v>
          </cell>
          <cell r="C6875">
            <v>40039</v>
          </cell>
          <cell r="F6875">
            <v>3399203.83</v>
          </cell>
          <cell r="G6875">
            <v>254661</v>
          </cell>
          <cell r="H6875">
            <v>44.54</v>
          </cell>
          <cell r="I6875">
            <v>0.44540000000000002</v>
          </cell>
          <cell r="J6875">
            <v>40079</v>
          </cell>
          <cell r="K6875">
            <v>40778</v>
          </cell>
          <cell r="L6875">
            <v>106200</v>
          </cell>
        </row>
        <row r="6876">
          <cell r="B6876">
            <v>5200000</v>
          </cell>
          <cell r="C6876">
            <v>40039</v>
          </cell>
          <cell r="F6876">
            <v>3170871.44</v>
          </cell>
          <cell r="G6876">
            <v>288957</v>
          </cell>
          <cell r="H6876">
            <v>29.33</v>
          </cell>
          <cell r="I6876">
            <v>0.29330000000000001</v>
          </cell>
          <cell r="J6876">
            <v>40079</v>
          </cell>
          <cell r="K6876">
            <v>40778</v>
          </cell>
          <cell r="L6876">
            <v>85540</v>
          </cell>
        </row>
        <row r="6877">
          <cell r="B6877">
            <v>5000000</v>
          </cell>
          <cell r="C6877">
            <v>40039</v>
          </cell>
          <cell r="F6877">
            <v>3083152.97</v>
          </cell>
          <cell r="G6877">
            <v>318326</v>
          </cell>
          <cell r="H6877">
            <v>44.54</v>
          </cell>
          <cell r="I6877">
            <v>0.44540000000000002</v>
          </cell>
          <cell r="J6877">
            <v>40079</v>
          </cell>
          <cell r="K6877">
            <v>40778</v>
          </cell>
          <cell r="L6877">
            <v>132750</v>
          </cell>
        </row>
        <row r="6878">
          <cell r="B6878">
            <v>18000000</v>
          </cell>
          <cell r="C6878">
            <v>40039</v>
          </cell>
          <cell r="E6878" t="str">
            <v>P</v>
          </cell>
          <cell r="F6878">
            <v>14042090.48</v>
          </cell>
          <cell r="G6878">
            <v>1063236</v>
          </cell>
          <cell r="H6878">
            <v>36.04</v>
          </cell>
          <cell r="I6878">
            <v>0.3604</v>
          </cell>
          <cell r="J6878">
            <v>40079</v>
          </cell>
          <cell r="K6878">
            <v>40778</v>
          </cell>
          <cell r="L6878">
            <v>477900</v>
          </cell>
        </row>
        <row r="6879">
          <cell r="B6879">
            <v>20000000</v>
          </cell>
          <cell r="C6879">
            <v>40039</v>
          </cell>
          <cell r="F6879">
            <v>12264780.630000001</v>
          </cell>
          <cell r="G6879">
            <v>1181373</v>
          </cell>
          <cell r="H6879">
            <v>36.04</v>
          </cell>
          <cell r="I6879">
            <v>0.3604</v>
          </cell>
          <cell r="J6879">
            <v>40079</v>
          </cell>
          <cell r="K6879">
            <v>40778</v>
          </cell>
          <cell r="L6879">
            <v>531000</v>
          </cell>
        </row>
        <row r="6880">
          <cell r="B6880">
            <v>11000000</v>
          </cell>
          <cell r="C6880">
            <v>40039</v>
          </cell>
          <cell r="F6880">
            <v>8607032.0199999996</v>
          </cell>
          <cell r="G6880">
            <v>503529</v>
          </cell>
          <cell r="H6880">
            <v>35.950000000000003</v>
          </cell>
          <cell r="I6880">
            <v>0.35950000000000004</v>
          </cell>
          <cell r="J6880">
            <v>40079</v>
          </cell>
          <cell r="K6880">
            <v>41144</v>
          </cell>
          <cell r="L6880">
            <v>214500</v>
          </cell>
        </row>
        <row r="6881">
          <cell r="B6881">
            <v>20000000</v>
          </cell>
          <cell r="C6881">
            <v>40039</v>
          </cell>
          <cell r="F6881">
            <v>16749086.67</v>
          </cell>
          <cell r="G6881">
            <v>915507</v>
          </cell>
          <cell r="H6881">
            <v>35.950000000000003</v>
          </cell>
          <cell r="I6881">
            <v>0.35950000000000004</v>
          </cell>
          <cell r="J6881">
            <v>40079</v>
          </cell>
          <cell r="K6881">
            <v>41144</v>
          </cell>
          <cell r="L6881">
            <v>390000</v>
          </cell>
        </row>
        <row r="6882">
          <cell r="B6882">
            <v>6000000</v>
          </cell>
          <cell r="C6882">
            <v>40039</v>
          </cell>
          <cell r="F6882">
            <v>4947365.46</v>
          </cell>
          <cell r="G6882">
            <v>331674</v>
          </cell>
          <cell r="H6882">
            <v>51.88</v>
          </cell>
          <cell r="I6882">
            <v>0.51880000000000004</v>
          </cell>
          <cell r="J6882">
            <v>40079</v>
          </cell>
          <cell r="K6882">
            <v>41144</v>
          </cell>
          <cell r="L6882">
            <v>117000</v>
          </cell>
        </row>
        <row r="6883">
          <cell r="B6883">
            <v>19000000</v>
          </cell>
          <cell r="C6883">
            <v>40039</v>
          </cell>
          <cell r="F6883">
            <v>15138706.34</v>
          </cell>
          <cell r="G6883">
            <v>869732</v>
          </cell>
          <cell r="H6883">
            <v>35.950000000000003</v>
          </cell>
          <cell r="I6883">
            <v>0.35950000000000004</v>
          </cell>
          <cell r="J6883">
            <v>40079</v>
          </cell>
          <cell r="K6883">
            <v>41144</v>
          </cell>
          <cell r="L6883">
            <v>370500</v>
          </cell>
        </row>
        <row r="6884">
          <cell r="B6884">
            <v>4000000</v>
          </cell>
          <cell r="C6884">
            <v>40039</v>
          </cell>
          <cell r="F6884">
            <v>385579.01</v>
          </cell>
          <cell r="G6884">
            <v>407325</v>
          </cell>
          <cell r="H6884">
            <v>38.729999999999997</v>
          </cell>
          <cell r="I6884">
            <v>0.38729999999999998</v>
          </cell>
          <cell r="J6884">
            <v>40079</v>
          </cell>
          <cell r="K6884">
            <v>40413</v>
          </cell>
          <cell r="L6884">
            <v>106000</v>
          </cell>
        </row>
        <row r="6885">
          <cell r="B6885">
            <v>16000000</v>
          </cell>
          <cell r="C6885">
            <v>40039</v>
          </cell>
          <cell r="F6885">
            <v>11519688.65</v>
          </cell>
          <cell r="G6885">
            <v>945098</v>
          </cell>
          <cell r="H6885">
            <v>36.04</v>
          </cell>
          <cell r="I6885">
            <v>0.3604</v>
          </cell>
          <cell r="J6885">
            <v>40079</v>
          </cell>
          <cell r="K6885">
            <v>40778</v>
          </cell>
          <cell r="L6885">
            <v>424800</v>
          </cell>
        </row>
        <row r="6886">
          <cell r="B6886">
            <v>12000000</v>
          </cell>
          <cell r="C6886">
            <v>40039</v>
          </cell>
          <cell r="D6886" t="str">
            <v>A</v>
          </cell>
          <cell r="E6886" t="str">
            <v>T</v>
          </cell>
          <cell r="F6886">
            <v>13454292.52</v>
          </cell>
          <cell r="G6886">
            <v>708824</v>
          </cell>
          <cell r="H6886">
            <v>36.04</v>
          </cell>
          <cell r="I6886">
            <v>0.3604</v>
          </cell>
          <cell r="J6886">
            <v>40079</v>
          </cell>
          <cell r="K6886">
            <v>40778</v>
          </cell>
          <cell r="L6886">
            <v>318600</v>
          </cell>
        </row>
        <row r="6887">
          <cell r="B6887">
            <v>16500000</v>
          </cell>
          <cell r="C6887">
            <v>40039</v>
          </cell>
          <cell r="F6887">
            <v>9153459.8599999994</v>
          </cell>
          <cell r="G6887">
            <v>974633</v>
          </cell>
          <cell r="H6887">
            <v>36.04</v>
          </cell>
          <cell r="I6887">
            <v>0.3604</v>
          </cell>
          <cell r="J6887">
            <v>40079</v>
          </cell>
          <cell r="K6887">
            <v>40778</v>
          </cell>
          <cell r="L6887">
            <v>438075</v>
          </cell>
        </row>
        <row r="6888">
          <cell r="B6888">
            <v>20000000</v>
          </cell>
          <cell r="C6888">
            <v>40039</v>
          </cell>
          <cell r="F6888">
            <v>15849299.130000001</v>
          </cell>
          <cell r="G6888">
            <v>915507</v>
          </cell>
          <cell r="H6888">
            <v>35.950000000000003</v>
          </cell>
          <cell r="I6888">
            <v>0.35950000000000004</v>
          </cell>
          <cell r="J6888">
            <v>40079</v>
          </cell>
          <cell r="K6888">
            <v>41144</v>
          </cell>
          <cell r="L6888">
            <v>390000</v>
          </cell>
        </row>
        <row r="6889">
          <cell r="B6889">
            <v>4000000</v>
          </cell>
          <cell r="C6889">
            <v>40039</v>
          </cell>
          <cell r="F6889">
            <v>2558739.02</v>
          </cell>
          <cell r="G6889">
            <v>254661</v>
          </cell>
          <cell r="H6889">
            <v>44.54</v>
          </cell>
          <cell r="I6889">
            <v>0.44540000000000002</v>
          </cell>
          <cell r="J6889">
            <v>40079</v>
          </cell>
          <cell r="K6889">
            <v>40778</v>
          </cell>
          <cell r="L6889">
            <v>106200</v>
          </cell>
        </row>
        <row r="6890">
          <cell r="B6890">
            <v>3000000</v>
          </cell>
          <cell r="C6890">
            <v>40039</v>
          </cell>
          <cell r="D6890" t="str">
            <v>A</v>
          </cell>
          <cell r="E6890" t="str">
            <v>S</v>
          </cell>
          <cell r="F6890">
            <v>2601167.64</v>
          </cell>
          <cell r="G6890">
            <v>305494</v>
          </cell>
          <cell r="H6890">
            <v>38.729999999999997</v>
          </cell>
          <cell r="I6890">
            <v>0.38729999999999998</v>
          </cell>
          <cell r="J6890">
            <v>40079</v>
          </cell>
          <cell r="K6890">
            <v>40413</v>
          </cell>
          <cell r="L6890">
            <v>79500</v>
          </cell>
        </row>
        <row r="6891">
          <cell r="B6891">
            <v>3000000</v>
          </cell>
          <cell r="C6891">
            <v>40039</v>
          </cell>
          <cell r="F6891">
            <v>1806758.67</v>
          </cell>
          <cell r="G6891">
            <v>190996</v>
          </cell>
          <cell r="H6891">
            <v>44.54</v>
          </cell>
          <cell r="I6891">
            <v>0.44540000000000002</v>
          </cell>
          <cell r="J6891">
            <v>40079</v>
          </cell>
          <cell r="K6891">
            <v>40778</v>
          </cell>
          <cell r="L6891">
            <v>79650</v>
          </cell>
        </row>
        <row r="6892">
          <cell r="B6892">
            <v>10000000</v>
          </cell>
          <cell r="C6892">
            <v>40039</v>
          </cell>
          <cell r="E6892" t="str">
            <v>R</v>
          </cell>
          <cell r="F6892">
            <v>10929372.83</v>
          </cell>
          <cell r="G6892">
            <v>552789</v>
          </cell>
          <cell r="H6892">
            <v>51.88</v>
          </cell>
          <cell r="I6892">
            <v>0.51880000000000004</v>
          </cell>
          <cell r="J6892">
            <v>40079</v>
          </cell>
          <cell r="K6892">
            <v>41144</v>
          </cell>
          <cell r="L6892">
            <v>195000</v>
          </cell>
        </row>
        <row r="6893">
          <cell r="B6893">
            <v>3500000</v>
          </cell>
          <cell r="C6893">
            <v>40039</v>
          </cell>
          <cell r="F6893">
            <v>2569070.94</v>
          </cell>
          <cell r="G6893">
            <v>222828</v>
          </cell>
          <cell r="H6893">
            <v>44.54</v>
          </cell>
          <cell r="I6893">
            <v>0.44540000000000002</v>
          </cell>
          <cell r="J6893">
            <v>40079</v>
          </cell>
          <cell r="K6893">
            <v>40778</v>
          </cell>
          <cell r="L6893">
            <v>92925</v>
          </cell>
        </row>
        <row r="6894">
          <cell r="B6894">
            <v>4000000</v>
          </cell>
          <cell r="C6894">
            <v>40039</v>
          </cell>
          <cell r="E6894" t="str">
            <v>P</v>
          </cell>
          <cell r="F6894">
            <v>3791398.97</v>
          </cell>
          <cell r="G6894">
            <v>254661</v>
          </cell>
          <cell r="H6894">
            <v>44.54</v>
          </cell>
          <cell r="I6894">
            <v>0.44540000000000002</v>
          </cell>
          <cell r="J6894">
            <v>40079</v>
          </cell>
          <cell r="K6894">
            <v>40778</v>
          </cell>
          <cell r="L6894">
            <v>106200</v>
          </cell>
        </row>
        <row r="6895">
          <cell r="B6895">
            <v>2000000</v>
          </cell>
          <cell r="C6895">
            <v>40039</v>
          </cell>
          <cell r="F6895">
            <v>596827.12</v>
          </cell>
          <cell r="G6895">
            <v>203663</v>
          </cell>
          <cell r="H6895">
            <v>38.729999999999997</v>
          </cell>
          <cell r="I6895">
            <v>0.38729999999999998</v>
          </cell>
          <cell r="J6895">
            <v>40079</v>
          </cell>
          <cell r="K6895">
            <v>40413</v>
          </cell>
          <cell r="L6895">
            <v>53000</v>
          </cell>
        </row>
        <row r="6896">
          <cell r="B6896">
            <v>6000000</v>
          </cell>
          <cell r="C6896">
            <v>40039</v>
          </cell>
          <cell r="D6896" t="str">
            <v>A</v>
          </cell>
          <cell r="E6896" t="str">
            <v>T</v>
          </cell>
          <cell r="F6896">
            <v>7450005.4299999997</v>
          </cell>
          <cell r="G6896">
            <v>381991</v>
          </cell>
          <cell r="H6896">
            <v>44.54</v>
          </cell>
          <cell r="I6896">
            <v>0.44540000000000002</v>
          </cell>
          <cell r="J6896">
            <v>40079</v>
          </cell>
          <cell r="K6896">
            <v>40778</v>
          </cell>
          <cell r="L6896">
            <v>159300</v>
          </cell>
        </row>
        <row r="6897">
          <cell r="B6897">
            <v>4500000</v>
          </cell>
          <cell r="C6897">
            <v>40039</v>
          </cell>
          <cell r="E6897" t="str">
            <v>R</v>
          </cell>
          <cell r="F6897">
            <v>3140200.97</v>
          </cell>
          <cell r="G6897">
            <v>458241</v>
          </cell>
          <cell r="H6897">
            <v>38.729999999999997</v>
          </cell>
          <cell r="I6897">
            <v>0.38729999999999998</v>
          </cell>
          <cell r="J6897">
            <v>40079</v>
          </cell>
          <cell r="K6897">
            <v>40413</v>
          </cell>
          <cell r="L6897">
            <v>119250</v>
          </cell>
        </row>
        <row r="6898">
          <cell r="B6898">
            <v>11000000</v>
          </cell>
          <cell r="C6898">
            <v>40039</v>
          </cell>
          <cell r="F6898">
            <v>6880432.1399999997</v>
          </cell>
          <cell r="G6898">
            <v>649755</v>
          </cell>
          <cell r="H6898">
            <v>36.04</v>
          </cell>
          <cell r="I6898">
            <v>0.3604</v>
          </cell>
          <cell r="J6898">
            <v>40079</v>
          </cell>
          <cell r="K6898">
            <v>40778</v>
          </cell>
          <cell r="L6898">
            <v>292050</v>
          </cell>
        </row>
        <row r="6899">
          <cell r="B6899">
            <v>10000000</v>
          </cell>
          <cell r="C6899">
            <v>40039</v>
          </cell>
          <cell r="F6899">
            <v>7757957.5599999996</v>
          </cell>
          <cell r="G6899">
            <v>416776</v>
          </cell>
          <cell r="H6899">
            <v>28.58</v>
          </cell>
          <cell r="I6899">
            <v>0.2858</v>
          </cell>
          <cell r="J6899">
            <v>40079</v>
          </cell>
          <cell r="K6899">
            <v>41144</v>
          </cell>
          <cell r="L6899">
            <v>144000</v>
          </cell>
        </row>
        <row r="6900">
          <cell r="B6900">
            <v>50000000</v>
          </cell>
          <cell r="C6900">
            <v>40039</v>
          </cell>
          <cell r="F6900">
            <v>31259236.550000001</v>
          </cell>
          <cell r="G6900">
            <v>2953432</v>
          </cell>
          <cell r="H6900">
            <v>36.04</v>
          </cell>
          <cell r="I6900">
            <v>0.3604</v>
          </cell>
          <cell r="J6900">
            <v>40079</v>
          </cell>
          <cell r="K6900">
            <v>40778</v>
          </cell>
          <cell r="L6900">
            <v>1327500</v>
          </cell>
        </row>
        <row r="6901">
          <cell r="B6901">
            <v>4000000</v>
          </cell>
          <cell r="C6901">
            <v>40039</v>
          </cell>
          <cell r="D6901" t="str">
            <v>A</v>
          </cell>
          <cell r="E6901" t="str">
            <v>T</v>
          </cell>
          <cell r="F6901">
            <v>3472639.9</v>
          </cell>
          <cell r="G6901">
            <v>407325</v>
          </cell>
          <cell r="H6901">
            <v>38.729999999999997</v>
          </cell>
          <cell r="I6901">
            <v>0.38729999999999998</v>
          </cell>
          <cell r="J6901">
            <v>40079</v>
          </cell>
          <cell r="K6901">
            <v>40413</v>
          </cell>
          <cell r="L6901">
            <v>106000</v>
          </cell>
        </row>
        <row r="6902">
          <cell r="B6902">
            <v>5500000</v>
          </cell>
          <cell r="C6902">
            <v>40039</v>
          </cell>
          <cell r="E6902" t="str">
            <v>P</v>
          </cell>
          <cell r="F6902">
            <v>4464878.28</v>
          </cell>
          <cell r="G6902">
            <v>350158</v>
          </cell>
          <cell r="H6902">
            <v>44.54</v>
          </cell>
          <cell r="I6902">
            <v>0.44540000000000002</v>
          </cell>
          <cell r="J6902">
            <v>40079</v>
          </cell>
          <cell r="K6902">
            <v>40778</v>
          </cell>
          <cell r="L6902">
            <v>146025</v>
          </cell>
        </row>
        <row r="6903">
          <cell r="B6903">
            <v>3000000</v>
          </cell>
          <cell r="C6903">
            <v>40039</v>
          </cell>
          <cell r="F6903">
            <v>849896.08</v>
          </cell>
          <cell r="G6903">
            <v>305494</v>
          </cell>
          <cell r="H6903">
            <v>38.729999999999997</v>
          </cell>
          <cell r="I6903">
            <v>0.38729999999999998</v>
          </cell>
          <cell r="J6903">
            <v>40079</v>
          </cell>
          <cell r="K6903">
            <v>40413</v>
          </cell>
          <cell r="L6903">
            <v>79500</v>
          </cell>
        </row>
        <row r="6904">
          <cell r="B6904">
            <v>7000000</v>
          </cell>
          <cell r="C6904">
            <v>40039</v>
          </cell>
          <cell r="F6904">
            <v>5582889.3200000003</v>
          </cell>
          <cell r="G6904">
            <v>386953</v>
          </cell>
          <cell r="H6904">
            <v>51.88</v>
          </cell>
          <cell r="I6904">
            <v>0.51880000000000004</v>
          </cell>
          <cell r="J6904">
            <v>40079</v>
          </cell>
          <cell r="K6904">
            <v>41144</v>
          </cell>
          <cell r="L6904">
            <v>136500</v>
          </cell>
        </row>
        <row r="6905">
          <cell r="B6905">
            <v>6000000</v>
          </cell>
          <cell r="C6905">
            <v>40039</v>
          </cell>
          <cell r="E6905" t="str">
            <v>P</v>
          </cell>
          <cell r="F6905">
            <v>3822398.22</v>
          </cell>
          <cell r="G6905">
            <v>453332</v>
          </cell>
          <cell r="H6905">
            <v>41.5</v>
          </cell>
          <cell r="I6905">
            <v>0.41499999999999998</v>
          </cell>
          <cell r="J6905">
            <v>40079</v>
          </cell>
          <cell r="K6905">
            <v>40597</v>
          </cell>
          <cell r="L6905">
            <v>159000</v>
          </cell>
        </row>
        <row r="6906">
          <cell r="B6906">
            <v>5000000</v>
          </cell>
          <cell r="C6906">
            <v>40039</v>
          </cell>
          <cell r="F6906">
            <v>4122842.09</v>
          </cell>
          <cell r="G6906">
            <v>276395</v>
          </cell>
          <cell r="H6906">
            <v>51.88</v>
          </cell>
          <cell r="I6906">
            <v>0.51880000000000004</v>
          </cell>
          <cell r="J6906">
            <v>40079</v>
          </cell>
          <cell r="K6906">
            <v>41144</v>
          </cell>
          <cell r="L6906">
            <v>97500</v>
          </cell>
        </row>
        <row r="6907">
          <cell r="B6907">
            <v>5000000</v>
          </cell>
          <cell r="C6907">
            <v>40039</v>
          </cell>
          <cell r="F6907">
            <v>3079745.63</v>
          </cell>
          <cell r="G6907">
            <v>277843</v>
          </cell>
          <cell r="H6907">
            <v>29.33</v>
          </cell>
          <cell r="I6907">
            <v>0.29330000000000001</v>
          </cell>
          <cell r="J6907">
            <v>40079</v>
          </cell>
          <cell r="K6907">
            <v>40778</v>
          </cell>
          <cell r="L6907">
            <v>82250</v>
          </cell>
        </row>
        <row r="6908">
          <cell r="B6908">
            <v>5000000</v>
          </cell>
          <cell r="C6908">
            <v>40039</v>
          </cell>
          <cell r="F6908">
            <v>522958.57</v>
          </cell>
          <cell r="G6908">
            <v>509157</v>
          </cell>
          <cell r="H6908">
            <v>38.729999999999997</v>
          </cell>
          <cell r="I6908">
            <v>0.38729999999999998</v>
          </cell>
          <cell r="J6908">
            <v>40079</v>
          </cell>
          <cell r="K6908">
            <v>40413</v>
          </cell>
          <cell r="L6908">
            <v>132500</v>
          </cell>
        </row>
        <row r="6909">
          <cell r="B6909">
            <v>20000000</v>
          </cell>
          <cell r="C6909">
            <v>40039</v>
          </cell>
          <cell r="F6909">
            <v>15818804.59</v>
          </cell>
          <cell r="G6909">
            <v>915507</v>
          </cell>
          <cell r="H6909">
            <v>35.950000000000003</v>
          </cell>
          <cell r="I6909">
            <v>0.35950000000000004</v>
          </cell>
          <cell r="J6909">
            <v>40079</v>
          </cell>
          <cell r="K6909">
            <v>41144</v>
          </cell>
          <cell r="L6909">
            <v>390000</v>
          </cell>
        </row>
        <row r="6910">
          <cell r="B6910">
            <v>17000000</v>
          </cell>
          <cell r="C6910">
            <v>40039</v>
          </cell>
          <cell r="F6910">
            <v>13660490.49</v>
          </cell>
          <cell r="G6910">
            <v>778181</v>
          </cell>
          <cell r="H6910">
            <v>35.950000000000003</v>
          </cell>
          <cell r="I6910">
            <v>0.35950000000000004</v>
          </cell>
          <cell r="J6910">
            <v>40079</v>
          </cell>
          <cell r="K6910">
            <v>41144</v>
          </cell>
          <cell r="L6910">
            <v>331500</v>
          </cell>
        </row>
        <row r="6911">
          <cell r="B6911">
            <v>3000000</v>
          </cell>
          <cell r="C6911">
            <v>40039</v>
          </cell>
          <cell r="F6911">
            <v>1386477.32</v>
          </cell>
          <cell r="G6911">
            <v>226666</v>
          </cell>
          <cell r="H6911">
            <v>41.5</v>
          </cell>
          <cell r="I6911">
            <v>0.41499999999999998</v>
          </cell>
          <cell r="J6911">
            <v>40079</v>
          </cell>
          <cell r="K6911">
            <v>40597</v>
          </cell>
          <cell r="L6911">
            <v>79500</v>
          </cell>
        </row>
        <row r="6912">
          <cell r="B6912">
            <v>2000000</v>
          </cell>
          <cell r="C6912">
            <v>40039</v>
          </cell>
          <cell r="F6912">
            <v>718954.86</v>
          </cell>
          <cell r="G6912">
            <v>203663</v>
          </cell>
          <cell r="H6912">
            <v>38.729999999999997</v>
          </cell>
          <cell r="I6912">
            <v>0.38729999999999998</v>
          </cell>
          <cell r="J6912">
            <v>40079</v>
          </cell>
          <cell r="K6912">
            <v>40413</v>
          </cell>
          <cell r="L6912">
            <v>53000</v>
          </cell>
        </row>
        <row r="6913">
          <cell r="B6913">
            <v>20000000</v>
          </cell>
          <cell r="C6913">
            <v>40039</v>
          </cell>
          <cell r="F6913">
            <v>15446191.9</v>
          </cell>
          <cell r="G6913">
            <v>833552</v>
          </cell>
          <cell r="H6913">
            <v>28.58</v>
          </cell>
          <cell r="I6913">
            <v>0.2858</v>
          </cell>
          <cell r="J6913">
            <v>40079</v>
          </cell>
          <cell r="K6913">
            <v>41144</v>
          </cell>
          <cell r="L6913">
            <v>288000</v>
          </cell>
        </row>
        <row r="6914">
          <cell r="B6914">
            <v>20000000</v>
          </cell>
          <cell r="C6914">
            <v>40039</v>
          </cell>
          <cell r="F6914">
            <v>12492997.66</v>
          </cell>
          <cell r="G6914">
            <v>1181373</v>
          </cell>
          <cell r="H6914">
            <v>36.04</v>
          </cell>
          <cell r="I6914">
            <v>0.3604</v>
          </cell>
          <cell r="J6914">
            <v>40079</v>
          </cell>
          <cell r="K6914">
            <v>40778</v>
          </cell>
          <cell r="L6914">
            <v>531000</v>
          </cell>
        </row>
        <row r="6915">
          <cell r="B6915">
            <v>5000000</v>
          </cell>
          <cell r="C6915">
            <v>40039</v>
          </cell>
          <cell r="F6915">
            <v>3094162.55</v>
          </cell>
          <cell r="G6915">
            <v>318326</v>
          </cell>
          <cell r="H6915">
            <v>44.54</v>
          </cell>
          <cell r="I6915">
            <v>0.44540000000000002</v>
          </cell>
          <cell r="J6915">
            <v>40079</v>
          </cell>
          <cell r="K6915">
            <v>40778</v>
          </cell>
          <cell r="L6915">
            <v>132750</v>
          </cell>
        </row>
        <row r="6916">
          <cell r="B6916">
            <v>8000000</v>
          </cell>
          <cell r="C6916">
            <v>40039</v>
          </cell>
          <cell r="F6916">
            <v>5120627.26</v>
          </cell>
          <cell r="G6916">
            <v>509321</v>
          </cell>
          <cell r="H6916">
            <v>44.54</v>
          </cell>
          <cell r="I6916">
            <v>0.44540000000000002</v>
          </cell>
          <cell r="J6916">
            <v>40079</v>
          </cell>
          <cell r="K6916">
            <v>40778</v>
          </cell>
          <cell r="L6916">
            <v>212400</v>
          </cell>
        </row>
        <row r="6917">
          <cell r="B6917">
            <v>5000000</v>
          </cell>
          <cell r="C6917">
            <v>40039</v>
          </cell>
          <cell r="F6917">
            <v>3051589.36</v>
          </cell>
          <cell r="G6917">
            <v>277843</v>
          </cell>
          <cell r="H6917">
            <v>29.33</v>
          </cell>
          <cell r="I6917">
            <v>0.29330000000000001</v>
          </cell>
          <cell r="J6917">
            <v>40079</v>
          </cell>
          <cell r="K6917">
            <v>40778</v>
          </cell>
          <cell r="L6917">
            <v>82250</v>
          </cell>
        </row>
        <row r="6918">
          <cell r="B6918">
            <v>14000000</v>
          </cell>
          <cell r="C6918">
            <v>40039</v>
          </cell>
          <cell r="F6918">
            <v>9852348.3399999999</v>
          </cell>
          <cell r="G6918">
            <v>777960</v>
          </cell>
          <cell r="H6918">
            <v>29.33</v>
          </cell>
          <cell r="I6918">
            <v>0.29330000000000001</v>
          </cell>
          <cell r="J6918">
            <v>40079</v>
          </cell>
          <cell r="K6918">
            <v>40778</v>
          </cell>
          <cell r="L6918">
            <v>230300</v>
          </cell>
        </row>
        <row r="6919">
          <cell r="B6919">
            <v>6000000</v>
          </cell>
          <cell r="C6919">
            <v>40039</v>
          </cell>
          <cell r="E6919" t="str">
            <v>Q</v>
          </cell>
          <cell r="F6919">
            <v>3164748.14</v>
          </cell>
          <cell r="G6919">
            <v>610988</v>
          </cell>
          <cell r="H6919">
            <v>38.729999999999997</v>
          </cell>
          <cell r="I6919">
            <v>0.38729999999999998</v>
          </cell>
          <cell r="J6919">
            <v>40079</v>
          </cell>
          <cell r="K6919">
            <v>40413</v>
          </cell>
          <cell r="L6919">
            <v>159000</v>
          </cell>
        </row>
        <row r="6920">
          <cell r="B6920">
            <v>6000000</v>
          </cell>
          <cell r="C6920">
            <v>40039</v>
          </cell>
          <cell r="F6920">
            <v>3690059.15</v>
          </cell>
          <cell r="G6920">
            <v>345408</v>
          </cell>
          <cell r="H6920">
            <v>33.19</v>
          </cell>
          <cell r="I6920">
            <v>0.33189999999999997</v>
          </cell>
          <cell r="J6920">
            <v>40079</v>
          </cell>
          <cell r="K6920">
            <v>40778</v>
          </cell>
          <cell r="L6920">
            <v>158700</v>
          </cell>
        </row>
        <row r="6921">
          <cell r="B6921">
            <v>6000000</v>
          </cell>
          <cell r="C6921">
            <v>40039</v>
          </cell>
          <cell r="F6921">
            <v>3732402.29</v>
          </cell>
          <cell r="G6921">
            <v>345408</v>
          </cell>
          <cell r="H6921">
            <v>33.19</v>
          </cell>
          <cell r="I6921">
            <v>0.33189999999999997</v>
          </cell>
          <cell r="J6921">
            <v>40079</v>
          </cell>
          <cell r="K6921">
            <v>40778</v>
          </cell>
          <cell r="L6921">
            <v>158700</v>
          </cell>
        </row>
        <row r="6922">
          <cell r="B6922">
            <v>4000000</v>
          </cell>
          <cell r="C6922">
            <v>40039</v>
          </cell>
          <cell r="F6922">
            <v>1819644.13</v>
          </cell>
          <cell r="G6922">
            <v>302221</v>
          </cell>
          <cell r="H6922">
            <v>41.5</v>
          </cell>
          <cell r="I6922">
            <v>0.41499999999999998</v>
          </cell>
          <cell r="J6922">
            <v>40079</v>
          </cell>
          <cell r="K6922">
            <v>40597</v>
          </cell>
          <cell r="L6922">
            <v>106000</v>
          </cell>
        </row>
        <row r="6923">
          <cell r="B6923">
            <v>7000000</v>
          </cell>
          <cell r="C6923">
            <v>40039</v>
          </cell>
          <cell r="F6923">
            <v>3248065.47</v>
          </cell>
          <cell r="G6923">
            <v>528887</v>
          </cell>
          <cell r="H6923">
            <v>41.5</v>
          </cell>
          <cell r="I6923">
            <v>0.41499999999999998</v>
          </cell>
          <cell r="J6923">
            <v>40079</v>
          </cell>
          <cell r="K6923">
            <v>40597</v>
          </cell>
          <cell r="L6923">
            <v>185500</v>
          </cell>
        </row>
        <row r="6924">
          <cell r="B6924">
            <v>20000000</v>
          </cell>
          <cell r="C6924">
            <v>40039</v>
          </cell>
          <cell r="F6924">
            <v>16707909.43</v>
          </cell>
          <cell r="G6924">
            <v>915507</v>
          </cell>
          <cell r="H6924">
            <v>35.950000000000003</v>
          </cell>
          <cell r="I6924">
            <v>0.35950000000000004</v>
          </cell>
          <cell r="J6924">
            <v>40079</v>
          </cell>
          <cell r="K6924">
            <v>41144</v>
          </cell>
          <cell r="L6924">
            <v>390000</v>
          </cell>
        </row>
        <row r="6925">
          <cell r="B6925">
            <v>7000000</v>
          </cell>
          <cell r="C6925">
            <v>40039</v>
          </cell>
          <cell r="F6925">
            <v>4432424.17</v>
          </cell>
          <cell r="G6925">
            <v>445656</v>
          </cell>
          <cell r="H6925">
            <v>44.54</v>
          </cell>
          <cell r="I6925">
            <v>0.44540000000000002</v>
          </cell>
          <cell r="J6925">
            <v>40079</v>
          </cell>
          <cell r="K6925">
            <v>40778</v>
          </cell>
          <cell r="L6925">
            <v>185850</v>
          </cell>
        </row>
        <row r="6926">
          <cell r="B6926">
            <v>5000000</v>
          </cell>
          <cell r="C6926">
            <v>40039</v>
          </cell>
          <cell r="F6926">
            <v>3015588.69</v>
          </cell>
          <cell r="G6926">
            <v>277843</v>
          </cell>
          <cell r="H6926">
            <v>29.33</v>
          </cell>
          <cell r="I6926">
            <v>0.29330000000000001</v>
          </cell>
          <cell r="J6926">
            <v>40079</v>
          </cell>
          <cell r="K6926">
            <v>40778</v>
          </cell>
          <cell r="L6926">
            <v>82250</v>
          </cell>
        </row>
        <row r="6927">
          <cell r="B6927">
            <v>44763700</v>
          </cell>
          <cell r="C6927">
            <v>40039</v>
          </cell>
          <cell r="F6927">
            <v>28512563.289999999</v>
          </cell>
          <cell r="G6927">
            <v>2644130</v>
          </cell>
          <cell r="H6927">
            <v>36.04</v>
          </cell>
          <cell r="I6927">
            <v>0.3604</v>
          </cell>
          <cell r="J6927">
            <v>40088</v>
          </cell>
          <cell r="K6927">
            <v>40788</v>
          </cell>
          <cell r="L6927">
            <v>1188476</v>
          </cell>
        </row>
        <row r="6928">
          <cell r="B6928">
            <v>4000000</v>
          </cell>
          <cell r="C6928">
            <v>40039</v>
          </cell>
          <cell r="F6928">
            <v>2561624.31</v>
          </cell>
          <cell r="G6928">
            <v>254661</v>
          </cell>
          <cell r="H6928">
            <v>44.54</v>
          </cell>
          <cell r="I6928">
            <v>0.44540000000000002</v>
          </cell>
          <cell r="J6928">
            <v>40079</v>
          </cell>
          <cell r="K6928">
            <v>40778</v>
          </cell>
          <cell r="L6928">
            <v>106200</v>
          </cell>
        </row>
        <row r="6929">
          <cell r="B6929">
            <v>4000000</v>
          </cell>
          <cell r="C6929">
            <v>40039</v>
          </cell>
          <cell r="F6929">
            <v>1810551.47</v>
          </cell>
          <cell r="G6929">
            <v>302221</v>
          </cell>
          <cell r="H6929">
            <v>41.5</v>
          </cell>
          <cell r="I6929">
            <v>0.41499999999999998</v>
          </cell>
          <cell r="J6929">
            <v>40079</v>
          </cell>
          <cell r="K6929">
            <v>40597</v>
          </cell>
          <cell r="L6929">
            <v>106000</v>
          </cell>
        </row>
        <row r="6930">
          <cell r="B6930">
            <v>15178889</v>
          </cell>
          <cell r="C6930">
            <v>40039</v>
          </cell>
          <cell r="F6930">
            <v>1253889</v>
          </cell>
          <cell r="G6930">
            <v>1264908</v>
          </cell>
          <cell r="H6930">
            <v>0</v>
          </cell>
          <cell r="I6930">
            <v>0</v>
          </cell>
          <cell r="J6930">
            <v>40079</v>
          </cell>
          <cell r="K6930">
            <v>40413</v>
          </cell>
        </row>
        <row r="6931">
          <cell r="B6931">
            <v>5000000</v>
          </cell>
          <cell r="C6931">
            <v>40039</v>
          </cell>
          <cell r="F6931">
            <v>3877235.93</v>
          </cell>
          <cell r="G6931">
            <v>291672</v>
          </cell>
          <cell r="H6931">
            <v>48.86</v>
          </cell>
          <cell r="I6931">
            <v>0.48859999999999998</v>
          </cell>
          <cell r="J6931">
            <v>40079</v>
          </cell>
          <cell r="K6931">
            <v>40962</v>
          </cell>
          <cell r="L6931">
            <v>122500</v>
          </cell>
        </row>
        <row r="6932">
          <cell r="B6932">
            <v>3500000</v>
          </cell>
          <cell r="C6932">
            <v>40039</v>
          </cell>
          <cell r="E6932" t="str">
            <v>P</v>
          </cell>
          <cell r="F6932">
            <v>3171449.07</v>
          </cell>
          <cell r="G6932">
            <v>222828</v>
          </cell>
          <cell r="H6932">
            <v>44.54</v>
          </cell>
          <cell r="I6932">
            <v>0.44540000000000002</v>
          </cell>
          <cell r="J6932">
            <v>40079</v>
          </cell>
          <cell r="K6932">
            <v>40778</v>
          </cell>
          <cell r="L6932">
            <v>92925</v>
          </cell>
        </row>
        <row r="6933">
          <cell r="B6933">
            <v>4000000</v>
          </cell>
          <cell r="C6933">
            <v>40039</v>
          </cell>
          <cell r="F6933">
            <v>2514378.81</v>
          </cell>
          <cell r="G6933">
            <v>254661</v>
          </cell>
          <cell r="H6933">
            <v>44.54</v>
          </cell>
          <cell r="I6933">
            <v>0.44540000000000002</v>
          </cell>
          <cell r="J6933">
            <v>40079</v>
          </cell>
          <cell r="K6933">
            <v>40778</v>
          </cell>
          <cell r="L6933">
            <v>106200</v>
          </cell>
        </row>
        <row r="6934">
          <cell r="B6934">
            <v>4000000</v>
          </cell>
          <cell r="C6934">
            <v>40039</v>
          </cell>
          <cell r="F6934">
            <v>2573280.71</v>
          </cell>
          <cell r="G6934">
            <v>254661</v>
          </cell>
          <cell r="H6934">
            <v>44.54</v>
          </cell>
          <cell r="I6934">
            <v>0.44540000000000002</v>
          </cell>
          <cell r="J6934">
            <v>40079</v>
          </cell>
          <cell r="K6934">
            <v>40778</v>
          </cell>
          <cell r="L6934">
            <v>106200</v>
          </cell>
        </row>
        <row r="6935">
          <cell r="B6935">
            <v>30000000</v>
          </cell>
          <cell r="C6935">
            <v>40039</v>
          </cell>
          <cell r="F6935">
            <v>23780344.039999999</v>
          </cell>
          <cell r="G6935">
            <v>1373260</v>
          </cell>
          <cell r="H6935">
            <v>35.950000000000003</v>
          </cell>
          <cell r="I6935">
            <v>0.35950000000000004</v>
          </cell>
          <cell r="J6935">
            <v>40079</v>
          </cell>
          <cell r="K6935">
            <v>41144</v>
          </cell>
          <cell r="L6935">
            <v>585000</v>
          </cell>
        </row>
        <row r="6936">
          <cell r="B6936">
            <v>4000000</v>
          </cell>
          <cell r="C6936">
            <v>40039</v>
          </cell>
          <cell r="F6936">
            <v>2417871.4</v>
          </cell>
          <cell r="G6936">
            <v>254661</v>
          </cell>
          <cell r="H6936">
            <v>44.54</v>
          </cell>
          <cell r="I6936">
            <v>0.44540000000000002</v>
          </cell>
          <cell r="J6936">
            <v>40079</v>
          </cell>
          <cell r="K6936">
            <v>40778</v>
          </cell>
          <cell r="L6936">
            <v>106200</v>
          </cell>
        </row>
        <row r="6937">
          <cell r="B6937">
            <v>5000000</v>
          </cell>
          <cell r="C6937">
            <v>40039</v>
          </cell>
          <cell r="F6937">
            <v>1702323.43</v>
          </cell>
          <cell r="G6937">
            <v>509157</v>
          </cell>
          <cell r="H6937">
            <v>38.729999999999997</v>
          </cell>
          <cell r="I6937">
            <v>0.38729999999999998</v>
          </cell>
          <cell r="J6937">
            <v>40079</v>
          </cell>
          <cell r="K6937">
            <v>40413</v>
          </cell>
          <cell r="L6937">
            <v>132500</v>
          </cell>
        </row>
        <row r="6938">
          <cell r="B6938">
            <v>3000000</v>
          </cell>
          <cell r="C6938">
            <v>40039</v>
          </cell>
          <cell r="F6938">
            <v>2230513.81</v>
          </cell>
          <cell r="G6938">
            <v>190996</v>
          </cell>
          <cell r="H6938">
            <v>44.54</v>
          </cell>
          <cell r="I6938">
            <v>0.44540000000000002</v>
          </cell>
          <cell r="J6938">
            <v>40079</v>
          </cell>
          <cell r="K6938">
            <v>40778</v>
          </cell>
          <cell r="L6938">
            <v>79650</v>
          </cell>
        </row>
        <row r="6939">
          <cell r="B6939">
            <v>10000000</v>
          </cell>
          <cell r="C6939">
            <v>40039</v>
          </cell>
          <cell r="E6939" t="str">
            <v>P</v>
          </cell>
          <cell r="F6939">
            <v>8252692.5300000003</v>
          </cell>
          <cell r="G6939">
            <v>636651</v>
          </cell>
          <cell r="H6939">
            <v>44.54</v>
          </cell>
          <cell r="I6939">
            <v>0.44540000000000002</v>
          </cell>
          <cell r="J6939">
            <v>40079</v>
          </cell>
          <cell r="K6939">
            <v>40778</v>
          </cell>
          <cell r="L6939">
            <v>265500</v>
          </cell>
        </row>
        <row r="6940">
          <cell r="B6940">
            <v>10000000</v>
          </cell>
          <cell r="C6940">
            <v>40039</v>
          </cell>
          <cell r="F6940">
            <v>5795209.5099999998</v>
          </cell>
          <cell r="G6940">
            <v>755553</v>
          </cell>
          <cell r="H6940">
            <v>41.5</v>
          </cell>
          <cell r="I6940">
            <v>0.41499999999999998</v>
          </cell>
          <cell r="J6940">
            <v>40079</v>
          </cell>
          <cell r="K6940">
            <v>40597</v>
          </cell>
          <cell r="L6940">
            <v>265000</v>
          </cell>
        </row>
        <row r="6941">
          <cell r="B6941">
            <v>15000000</v>
          </cell>
          <cell r="C6941">
            <v>40039</v>
          </cell>
          <cell r="F6941">
            <v>10257953.619999999</v>
          </cell>
          <cell r="G6941">
            <v>886030</v>
          </cell>
          <cell r="H6941">
            <v>36.04</v>
          </cell>
          <cell r="I6941">
            <v>0.3604</v>
          </cell>
          <cell r="J6941">
            <v>40079</v>
          </cell>
          <cell r="K6941">
            <v>40778</v>
          </cell>
          <cell r="L6941">
            <v>398250</v>
          </cell>
        </row>
        <row r="6942">
          <cell r="B6942">
            <v>8000000</v>
          </cell>
          <cell r="C6942">
            <v>40039</v>
          </cell>
          <cell r="F6942">
            <v>6535346.4299999997</v>
          </cell>
          <cell r="G6942">
            <v>442232</v>
          </cell>
          <cell r="H6942">
            <v>51.88</v>
          </cell>
          <cell r="I6942">
            <v>0.51880000000000004</v>
          </cell>
          <cell r="J6942">
            <v>40079</v>
          </cell>
          <cell r="K6942">
            <v>41144</v>
          </cell>
          <cell r="L6942">
            <v>156000</v>
          </cell>
        </row>
        <row r="6943">
          <cell r="B6943">
            <v>15000000</v>
          </cell>
          <cell r="C6943">
            <v>40039</v>
          </cell>
          <cell r="F6943">
            <v>9567115.6899999995</v>
          </cell>
          <cell r="G6943">
            <v>886030</v>
          </cell>
          <cell r="H6943">
            <v>36.04</v>
          </cell>
          <cell r="I6943">
            <v>0.3604</v>
          </cell>
          <cell r="J6943">
            <v>40079</v>
          </cell>
          <cell r="K6943">
            <v>40778</v>
          </cell>
          <cell r="L6943">
            <v>398250</v>
          </cell>
        </row>
        <row r="6944">
          <cell r="B6944">
            <v>12500000</v>
          </cell>
          <cell r="C6944">
            <v>40039</v>
          </cell>
          <cell r="F6944">
            <v>9827261.1600000001</v>
          </cell>
          <cell r="G6944">
            <v>572192</v>
          </cell>
          <cell r="H6944">
            <v>35.950000000000003</v>
          </cell>
          <cell r="I6944">
            <v>0.35950000000000004</v>
          </cell>
          <cell r="J6944">
            <v>40079</v>
          </cell>
          <cell r="K6944">
            <v>41144</v>
          </cell>
          <cell r="L6944">
            <v>243750</v>
          </cell>
        </row>
        <row r="6945">
          <cell r="B6945">
            <v>5000000</v>
          </cell>
          <cell r="C6945">
            <v>40039</v>
          </cell>
          <cell r="E6945" t="str">
            <v>P</v>
          </cell>
          <cell r="F6945">
            <v>3844731.99</v>
          </cell>
          <cell r="G6945">
            <v>318326</v>
          </cell>
          <cell r="H6945">
            <v>44.54</v>
          </cell>
          <cell r="I6945">
            <v>0.44540000000000002</v>
          </cell>
          <cell r="J6945">
            <v>40079</v>
          </cell>
          <cell r="K6945">
            <v>40778</v>
          </cell>
          <cell r="L6945">
            <v>132750</v>
          </cell>
        </row>
        <row r="6946">
          <cell r="B6946">
            <v>13000000</v>
          </cell>
          <cell r="C6946">
            <v>40039</v>
          </cell>
          <cell r="F6946">
            <v>10671132.77</v>
          </cell>
          <cell r="G6946">
            <v>595080</v>
          </cell>
          <cell r="H6946">
            <v>35.950000000000003</v>
          </cell>
          <cell r="I6946">
            <v>0.35950000000000004</v>
          </cell>
          <cell r="J6946">
            <v>40079</v>
          </cell>
          <cell r="K6946">
            <v>41144</v>
          </cell>
          <cell r="L6946">
            <v>253500</v>
          </cell>
        </row>
        <row r="6947">
          <cell r="B6947">
            <v>3000000</v>
          </cell>
          <cell r="C6947">
            <v>40039</v>
          </cell>
          <cell r="F6947">
            <v>791467.06</v>
          </cell>
          <cell r="G6947">
            <v>305494</v>
          </cell>
          <cell r="H6947">
            <v>38.729999999999997</v>
          </cell>
          <cell r="I6947">
            <v>0.38729999999999998</v>
          </cell>
          <cell r="J6947">
            <v>40079</v>
          </cell>
          <cell r="K6947">
            <v>40413</v>
          </cell>
          <cell r="L6947">
            <v>79500</v>
          </cell>
        </row>
        <row r="6948">
          <cell r="B6948">
            <v>19000000</v>
          </cell>
          <cell r="C6948">
            <v>40039</v>
          </cell>
          <cell r="F6948">
            <v>15074158.939999999</v>
          </cell>
          <cell r="G6948">
            <v>869732</v>
          </cell>
          <cell r="H6948">
            <v>35.950000000000003</v>
          </cell>
          <cell r="I6948">
            <v>0.35950000000000004</v>
          </cell>
          <cell r="J6948">
            <v>40079</v>
          </cell>
          <cell r="K6948">
            <v>41144</v>
          </cell>
          <cell r="L6948">
            <v>370500</v>
          </cell>
        </row>
        <row r="6949">
          <cell r="B6949">
            <v>20000000</v>
          </cell>
          <cell r="C6949">
            <v>40039</v>
          </cell>
          <cell r="F6949">
            <v>1911489.28</v>
          </cell>
          <cell r="G6949">
            <v>2008643</v>
          </cell>
          <cell r="H6949">
            <v>35.94</v>
          </cell>
          <cell r="I6949">
            <v>0.3594</v>
          </cell>
          <cell r="J6949">
            <v>40079</v>
          </cell>
          <cell r="K6949">
            <v>40413</v>
          </cell>
          <cell r="L6949">
            <v>530000</v>
          </cell>
        </row>
        <row r="6950">
          <cell r="B6950">
            <v>4000000</v>
          </cell>
          <cell r="C6950">
            <v>40043</v>
          </cell>
          <cell r="D6950" t="str">
            <v>A</v>
          </cell>
          <cell r="E6950" t="str">
            <v>S</v>
          </cell>
          <cell r="F6950">
            <v>4788272.37</v>
          </cell>
          <cell r="G6950">
            <v>233338</v>
          </cell>
          <cell r="H6950">
            <v>48.86</v>
          </cell>
          <cell r="I6950">
            <v>0.48859999999999998</v>
          </cell>
          <cell r="J6950">
            <v>40082</v>
          </cell>
          <cell r="K6950">
            <v>40965</v>
          </cell>
          <cell r="L6950">
            <v>98000</v>
          </cell>
        </row>
        <row r="6951">
          <cell r="B6951">
            <v>6000000</v>
          </cell>
          <cell r="C6951">
            <v>40043</v>
          </cell>
          <cell r="F6951">
            <v>1337654.6100000001</v>
          </cell>
          <cell r="G6951">
            <v>610988</v>
          </cell>
          <cell r="H6951">
            <v>38.729999999999997</v>
          </cell>
          <cell r="I6951">
            <v>0.38729999999999998</v>
          </cell>
          <cell r="J6951">
            <v>40082</v>
          </cell>
          <cell r="K6951">
            <v>40416</v>
          </cell>
          <cell r="L6951">
            <v>159000</v>
          </cell>
        </row>
        <row r="6952">
          <cell r="B6952">
            <v>14000000</v>
          </cell>
          <cell r="C6952">
            <v>40043</v>
          </cell>
          <cell r="F6952">
            <v>11108339.720000001</v>
          </cell>
          <cell r="G6952">
            <v>640855</v>
          </cell>
          <cell r="H6952">
            <v>35.950000000000003</v>
          </cell>
          <cell r="I6952">
            <v>0.35950000000000004</v>
          </cell>
          <cell r="J6952">
            <v>40082</v>
          </cell>
          <cell r="K6952">
            <v>41147</v>
          </cell>
          <cell r="L6952">
            <v>273000</v>
          </cell>
        </row>
        <row r="6953">
          <cell r="B6953">
            <v>5000000</v>
          </cell>
          <cell r="C6953">
            <v>40043</v>
          </cell>
          <cell r="F6953">
            <v>2791165.62</v>
          </cell>
          <cell r="G6953">
            <v>377777</v>
          </cell>
          <cell r="H6953">
            <v>41.5</v>
          </cell>
          <cell r="I6953">
            <v>0.41499999999999998</v>
          </cell>
          <cell r="J6953">
            <v>40082</v>
          </cell>
          <cell r="K6953">
            <v>40600</v>
          </cell>
          <cell r="L6953">
            <v>132500</v>
          </cell>
        </row>
        <row r="6954">
          <cell r="B6954">
            <v>5000000</v>
          </cell>
          <cell r="C6954">
            <v>40043</v>
          </cell>
          <cell r="F6954">
            <v>3318362.16</v>
          </cell>
          <cell r="G6954">
            <v>318326</v>
          </cell>
          <cell r="H6954">
            <v>44.54</v>
          </cell>
          <cell r="I6954">
            <v>0.44540000000000002</v>
          </cell>
          <cell r="J6954">
            <v>40082</v>
          </cell>
          <cell r="K6954">
            <v>40781</v>
          </cell>
          <cell r="L6954">
            <v>132750</v>
          </cell>
        </row>
        <row r="6955">
          <cell r="B6955">
            <v>5000000</v>
          </cell>
          <cell r="C6955">
            <v>40043</v>
          </cell>
          <cell r="D6955" t="str">
            <v>A</v>
          </cell>
          <cell r="E6955" t="str">
            <v>R</v>
          </cell>
          <cell r="F6955">
            <v>5361146.7</v>
          </cell>
          <cell r="G6955">
            <v>318326</v>
          </cell>
          <cell r="H6955">
            <v>44.54</v>
          </cell>
          <cell r="I6955">
            <v>0.44540000000000002</v>
          </cell>
          <cell r="J6955">
            <v>40082</v>
          </cell>
          <cell r="K6955">
            <v>40781</v>
          </cell>
          <cell r="L6955">
            <v>132750</v>
          </cell>
        </row>
        <row r="6956">
          <cell r="B6956">
            <v>5200000</v>
          </cell>
          <cell r="C6956">
            <v>40043</v>
          </cell>
          <cell r="F6956">
            <v>3664305.74</v>
          </cell>
          <cell r="G6956">
            <v>216724</v>
          </cell>
          <cell r="H6956">
            <v>28.58</v>
          </cell>
          <cell r="I6956">
            <v>0.2858</v>
          </cell>
          <cell r="J6956">
            <v>40082</v>
          </cell>
          <cell r="K6956">
            <v>41147</v>
          </cell>
          <cell r="L6956">
            <v>74880</v>
          </cell>
        </row>
        <row r="6957">
          <cell r="B6957">
            <v>8000000</v>
          </cell>
          <cell r="C6957">
            <v>40043</v>
          </cell>
          <cell r="F6957">
            <v>5005501.99</v>
          </cell>
          <cell r="G6957">
            <v>444549</v>
          </cell>
          <cell r="H6957">
            <v>29.33</v>
          </cell>
          <cell r="I6957">
            <v>0.29330000000000001</v>
          </cell>
          <cell r="J6957">
            <v>40082</v>
          </cell>
          <cell r="K6957">
            <v>40781</v>
          </cell>
          <cell r="L6957">
            <v>131600</v>
          </cell>
        </row>
        <row r="6958">
          <cell r="B6958">
            <v>3000000</v>
          </cell>
          <cell r="C6958">
            <v>40043</v>
          </cell>
          <cell r="F6958">
            <v>1301377.78</v>
          </cell>
          <cell r="G6958">
            <v>226666</v>
          </cell>
          <cell r="H6958">
            <v>41.5</v>
          </cell>
          <cell r="I6958">
            <v>0.41499999999999998</v>
          </cell>
          <cell r="J6958">
            <v>40082</v>
          </cell>
          <cell r="K6958">
            <v>40600</v>
          </cell>
          <cell r="L6958">
            <v>79500</v>
          </cell>
        </row>
        <row r="6959">
          <cell r="B6959">
            <v>10000000</v>
          </cell>
          <cell r="C6959">
            <v>40043</v>
          </cell>
          <cell r="F6959">
            <v>8732701.5500000007</v>
          </cell>
          <cell r="G6959">
            <v>552789</v>
          </cell>
          <cell r="H6959">
            <v>51.88</v>
          </cell>
          <cell r="I6959">
            <v>0.51880000000000004</v>
          </cell>
          <cell r="J6959">
            <v>40082</v>
          </cell>
          <cell r="K6959">
            <v>41147</v>
          </cell>
          <cell r="L6959">
            <v>195000</v>
          </cell>
        </row>
        <row r="6960">
          <cell r="B6960">
            <v>5000000</v>
          </cell>
          <cell r="C6960">
            <v>40043</v>
          </cell>
          <cell r="F6960">
            <v>3045274.59</v>
          </cell>
          <cell r="G6960">
            <v>277843</v>
          </cell>
          <cell r="H6960">
            <v>29.33</v>
          </cell>
          <cell r="I6960">
            <v>0.29330000000000001</v>
          </cell>
          <cell r="J6960">
            <v>40082</v>
          </cell>
          <cell r="K6960">
            <v>40781</v>
          </cell>
          <cell r="L6960">
            <v>82250</v>
          </cell>
        </row>
        <row r="6961">
          <cell r="B6961">
            <v>7000000</v>
          </cell>
          <cell r="C6961">
            <v>40043</v>
          </cell>
          <cell r="E6961" t="str">
            <v>R</v>
          </cell>
          <cell r="F6961">
            <v>7160249.1100000003</v>
          </cell>
          <cell r="G6961">
            <v>445656</v>
          </cell>
          <cell r="H6961">
            <v>44.54</v>
          </cell>
          <cell r="I6961">
            <v>0.44540000000000002</v>
          </cell>
          <cell r="J6961">
            <v>40082</v>
          </cell>
          <cell r="K6961">
            <v>40781</v>
          </cell>
          <cell r="L6961">
            <v>185850</v>
          </cell>
        </row>
        <row r="6962">
          <cell r="B6962">
            <v>3500000</v>
          </cell>
          <cell r="C6962">
            <v>40043</v>
          </cell>
          <cell r="F6962">
            <v>304655.32</v>
          </cell>
          <cell r="G6962">
            <v>356410</v>
          </cell>
          <cell r="H6962">
            <v>38.729999999999997</v>
          </cell>
          <cell r="I6962">
            <v>0.38729999999999998</v>
          </cell>
          <cell r="J6962">
            <v>40082</v>
          </cell>
          <cell r="K6962">
            <v>40416</v>
          </cell>
          <cell r="L6962">
            <v>92750</v>
          </cell>
        </row>
        <row r="6963">
          <cell r="B6963">
            <v>15000000</v>
          </cell>
          <cell r="C6963">
            <v>40043</v>
          </cell>
          <cell r="F6963">
            <v>9039503.8800000008</v>
          </cell>
          <cell r="G6963">
            <v>833528</v>
          </cell>
          <cell r="H6963">
            <v>29.33</v>
          </cell>
          <cell r="I6963">
            <v>0.29330000000000001</v>
          </cell>
          <cell r="J6963">
            <v>40082</v>
          </cell>
          <cell r="K6963">
            <v>40781</v>
          </cell>
          <cell r="L6963">
            <v>246750</v>
          </cell>
        </row>
        <row r="6964">
          <cell r="B6964">
            <v>2500000</v>
          </cell>
          <cell r="C6964">
            <v>40043</v>
          </cell>
          <cell r="F6964">
            <v>322954.5</v>
          </cell>
          <cell r="G6964">
            <v>254579</v>
          </cell>
          <cell r="H6964">
            <v>38.729999999999997</v>
          </cell>
          <cell r="I6964">
            <v>0.38729999999999998</v>
          </cell>
          <cell r="J6964">
            <v>40082</v>
          </cell>
          <cell r="K6964">
            <v>40416</v>
          </cell>
          <cell r="L6964">
            <v>66250</v>
          </cell>
        </row>
        <row r="6965">
          <cell r="B6965">
            <v>4000000</v>
          </cell>
          <cell r="C6965">
            <v>40043</v>
          </cell>
          <cell r="F6965">
            <v>1272933.3899999999</v>
          </cell>
          <cell r="G6965">
            <v>407325</v>
          </cell>
          <cell r="H6965">
            <v>38.729999999999997</v>
          </cell>
          <cell r="I6965">
            <v>0.38729999999999998</v>
          </cell>
          <cell r="J6965">
            <v>40082</v>
          </cell>
          <cell r="K6965">
            <v>40416</v>
          </cell>
          <cell r="L6965">
            <v>106000</v>
          </cell>
        </row>
        <row r="6966">
          <cell r="B6966">
            <v>7000000</v>
          </cell>
          <cell r="C6966">
            <v>40043</v>
          </cell>
          <cell r="F6966">
            <v>5271416.9400000004</v>
          </cell>
          <cell r="G6966">
            <v>386953</v>
          </cell>
          <cell r="H6966">
            <v>51.88</v>
          </cell>
          <cell r="I6966">
            <v>0.51880000000000004</v>
          </cell>
          <cell r="J6966">
            <v>40082</v>
          </cell>
          <cell r="K6966">
            <v>41147</v>
          </cell>
          <cell r="L6966">
            <v>136500</v>
          </cell>
        </row>
        <row r="6967">
          <cell r="B6967">
            <v>3000000</v>
          </cell>
          <cell r="C6967">
            <v>40043</v>
          </cell>
          <cell r="F6967">
            <v>2199279.4900000002</v>
          </cell>
          <cell r="G6967">
            <v>175004</v>
          </cell>
          <cell r="H6967">
            <v>48.86</v>
          </cell>
          <cell r="I6967">
            <v>0.48859999999999998</v>
          </cell>
          <cell r="J6967">
            <v>40082</v>
          </cell>
          <cell r="K6967">
            <v>40965</v>
          </cell>
          <cell r="L6967">
            <v>73500</v>
          </cell>
        </row>
        <row r="6968">
          <cell r="B6968">
            <v>8000000</v>
          </cell>
          <cell r="C6968">
            <v>40043</v>
          </cell>
          <cell r="F6968">
            <v>5252267.9400000004</v>
          </cell>
          <cell r="G6968">
            <v>509321</v>
          </cell>
          <cell r="H6968">
            <v>44.54</v>
          </cell>
          <cell r="I6968">
            <v>0.44540000000000002</v>
          </cell>
          <cell r="J6968">
            <v>40082</v>
          </cell>
          <cell r="K6968">
            <v>40781</v>
          </cell>
          <cell r="L6968">
            <v>212400</v>
          </cell>
        </row>
        <row r="6969">
          <cell r="B6969">
            <v>3000000</v>
          </cell>
          <cell r="C6969">
            <v>40043</v>
          </cell>
          <cell r="F6969">
            <v>1390138.03</v>
          </cell>
          <cell r="G6969">
            <v>226666</v>
          </cell>
          <cell r="H6969">
            <v>41.5</v>
          </cell>
          <cell r="I6969">
            <v>0.41499999999999998</v>
          </cell>
          <cell r="J6969">
            <v>40082</v>
          </cell>
          <cell r="K6969">
            <v>40600</v>
          </cell>
          <cell r="L6969">
            <v>79500</v>
          </cell>
        </row>
        <row r="6970">
          <cell r="B6970">
            <v>15000000</v>
          </cell>
          <cell r="C6970">
            <v>40043</v>
          </cell>
          <cell r="F6970">
            <v>10264448.32</v>
          </cell>
          <cell r="G6970">
            <v>886030</v>
          </cell>
          <cell r="H6970">
            <v>36.04</v>
          </cell>
          <cell r="I6970">
            <v>0.3604</v>
          </cell>
          <cell r="J6970">
            <v>40082</v>
          </cell>
          <cell r="K6970">
            <v>40781</v>
          </cell>
          <cell r="L6970">
            <v>398250</v>
          </cell>
        </row>
        <row r="6971">
          <cell r="B6971">
            <v>10000000</v>
          </cell>
          <cell r="C6971">
            <v>40043</v>
          </cell>
          <cell r="E6971" t="str">
            <v>R</v>
          </cell>
          <cell r="F6971">
            <v>8634734.1999999993</v>
          </cell>
          <cell r="G6971">
            <v>555686</v>
          </cell>
          <cell r="H6971">
            <v>29.33</v>
          </cell>
          <cell r="I6971">
            <v>0.29330000000000001</v>
          </cell>
          <cell r="J6971">
            <v>40082</v>
          </cell>
          <cell r="K6971">
            <v>40781</v>
          </cell>
          <cell r="L6971">
            <v>164500</v>
          </cell>
        </row>
        <row r="6972">
          <cell r="B6972">
            <v>20000000</v>
          </cell>
          <cell r="C6972">
            <v>40043</v>
          </cell>
          <cell r="F6972">
            <v>13710846.140000001</v>
          </cell>
          <cell r="G6972">
            <v>1181373</v>
          </cell>
          <cell r="H6972">
            <v>36.04</v>
          </cell>
          <cell r="I6972">
            <v>0.3604</v>
          </cell>
          <cell r="J6972">
            <v>40082</v>
          </cell>
          <cell r="K6972">
            <v>40781</v>
          </cell>
          <cell r="L6972">
            <v>531000</v>
          </cell>
        </row>
        <row r="6973">
          <cell r="B6973">
            <v>17000000</v>
          </cell>
          <cell r="C6973">
            <v>40043</v>
          </cell>
          <cell r="E6973" t="str">
            <v>Q</v>
          </cell>
          <cell r="F6973">
            <v>14361030.720000001</v>
          </cell>
          <cell r="G6973">
            <v>1004167</v>
          </cell>
          <cell r="H6973">
            <v>36.04</v>
          </cell>
          <cell r="I6973">
            <v>0.3604</v>
          </cell>
          <cell r="J6973">
            <v>40082</v>
          </cell>
          <cell r="K6973">
            <v>40781</v>
          </cell>
          <cell r="L6973">
            <v>451350</v>
          </cell>
        </row>
        <row r="6974">
          <cell r="B6974">
            <v>10000000</v>
          </cell>
          <cell r="C6974">
            <v>40043</v>
          </cell>
          <cell r="F6974">
            <v>4505880.79</v>
          </cell>
          <cell r="G6974">
            <v>694551</v>
          </cell>
          <cell r="H6974">
            <v>29.57</v>
          </cell>
          <cell r="I6974">
            <v>0.29570000000000002</v>
          </cell>
          <cell r="J6974">
            <v>40082</v>
          </cell>
          <cell r="K6974">
            <v>40600</v>
          </cell>
          <cell r="L6974">
            <v>164000</v>
          </cell>
        </row>
        <row r="6975">
          <cell r="B6975">
            <v>8000000</v>
          </cell>
          <cell r="C6975">
            <v>40043</v>
          </cell>
          <cell r="F6975">
            <v>6188632.6799999997</v>
          </cell>
          <cell r="G6975">
            <v>442232</v>
          </cell>
          <cell r="H6975">
            <v>51.88</v>
          </cell>
          <cell r="I6975">
            <v>0.51880000000000004</v>
          </cell>
          <cell r="J6975">
            <v>40082</v>
          </cell>
          <cell r="K6975">
            <v>41147</v>
          </cell>
          <cell r="L6975">
            <v>156000</v>
          </cell>
        </row>
        <row r="6976">
          <cell r="B6976">
            <v>16000000</v>
          </cell>
          <cell r="C6976">
            <v>40043</v>
          </cell>
          <cell r="F6976">
            <v>9834980.0800000001</v>
          </cell>
          <cell r="G6976">
            <v>945098</v>
          </cell>
          <cell r="H6976">
            <v>36.04</v>
          </cell>
          <cell r="I6976">
            <v>0.3604</v>
          </cell>
          <cell r="J6976">
            <v>40082</v>
          </cell>
          <cell r="K6976">
            <v>40781</v>
          </cell>
          <cell r="L6976">
            <v>424800</v>
          </cell>
        </row>
        <row r="6977">
          <cell r="B6977">
            <v>15000000</v>
          </cell>
          <cell r="C6977">
            <v>40043</v>
          </cell>
          <cell r="F6977">
            <v>9414354.5399999991</v>
          </cell>
          <cell r="G6977">
            <v>886030</v>
          </cell>
          <cell r="H6977">
            <v>36.04</v>
          </cell>
          <cell r="I6977">
            <v>0.3604</v>
          </cell>
          <cell r="J6977">
            <v>40082</v>
          </cell>
          <cell r="K6977">
            <v>40781</v>
          </cell>
          <cell r="L6977">
            <v>398250</v>
          </cell>
        </row>
        <row r="6978">
          <cell r="B6978">
            <v>8000000</v>
          </cell>
          <cell r="C6978">
            <v>40043</v>
          </cell>
          <cell r="F6978">
            <v>3892634.04</v>
          </cell>
          <cell r="G6978">
            <v>604442</v>
          </cell>
          <cell r="H6978">
            <v>41.5</v>
          </cell>
          <cell r="I6978">
            <v>0.41499999999999998</v>
          </cell>
          <cell r="J6978">
            <v>40082</v>
          </cell>
          <cell r="K6978">
            <v>40600</v>
          </cell>
          <cell r="L6978">
            <v>212000</v>
          </cell>
        </row>
        <row r="6979">
          <cell r="B6979">
            <v>4000000</v>
          </cell>
          <cell r="C6979">
            <v>40043</v>
          </cell>
          <cell r="F6979">
            <v>2562300.31</v>
          </cell>
          <cell r="G6979">
            <v>254661</v>
          </cell>
          <cell r="H6979">
            <v>44.54</v>
          </cell>
          <cell r="I6979">
            <v>0.44540000000000002</v>
          </cell>
          <cell r="J6979">
            <v>40082</v>
          </cell>
          <cell r="K6979">
            <v>40781</v>
          </cell>
          <cell r="L6979">
            <v>106200</v>
          </cell>
        </row>
        <row r="6980">
          <cell r="B6980">
            <v>3000000</v>
          </cell>
          <cell r="C6980">
            <v>40043</v>
          </cell>
          <cell r="F6980">
            <v>1374457.88</v>
          </cell>
          <cell r="G6980">
            <v>226666</v>
          </cell>
          <cell r="H6980">
            <v>41.5</v>
          </cell>
          <cell r="I6980">
            <v>0.41499999999999998</v>
          </cell>
          <cell r="J6980">
            <v>40082</v>
          </cell>
          <cell r="K6980">
            <v>40600</v>
          </cell>
          <cell r="L6980">
            <v>79500</v>
          </cell>
        </row>
        <row r="6981">
          <cell r="B6981">
            <v>4000000</v>
          </cell>
          <cell r="C6981">
            <v>40043</v>
          </cell>
          <cell r="D6981" t="str">
            <v>A</v>
          </cell>
          <cell r="E6981" t="str">
            <v>S</v>
          </cell>
          <cell r="F6981">
            <v>4305507.7</v>
          </cell>
          <cell r="G6981">
            <v>302221</v>
          </cell>
          <cell r="H6981">
            <v>41.5</v>
          </cell>
          <cell r="I6981">
            <v>0.41499999999999998</v>
          </cell>
          <cell r="J6981">
            <v>40082</v>
          </cell>
          <cell r="K6981">
            <v>40600</v>
          </cell>
          <cell r="L6981">
            <v>106000</v>
          </cell>
        </row>
        <row r="6982">
          <cell r="B6982">
            <v>4000000</v>
          </cell>
          <cell r="C6982">
            <v>40043</v>
          </cell>
          <cell r="F6982">
            <v>1344166.91</v>
          </cell>
          <cell r="G6982">
            <v>302221</v>
          </cell>
          <cell r="H6982">
            <v>41.5</v>
          </cell>
          <cell r="I6982">
            <v>0.41499999999999998</v>
          </cell>
          <cell r="J6982">
            <v>40082</v>
          </cell>
          <cell r="K6982">
            <v>40600</v>
          </cell>
          <cell r="L6982">
            <v>106000</v>
          </cell>
        </row>
        <row r="6983">
          <cell r="B6983">
            <v>10000000</v>
          </cell>
          <cell r="C6983">
            <v>40043</v>
          </cell>
          <cell r="F6983">
            <v>7093518.0099999998</v>
          </cell>
          <cell r="G6983">
            <v>636651</v>
          </cell>
          <cell r="H6983">
            <v>44.54</v>
          </cell>
          <cell r="I6983">
            <v>0.44540000000000002</v>
          </cell>
          <cell r="J6983">
            <v>40082</v>
          </cell>
          <cell r="K6983">
            <v>40781</v>
          </cell>
          <cell r="L6983">
            <v>265500</v>
          </cell>
        </row>
        <row r="6984">
          <cell r="B6984">
            <v>3500000</v>
          </cell>
          <cell r="C6984">
            <v>40043</v>
          </cell>
          <cell r="F6984">
            <v>299240.55</v>
          </cell>
          <cell r="G6984">
            <v>356410</v>
          </cell>
          <cell r="H6984">
            <v>38.729999999999997</v>
          </cell>
          <cell r="I6984">
            <v>0.38729999999999998</v>
          </cell>
          <cell r="J6984">
            <v>40082</v>
          </cell>
          <cell r="K6984">
            <v>40416</v>
          </cell>
          <cell r="L6984">
            <v>92750</v>
          </cell>
        </row>
        <row r="6985">
          <cell r="B6985">
            <v>10000000</v>
          </cell>
          <cell r="C6985">
            <v>40043</v>
          </cell>
          <cell r="F6985">
            <v>8226831.2300000004</v>
          </cell>
          <cell r="G6985">
            <v>552789</v>
          </cell>
          <cell r="H6985">
            <v>51.88</v>
          </cell>
          <cell r="I6985">
            <v>0.51880000000000004</v>
          </cell>
          <cell r="J6985">
            <v>40082</v>
          </cell>
          <cell r="K6985">
            <v>41147</v>
          </cell>
          <cell r="L6985">
            <v>195000</v>
          </cell>
        </row>
        <row r="6986">
          <cell r="B6986">
            <v>4500000</v>
          </cell>
          <cell r="C6986">
            <v>40043</v>
          </cell>
          <cell r="E6986" t="str">
            <v>Q</v>
          </cell>
          <cell r="F6986">
            <v>4242069.46</v>
          </cell>
          <cell r="G6986">
            <v>286493</v>
          </cell>
          <cell r="H6986">
            <v>44.54</v>
          </cell>
          <cell r="I6986">
            <v>0.44540000000000002</v>
          </cell>
          <cell r="J6986">
            <v>40082</v>
          </cell>
          <cell r="K6986">
            <v>40781</v>
          </cell>
          <cell r="L6986">
            <v>119475</v>
          </cell>
        </row>
        <row r="6987">
          <cell r="B6987">
            <v>4000000</v>
          </cell>
          <cell r="C6987">
            <v>40043</v>
          </cell>
          <cell r="F6987">
            <v>406698.75</v>
          </cell>
          <cell r="G6987">
            <v>407325</v>
          </cell>
          <cell r="H6987">
            <v>38.729999999999997</v>
          </cell>
          <cell r="I6987">
            <v>0.38729999999999998</v>
          </cell>
          <cell r="J6987">
            <v>40082</v>
          </cell>
          <cell r="K6987">
            <v>40416</v>
          </cell>
          <cell r="L6987">
            <v>106000</v>
          </cell>
        </row>
        <row r="6988">
          <cell r="B6988">
            <v>20000000</v>
          </cell>
          <cell r="C6988">
            <v>40043</v>
          </cell>
          <cell r="D6988" t="str">
            <v>A</v>
          </cell>
          <cell r="E6988" t="str">
            <v>T</v>
          </cell>
          <cell r="F6988">
            <v>22346581.27</v>
          </cell>
          <cell r="G6988">
            <v>915507</v>
          </cell>
          <cell r="H6988">
            <v>35.950000000000003</v>
          </cell>
          <cell r="I6988">
            <v>0.35950000000000004</v>
          </cell>
          <cell r="J6988">
            <v>40082</v>
          </cell>
          <cell r="K6988">
            <v>41147</v>
          </cell>
          <cell r="L6988">
            <v>390000</v>
          </cell>
        </row>
        <row r="6989">
          <cell r="B6989">
            <v>6500000</v>
          </cell>
          <cell r="C6989">
            <v>40043</v>
          </cell>
          <cell r="F6989">
            <v>1574018.58</v>
          </cell>
          <cell r="G6989">
            <v>661904</v>
          </cell>
          <cell r="H6989">
            <v>38.729999999999997</v>
          </cell>
          <cell r="I6989">
            <v>0.38729999999999998</v>
          </cell>
          <cell r="J6989">
            <v>40082</v>
          </cell>
          <cell r="K6989">
            <v>40416</v>
          </cell>
          <cell r="L6989">
            <v>172250</v>
          </cell>
        </row>
        <row r="6990">
          <cell r="B6990">
            <v>3000000</v>
          </cell>
          <cell r="C6990">
            <v>40043</v>
          </cell>
          <cell r="F6990">
            <v>384751.66</v>
          </cell>
          <cell r="G6990">
            <v>305494</v>
          </cell>
          <cell r="H6990">
            <v>38.729999999999997</v>
          </cell>
          <cell r="I6990">
            <v>0.38729999999999998</v>
          </cell>
          <cell r="J6990">
            <v>40082</v>
          </cell>
          <cell r="K6990">
            <v>40416</v>
          </cell>
          <cell r="L6990">
            <v>79500</v>
          </cell>
        </row>
        <row r="6991">
          <cell r="B6991">
            <v>8000000</v>
          </cell>
          <cell r="C6991">
            <v>40043</v>
          </cell>
          <cell r="E6991" t="str">
            <v>P</v>
          </cell>
          <cell r="F6991">
            <v>7168851</v>
          </cell>
          <cell r="G6991">
            <v>333421</v>
          </cell>
          <cell r="H6991">
            <v>28.58</v>
          </cell>
          <cell r="I6991">
            <v>0.2858</v>
          </cell>
          <cell r="J6991">
            <v>40082</v>
          </cell>
          <cell r="K6991">
            <v>41147</v>
          </cell>
          <cell r="L6991">
            <v>115200</v>
          </cell>
        </row>
        <row r="6992">
          <cell r="B6992">
            <v>5000000</v>
          </cell>
          <cell r="C6992">
            <v>40043</v>
          </cell>
          <cell r="F6992">
            <v>3201938.27</v>
          </cell>
          <cell r="G6992">
            <v>318326</v>
          </cell>
          <cell r="H6992">
            <v>44.54</v>
          </cell>
          <cell r="I6992">
            <v>0.44540000000000002</v>
          </cell>
          <cell r="J6992">
            <v>40082</v>
          </cell>
          <cell r="K6992">
            <v>40781</v>
          </cell>
          <cell r="L6992">
            <v>132750</v>
          </cell>
        </row>
        <row r="6993">
          <cell r="B6993">
            <v>10000000</v>
          </cell>
          <cell r="C6993">
            <v>40043</v>
          </cell>
          <cell r="F6993">
            <v>7725517.2400000002</v>
          </cell>
          <cell r="G6993">
            <v>416776</v>
          </cell>
          <cell r="H6993">
            <v>28.58</v>
          </cell>
          <cell r="I6993">
            <v>0.2858</v>
          </cell>
          <cell r="J6993">
            <v>40082</v>
          </cell>
          <cell r="K6993">
            <v>41147</v>
          </cell>
          <cell r="L6993">
            <v>144000</v>
          </cell>
        </row>
        <row r="6994">
          <cell r="B6994">
            <v>10000000</v>
          </cell>
          <cell r="C6994">
            <v>40043</v>
          </cell>
          <cell r="F6994">
            <v>8907723.2100000009</v>
          </cell>
          <cell r="G6994">
            <v>552789</v>
          </cell>
          <cell r="H6994">
            <v>51.88</v>
          </cell>
          <cell r="I6994">
            <v>0.51880000000000004</v>
          </cell>
          <cell r="J6994">
            <v>40082</v>
          </cell>
          <cell r="K6994">
            <v>41147</v>
          </cell>
          <cell r="L6994">
            <v>195000</v>
          </cell>
        </row>
        <row r="6995">
          <cell r="B6995">
            <v>6000000</v>
          </cell>
          <cell r="C6995">
            <v>40043</v>
          </cell>
          <cell r="D6995" t="str">
            <v>A</v>
          </cell>
          <cell r="E6995" t="str">
            <v>T</v>
          </cell>
          <cell r="F6995">
            <v>6228464.9900000002</v>
          </cell>
          <cell r="G6995">
            <v>333412</v>
          </cell>
          <cell r="H6995">
            <v>29.33</v>
          </cell>
          <cell r="I6995">
            <v>0.29330000000000001</v>
          </cell>
          <cell r="J6995">
            <v>40082</v>
          </cell>
          <cell r="K6995">
            <v>40781</v>
          </cell>
          <cell r="L6995">
            <v>98700</v>
          </cell>
        </row>
        <row r="6996">
          <cell r="B6996">
            <v>10000000</v>
          </cell>
          <cell r="C6996">
            <v>40043</v>
          </cell>
          <cell r="F6996">
            <v>7726415.9900000002</v>
          </cell>
          <cell r="G6996">
            <v>416776</v>
          </cell>
          <cell r="H6996">
            <v>28.58</v>
          </cell>
          <cell r="I6996">
            <v>0.2858</v>
          </cell>
          <cell r="J6996">
            <v>40082</v>
          </cell>
          <cell r="K6996">
            <v>41147</v>
          </cell>
          <cell r="L6996">
            <v>144000</v>
          </cell>
        </row>
        <row r="6997">
          <cell r="B6997">
            <v>3000000</v>
          </cell>
          <cell r="C6997">
            <v>40043</v>
          </cell>
          <cell r="F6997">
            <v>1330791.27</v>
          </cell>
          <cell r="G6997">
            <v>214364</v>
          </cell>
          <cell r="H6997">
            <v>33.54</v>
          </cell>
          <cell r="I6997">
            <v>0.33539999999999998</v>
          </cell>
          <cell r="J6997">
            <v>40082</v>
          </cell>
          <cell r="K6997">
            <v>40600</v>
          </cell>
          <cell r="L6997">
            <v>79200</v>
          </cell>
        </row>
        <row r="6998">
          <cell r="B6998">
            <v>6000000</v>
          </cell>
          <cell r="C6998">
            <v>40043</v>
          </cell>
          <cell r="F6998">
            <v>4635447.43</v>
          </cell>
          <cell r="G6998">
            <v>250066</v>
          </cell>
          <cell r="H6998">
            <v>28.58</v>
          </cell>
          <cell r="I6998">
            <v>0.2858</v>
          </cell>
          <cell r="J6998">
            <v>40082</v>
          </cell>
          <cell r="K6998">
            <v>41147</v>
          </cell>
          <cell r="L6998">
            <v>86400</v>
          </cell>
        </row>
        <row r="6999">
          <cell r="B6999">
            <v>13000000</v>
          </cell>
          <cell r="C6999">
            <v>40043</v>
          </cell>
          <cell r="F6999">
            <v>10800891.75</v>
          </cell>
          <cell r="G6999">
            <v>541809</v>
          </cell>
          <cell r="H6999">
            <v>28.58</v>
          </cell>
          <cell r="I6999">
            <v>0.2858</v>
          </cell>
          <cell r="J6999">
            <v>40082</v>
          </cell>
          <cell r="K6999">
            <v>41147</v>
          </cell>
          <cell r="L6999">
            <v>187200</v>
          </cell>
        </row>
        <row r="7000">
          <cell r="B7000">
            <v>15000000</v>
          </cell>
          <cell r="C7000">
            <v>40043</v>
          </cell>
          <cell r="F7000">
            <v>11601684.82</v>
          </cell>
          <cell r="G7000">
            <v>625164</v>
          </cell>
          <cell r="H7000">
            <v>28.58</v>
          </cell>
          <cell r="I7000">
            <v>0.2858</v>
          </cell>
          <cell r="J7000">
            <v>40082</v>
          </cell>
          <cell r="K7000">
            <v>41147</v>
          </cell>
          <cell r="L7000">
            <v>216000</v>
          </cell>
        </row>
        <row r="7001">
          <cell r="B7001">
            <v>25000000</v>
          </cell>
          <cell r="C7001">
            <v>40043</v>
          </cell>
          <cell r="F7001">
            <v>19759209</v>
          </cell>
          <cell r="G7001">
            <v>1144384</v>
          </cell>
          <cell r="H7001">
            <v>35.950000000000003</v>
          </cell>
          <cell r="I7001">
            <v>0.35950000000000004</v>
          </cell>
          <cell r="J7001">
            <v>40082</v>
          </cell>
          <cell r="K7001">
            <v>41147</v>
          </cell>
          <cell r="L7001">
            <v>487500</v>
          </cell>
        </row>
        <row r="7002">
          <cell r="B7002">
            <v>16000000</v>
          </cell>
          <cell r="C7002">
            <v>40043</v>
          </cell>
          <cell r="F7002">
            <v>13254347.07</v>
          </cell>
          <cell r="G7002">
            <v>732406</v>
          </cell>
          <cell r="H7002">
            <v>35.950000000000003</v>
          </cell>
          <cell r="I7002">
            <v>0.35950000000000004</v>
          </cell>
          <cell r="J7002">
            <v>40082</v>
          </cell>
          <cell r="K7002">
            <v>41147</v>
          </cell>
          <cell r="L7002">
            <v>312000</v>
          </cell>
        </row>
        <row r="7003">
          <cell r="B7003">
            <v>10000000</v>
          </cell>
          <cell r="C7003">
            <v>40043</v>
          </cell>
          <cell r="F7003">
            <v>7139865.5099999998</v>
          </cell>
          <cell r="G7003">
            <v>636651</v>
          </cell>
          <cell r="H7003">
            <v>44.54</v>
          </cell>
          <cell r="I7003">
            <v>0.44540000000000002</v>
          </cell>
          <cell r="J7003">
            <v>40082</v>
          </cell>
          <cell r="K7003">
            <v>40781</v>
          </cell>
          <cell r="L7003">
            <v>265500</v>
          </cell>
        </row>
        <row r="7004">
          <cell r="B7004">
            <v>23500000</v>
          </cell>
          <cell r="C7004">
            <v>40043</v>
          </cell>
          <cell r="F7004">
            <v>18549050.530000001</v>
          </cell>
          <cell r="G7004">
            <v>1075721</v>
          </cell>
          <cell r="H7004">
            <v>35.950000000000003</v>
          </cell>
          <cell r="I7004">
            <v>0.35950000000000004</v>
          </cell>
          <cell r="J7004">
            <v>40082</v>
          </cell>
          <cell r="K7004">
            <v>41147</v>
          </cell>
          <cell r="L7004">
            <v>458250</v>
          </cell>
        </row>
        <row r="7005">
          <cell r="B7005">
            <v>7000000</v>
          </cell>
          <cell r="C7005">
            <v>40043</v>
          </cell>
          <cell r="F7005">
            <v>4418912.3899999997</v>
          </cell>
          <cell r="G7005">
            <v>445656</v>
          </cell>
          <cell r="H7005">
            <v>44.54</v>
          </cell>
          <cell r="I7005">
            <v>0.44540000000000002</v>
          </cell>
          <cell r="J7005">
            <v>40082</v>
          </cell>
          <cell r="K7005">
            <v>40781</v>
          </cell>
          <cell r="L7005">
            <v>185850</v>
          </cell>
        </row>
        <row r="7006">
          <cell r="B7006">
            <v>20000000</v>
          </cell>
          <cell r="C7006">
            <v>40043</v>
          </cell>
          <cell r="F7006">
            <v>12608780.76</v>
          </cell>
          <cell r="G7006">
            <v>1181373</v>
          </cell>
          <cell r="H7006">
            <v>36.04</v>
          </cell>
          <cell r="I7006">
            <v>0.3604</v>
          </cell>
          <cell r="J7006">
            <v>40082</v>
          </cell>
          <cell r="K7006">
            <v>40781</v>
          </cell>
          <cell r="L7006">
            <v>531000</v>
          </cell>
        </row>
        <row r="7007">
          <cell r="B7007">
            <v>10000000</v>
          </cell>
          <cell r="C7007">
            <v>40043</v>
          </cell>
          <cell r="F7007">
            <v>4628211.51</v>
          </cell>
          <cell r="G7007">
            <v>755553</v>
          </cell>
          <cell r="H7007">
            <v>41.5</v>
          </cell>
          <cell r="I7007">
            <v>0.41499999999999998</v>
          </cell>
          <cell r="J7007">
            <v>40082</v>
          </cell>
          <cell r="K7007">
            <v>40600</v>
          </cell>
          <cell r="L7007">
            <v>265000</v>
          </cell>
        </row>
        <row r="7008">
          <cell r="B7008">
            <v>4000000</v>
          </cell>
          <cell r="C7008">
            <v>40043</v>
          </cell>
          <cell r="F7008">
            <v>2395926.27</v>
          </cell>
          <cell r="G7008">
            <v>254661</v>
          </cell>
          <cell r="H7008">
            <v>44.54</v>
          </cell>
          <cell r="I7008">
            <v>0.44540000000000002</v>
          </cell>
          <cell r="J7008">
            <v>40082</v>
          </cell>
          <cell r="K7008">
            <v>40781</v>
          </cell>
          <cell r="L7008">
            <v>106200</v>
          </cell>
        </row>
        <row r="7009">
          <cell r="B7009">
            <v>25000000</v>
          </cell>
          <cell r="C7009">
            <v>40043</v>
          </cell>
          <cell r="F7009">
            <v>15558545.5</v>
          </cell>
          <cell r="G7009">
            <v>1476716</v>
          </cell>
          <cell r="H7009">
            <v>36.04</v>
          </cell>
          <cell r="I7009">
            <v>0.3604</v>
          </cell>
          <cell r="J7009">
            <v>40082</v>
          </cell>
          <cell r="K7009">
            <v>40781</v>
          </cell>
          <cell r="L7009">
            <v>663750</v>
          </cell>
        </row>
        <row r="7010">
          <cell r="B7010">
            <v>24000000</v>
          </cell>
          <cell r="C7010">
            <v>40043</v>
          </cell>
          <cell r="F7010">
            <v>20606726.039999999</v>
          </cell>
          <cell r="G7010">
            <v>1098608</v>
          </cell>
          <cell r="H7010">
            <v>35.950000000000003</v>
          </cell>
          <cell r="I7010">
            <v>0.35950000000000004</v>
          </cell>
          <cell r="J7010">
            <v>40082</v>
          </cell>
          <cell r="K7010">
            <v>41147</v>
          </cell>
          <cell r="L7010">
            <v>468000</v>
          </cell>
        </row>
        <row r="7011">
          <cell r="B7011">
            <v>10000000</v>
          </cell>
          <cell r="C7011">
            <v>40043</v>
          </cell>
          <cell r="F7011">
            <v>8106572.3799999999</v>
          </cell>
          <cell r="G7011">
            <v>552789</v>
          </cell>
          <cell r="H7011">
            <v>51.88</v>
          </cell>
          <cell r="I7011">
            <v>0.51880000000000004</v>
          </cell>
          <cell r="J7011">
            <v>40082</v>
          </cell>
          <cell r="K7011">
            <v>41147</v>
          </cell>
          <cell r="L7011">
            <v>195000</v>
          </cell>
        </row>
        <row r="7012">
          <cell r="B7012">
            <v>15000000</v>
          </cell>
          <cell r="C7012">
            <v>40043</v>
          </cell>
          <cell r="F7012">
            <v>10551228.550000001</v>
          </cell>
          <cell r="G7012">
            <v>886030</v>
          </cell>
          <cell r="H7012">
            <v>36.04</v>
          </cell>
          <cell r="I7012">
            <v>0.3604</v>
          </cell>
          <cell r="J7012">
            <v>40082</v>
          </cell>
          <cell r="K7012">
            <v>40781</v>
          </cell>
          <cell r="L7012">
            <v>398250</v>
          </cell>
        </row>
        <row r="7013">
          <cell r="B7013">
            <v>28000000</v>
          </cell>
          <cell r="C7013">
            <v>40043</v>
          </cell>
          <cell r="D7013" t="str">
            <v>A</v>
          </cell>
          <cell r="E7013" t="str">
            <v>S</v>
          </cell>
          <cell r="F7013">
            <v>29235922.109999999</v>
          </cell>
          <cell r="G7013">
            <v>1281709</v>
          </cell>
          <cell r="H7013">
            <v>35.950000000000003</v>
          </cell>
          <cell r="I7013">
            <v>0.35950000000000004</v>
          </cell>
          <cell r="J7013">
            <v>40082</v>
          </cell>
          <cell r="K7013">
            <v>41147</v>
          </cell>
          <cell r="L7013">
            <v>546000</v>
          </cell>
        </row>
        <row r="7014">
          <cell r="B7014">
            <v>14000000</v>
          </cell>
          <cell r="C7014">
            <v>40043</v>
          </cell>
          <cell r="E7014" t="str">
            <v>R</v>
          </cell>
          <cell r="F7014">
            <v>12889864.279999999</v>
          </cell>
          <cell r="G7014">
            <v>826961</v>
          </cell>
          <cell r="H7014">
            <v>36.04</v>
          </cell>
          <cell r="I7014">
            <v>0.3604</v>
          </cell>
          <cell r="J7014">
            <v>40082</v>
          </cell>
          <cell r="K7014">
            <v>40781</v>
          </cell>
          <cell r="L7014">
            <v>371700</v>
          </cell>
        </row>
        <row r="7015">
          <cell r="B7015">
            <v>5100000</v>
          </cell>
          <cell r="C7015">
            <v>40043</v>
          </cell>
          <cell r="F7015">
            <v>3978869.33</v>
          </cell>
          <cell r="G7015">
            <v>222751</v>
          </cell>
          <cell r="H7015">
            <v>32.22</v>
          </cell>
          <cell r="I7015">
            <v>0.32219999999999999</v>
          </cell>
          <cell r="J7015">
            <v>40082</v>
          </cell>
          <cell r="K7015">
            <v>41147</v>
          </cell>
          <cell r="L7015">
            <v>124440</v>
          </cell>
        </row>
        <row r="7016">
          <cell r="B7016">
            <v>23500000</v>
          </cell>
          <cell r="C7016">
            <v>40043</v>
          </cell>
          <cell r="E7016" t="str">
            <v>Q</v>
          </cell>
          <cell r="F7016">
            <v>22651373.420000002</v>
          </cell>
          <cell r="G7016">
            <v>1075721</v>
          </cell>
          <cell r="H7016">
            <v>35.950000000000003</v>
          </cell>
          <cell r="I7016">
            <v>0.35950000000000004</v>
          </cell>
          <cell r="J7016">
            <v>40082</v>
          </cell>
          <cell r="K7016">
            <v>41147</v>
          </cell>
          <cell r="L7016">
            <v>458250</v>
          </cell>
        </row>
        <row r="7017">
          <cell r="B7017">
            <v>4500000</v>
          </cell>
          <cell r="C7017">
            <v>40043</v>
          </cell>
          <cell r="F7017">
            <v>3009339.07</v>
          </cell>
          <cell r="G7017">
            <v>286493</v>
          </cell>
          <cell r="H7017">
            <v>44.54</v>
          </cell>
          <cell r="I7017">
            <v>0.44540000000000002</v>
          </cell>
          <cell r="J7017">
            <v>40082</v>
          </cell>
          <cell r="K7017">
            <v>40781</v>
          </cell>
          <cell r="L7017">
            <v>119475</v>
          </cell>
        </row>
        <row r="7018">
          <cell r="B7018">
            <v>5000000</v>
          </cell>
          <cell r="C7018">
            <v>40043</v>
          </cell>
          <cell r="F7018">
            <v>3604764</v>
          </cell>
          <cell r="G7018">
            <v>318326</v>
          </cell>
          <cell r="H7018">
            <v>44.54</v>
          </cell>
          <cell r="I7018">
            <v>0.44540000000000002</v>
          </cell>
          <cell r="J7018">
            <v>40082</v>
          </cell>
          <cell r="K7018">
            <v>40781</v>
          </cell>
          <cell r="L7018">
            <v>132750</v>
          </cell>
        </row>
        <row r="7019">
          <cell r="B7019">
            <v>30000000</v>
          </cell>
          <cell r="C7019">
            <v>40043</v>
          </cell>
          <cell r="F7019">
            <v>23651094.739999998</v>
          </cell>
          <cell r="G7019">
            <v>1373260</v>
          </cell>
          <cell r="H7019">
            <v>35.950000000000003</v>
          </cell>
          <cell r="I7019">
            <v>0.35950000000000004</v>
          </cell>
          <cell r="J7019">
            <v>40082</v>
          </cell>
          <cell r="K7019">
            <v>41147</v>
          </cell>
          <cell r="L7019">
            <v>585000</v>
          </cell>
        </row>
        <row r="7020">
          <cell r="B7020">
            <v>4500000</v>
          </cell>
          <cell r="C7020">
            <v>40043</v>
          </cell>
          <cell r="E7020" t="str">
            <v>Q</v>
          </cell>
          <cell r="F7020">
            <v>4385147.51</v>
          </cell>
          <cell r="G7020">
            <v>286493</v>
          </cell>
          <cell r="H7020">
            <v>44.54</v>
          </cell>
          <cell r="I7020">
            <v>0.44540000000000002</v>
          </cell>
          <cell r="J7020">
            <v>40082</v>
          </cell>
          <cell r="K7020">
            <v>40781</v>
          </cell>
          <cell r="L7020">
            <v>119475</v>
          </cell>
        </row>
        <row r="7021">
          <cell r="B7021">
            <v>4500000</v>
          </cell>
          <cell r="C7021">
            <v>40043</v>
          </cell>
          <cell r="F7021">
            <v>2888555.22</v>
          </cell>
          <cell r="G7021">
            <v>286493</v>
          </cell>
          <cell r="H7021">
            <v>44.54</v>
          </cell>
          <cell r="I7021">
            <v>0.44540000000000002</v>
          </cell>
          <cell r="J7021">
            <v>40082</v>
          </cell>
          <cell r="K7021">
            <v>40781</v>
          </cell>
          <cell r="L7021">
            <v>119475</v>
          </cell>
        </row>
        <row r="7022">
          <cell r="B7022">
            <v>10000000</v>
          </cell>
          <cell r="C7022">
            <v>40043</v>
          </cell>
          <cell r="F7022">
            <v>6087308.7699999996</v>
          </cell>
          <cell r="G7022">
            <v>555686</v>
          </cell>
          <cell r="H7022">
            <v>29.33</v>
          </cell>
          <cell r="I7022">
            <v>0.29330000000000001</v>
          </cell>
          <cell r="J7022">
            <v>40082</v>
          </cell>
          <cell r="K7022">
            <v>40781</v>
          </cell>
          <cell r="L7022">
            <v>164500</v>
          </cell>
        </row>
        <row r="7023">
          <cell r="B7023">
            <v>6000000</v>
          </cell>
          <cell r="C7023">
            <v>40043</v>
          </cell>
          <cell r="F7023">
            <v>5313917.43</v>
          </cell>
          <cell r="G7023">
            <v>331674</v>
          </cell>
          <cell r="H7023">
            <v>51.88</v>
          </cell>
          <cell r="I7023">
            <v>0.51880000000000004</v>
          </cell>
          <cell r="J7023">
            <v>40082</v>
          </cell>
          <cell r="K7023">
            <v>41147</v>
          </cell>
          <cell r="L7023">
            <v>117000</v>
          </cell>
        </row>
        <row r="7024">
          <cell r="B7024">
            <v>6000000</v>
          </cell>
          <cell r="C7024">
            <v>40043</v>
          </cell>
          <cell r="F7024">
            <v>3843143.31</v>
          </cell>
          <cell r="G7024">
            <v>381991</v>
          </cell>
          <cell r="H7024">
            <v>44.54</v>
          </cell>
          <cell r="I7024">
            <v>0.44540000000000002</v>
          </cell>
          <cell r="J7024">
            <v>40082</v>
          </cell>
          <cell r="K7024">
            <v>40781</v>
          </cell>
          <cell r="L7024">
            <v>159300</v>
          </cell>
        </row>
        <row r="7025">
          <cell r="B7025">
            <v>30000000</v>
          </cell>
          <cell r="C7025">
            <v>40043</v>
          </cell>
          <cell r="F7025">
            <v>25458908.329999998</v>
          </cell>
          <cell r="G7025">
            <v>1373260</v>
          </cell>
          <cell r="H7025">
            <v>35.950000000000003</v>
          </cell>
          <cell r="I7025">
            <v>0.35950000000000004</v>
          </cell>
          <cell r="J7025">
            <v>40082</v>
          </cell>
          <cell r="K7025">
            <v>41147</v>
          </cell>
          <cell r="L7025">
            <v>585000</v>
          </cell>
        </row>
        <row r="7026">
          <cell r="B7026">
            <v>6000000</v>
          </cell>
          <cell r="C7026">
            <v>40043</v>
          </cell>
          <cell r="E7026" t="str">
            <v>Q</v>
          </cell>
          <cell r="F7026">
            <v>4348043.41</v>
          </cell>
          <cell r="G7026">
            <v>453332</v>
          </cell>
          <cell r="H7026">
            <v>41.5</v>
          </cell>
          <cell r="I7026">
            <v>0.41499999999999998</v>
          </cell>
          <cell r="J7026">
            <v>40082</v>
          </cell>
          <cell r="K7026">
            <v>40600</v>
          </cell>
          <cell r="L7026">
            <v>159000</v>
          </cell>
        </row>
        <row r="7027">
          <cell r="B7027">
            <v>5500000</v>
          </cell>
          <cell r="C7027">
            <v>40043</v>
          </cell>
          <cell r="F7027">
            <v>2504444.54</v>
          </cell>
          <cell r="G7027">
            <v>415554</v>
          </cell>
          <cell r="H7027">
            <v>41.5</v>
          </cell>
          <cell r="I7027">
            <v>0.41499999999999998</v>
          </cell>
          <cell r="J7027">
            <v>40082</v>
          </cell>
          <cell r="K7027">
            <v>40600</v>
          </cell>
          <cell r="L7027">
            <v>145750</v>
          </cell>
        </row>
        <row r="7028">
          <cell r="B7028">
            <v>5500000</v>
          </cell>
          <cell r="C7028">
            <v>40043</v>
          </cell>
          <cell r="E7028" t="str">
            <v>Q</v>
          </cell>
          <cell r="F7028">
            <v>2906593.32</v>
          </cell>
          <cell r="G7028">
            <v>560072</v>
          </cell>
          <cell r="H7028">
            <v>38.729999999999997</v>
          </cell>
          <cell r="I7028">
            <v>0.38729999999999998</v>
          </cell>
          <cell r="J7028">
            <v>40082</v>
          </cell>
          <cell r="K7028">
            <v>40416</v>
          </cell>
          <cell r="L7028">
            <v>145750</v>
          </cell>
        </row>
        <row r="7029">
          <cell r="B7029">
            <v>10000000</v>
          </cell>
          <cell r="C7029">
            <v>40043</v>
          </cell>
          <cell r="E7029" t="str">
            <v>P</v>
          </cell>
          <cell r="F7029">
            <v>3686510.65</v>
          </cell>
          <cell r="G7029">
            <v>1018313</v>
          </cell>
          <cell r="H7029">
            <v>38.729999999999997</v>
          </cell>
          <cell r="I7029">
            <v>0.38729999999999998</v>
          </cell>
          <cell r="J7029">
            <v>40082</v>
          </cell>
          <cell r="K7029">
            <v>40416</v>
          </cell>
          <cell r="L7029">
            <v>265000</v>
          </cell>
        </row>
        <row r="7030">
          <cell r="B7030">
            <v>30000000</v>
          </cell>
          <cell r="C7030">
            <v>40043</v>
          </cell>
          <cell r="F7030">
            <v>23622841.969999999</v>
          </cell>
          <cell r="G7030">
            <v>1373260</v>
          </cell>
          <cell r="H7030">
            <v>35.950000000000003</v>
          </cell>
          <cell r="I7030">
            <v>0.35950000000000004</v>
          </cell>
          <cell r="J7030">
            <v>40082</v>
          </cell>
          <cell r="K7030">
            <v>41147</v>
          </cell>
          <cell r="L7030">
            <v>585000</v>
          </cell>
        </row>
        <row r="7031">
          <cell r="B7031">
            <v>5000000</v>
          </cell>
          <cell r="C7031">
            <v>40043</v>
          </cell>
          <cell r="D7031" t="str">
            <v>A</v>
          </cell>
          <cell r="E7031" t="str">
            <v>S</v>
          </cell>
          <cell r="F7031">
            <v>5065445.41</v>
          </cell>
          <cell r="G7031">
            <v>318326</v>
          </cell>
          <cell r="H7031">
            <v>44.54</v>
          </cell>
          <cell r="I7031">
            <v>0.44540000000000002</v>
          </cell>
          <cell r="J7031">
            <v>40082</v>
          </cell>
          <cell r="K7031">
            <v>40781</v>
          </cell>
          <cell r="L7031">
            <v>132750</v>
          </cell>
        </row>
        <row r="7032">
          <cell r="B7032">
            <v>16000000</v>
          </cell>
          <cell r="C7032">
            <v>40043</v>
          </cell>
          <cell r="D7032" t="str">
            <v>A</v>
          </cell>
          <cell r="E7032" t="str">
            <v>T</v>
          </cell>
          <cell r="F7032">
            <v>17770172.890000001</v>
          </cell>
          <cell r="G7032">
            <v>945098</v>
          </cell>
          <cell r="H7032">
            <v>36.04</v>
          </cell>
          <cell r="I7032">
            <v>0.3604</v>
          </cell>
          <cell r="J7032">
            <v>40082</v>
          </cell>
          <cell r="K7032">
            <v>40781</v>
          </cell>
          <cell r="L7032">
            <v>424800</v>
          </cell>
        </row>
        <row r="7033">
          <cell r="B7033">
            <v>27000000</v>
          </cell>
          <cell r="C7033">
            <v>40043</v>
          </cell>
          <cell r="D7033" t="str">
            <v>A</v>
          </cell>
          <cell r="E7033" t="str">
            <v>S</v>
          </cell>
          <cell r="F7033">
            <v>27965840.829999998</v>
          </cell>
          <cell r="G7033">
            <v>1235934</v>
          </cell>
          <cell r="H7033">
            <v>35.950000000000003</v>
          </cell>
          <cell r="I7033">
            <v>0.35950000000000004</v>
          </cell>
          <cell r="J7033">
            <v>40082</v>
          </cell>
          <cell r="K7033">
            <v>41147</v>
          </cell>
          <cell r="L7033">
            <v>526500</v>
          </cell>
        </row>
        <row r="7034">
          <cell r="B7034">
            <v>30000000</v>
          </cell>
          <cell r="C7034">
            <v>40043</v>
          </cell>
          <cell r="F7034">
            <v>23807025.329999998</v>
          </cell>
          <cell r="G7034">
            <v>1373260</v>
          </cell>
          <cell r="H7034">
            <v>35.950000000000003</v>
          </cell>
          <cell r="I7034">
            <v>0.35950000000000004</v>
          </cell>
          <cell r="J7034">
            <v>40082</v>
          </cell>
          <cell r="K7034">
            <v>41147</v>
          </cell>
          <cell r="L7034">
            <v>585000</v>
          </cell>
        </row>
        <row r="7035">
          <cell r="B7035">
            <v>14000000</v>
          </cell>
          <cell r="C7035">
            <v>40043</v>
          </cell>
          <cell r="E7035" t="str">
            <v>R</v>
          </cell>
          <cell r="F7035">
            <v>7504495.8200000003</v>
          </cell>
          <cell r="G7035">
            <v>1406050</v>
          </cell>
          <cell r="H7035">
            <v>35.94</v>
          </cell>
          <cell r="I7035">
            <v>0.3594</v>
          </cell>
          <cell r="J7035">
            <v>40082</v>
          </cell>
          <cell r="K7035">
            <v>40416</v>
          </cell>
          <cell r="L7035">
            <v>371000</v>
          </cell>
        </row>
        <row r="7036">
          <cell r="B7036">
            <v>13000000</v>
          </cell>
          <cell r="C7036">
            <v>40043</v>
          </cell>
          <cell r="E7036" t="str">
            <v>R</v>
          </cell>
          <cell r="F7036">
            <v>11413724.369999999</v>
          </cell>
          <cell r="G7036">
            <v>767893</v>
          </cell>
          <cell r="H7036">
            <v>36.04</v>
          </cell>
          <cell r="I7036">
            <v>0.3604</v>
          </cell>
          <cell r="J7036">
            <v>40082</v>
          </cell>
          <cell r="K7036">
            <v>40781</v>
          </cell>
          <cell r="L7036">
            <v>345150</v>
          </cell>
        </row>
        <row r="7037">
          <cell r="B7037">
            <v>3000000</v>
          </cell>
          <cell r="C7037">
            <v>40043</v>
          </cell>
          <cell r="F7037">
            <v>313694.18</v>
          </cell>
          <cell r="G7037">
            <v>305494</v>
          </cell>
          <cell r="H7037">
            <v>38.729999999999997</v>
          </cell>
          <cell r="I7037">
            <v>0.38729999999999998</v>
          </cell>
          <cell r="J7037">
            <v>40082</v>
          </cell>
          <cell r="K7037">
            <v>40416</v>
          </cell>
          <cell r="L7037">
            <v>79500</v>
          </cell>
        </row>
        <row r="7038">
          <cell r="B7038">
            <v>5000000</v>
          </cell>
          <cell r="C7038">
            <v>40043</v>
          </cell>
          <cell r="F7038">
            <v>2291811.35</v>
          </cell>
          <cell r="G7038">
            <v>377777</v>
          </cell>
          <cell r="H7038">
            <v>41.5</v>
          </cell>
          <cell r="I7038">
            <v>0.41499999999999998</v>
          </cell>
          <cell r="J7038">
            <v>40082</v>
          </cell>
          <cell r="K7038">
            <v>40600</v>
          </cell>
          <cell r="L7038">
            <v>132500</v>
          </cell>
        </row>
        <row r="7039">
          <cell r="B7039">
            <v>4500000</v>
          </cell>
          <cell r="C7039">
            <v>40043</v>
          </cell>
          <cell r="E7039" t="str">
            <v>P</v>
          </cell>
          <cell r="F7039">
            <v>3509757.34</v>
          </cell>
          <cell r="G7039">
            <v>286493</v>
          </cell>
          <cell r="H7039">
            <v>44.54</v>
          </cell>
          <cell r="I7039">
            <v>0.44540000000000002</v>
          </cell>
          <cell r="J7039">
            <v>40082</v>
          </cell>
          <cell r="K7039">
            <v>40781</v>
          </cell>
          <cell r="L7039">
            <v>119475</v>
          </cell>
        </row>
        <row r="7040">
          <cell r="B7040">
            <v>4000000</v>
          </cell>
          <cell r="C7040">
            <v>40043</v>
          </cell>
          <cell r="F7040">
            <v>785913.58</v>
          </cell>
          <cell r="G7040">
            <v>407325</v>
          </cell>
          <cell r="H7040">
            <v>38.729999999999997</v>
          </cell>
          <cell r="I7040">
            <v>0.38729999999999998</v>
          </cell>
          <cell r="J7040">
            <v>40082</v>
          </cell>
          <cell r="K7040">
            <v>40416</v>
          </cell>
          <cell r="L7040">
            <v>106000</v>
          </cell>
        </row>
        <row r="7041">
          <cell r="B7041">
            <v>4000000</v>
          </cell>
          <cell r="C7041">
            <v>40043</v>
          </cell>
          <cell r="F7041">
            <v>402779.03</v>
          </cell>
          <cell r="G7041">
            <v>407325</v>
          </cell>
          <cell r="H7041">
            <v>38.729999999999997</v>
          </cell>
          <cell r="I7041">
            <v>0.38729999999999998</v>
          </cell>
          <cell r="J7041">
            <v>40082</v>
          </cell>
          <cell r="K7041">
            <v>40416</v>
          </cell>
          <cell r="L7041">
            <v>106000</v>
          </cell>
        </row>
        <row r="7042">
          <cell r="B7042">
            <v>5000000</v>
          </cell>
          <cell r="C7042">
            <v>40043</v>
          </cell>
          <cell r="F7042">
            <v>3153583.5</v>
          </cell>
          <cell r="G7042">
            <v>318326</v>
          </cell>
          <cell r="H7042">
            <v>44.54</v>
          </cell>
          <cell r="I7042">
            <v>0.44540000000000002</v>
          </cell>
          <cell r="J7042">
            <v>40082</v>
          </cell>
          <cell r="K7042">
            <v>40781</v>
          </cell>
          <cell r="L7042">
            <v>132750</v>
          </cell>
        </row>
        <row r="7043">
          <cell r="B7043">
            <v>20000000</v>
          </cell>
          <cell r="C7043">
            <v>40043</v>
          </cell>
          <cell r="F7043">
            <v>15950126.65</v>
          </cell>
          <cell r="G7043">
            <v>915507</v>
          </cell>
          <cell r="H7043">
            <v>35.950000000000003</v>
          </cell>
          <cell r="I7043">
            <v>0.35950000000000004</v>
          </cell>
          <cell r="J7043">
            <v>40082</v>
          </cell>
          <cell r="K7043">
            <v>41147</v>
          </cell>
          <cell r="L7043">
            <v>390000</v>
          </cell>
        </row>
        <row r="7044">
          <cell r="B7044">
            <v>10500000</v>
          </cell>
          <cell r="C7044">
            <v>40043</v>
          </cell>
          <cell r="F7044">
            <v>6514178.6900000004</v>
          </cell>
          <cell r="G7044">
            <v>620221</v>
          </cell>
          <cell r="H7044">
            <v>36.04</v>
          </cell>
          <cell r="I7044">
            <v>0.3604</v>
          </cell>
          <cell r="J7044">
            <v>40082</v>
          </cell>
          <cell r="K7044">
            <v>40781</v>
          </cell>
          <cell r="L7044">
            <v>278775</v>
          </cell>
        </row>
        <row r="7045">
          <cell r="B7045">
            <v>5000000</v>
          </cell>
          <cell r="C7045">
            <v>40043</v>
          </cell>
          <cell r="E7045" t="str">
            <v>P</v>
          </cell>
          <cell r="F7045">
            <v>3731076.88</v>
          </cell>
          <cell r="G7045">
            <v>318326</v>
          </cell>
          <cell r="H7045">
            <v>44.54</v>
          </cell>
          <cell r="I7045">
            <v>0.44540000000000002</v>
          </cell>
          <cell r="J7045">
            <v>40082</v>
          </cell>
          <cell r="K7045">
            <v>40781</v>
          </cell>
          <cell r="L7045">
            <v>132750</v>
          </cell>
        </row>
        <row r="7046">
          <cell r="B7046">
            <v>10500000</v>
          </cell>
          <cell r="C7046">
            <v>40043</v>
          </cell>
          <cell r="F7046">
            <v>8475716.3100000005</v>
          </cell>
          <cell r="G7046">
            <v>480641</v>
          </cell>
          <cell r="H7046">
            <v>35.950000000000003</v>
          </cell>
          <cell r="I7046">
            <v>0.35950000000000004</v>
          </cell>
          <cell r="J7046">
            <v>40082</v>
          </cell>
          <cell r="K7046">
            <v>41147</v>
          </cell>
          <cell r="L7046">
            <v>204750</v>
          </cell>
        </row>
        <row r="7047">
          <cell r="B7047">
            <v>6300000</v>
          </cell>
          <cell r="C7047">
            <v>40043</v>
          </cell>
          <cell r="F7047">
            <v>4466447.75</v>
          </cell>
          <cell r="G7047">
            <v>401090</v>
          </cell>
          <cell r="H7047">
            <v>44.54</v>
          </cell>
          <cell r="I7047">
            <v>0.44540000000000002</v>
          </cell>
          <cell r="J7047">
            <v>40082</v>
          </cell>
          <cell r="K7047">
            <v>40781</v>
          </cell>
          <cell r="L7047">
            <v>167265</v>
          </cell>
        </row>
        <row r="7048">
          <cell r="B7048">
            <v>10000000</v>
          </cell>
          <cell r="C7048">
            <v>40043</v>
          </cell>
          <cell r="F7048">
            <v>928505.28</v>
          </cell>
          <cell r="G7048">
            <v>1018313</v>
          </cell>
          <cell r="H7048">
            <v>38.729999999999997</v>
          </cell>
          <cell r="I7048">
            <v>0.38729999999999998</v>
          </cell>
          <cell r="J7048">
            <v>40082</v>
          </cell>
          <cell r="K7048">
            <v>40416</v>
          </cell>
          <cell r="L7048">
            <v>265000</v>
          </cell>
        </row>
        <row r="7049">
          <cell r="B7049">
            <v>8000000</v>
          </cell>
          <cell r="C7049">
            <v>40043</v>
          </cell>
          <cell r="D7049" t="str">
            <v>A</v>
          </cell>
          <cell r="E7049" t="str">
            <v>T</v>
          </cell>
          <cell r="F7049">
            <v>10091334.199999999</v>
          </cell>
          <cell r="G7049">
            <v>509321</v>
          </cell>
          <cell r="H7049">
            <v>44.54</v>
          </cell>
          <cell r="I7049">
            <v>0.44540000000000002</v>
          </cell>
          <cell r="J7049">
            <v>40082</v>
          </cell>
          <cell r="K7049">
            <v>40781</v>
          </cell>
          <cell r="L7049">
            <v>212400</v>
          </cell>
        </row>
        <row r="7050">
          <cell r="B7050">
            <v>15000000</v>
          </cell>
          <cell r="C7050">
            <v>40043</v>
          </cell>
          <cell r="F7050">
            <v>11920323.26</v>
          </cell>
          <cell r="G7050">
            <v>765537</v>
          </cell>
          <cell r="H7050">
            <v>36.03</v>
          </cell>
          <cell r="I7050">
            <v>0.36030000000000001</v>
          </cell>
          <cell r="J7050">
            <v>40082</v>
          </cell>
          <cell r="K7050">
            <v>40965</v>
          </cell>
          <cell r="L7050">
            <v>367500</v>
          </cell>
        </row>
        <row r="7051">
          <cell r="B7051">
            <v>6500000</v>
          </cell>
          <cell r="C7051">
            <v>40044</v>
          </cell>
          <cell r="F7051">
            <v>4068829.81</v>
          </cell>
          <cell r="G7051">
            <v>413824</v>
          </cell>
          <cell r="H7051">
            <v>44.54</v>
          </cell>
          <cell r="I7051">
            <v>0.44540000000000002</v>
          </cell>
          <cell r="J7051">
            <v>40082</v>
          </cell>
          <cell r="K7051">
            <v>40781</v>
          </cell>
          <cell r="L7051">
            <v>172575</v>
          </cell>
        </row>
        <row r="7052">
          <cell r="B7052">
            <v>4000000</v>
          </cell>
          <cell r="C7052">
            <v>40044</v>
          </cell>
          <cell r="F7052">
            <v>2788624.15</v>
          </cell>
          <cell r="G7052">
            <v>254661</v>
          </cell>
          <cell r="H7052">
            <v>44.54</v>
          </cell>
          <cell r="I7052">
            <v>0.44540000000000002</v>
          </cell>
          <cell r="J7052">
            <v>40082</v>
          </cell>
          <cell r="K7052">
            <v>40781</v>
          </cell>
          <cell r="L7052">
            <v>106200</v>
          </cell>
        </row>
        <row r="7053">
          <cell r="B7053">
            <v>18000000</v>
          </cell>
          <cell r="C7053">
            <v>40044</v>
          </cell>
          <cell r="F7053">
            <v>14146426.23</v>
          </cell>
          <cell r="G7053">
            <v>823956</v>
          </cell>
          <cell r="H7053">
            <v>35.950000000000003</v>
          </cell>
          <cell r="I7053">
            <v>0.35950000000000004</v>
          </cell>
          <cell r="J7053">
            <v>40082</v>
          </cell>
          <cell r="K7053">
            <v>41147</v>
          </cell>
          <cell r="L7053">
            <v>351000</v>
          </cell>
        </row>
        <row r="7054">
          <cell r="B7054">
            <v>6000000</v>
          </cell>
          <cell r="C7054">
            <v>40044</v>
          </cell>
          <cell r="F7054">
            <v>2696404.53</v>
          </cell>
          <cell r="G7054">
            <v>453332</v>
          </cell>
          <cell r="H7054">
            <v>41.5</v>
          </cell>
          <cell r="I7054">
            <v>0.41499999999999998</v>
          </cell>
          <cell r="J7054">
            <v>40082</v>
          </cell>
          <cell r="K7054">
            <v>40600</v>
          </cell>
          <cell r="L7054">
            <v>159000</v>
          </cell>
        </row>
        <row r="7055">
          <cell r="B7055">
            <v>5000000</v>
          </cell>
          <cell r="C7055">
            <v>40044</v>
          </cell>
          <cell r="F7055">
            <v>4480796.2</v>
          </cell>
          <cell r="G7055">
            <v>276395</v>
          </cell>
          <cell r="H7055">
            <v>51.88</v>
          </cell>
          <cell r="I7055">
            <v>0.51880000000000004</v>
          </cell>
          <cell r="J7055">
            <v>40082</v>
          </cell>
          <cell r="K7055">
            <v>41147</v>
          </cell>
          <cell r="L7055">
            <v>97500</v>
          </cell>
        </row>
        <row r="7056">
          <cell r="B7056">
            <v>20000000</v>
          </cell>
          <cell r="C7056">
            <v>40044</v>
          </cell>
          <cell r="F7056">
            <v>14220523.470000001</v>
          </cell>
          <cell r="G7056">
            <v>1020715</v>
          </cell>
          <cell r="H7056">
            <v>36.03</v>
          </cell>
          <cell r="I7056">
            <v>0.36030000000000001</v>
          </cell>
          <cell r="J7056">
            <v>40082</v>
          </cell>
          <cell r="K7056">
            <v>40965</v>
          </cell>
          <cell r="L7056">
            <v>490000</v>
          </cell>
        </row>
        <row r="7057">
          <cell r="B7057">
            <v>3000000</v>
          </cell>
          <cell r="C7057">
            <v>40044</v>
          </cell>
          <cell r="F7057">
            <v>660812.13</v>
          </cell>
          <cell r="G7057">
            <v>305494</v>
          </cell>
          <cell r="H7057">
            <v>38.729999999999997</v>
          </cell>
          <cell r="I7057">
            <v>0.38729999999999998</v>
          </cell>
          <cell r="J7057">
            <v>40082</v>
          </cell>
          <cell r="K7057">
            <v>40416</v>
          </cell>
          <cell r="L7057">
            <v>79500</v>
          </cell>
        </row>
        <row r="7058">
          <cell r="B7058">
            <v>11500000</v>
          </cell>
          <cell r="C7058">
            <v>40044</v>
          </cell>
          <cell r="F7058">
            <v>7145340.6799999997</v>
          </cell>
          <cell r="G7058">
            <v>679290</v>
          </cell>
          <cell r="H7058">
            <v>36.04</v>
          </cell>
          <cell r="I7058">
            <v>0.3604</v>
          </cell>
          <cell r="J7058">
            <v>40082</v>
          </cell>
          <cell r="K7058">
            <v>40781</v>
          </cell>
          <cell r="L7058">
            <v>305325</v>
          </cell>
        </row>
        <row r="7059">
          <cell r="B7059">
            <v>4500000</v>
          </cell>
          <cell r="C7059">
            <v>40044</v>
          </cell>
          <cell r="F7059">
            <v>2041161.34</v>
          </cell>
          <cell r="G7059">
            <v>339999</v>
          </cell>
          <cell r="H7059">
            <v>41.5</v>
          </cell>
          <cell r="I7059">
            <v>0.41499999999999998</v>
          </cell>
          <cell r="J7059">
            <v>40082</v>
          </cell>
          <cell r="K7059">
            <v>40600</v>
          </cell>
          <cell r="L7059">
            <v>119250</v>
          </cell>
        </row>
        <row r="7060">
          <cell r="B7060">
            <v>5700000</v>
          </cell>
          <cell r="C7060">
            <v>40044</v>
          </cell>
          <cell r="F7060">
            <v>3295347.77</v>
          </cell>
          <cell r="G7060">
            <v>430665</v>
          </cell>
          <cell r="H7060">
            <v>41.5</v>
          </cell>
          <cell r="I7060">
            <v>0.41499999999999998</v>
          </cell>
          <cell r="J7060">
            <v>40082</v>
          </cell>
          <cell r="K7060">
            <v>40600</v>
          </cell>
          <cell r="L7060">
            <v>151050</v>
          </cell>
        </row>
        <row r="7061">
          <cell r="B7061">
            <v>10000000</v>
          </cell>
          <cell r="C7061">
            <v>40044</v>
          </cell>
          <cell r="F7061">
            <v>7082277.6500000004</v>
          </cell>
          <cell r="G7061">
            <v>636651</v>
          </cell>
          <cell r="H7061">
            <v>44.54</v>
          </cell>
          <cell r="I7061">
            <v>0.44540000000000002</v>
          </cell>
          <cell r="J7061">
            <v>40082</v>
          </cell>
          <cell r="K7061">
            <v>40781</v>
          </cell>
          <cell r="L7061">
            <v>265500</v>
          </cell>
        </row>
        <row r="7062">
          <cell r="B7062">
            <v>4000000</v>
          </cell>
          <cell r="C7062">
            <v>40044</v>
          </cell>
          <cell r="F7062">
            <v>2581931.36</v>
          </cell>
          <cell r="G7062">
            <v>254661</v>
          </cell>
          <cell r="H7062">
            <v>44.54</v>
          </cell>
          <cell r="I7062">
            <v>0.44540000000000002</v>
          </cell>
          <cell r="J7062">
            <v>40082</v>
          </cell>
          <cell r="K7062">
            <v>40781</v>
          </cell>
          <cell r="L7062">
            <v>106200</v>
          </cell>
        </row>
        <row r="7063">
          <cell r="B7063">
            <v>10000000</v>
          </cell>
          <cell r="C7063">
            <v>40044</v>
          </cell>
          <cell r="E7063" t="str">
            <v>P</v>
          </cell>
          <cell r="F7063">
            <v>8317763.0700000003</v>
          </cell>
          <cell r="G7063">
            <v>636651</v>
          </cell>
          <cell r="H7063">
            <v>44.54</v>
          </cell>
          <cell r="I7063">
            <v>0.44540000000000002</v>
          </cell>
          <cell r="J7063">
            <v>40082</v>
          </cell>
          <cell r="K7063">
            <v>40781</v>
          </cell>
          <cell r="L7063">
            <v>265500</v>
          </cell>
        </row>
        <row r="7064">
          <cell r="B7064">
            <v>20000000</v>
          </cell>
          <cell r="C7064">
            <v>40044</v>
          </cell>
          <cell r="F7064">
            <v>1955585.25</v>
          </cell>
          <cell r="G7064">
            <v>2008643</v>
          </cell>
          <cell r="H7064">
            <v>35.94</v>
          </cell>
          <cell r="I7064">
            <v>0.3594</v>
          </cell>
          <cell r="J7064">
            <v>40082</v>
          </cell>
          <cell r="K7064">
            <v>40416</v>
          </cell>
          <cell r="L7064">
            <v>530000</v>
          </cell>
        </row>
        <row r="7065">
          <cell r="B7065">
            <v>12000000</v>
          </cell>
          <cell r="C7065">
            <v>40044</v>
          </cell>
          <cell r="F7065">
            <v>7375550.1500000004</v>
          </cell>
          <cell r="G7065">
            <v>708824</v>
          </cell>
          <cell r="H7065">
            <v>36.04</v>
          </cell>
          <cell r="I7065">
            <v>0.3604</v>
          </cell>
          <cell r="J7065">
            <v>40082</v>
          </cell>
          <cell r="K7065">
            <v>40781</v>
          </cell>
          <cell r="L7065">
            <v>318600</v>
          </cell>
        </row>
        <row r="7066">
          <cell r="B7066">
            <v>5000000</v>
          </cell>
          <cell r="C7066">
            <v>40044</v>
          </cell>
          <cell r="E7066" t="str">
            <v>P</v>
          </cell>
          <cell r="F7066">
            <v>1989940.37</v>
          </cell>
          <cell r="G7066">
            <v>509157</v>
          </cell>
          <cell r="H7066">
            <v>38.729999999999997</v>
          </cell>
          <cell r="I7066">
            <v>0.38729999999999998</v>
          </cell>
          <cell r="J7066">
            <v>40082</v>
          </cell>
          <cell r="K7066">
            <v>40416</v>
          </cell>
          <cell r="L7066">
            <v>132500</v>
          </cell>
        </row>
        <row r="7067">
          <cell r="B7067">
            <v>12000000</v>
          </cell>
          <cell r="C7067">
            <v>40044</v>
          </cell>
          <cell r="F7067">
            <v>7462162.8600000003</v>
          </cell>
          <cell r="G7067">
            <v>708824</v>
          </cell>
          <cell r="H7067">
            <v>36.04</v>
          </cell>
          <cell r="I7067">
            <v>0.3604</v>
          </cell>
          <cell r="J7067">
            <v>40082</v>
          </cell>
          <cell r="K7067">
            <v>40781</v>
          </cell>
          <cell r="L7067">
            <v>318600</v>
          </cell>
        </row>
        <row r="7068">
          <cell r="B7068">
            <v>12000000</v>
          </cell>
          <cell r="C7068">
            <v>40044</v>
          </cell>
          <cell r="F7068">
            <v>9469208.8800000008</v>
          </cell>
          <cell r="G7068">
            <v>549304</v>
          </cell>
          <cell r="H7068">
            <v>35.950000000000003</v>
          </cell>
          <cell r="I7068">
            <v>0.35950000000000004</v>
          </cell>
          <cell r="J7068">
            <v>40082</v>
          </cell>
          <cell r="K7068">
            <v>41147</v>
          </cell>
          <cell r="L7068">
            <v>234000</v>
          </cell>
        </row>
        <row r="7069">
          <cell r="B7069">
            <v>10500000</v>
          </cell>
          <cell r="C7069">
            <v>40044</v>
          </cell>
          <cell r="E7069" t="str">
            <v>R</v>
          </cell>
          <cell r="F7069">
            <v>10799292.949999999</v>
          </cell>
          <cell r="G7069">
            <v>480641</v>
          </cell>
          <cell r="H7069">
            <v>35.950000000000003</v>
          </cell>
          <cell r="I7069">
            <v>0.35950000000000004</v>
          </cell>
          <cell r="J7069">
            <v>40082</v>
          </cell>
          <cell r="K7069">
            <v>41147</v>
          </cell>
          <cell r="L7069">
            <v>204750</v>
          </cell>
        </row>
        <row r="7070">
          <cell r="B7070">
            <v>10000000</v>
          </cell>
          <cell r="C7070">
            <v>40044</v>
          </cell>
          <cell r="F7070">
            <v>7717720.5499999998</v>
          </cell>
          <cell r="G7070">
            <v>636651</v>
          </cell>
          <cell r="H7070">
            <v>44.54</v>
          </cell>
          <cell r="I7070">
            <v>0.44540000000000002</v>
          </cell>
          <cell r="J7070">
            <v>40082</v>
          </cell>
          <cell r="K7070">
            <v>40781</v>
          </cell>
          <cell r="L7070">
            <v>265500</v>
          </cell>
        </row>
        <row r="7071">
          <cell r="B7071">
            <v>10500000</v>
          </cell>
          <cell r="C7071">
            <v>40044</v>
          </cell>
          <cell r="F7071">
            <v>4736962.63</v>
          </cell>
          <cell r="G7071">
            <v>763926</v>
          </cell>
          <cell r="H7071">
            <v>36.090000000000003</v>
          </cell>
          <cell r="I7071">
            <v>0.36090000000000005</v>
          </cell>
          <cell r="J7071">
            <v>40082</v>
          </cell>
          <cell r="K7071">
            <v>40600</v>
          </cell>
          <cell r="L7071">
            <v>278250</v>
          </cell>
        </row>
        <row r="7072">
          <cell r="B7072">
            <v>10000000</v>
          </cell>
          <cell r="C7072">
            <v>40044</v>
          </cell>
          <cell r="F7072">
            <v>6396881.6699999999</v>
          </cell>
          <cell r="G7072">
            <v>636651</v>
          </cell>
          <cell r="H7072">
            <v>44.54</v>
          </cell>
          <cell r="I7072">
            <v>0.44540000000000002</v>
          </cell>
          <cell r="J7072">
            <v>40082</v>
          </cell>
          <cell r="K7072">
            <v>40781</v>
          </cell>
          <cell r="L7072">
            <v>265500</v>
          </cell>
        </row>
        <row r="7073">
          <cell r="B7073">
            <v>5000000</v>
          </cell>
          <cell r="C7073">
            <v>40044</v>
          </cell>
          <cell r="E7073" t="str">
            <v>Q</v>
          </cell>
          <cell r="F7073">
            <v>2257350.7400000002</v>
          </cell>
          <cell r="G7073">
            <v>486158</v>
          </cell>
          <cell r="H7073">
            <v>29.48</v>
          </cell>
          <cell r="I7073">
            <v>0.29480000000000001</v>
          </cell>
          <cell r="J7073">
            <v>40082</v>
          </cell>
          <cell r="K7073">
            <v>40416</v>
          </cell>
          <cell r="L7073">
            <v>82000</v>
          </cell>
        </row>
        <row r="7074">
          <cell r="B7074">
            <v>6000000</v>
          </cell>
          <cell r="C7074">
            <v>40044</v>
          </cell>
          <cell r="F7074">
            <v>4377712.96</v>
          </cell>
          <cell r="G7074">
            <v>381991</v>
          </cell>
          <cell r="H7074">
            <v>44.54</v>
          </cell>
          <cell r="I7074">
            <v>0.44540000000000002</v>
          </cell>
          <cell r="J7074">
            <v>40082</v>
          </cell>
          <cell r="K7074">
            <v>40781</v>
          </cell>
          <cell r="L7074">
            <v>159300</v>
          </cell>
        </row>
        <row r="7075">
          <cell r="B7075">
            <v>43200000</v>
          </cell>
          <cell r="C7075">
            <v>40044</v>
          </cell>
          <cell r="F7075">
            <v>30276606.719999999</v>
          </cell>
          <cell r="G7075">
            <v>2551765</v>
          </cell>
          <cell r="H7075">
            <v>36.04</v>
          </cell>
          <cell r="I7075">
            <v>0.3604</v>
          </cell>
          <cell r="J7075">
            <v>40082</v>
          </cell>
          <cell r="K7075">
            <v>40781</v>
          </cell>
          <cell r="L7075">
            <v>1146960</v>
          </cell>
        </row>
        <row r="7076">
          <cell r="B7076">
            <v>40000000</v>
          </cell>
          <cell r="C7076">
            <v>40044</v>
          </cell>
          <cell r="F7076">
            <v>18042542.789999999</v>
          </cell>
          <cell r="G7076">
            <v>2910193</v>
          </cell>
          <cell r="H7076">
            <v>36.090000000000003</v>
          </cell>
          <cell r="I7076">
            <v>0.36090000000000005</v>
          </cell>
          <cell r="J7076">
            <v>40082</v>
          </cell>
          <cell r="K7076">
            <v>40600</v>
          </cell>
          <cell r="L7076">
            <v>1060000</v>
          </cell>
        </row>
        <row r="7077">
          <cell r="B7077">
            <v>4500000</v>
          </cell>
          <cell r="C7077">
            <v>40044</v>
          </cell>
          <cell r="F7077">
            <v>1952498.35</v>
          </cell>
          <cell r="G7077">
            <v>339999</v>
          </cell>
          <cell r="H7077">
            <v>41.5</v>
          </cell>
          <cell r="I7077">
            <v>0.41499999999999998</v>
          </cell>
          <cell r="J7077">
            <v>40082</v>
          </cell>
          <cell r="K7077">
            <v>40600</v>
          </cell>
          <cell r="L7077">
            <v>119250</v>
          </cell>
        </row>
        <row r="7078">
          <cell r="B7078">
            <v>49000000</v>
          </cell>
          <cell r="C7078">
            <v>40044</v>
          </cell>
          <cell r="F7078">
            <v>38874991.170000002</v>
          </cell>
          <cell r="G7078">
            <v>2242991</v>
          </cell>
          <cell r="H7078">
            <v>35.950000000000003</v>
          </cell>
          <cell r="I7078">
            <v>0.35950000000000004</v>
          </cell>
          <cell r="J7078">
            <v>40082</v>
          </cell>
          <cell r="K7078">
            <v>41147</v>
          </cell>
          <cell r="L7078">
            <v>955500</v>
          </cell>
        </row>
        <row r="7079">
          <cell r="B7079">
            <v>10000000</v>
          </cell>
          <cell r="C7079">
            <v>40044</v>
          </cell>
          <cell r="F7079">
            <v>6108608.7300000004</v>
          </cell>
          <cell r="G7079">
            <v>555686</v>
          </cell>
          <cell r="H7079">
            <v>29.33</v>
          </cell>
          <cell r="I7079">
            <v>0.29330000000000001</v>
          </cell>
          <cell r="J7079">
            <v>40082</v>
          </cell>
          <cell r="K7079">
            <v>40781</v>
          </cell>
          <cell r="L7079">
            <v>164500</v>
          </cell>
        </row>
        <row r="7080">
          <cell r="B7080">
            <v>6000000</v>
          </cell>
          <cell r="C7080">
            <v>40044</v>
          </cell>
          <cell r="F7080">
            <v>4256531.66</v>
          </cell>
          <cell r="G7080">
            <v>381991</v>
          </cell>
          <cell r="H7080">
            <v>44.54</v>
          </cell>
          <cell r="I7080">
            <v>0.44540000000000002</v>
          </cell>
          <cell r="J7080">
            <v>40082</v>
          </cell>
          <cell r="K7080">
            <v>40781</v>
          </cell>
          <cell r="L7080">
            <v>159300</v>
          </cell>
        </row>
        <row r="7081">
          <cell r="B7081">
            <v>4000000</v>
          </cell>
          <cell r="C7081">
            <v>40044</v>
          </cell>
          <cell r="F7081">
            <v>2560633.12</v>
          </cell>
          <cell r="G7081">
            <v>254661</v>
          </cell>
          <cell r="H7081">
            <v>44.54</v>
          </cell>
          <cell r="I7081">
            <v>0.44540000000000002</v>
          </cell>
          <cell r="J7081">
            <v>40082</v>
          </cell>
          <cell r="K7081">
            <v>40781</v>
          </cell>
          <cell r="L7081">
            <v>106200</v>
          </cell>
        </row>
        <row r="7082">
          <cell r="B7082">
            <v>50000000</v>
          </cell>
          <cell r="C7082">
            <v>40044</v>
          </cell>
          <cell r="D7082" t="str">
            <v>A</v>
          </cell>
          <cell r="E7082" t="str">
            <v>T</v>
          </cell>
          <cell r="F7082">
            <v>43368842.979999997</v>
          </cell>
          <cell r="G7082">
            <v>5021606</v>
          </cell>
          <cell r="H7082">
            <v>35.94</v>
          </cell>
          <cell r="I7082">
            <v>0.3594</v>
          </cell>
          <cell r="J7082">
            <v>40082</v>
          </cell>
          <cell r="K7082">
            <v>40416</v>
          </cell>
          <cell r="L7082">
            <v>1325000</v>
          </cell>
        </row>
        <row r="7083">
          <cell r="B7083">
            <v>5000000</v>
          </cell>
          <cell r="C7083">
            <v>40044</v>
          </cell>
          <cell r="F7083">
            <v>3177533.41</v>
          </cell>
          <cell r="G7083">
            <v>318326</v>
          </cell>
          <cell r="H7083">
            <v>44.54</v>
          </cell>
          <cell r="I7083">
            <v>0.44540000000000002</v>
          </cell>
          <cell r="J7083">
            <v>40082</v>
          </cell>
          <cell r="K7083">
            <v>40781</v>
          </cell>
          <cell r="L7083">
            <v>132750</v>
          </cell>
        </row>
        <row r="7084">
          <cell r="B7084">
            <v>21000000</v>
          </cell>
          <cell r="C7084">
            <v>40044</v>
          </cell>
          <cell r="F7084">
            <v>16565246.960000001</v>
          </cell>
          <cell r="G7084">
            <v>961282</v>
          </cell>
          <cell r="H7084">
            <v>35.950000000000003</v>
          </cell>
          <cell r="I7084">
            <v>0.35950000000000004</v>
          </cell>
          <cell r="J7084">
            <v>40082</v>
          </cell>
          <cell r="K7084">
            <v>41147</v>
          </cell>
          <cell r="L7084">
            <v>409500</v>
          </cell>
        </row>
        <row r="7085">
          <cell r="B7085">
            <v>3000000</v>
          </cell>
          <cell r="C7085">
            <v>40044</v>
          </cell>
          <cell r="F7085">
            <v>1922260.3</v>
          </cell>
          <cell r="G7085">
            <v>190996</v>
          </cell>
          <cell r="H7085">
            <v>44.54</v>
          </cell>
          <cell r="I7085">
            <v>0.44540000000000002</v>
          </cell>
          <cell r="J7085">
            <v>40082</v>
          </cell>
          <cell r="K7085">
            <v>40781</v>
          </cell>
          <cell r="L7085">
            <v>79650</v>
          </cell>
        </row>
        <row r="7086">
          <cell r="B7086">
            <v>6000000</v>
          </cell>
          <cell r="C7086">
            <v>40044</v>
          </cell>
          <cell r="D7086" t="str">
            <v>A</v>
          </cell>
          <cell r="E7086" t="str">
            <v>S</v>
          </cell>
          <cell r="F7086">
            <v>6373557.4100000001</v>
          </cell>
          <cell r="G7086">
            <v>381991</v>
          </cell>
          <cell r="H7086">
            <v>44.54</v>
          </cell>
          <cell r="I7086">
            <v>0.44540000000000002</v>
          </cell>
          <cell r="J7086">
            <v>40082</v>
          </cell>
          <cell r="K7086">
            <v>40781</v>
          </cell>
          <cell r="L7086">
            <v>159300</v>
          </cell>
        </row>
        <row r="7087">
          <cell r="B7087">
            <v>3000000</v>
          </cell>
          <cell r="C7087">
            <v>40044</v>
          </cell>
          <cell r="D7087" t="str">
            <v>A</v>
          </cell>
          <cell r="E7087" t="str">
            <v>S</v>
          </cell>
          <cell r="F7087">
            <v>2681709.27</v>
          </cell>
          <cell r="G7087">
            <v>305494</v>
          </cell>
          <cell r="H7087">
            <v>38.729999999999997</v>
          </cell>
          <cell r="I7087">
            <v>0.38729999999999998</v>
          </cell>
          <cell r="J7087">
            <v>40082</v>
          </cell>
          <cell r="K7087">
            <v>40416</v>
          </cell>
          <cell r="L7087">
            <v>79500</v>
          </cell>
        </row>
        <row r="7088">
          <cell r="B7088">
            <v>3000000</v>
          </cell>
          <cell r="C7088">
            <v>40044</v>
          </cell>
          <cell r="F7088">
            <v>308936.99</v>
          </cell>
          <cell r="G7088">
            <v>305494</v>
          </cell>
          <cell r="H7088">
            <v>38.729999999999997</v>
          </cell>
          <cell r="I7088">
            <v>0.38729999999999998</v>
          </cell>
          <cell r="J7088">
            <v>40082</v>
          </cell>
          <cell r="K7088">
            <v>40416</v>
          </cell>
          <cell r="L7088">
            <v>79500</v>
          </cell>
        </row>
        <row r="7089">
          <cell r="B7089">
            <v>5000000</v>
          </cell>
          <cell r="C7089">
            <v>40044</v>
          </cell>
          <cell r="D7089" t="str">
            <v>A</v>
          </cell>
          <cell r="E7089" t="str">
            <v>T</v>
          </cell>
          <cell r="F7089">
            <v>5200427.4800000004</v>
          </cell>
          <cell r="G7089">
            <v>509157</v>
          </cell>
          <cell r="H7089">
            <v>38.729999999999997</v>
          </cell>
          <cell r="I7089">
            <v>0.38729999999999998</v>
          </cell>
          <cell r="J7089">
            <v>40082</v>
          </cell>
          <cell r="K7089">
            <v>40416</v>
          </cell>
          <cell r="L7089">
            <v>132500</v>
          </cell>
        </row>
        <row r="7090">
          <cell r="B7090">
            <v>4000000</v>
          </cell>
          <cell r="C7090">
            <v>40044</v>
          </cell>
          <cell r="E7090" t="str">
            <v>R</v>
          </cell>
          <cell r="F7090">
            <v>4350468.3899999997</v>
          </cell>
          <cell r="G7090">
            <v>254661</v>
          </cell>
          <cell r="H7090">
            <v>44.54</v>
          </cell>
          <cell r="I7090">
            <v>0.44540000000000002</v>
          </cell>
          <cell r="J7090">
            <v>40082</v>
          </cell>
          <cell r="K7090">
            <v>40781</v>
          </cell>
          <cell r="L7090">
            <v>106200</v>
          </cell>
        </row>
        <row r="7091">
          <cell r="B7091">
            <v>5000000</v>
          </cell>
          <cell r="C7091">
            <v>40044</v>
          </cell>
          <cell r="F7091">
            <v>2921859.56</v>
          </cell>
          <cell r="G7091">
            <v>318326</v>
          </cell>
          <cell r="H7091">
            <v>44.54</v>
          </cell>
          <cell r="I7091">
            <v>0.44540000000000002</v>
          </cell>
          <cell r="J7091">
            <v>40082</v>
          </cell>
          <cell r="K7091">
            <v>40781</v>
          </cell>
          <cell r="L7091">
            <v>132750</v>
          </cell>
        </row>
        <row r="7092">
          <cell r="B7092">
            <v>3500000</v>
          </cell>
          <cell r="C7092">
            <v>40044</v>
          </cell>
          <cell r="E7092" t="str">
            <v>Q</v>
          </cell>
          <cell r="F7092">
            <v>3097345.18</v>
          </cell>
          <cell r="G7092">
            <v>264444</v>
          </cell>
          <cell r="H7092">
            <v>41.5</v>
          </cell>
          <cell r="I7092">
            <v>0.41499999999999998</v>
          </cell>
          <cell r="J7092">
            <v>40082</v>
          </cell>
          <cell r="K7092">
            <v>40600</v>
          </cell>
          <cell r="L7092">
            <v>92750</v>
          </cell>
        </row>
        <row r="7093">
          <cell r="B7093">
            <v>6000000</v>
          </cell>
          <cell r="C7093">
            <v>40044</v>
          </cell>
          <cell r="E7093" t="str">
            <v>P</v>
          </cell>
          <cell r="F7093">
            <v>1445191.77</v>
          </cell>
          <cell r="G7093">
            <v>610988</v>
          </cell>
          <cell r="H7093">
            <v>38.729999999999997</v>
          </cell>
          <cell r="I7093">
            <v>0.38729999999999998</v>
          </cell>
          <cell r="J7093">
            <v>40082</v>
          </cell>
          <cell r="K7093">
            <v>40416</v>
          </cell>
          <cell r="L7093">
            <v>159000</v>
          </cell>
        </row>
        <row r="7094">
          <cell r="B7094">
            <v>35000000</v>
          </cell>
          <cell r="C7094">
            <v>40044</v>
          </cell>
          <cell r="F7094">
            <v>28706684.07</v>
          </cell>
          <cell r="G7094">
            <v>1602137</v>
          </cell>
          <cell r="H7094">
            <v>35.950000000000003</v>
          </cell>
          <cell r="I7094">
            <v>0.35950000000000004</v>
          </cell>
          <cell r="J7094">
            <v>40082</v>
          </cell>
          <cell r="K7094">
            <v>41147</v>
          </cell>
          <cell r="L7094">
            <v>682500</v>
          </cell>
        </row>
        <row r="7095">
          <cell r="B7095">
            <v>5000000</v>
          </cell>
          <cell r="C7095">
            <v>40044</v>
          </cell>
          <cell r="D7095" t="str">
            <v>A</v>
          </cell>
          <cell r="E7095" t="str">
            <v>Q</v>
          </cell>
          <cell r="F7095">
            <v>4430655.6900000004</v>
          </cell>
          <cell r="G7095">
            <v>287840</v>
          </cell>
          <cell r="H7095">
            <v>33.19</v>
          </cell>
          <cell r="I7095">
            <v>0.33189999999999997</v>
          </cell>
          <cell r="J7095">
            <v>40082</v>
          </cell>
          <cell r="K7095">
            <v>40781</v>
          </cell>
          <cell r="L7095">
            <v>132250</v>
          </cell>
        </row>
        <row r="7096">
          <cell r="B7096">
            <v>35500000</v>
          </cell>
          <cell r="C7096">
            <v>40044</v>
          </cell>
          <cell r="F7096">
            <v>24403047.190000001</v>
          </cell>
          <cell r="G7096">
            <v>2096937</v>
          </cell>
          <cell r="H7096">
            <v>36.04</v>
          </cell>
          <cell r="I7096">
            <v>0.3604</v>
          </cell>
          <cell r="J7096">
            <v>40082</v>
          </cell>
          <cell r="K7096">
            <v>40781</v>
          </cell>
          <cell r="L7096">
            <v>942525</v>
          </cell>
        </row>
        <row r="7097">
          <cell r="B7097">
            <v>4000000</v>
          </cell>
          <cell r="C7097">
            <v>40044</v>
          </cell>
          <cell r="F7097">
            <v>3473346.59</v>
          </cell>
          <cell r="G7097">
            <v>254661</v>
          </cell>
          <cell r="H7097">
            <v>44.54</v>
          </cell>
          <cell r="I7097">
            <v>0.44540000000000002</v>
          </cell>
          <cell r="J7097">
            <v>40082</v>
          </cell>
          <cell r="K7097">
            <v>40781</v>
          </cell>
          <cell r="L7097">
            <v>106200</v>
          </cell>
        </row>
        <row r="7098">
          <cell r="B7098">
            <v>6000000</v>
          </cell>
          <cell r="C7098">
            <v>40044</v>
          </cell>
          <cell r="F7098">
            <v>3310409.35</v>
          </cell>
          <cell r="G7098">
            <v>453332</v>
          </cell>
          <cell r="H7098">
            <v>41.5</v>
          </cell>
          <cell r="I7098">
            <v>0.41499999999999998</v>
          </cell>
          <cell r="J7098">
            <v>40082</v>
          </cell>
          <cell r="K7098">
            <v>40600</v>
          </cell>
          <cell r="L7098">
            <v>159000</v>
          </cell>
        </row>
        <row r="7099">
          <cell r="B7099">
            <v>4000000</v>
          </cell>
          <cell r="C7099">
            <v>40044</v>
          </cell>
          <cell r="F7099">
            <v>3082487.21</v>
          </cell>
          <cell r="G7099">
            <v>166711</v>
          </cell>
          <cell r="H7099">
            <v>28.58</v>
          </cell>
          <cell r="I7099">
            <v>0.2858</v>
          </cell>
          <cell r="J7099">
            <v>40082</v>
          </cell>
          <cell r="K7099">
            <v>41147</v>
          </cell>
          <cell r="L7099">
            <v>57600</v>
          </cell>
        </row>
        <row r="7100">
          <cell r="B7100">
            <v>5000000</v>
          </cell>
          <cell r="C7100">
            <v>40044</v>
          </cell>
          <cell r="F7100">
            <v>2660357.75</v>
          </cell>
          <cell r="G7100">
            <v>377777</v>
          </cell>
          <cell r="H7100">
            <v>41.5</v>
          </cell>
          <cell r="I7100">
            <v>0.41499999999999998</v>
          </cell>
          <cell r="J7100">
            <v>40082</v>
          </cell>
          <cell r="K7100">
            <v>40600</v>
          </cell>
          <cell r="L7100">
            <v>132500</v>
          </cell>
        </row>
        <row r="7101">
          <cell r="B7101">
            <v>5000000</v>
          </cell>
          <cell r="C7101">
            <v>40044</v>
          </cell>
          <cell r="F7101">
            <v>2300891.27</v>
          </cell>
          <cell r="G7101">
            <v>377777</v>
          </cell>
          <cell r="H7101">
            <v>41.5</v>
          </cell>
          <cell r="I7101">
            <v>0.41499999999999998</v>
          </cell>
          <cell r="J7101">
            <v>40082</v>
          </cell>
          <cell r="K7101">
            <v>40600</v>
          </cell>
          <cell r="L7101">
            <v>132500</v>
          </cell>
        </row>
        <row r="7102">
          <cell r="B7102">
            <v>4800000</v>
          </cell>
          <cell r="C7102">
            <v>40044</v>
          </cell>
          <cell r="E7102" t="str">
            <v>Q</v>
          </cell>
          <cell r="F7102">
            <v>4073690.82</v>
          </cell>
          <cell r="G7102">
            <v>362665</v>
          </cell>
          <cell r="H7102">
            <v>41.5</v>
          </cell>
          <cell r="I7102">
            <v>0.41499999999999998</v>
          </cell>
          <cell r="J7102">
            <v>40082</v>
          </cell>
          <cell r="K7102">
            <v>40600</v>
          </cell>
          <cell r="L7102">
            <v>127200</v>
          </cell>
        </row>
        <row r="7103">
          <cell r="B7103">
            <v>38500000</v>
          </cell>
          <cell r="C7103">
            <v>40044</v>
          </cell>
          <cell r="F7103">
            <v>30415431.489999998</v>
          </cell>
          <cell r="G7103">
            <v>1762350</v>
          </cell>
          <cell r="H7103">
            <v>35.950000000000003</v>
          </cell>
          <cell r="I7103">
            <v>0.35950000000000004</v>
          </cell>
          <cell r="J7103">
            <v>40082</v>
          </cell>
          <cell r="K7103">
            <v>41147</v>
          </cell>
          <cell r="L7103">
            <v>750750</v>
          </cell>
        </row>
        <row r="7104">
          <cell r="B7104">
            <v>10000000</v>
          </cell>
          <cell r="C7104">
            <v>40044</v>
          </cell>
          <cell r="F7104">
            <v>6379975.8700000001</v>
          </cell>
          <cell r="G7104">
            <v>636651</v>
          </cell>
          <cell r="H7104">
            <v>44.54</v>
          </cell>
          <cell r="I7104">
            <v>0.44540000000000002</v>
          </cell>
          <cell r="J7104">
            <v>40082</v>
          </cell>
          <cell r="K7104">
            <v>40781</v>
          </cell>
          <cell r="L7104">
            <v>265500</v>
          </cell>
        </row>
        <row r="7105">
          <cell r="B7105">
            <v>3000000</v>
          </cell>
          <cell r="C7105">
            <v>40044</v>
          </cell>
          <cell r="F7105">
            <v>316462.31</v>
          </cell>
          <cell r="G7105">
            <v>305494</v>
          </cell>
          <cell r="H7105">
            <v>38.729999999999997</v>
          </cell>
          <cell r="I7105">
            <v>0.38729999999999998</v>
          </cell>
          <cell r="J7105">
            <v>40082</v>
          </cell>
          <cell r="K7105">
            <v>40416</v>
          </cell>
          <cell r="L7105">
            <v>79500</v>
          </cell>
        </row>
        <row r="7106">
          <cell r="B7106">
            <v>6000000</v>
          </cell>
          <cell r="C7106">
            <v>40044</v>
          </cell>
          <cell r="E7106" t="str">
            <v>P</v>
          </cell>
          <cell r="F7106">
            <v>2055717.87</v>
          </cell>
          <cell r="G7106">
            <v>610988</v>
          </cell>
          <cell r="H7106">
            <v>38.729999999999997</v>
          </cell>
          <cell r="I7106">
            <v>0.38729999999999998</v>
          </cell>
          <cell r="J7106">
            <v>40082</v>
          </cell>
          <cell r="K7106">
            <v>40416</v>
          </cell>
          <cell r="L7106">
            <v>159000</v>
          </cell>
        </row>
        <row r="7107">
          <cell r="B7107">
            <v>3000000</v>
          </cell>
          <cell r="C7107">
            <v>40044</v>
          </cell>
          <cell r="F7107">
            <v>1830792.62</v>
          </cell>
          <cell r="G7107">
            <v>172704</v>
          </cell>
          <cell r="H7107">
            <v>33.19</v>
          </cell>
          <cell r="I7107">
            <v>0.33189999999999997</v>
          </cell>
          <cell r="J7107">
            <v>40082</v>
          </cell>
          <cell r="K7107">
            <v>40781</v>
          </cell>
          <cell r="L7107">
            <v>79350</v>
          </cell>
        </row>
        <row r="7108">
          <cell r="B7108">
            <v>4000000</v>
          </cell>
          <cell r="C7108">
            <v>40044</v>
          </cell>
          <cell r="F7108">
            <v>2538061.4300000002</v>
          </cell>
          <cell r="G7108">
            <v>254661</v>
          </cell>
          <cell r="H7108">
            <v>44.54</v>
          </cell>
          <cell r="I7108">
            <v>0.44540000000000002</v>
          </cell>
          <cell r="J7108">
            <v>40082</v>
          </cell>
          <cell r="K7108">
            <v>40781</v>
          </cell>
          <cell r="L7108">
            <v>106200</v>
          </cell>
        </row>
        <row r="7109">
          <cell r="B7109">
            <v>37000000</v>
          </cell>
          <cell r="C7109">
            <v>40044</v>
          </cell>
          <cell r="F7109">
            <v>29255997.579999998</v>
          </cell>
          <cell r="G7109">
            <v>1693687</v>
          </cell>
          <cell r="H7109">
            <v>35.950000000000003</v>
          </cell>
          <cell r="I7109">
            <v>0.35950000000000004</v>
          </cell>
          <cell r="J7109">
            <v>40082</v>
          </cell>
          <cell r="K7109">
            <v>41147</v>
          </cell>
          <cell r="L7109">
            <v>721500</v>
          </cell>
        </row>
        <row r="7110">
          <cell r="B7110">
            <v>8000000</v>
          </cell>
          <cell r="C7110">
            <v>40044</v>
          </cell>
          <cell r="F7110">
            <v>5524074.9000000004</v>
          </cell>
          <cell r="G7110">
            <v>393867</v>
          </cell>
          <cell r="H7110">
            <v>32.72</v>
          </cell>
          <cell r="I7110">
            <v>0.32719999999999999</v>
          </cell>
          <cell r="J7110">
            <v>40082</v>
          </cell>
          <cell r="K7110">
            <v>40965</v>
          </cell>
          <cell r="L7110">
            <v>195200</v>
          </cell>
        </row>
        <row r="7111">
          <cell r="B7111">
            <v>36000000</v>
          </cell>
          <cell r="C7111">
            <v>40044</v>
          </cell>
          <cell r="F7111">
            <v>28412495.16</v>
          </cell>
          <cell r="G7111">
            <v>1647912</v>
          </cell>
          <cell r="H7111">
            <v>35.950000000000003</v>
          </cell>
          <cell r="I7111">
            <v>0.35950000000000004</v>
          </cell>
          <cell r="J7111">
            <v>40082</v>
          </cell>
          <cell r="K7111">
            <v>41147</v>
          </cell>
          <cell r="L7111">
            <v>702000</v>
          </cell>
        </row>
        <row r="7112">
          <cell r="B7112">
            <v>3000000</v>
          </cell>
          <cell r="C7112">
            <v>40044</v>
          </cell>
          <cell r="F7112">
            <v>634612.74</v>
          </cell>
          <cell r="G7112">
            <v>297696</v>
          </cell>
          <cell r="H7112">
            <v>33.53</v>
          </cell>
          <cell r="I7112">
            <v>0.33529999999999999</v>
          </cell>
          <cell r="J7112">
            <v>40082</v>
          </cell>
          <cell r="K7112">
            <v>40416</v>
          </cell>
          <cell r="L7112">
            <v>79200</v>
          </cell>
        </row>
        <row r="7113">
          <cell r="B7113">
            <v>47000000</v>
          </cell>
          <cell r="C7113">
            <v>40044</v>
          </cell>
          <cell r="F7113">
            <v>33974511.840000004</v>
          </cell>
          <cell r="G7113">
            <v>2398681</v>
          </cell>
          <cell r="H7113">
            <v>36.03</v>
          </cell>
          <cell r="I7113">
            <v>0.36030000000000001</v>
          </cell>
          <cell r="J7113">
            <v>40082</v>
          </cell>
          <cell r="K7113">
            <v>40965</v>
          </cell>
          <cell r="L7113">
            <v>1151500</v>
          </cell>
        </row>
        <row r="7114">
          <cell r="B7114">
            <v>30000000</v>
          </cell>
          <cell r="C7114">
            <v>40044</v>
          </cell>
          <cell r="F7114">
            <v>21699599.640000001</v>
          </cell>
          <cell r="G7114">
            <v>1531073</v>
          </cell>
          <cell r="H7114">
            <v>36.03</v>
          </cell>
          <cell r="I7114">
            <v>0.36030000000000001</v>
          </cell>
          <cell r="J7114">
            <v>40082</v>
          </cell>
          <cell r="K7114">
            <v>40965</v>
          </cell>
          <cell r="L7114">
            <v>735000</v>
          </cell>
        </row>
        <row r="7115">
          <cell r="B7115">
            <v>6600000</v>
          </cell>
          <cell r="C7115">
            <v>40044</v>
          </cell>
          <cell r="F7115">
            <v>2897649.7</v>
          </cell>
          <cell r="G7115">
            <v>458404</v>
          </cell>
          <cell r="H7115">
            <v>29.57</v>
          </cell>
          <cell r="I7115">
            <v>0.29570000000000002</v>
          </cell>
          <cell r="J7115">
            <v>40082</v>
          </cell>
          <cell r="K7115">
            <v>40600</v>
          </cell>
          <cell r="L7115">
            <v>108240</v>
          </cell>
        </row>
        <row r="7116">
          <cell r="B7116">
            <v>25905000</v>
          </cell>
          <cell r="C7116">
            <v>40044</v>
          </cell>
          <cell r="F7116">
            <v>2437062.23</v>
          </cell>
          <cell r="G7116">
            <v>2415222</v>
          </cell>
          <cell r="H7116">
            <v>21.25</v>
          </cell>
          <cell r="I7116">
            <v>0.21249999999999999</v>
          </cell>
          <cell r="J7116">
            <v>40082</v>
          </cell>
          <cell r="K7116">
            <v>40416</v>
          </cell>
        </row>
        <row r="7117">
          <cell r="B7117">
            <v>40000000</v>
          </cell>
          <cell r="C7117">
            <v>40044</v>
          </cell>
          <cell r="F7117">
            <v>31464636.379999999</v>
          </cell>
          <cell r="G7117">
            <v>1831013</v>
          </cell>
          <cell r="H7117">
            <v>35.950000000000003</v>
          </cell>
          <cell r="I7117">
            <v>0.35950000000000004</v>
          </cell>
          <cell r="J7117">
            <v>40082</v>
          </cell>
          <cell r="K7117">
            <v>41147</v>
          </cell>
          <cell r="L7117">
            <v>780000</v>
          </cell>
        </row>
        <row r="7118">
          <cell r="B7118">
            <v>6000000</v>
          </cell>
          <cell r="C7118">
            <v>40044</v>
          </cell>
          <cell r="E7118" t="str">
            <v>P</v>
          </cell>
          <cell r="F7118">
            <v>2604249.4500000002</v>
          </cell>
          <cell r="G7118">
            <v>610988</v>
          </cell>
          <cell r="H7118">
            <v>38.729999999999997</v>
          </cell>
          <cell r="I7118">
            <v>0.38729999999999998</v>
          </cell>
          <cell r="J7118">
            <v>40082</v>
          </cell>
          <cell r="K7118">
            <v>40416</v>
          </cell>
          <cell r="L7118">
            <v>159000</v>
          </cell>
        </row>
        <row r="7119">
          <cell r="B7119">
            <v>4500000</v>
          </cell>
          <cell r="C7119">
            <v>40044</v>
          </cell>
          <cell r="D7119" t="str">
            <v>A</v>
          </cell>
          <cell r="E7119" t="str">
            <v>S</v>
          </cell>
          <cell r="F7119">
            <v>4097458.46</v>
          </cell>
          <cell r="G7119">
            <v>312548</v>
          </cell>
          <cell r="H7119">
            <v>29.57</v>
          </cell>
          <cell r="I7119">
            <v>0.29570000000000002</v>
          </cell>
          <cell r="J7119">
            <v>40082</v>
          </cell>
          <cell r="K7119">
            <v>40600</v>
          </cell>
          <cell r="L7119">
            <v>73800</v>
          </cell>
        </row>
        <row r="7120">
          <cell r="B7120">
            <v>50000000</v>
          </cell>
          <cell r="C7120">
            <v>40044</v>
          </cell>
          <cell r="F7120">
            <v>39187763.829999998</v>
          </cell>
          <cell r="G7120">
            <v>2288767</v>
          </cell>
          <cell r="H7120">
            <v>35.950000000000003</v>
          </cell>
          <cell r="I7120">
            <v>0.35950000000000004</v>
          </cell>
          <cell r="J7120">
            <v>40082</v>
          </cell>
          <cell r="K7120">
            <v>41147</v>
          </cell>
          <cell r="L7120">
            <v>975000</v>
          </cell>
        </row>
        <row r="7121">
          <cell r="B7121">
            <v>4000000</v>
          </cell>
          <cell r="C7121">
            <v>40044</v>
          </cell>
          <cell r="F7121">
            <v>2536414.46</v>
          </cell>
          <cell r="G7121">
            <v>254661</v>
          </cell>
          <cell r="H7121">
            <v>44.54</v>
          </cell>
          <cell r="I7121">
            <v>0.44540000000000002</v>
          </cell>
          <cell r="J7121">
            <v>40082</v>
          </cell>
          <cell r="K7121">
            <v>40781</v>
          </cell>
          <cell r="L7121">
            <v>106200</v>
          </cell>
        </row>
        <row r="7122">
          <cell r="B7122">
            <v>5000000</v>
          </cell>
          <cell r="C7122">
            <v>40044</v>
          </cell>
          <cell r="F7122">
            <v>2190420.2000000002</v>
          </cell>
          <cell r="G7122">
            <v>347276</v>
          </cell>
          <cell r="H7122">
            <v>29.57</v>
          </cell>
          <cell r="I7122">
            <v>0.29570000000000002</v>
          </cell>
          <cell r="J7122">
            <v>40082</v>
          </cell>
          <cell r="K7122">
            <v>40600</v>
          </cell>
          <cell r="L7122">
            <v>82000</v>
          </cell>
        </row>
        <row r="7123">
          <cell r="B7123">
            <v>5500000</v>
          </cell>
          <cell r="C7123">
            <v>40044</v>
          </cell>
          <cell r="F7123">
            <v>4415309.7699999996</v>
          </cell>
          <cell r="G7123">
            <v>320840</v>
          </cell>
          <cell r="H7123">
            <v>48.86</v>
          </cell>
          <cell r="I7123">
            <v>0.48859999999999998</v>
          </cell>
          <cell r="J7123">
            <v>40082</v>
          </cell>
          <cell r="K7123">
            <v>40965</v>
          </cell>
          <cell r="L7123">
            <v>134750</v>
          </cell>
        </row>
        <row r="7124">
          <cell r="B7124">
            <v>10000000</v>
          </cell>
          <cell r="C7124">
            <v>40044</v>
          </cell>
          <cell r="F7124">
            <v>6091029.4000000004</v>
          </cell>
          <cell r="G7124">
            <v>555686</v>
          </cell>
          <cell r="H7124">
            <v>29.33</v>
          </cell>
          <cell r="I7124">
            <v>0.29330000000000001</v>
          </cell>
          <cell r="J7124">
            <v>40082</v>
          </cell>
          <cell r="K7124">
            <v>40781</v>
          </cell>
          <cell r="L7124">
            <v>164500</v>
          </cell>
        </row>
        <row r="7125">
          <cell r="B7125">
            <v>32000000</v>
          </cell>
          <cell r="C7125">
            <v>40044</v>
          </cell>
          <cell r="F7125">
            <v>25151456.32</v>
          </cell>
          <cell r="G7125">
            <v>1464811</v>
          </cell>
          <cell r="H7125">
            <v>35.950000000000003</v>
          </cell>
          <cell r="I7125">
            <v>0.35950000000000004</v>
          </cell>
          <cell r="J7125">
            <v>40082</v>
          </cell>
          <cell r="K7125">
            <v>41147</v>
          </cell>
          <cell r="L7125">
            <v>624000</v>
          </cell>
        </row>
        <row r="7126">
          <cell r="B7126">
            <v>6000000</v>
          </cell>
          <cell r="C7126">
            <v>40044</v>
          </cell>
          <cell r="D7126" t="str">
            <v>A</v>
          </cell>
          <cell r="E7126" t="str">
            <v>T</v>
          </cell>
          <cell r="F7126">
            <v>6267927.5300000003</v>
          </cell>
          <cell r="G7126">
            <v>453332</v>
          </cell>
          <cell r="H7126">
            <v>41.5</v>
          </cell>
          <cell r="I7126">
            <v>0.41499999999999998</v>
          </cell>
          <cell r="J7126">
            <v>40082</v>
          </cell>
          <cell r="K7126">
            <v>40600</v>
          </cell>
          <cell r="L7126">
            <v>159000</v>
          </cell>
        </row>
        <row r="7127">
          <cell r="B7127">
            <v>28000000</v>
          </cell>
          <cell r="C7127">
            <v>40044</v>
          </cell>
          <cell r="F7127">
            <v>22078772.289999999</v>
          </cell>
          <cell r="G7127">
            <v>1281709</v>
          </cell>
          <cell r="H7127">
            <v>35.950000000000003</v>
          </cell>
          <cell r="I7127">
            <v>0.35950000000000004</v>
          </cell>
          <cell r="J7127">
            <v>40082</v>
          </cell>
          <cell r="K7127">
            <v>41147</v>
          </cell>
          <cell r="L7127">
            <v>546000</v>
          </cell>
        </row>
        <row r="7128">
          <cell r="B7128">
            <v>4500000</v>
          </cell>
          <cell r="C7128">
            <v>40044</v>
          </cell>
          <cell r="F7128">
            <v>2589523.4500000002</v>
          </cell>
          <cell r="G7128">
            <v>339999</v>
          </cell>
          <cell r="H7128">
            <v>41.5</v>
          </cell>
          <cell r="I7128">
            <v>0.41499999999999998</v>
          </cell>
          <cell r="J7128">
            <v>40082</v>
          </cell>
          <cell r="K7128">
            <v>40600</v>
          </cell>
          <cell r="L7128">
            <v>119250</v>
          </cell>
        </row>
        <row r="7129">
          <cell r="B7129">
            <v>26000000</v>
          </cell>
          <cell r="C7129">
            <v>40044</v>
          </cell>
          <cell r="F7129">
            <v>17923245.93</v>
          </cell>
          <cell r="G7129">
            <v>1535785</v>
          </cell>
          <cell r="H7129">
            <v>36.04</v>
          </cell>
          <cell r="I7129">
            <v>0.3604</v>
          </cell>
          <cell r="J7129">
            <v>40082</v>
          </cell>
          <cell r="K7129">
            <v>40781</v>
          </cell>
          <cell r="L7129">
            <v>690300</v>
          </cell>
        </row>
        <row r="7130">
          <cell r="B7130">
            <v>4500000</v>
          </cell>
          <cell r="C7130">
            <v>40044</v>
          </cell>
          <cell r="E7130" t="str">
            <v>R</v>
          </cell>
          <cell r="F7130">
            <v>4482259.75</v>
          </cell>
          <cell r="G7130">
            <v>286493</v>
          </cell>
          <cell r="H7130">
            <v>44.54</v>
          </cell>
          <cell r="I7130">
            <v>0.44540000000000002</v>
          </cell>
          <cell r="J7130">
            <v>40082</v>
          </cell>
          <cell r="K7130">
            <v>40781</v>
          </cell>
          <cell r="L7130">
            <v>119475</v>
          </cell>
        </row>
        <row r="7131">
          <cell r="B7131">
            <v>25500000</v>
          </cell>
          <cell r="C7131">
            <v>40044</v>
          </cell>
          <cell r="F7131">
            <v>15899357.84</v>
          </cell>
          <cell r="G7131">
            <v>1506250</v>
          </cell>
          <cell r="H7131">
            <v>36.04</v>
          </cell>
          <cell r="I7131">
            <v>0.3604</v>
          </cell>
          <cell r="J7131">
            <v>40082</v>
          </cell>
          <cell r="K7131">
            <v>40781</v>
          </cell>
          <cell r="L7131">
            <v>677025</v>
          </cell>
        </row>
        <row r="7132">
          <cell r="B7132">
            <v>32000000</v>
          </cell>
          <cell r="C7132">
            <v>40044</v>
          </cell>
          <cell r="F7132">
            <v>25264280.399999999</v>
          </cell>
          <cell r="G7132">
            <v>1464811</v>
          </cell>
          <cell r="H7132">
            <v>35.950000000000003</v>
          </cell>
          <cell r="I7132">
            <v>0.35950000000000004</v>
          </cell>
          <cell r="J7132">
            <v>40082</v>
          </cell>
          <cell r="K7132">
            <v>41147</v>
          </cell>
          <cell r="L7132">
            <v>624000</v>
          </cell>
        </row>
        <row r="7133">
          <cell r="B7133">
            <v>42000000</v>
          </cell>
          <cell r="C7133">
            <v>40044</v>
          </cell>
          <cell r="F7133">
            <v>25741085.170000002</v>
          </cell>
          <cell r="G7133">
            <v>2480883</v>
          </cell>
          <cell r="H7133">
            <v>36.04</v>
          </cell>
          <cell r="I7133">
            <v>0.3604</v>
          </cell>
          <cell r="J7133">
            <v>40082</v>
          </cell>
          <cell r="K7133">
            <v>40781</v>
          </cell>
          <cell r="L7133">
            <v>1115100</v>
          </cell>
        </row>
        <row r="7134">
          <cell r="B7134">
            <v>24000000</v>
          </cell>
          <cell r="C7134">
            <v>40044</v>
          </cell>
          <cell r="F7134">
            <v>18916580.09</v>
          </cell>
          <cell r="G7134">
            <v>1098608</v>
          </cell>
          <cell r="H7134">
            <v>35.950000000000003</v>
          </cell>
          <cell r="I7134">
            <v>0.35950000000000004</v>
          </cell>
          <cell r="J7134">
            <v>40082</v>
          </cell>
          <cell r="K7134">
            <v>41147</v>
          </cell>
          <cell r="L7134">
            <v>468000</v>
          </cell>
        </row>
        <row r="7135">
          <cell r="B7135">
            <v>20000000</v>
          </cell>
          <cell r="C7135">
            <v>40044</v>
          </cell>
          <cell r="F7135">
            <v>12538249.859999999</v>
          </cell>
          <cell r="G7135">
            <v>1181373</v>
          </cell>
          <cell r="H7135">
            <v>36.04</v>
          </cell>
          <cell r="I7135">
            <v>0.3604</v>
          </cell>
          <cell r="J7135">
            <v>40082</v>
          </cell>
          <cell r="K7135">
            <v>40781</v>
          </cell>
          <cell r="L7135">
            <v>531000</v>
          </cell>
        </row>
        <row r="7136">
          <cell r="B7136">
            <v>5000000</v>
          </cell>
          <cell r="C7136">
            <v>40044</v>
          </cell>
          <cell r="D7136" t="str">
            <v>A</v>
          </cell>
          <cell r="E7136" t="str">
            <v>T</v>
          </cell>
          <cell r="F7136">
            <v>5286167.2300000004</v>
          </cell>
          <cell r="G7136">
            <v>509157</v>
          </cell>
          <cell r="H7136">
            <v>38.729999999999997</v>
          </cell>
          <cell r="I7136">
            <v>0.38729999999999998</v>
          </cell>
          <cell r="J7136">
            <v>40082</v>
          </cell>
          <cell r="K7136">
            <v>40416</v>
          </cell>
          <cell r="L7136">
            <v>132500</v>
          </cell>
        </row>
        <row r="7137">
          <cell r="B7137">
            <v>5500000</v>
          </cell>
          <cell r="C7137">
            <v>40044</v>
          </cell>
          <cell r="F7137">
            <v>394162.73</v>
          </cell>
          <cell r="G7137">
            <v>560072</v>
          </cell>
          <cell r="H7137">
            <v>38.729999999999997</v>
          </cell>
          <cell r="I7137">
            <v>0.38729999999999998</v>
          </cell>
          <cell r="J7137">
            <v>40082</v>
          </cell>
          <cell r="K7137">
            <v>40416</v>
          </cell>
          <cell r="L7137">
            <v>145750</v>
          </cell>
        </row>
        <row r="7138">
          <cell r="B7138">
            <v>15000000</v>
          </cell>
          <cell r="C7138">
            <v>40044</v>
          </cell>
          <cell r="F7138">
            <v>1394274.66</v>
          </cell>
          <cell r="G7138">
            <v>1506482</v>
          </cell>
          <cell r="H7138">
            <v>35.94</v>
          </cell>
          <cell r="I7138">
            <v>0.3594</v>
          </cell>
          <cell r="J7138">
            <v>40082</v>
          </cell>
          <cell r="K7138">
            <v>40416</v>
          </cell>
          <cell r="L7138">
            <v>397500</v>
          </cell>
        </row>
        <row r="7139">
          <cell r="B7139">
            <v>4000000</v>
          </cell>
          <cell r="C7139">
            <v>40044</v>
          </cell>
          <cell r="F7139">
            <v>2557429.35</v>
          </cell>
          <cell r="G7139">
            <v>254661</v>
          </cell>
          <cell r="H7139">
            <v>44.54</v>
          </cell>
          <cell r="I7139">
            <v>0.44540000000000002</v>
          </cell>
          <cell r="J7139">
            <v>40082</v>
          </cell>
          <cell r="K7139">
            <v>40781</v>
          </cell>
          <cell r="L7139">
            <v>106200</v>
          </cell>
        </row>
        <row r="7140">
          <cell r="B7140">
            <v>5000000</v>
          </cell>
          <cell r="C7140">
            <v>40044</v>
          </cell>
          <cell r="F7140">
            <v>2213209.5299999998</v>
          </cell>
          <cell r="G7140">
            <v>377777</v>
          </cell>
          <cell r="H7140">
            <v>41.5</v>
          </cell>
          <cell r="I7140">
            <v>0.41499999999999998</v>
          </cell>
          <cell r="J7140">
            <v>40082</v>
          </cell>
          <cell r="K7140">
            <v>40600</v>
          </cell>
          <cell r="L7140">
            <v>132500</v>
          </cell>
        </row>
        <row r="7141">
          <cell r="B7141">
            <v>4500000</v>
          </cell>
          <cell r="C7141">
            <v>40044</v>
          </cell>
          <cell r="E7141" t="str">
            <v>Q</v>
          </cell>
          <cell r="F7141">
            <v>4041897.33</v>
          </cell>
          <cell r="G7141">
            <v>286493</v>
          </cell>
          <cell r="H7141">
            <v>44.54</v>
          </cell>
          <cell r="I7141">
            <v>0.44540000000000002</v>
          </cell>
          <cell r="J7141">
            <v>40082</v>
          </cell>
          <cell r="K7141">
            <v>40781</v>
          </cell>
          <cell r="L7141">
            <v>119475</v>
          </cell>
        </row>
        <row r="7142">
          <cell r="B7142">
            <v>4000000</v>
          </cell>
          <cell r="C7142">
            <v>40044</v>
          </cell>
          <cell r="F7142">
            <v>3138893.17</v>
          </cell>
          <cell r="G7142">
            <v>254661</v>
          </cell>
          <cell r="H7142">
            <v>44.54</v>
          </cell>
          <cell r="I7142">
            <v>0.44540000000000002</v>
          </cell>
          <cell r="J7142">
            <v>40082</v>
          </cell>
          <cell r="K7142">
            <v>40781</v>
          </cell>
          <cell r="L7142">
            <v>106200</v>
          </cell>
        </row>
        <row r="7143">
          <cell r="B7143">
            <v>4500000</v>
          </cell>
          <cell r="C7143">
            <v>40044</v>
          </cell>
          <cell r="F7143">
            <v>3152334.44</v>
          </cell>
          <cell r="G7143">
            <v>286493</v>
          </cell>
          <cell r="H7143">
            <v>44.54</v>
          </cell>
          <cell r="I7143">
            <v>0.44540000000000002</v>
          </cell>
          <cell r="J7143">
            <v>40082</v>
          </cell>
          <cell r="K7143">
            <v>40781</v>
          </cell>
          <cell r="L7143">
            <v>119475</v>
          </cell>
        </row>
        <row r="7144">
          <cell r="B7144">
            <v>3500000</v>
          </cell>
          <cell r="C7144">
            <v>40044</v>
          </cell>
          <cell r="F7144">
            <v>1580536.05</v>
          </cell>
          <cell r="G7144">
            <v>264444</v>
          </cell>
          <cell r="H7144">
            <v>41.5</v>
          </cell>
          <cell r="I7144">
            <v>0.41499999999999998</v>
          </cell>
          <cell r="J7144">
            <v>40082</v>
          </cell>
          <cell r="K7144">
            <v>40600</v>
          </cell>
          <cell r="L7144">
            <v>92750</v>
          </cell>
        </row>
        <row r="7145">
          <cell r="B7145">
            <v>10000000</v>
          </cell>
          <cell r="C7145">
            <v>40044</v>
          </cell>
          <cell r="G7145">
            <v>1018313</v>
          </cell>
          <cell r="H7145">
            <v>38.729999999999997</v>
          </cell>
          <cell r="I7145">
            <v>0.38729999999999998</v>
          </cell>
          <cell r="J7145">
            <v>40082</v>
          </cell>
          <cell r="K7145">
            <v>40416</v>
          </cell>
          <cell r="L7145">
            <v>265000</v>
          </cell>
        </row>
        <row r="7146">
          <cell r="B7146">
            <v>3000000</v>
          </cell>
          <cell r="C7146">
            <v>40044</v>
          </cell>
          <cell r="F7146">
            <v>1905492.08</v>
          </cell>
          <cell r="G7146">
            <v>190996</v>
          </cell>
          <cell r="H7146">
            <v>44.54</v>
          </cell>
          <cell r="I7146">
            <v>0.44540000000000002</v>
          </cell>
          <cell r="J7146">
            <v>40082</v>
          </cell>
          <cell r="K7146">
            <v>40781</v>
          </cell>
          <cell r="L7146">
            <v>79650</v>
          </cell>
        </row>
        <row r="7147">
          <cell r="B7147">
            <v>5000000</v>
          </cell>
          <cell r="C7147">
            <v>40044</v>
          </cell>
          <cell r="D7147" t="str">
            <v>A</v>
          </cell>
          <cell r="E7147" t="str">
            <v>S</v>
          </cell>
          <cell r="F7147">
            <v>5693624.7699999996</v>
          </cell>
          <cell r="G7147">
            <v>318326</v>
          </cell>
          <cell r="H7147">
            <v>44.54</v>
          </cell>
          <cell r="I7147">
            <v>0.44540000000000002</v>
          </cell>
          <cell r="J7147">
            <v>40082</v>
          </cell>
          <cell r="K7147">
            <v>40781</v>
          </cell>
          <cell r="L7147">
            <v>132750</v>
          </cell>
        </row>
        <row r="7148">
          <cell r="B7148">
            <v>5500000</v>
          </cell>
          <cell r="C7148">
            <v>40044</v>
          </cell>
          <cell r="D7148" t="str">
            <v>A</v>
          </cell>
          <cell r="E7148" t="str">
            <v>S</v>
          </cell>
          <cell r="F7148">
            <v>5385927.3799999999</v>
          </cell>
          <cell r="G7148">
            <v>415554</v>
          </cell>
          <cell r="H7148">
            <v>41.5</v>
          </cell>
          <cell r="I7148">
            <v>0.41499999999999998</v>
          </cell>
          <cell r="J7148">
            <v>40082</v>
          </cell>
          <cell r="K7148">
            <v>40600</v>
          </cell>
          <cell r="L7148">
            <v>145750</v>
          </cell>
        </row>
        <row r="7149">
          <cell r="B7149">
            <v>5000000</v>
          </cell>
          <cell r="C7149">
            <v>40044</v>
          </cell>
          <cell r="E7149" t="str">
            <v>R</v>
          </cell>
          <cell r="F7149">
            <v>3212077.68</v>
          </cell>
          <cell r="G7149">
            <v>509157</v>
          </cell>
          <cell r="H7149">
            <v>38.729999999999997</v>
          </cell>
          <cell r="I7149">
            <v>0.38729999999999998</v>
          </cell>
          <cell r="J7149">
            <v>40082</v>
          </cell>
          <cell r="K7149">
            <v>40416</v>
          </cell>
          <cell r="L7149">
            <v>132500</v>
          </cell>
        </row>
        <row r="7150">
          <cell r="B7150">
            <v>4500000</v>
          </cell>
          <cell r="C7150">
            <v>40044</v>
          </cell>
          <cell r="F7150">
            <v>2626610.13</v>
          </cell>
          <cell r="G7150">
            <v>339999</v>
          </cell>
          <cell r="H7150">
            <v>41.5</v>
          </cell>
          <cell r="I7150">
            <v>0.41499999999999998</v>
          </cell>
          <cell r="J7150">
            <v>40082</v>
          </cell>
          <cell r="K7150">
            <v>40600</v>
          </cell>
          <cell r="L7150">
            <v>119250</v>
          </cell>
        </row>
        <row r="7151">
          <cell r="B7151">
            <v>6000000</v>
          </cell>
          <cell r="C7151">
            <v>40044</v>
          </cell>
          <cell r="F7151">
            <v>3836658.81</v>
          </cell>
          <cell r="G7151">
            <v>381991</v>
          </cell>
          <cell r="H7151">
            <v>44.54</v>
          </cell>
          <cell r="I7151">
            <v>0.44540000000000002</v>
          </cell>
          <cell r="J7151">
            <v>40082</v>
          </cell>
          <cell r="K7151">
            <v>40781</v>
          </cell>
          <cell r="L7151">
            <v>159300</v>
          </cell>
        </row>
        <row r="7152">
          <cell r="B7152">
            <v>5000000</v>
          </cell>
          <cell r="C7152">
            <v>40044</v>
          </cell>
          <cell r="D7152" t="str">
            <v>A</v>
          </cell>
          <cell r="E7152" t="str">
            <v>T</v>
          </cell>
          <cell r="F7152">
            <v>5213999.21</v>
          </cell>
          <cell r="G7152">
            <v>509157</v>
          </cell>
          <cell r="H7152">
            <v>38.729999999999997</v>
          </cell>
          <cell r="I7152">
            <v>0.38729999999999998</v>
          </cell>
          <cell r="J7152">
            <v>40082</v>
          </cell>
          <cell r="K7152">
            <v>40416</v>
          </cell>
          <cell r="L7152">
            <v>132500</v>
          </cell>
        </row>
        <row r="7153">
          <cell r="B7153">
            <v>5000000</v>
          </cell>
          <cell r="C7153">
            <v>40044</v>
          </cell>
          <cell r="F7153">
            <v>2212874.5099999998</v>
          </cell>
          <cell r="G7153">
            <v>377777</v>
          </cell>
          <cell r="H7153">
            <v>41.5</v>
          </cell>
          <cell r="I7153">
            <v>0.41499999999999998</v>
          </cell>
          <cell r="J7153">
            <v>40082</v>
          </cell>
          <cell r="K7153">
            <v>40600</v>
          </cell>
          <cell r="L7153">
            <v>132500</v>
          </cell>
        </row>
        <row r="7154">
          <cell r="B7154">
            <v>4000000</v>
          </cell>
          <cell r="C7154">
            <v>40044</v>
          </cell>
          <cell r="F7154">
            <v>409409.9</v>
          </cell>
          <cell r="G7154">
            <v>407325</v>
          </cell>
          <cell r="H7154">
            <v>38.729999999999997</v>
          </cell>
          <cell r="I7154">
            <v>0.38729999999999998</v>
          </cell>
          <cell r="J7154">
            <v>40082</v>
          </cell>
          <cell r="K7154">
            <v>40416</v>
          </cell>
          <cell r="L7154">
            <v>106000</v>
          </cell>
        </row>
        <row r="7155">
          <cell r="B7155">
            <v>10500000</v>
          </cell>
          <cell r="C7155">
            <v>40044</v>
          </cell>
          <cell r="F7155">
            <v>8398260.0399999991</v>
          </cell>
          <cell r="G7155">
            <v>480641</v>
          </cell>
          <cell r="H7155">
            <v>35.950000000000003</v>
          </cell>
          <cell r="I7155">
            <v>0.35950000000000004</v>
          </cell>
          <cell r="J7155">
            <v>40082</v>
          </cell>
          <cell r="K7155">
            <v>41147</v>
          </cell>
          <cell r="L7155">
            <v>204750</v>
          </cell>
        </row>
        <row r="7156">
          <cell r="B7156">
            <v>14000000</v>
          </cell>
          <cell r="C7156">
            <v>40044</v>
          </cell>
          <cell r="F7156">
            <v>11051027.130000001</v>
          </cell>
          <cell r="G7156">
            <v>640855</v>
          </cell>
          <cell r="H7156">
            <v>35.950000000000003</v>
          </cell>
          <cell r="I7156">
            <v>0.35950000000000004</v>
          </cell>
          <cell r="J7156">
            <v>40082</v>
          </cell>
          <cell r="K7156">
            <v>41147</v>
          </cell>
          <cell r="L7156">
            <v>273000</v>
          </cell>
        </row>
        <row r="7157">
          <cell r="B7157">
            <v>5000000</v>
          </cell>
          <cell r="C7157">
            <v>40044</v>
          </cell>
          <cell r="D7157" t="str">
            <v>A</v>
          </cell>
          <cell r="E7157" t="str">
            <v>T</v>
          </cell>
          <cell r="F7157">
            <v>6248383.6699999999</v>
          </cell>
          <cell r="G7157">
            <v>318326</v>
          </cell>
          <cell r="H7157">
            <v>44.54</v>
          </cell>
          <cell r="I7157">
            <v>0.44540000000000002</v>
          </cell>
          <cell r="J7157">
            <v>40082</v>
          </cell>
          <cell r="K7157">
            <v>40781</v>
          </cell>
          <cell r="L7157">
            <v>132750</v>
          </cell>
        </row>
        <row r="7158">
          <cell r="B7158">
            <v>4000000</v>
          </cell>
          <cell r="C7158">
            <v>40045</v>
          </cell>
          <cell r="F7158">
            <v>3461421.28</v>
          </cell>
          <cell r="G7158">
            <v>221116</v>
          </cell>
          <cell r="H7158">
            <v>51.88</v>
          </cell>
          <cell r="I7158">
            <v>0.51880000000000004</v>
          </cell>
          <cell r="J7158">
            <v>40082</v>
          </cell>
          <cell r="K7158">
            <v>41147</v>
          </cell>
          <cell r="L7158">
            <v>78000</v>
          </cell>
        </row>
        <row r="7159">
          <cell r="B7159">
            <v>3000000</v>
          </cell>
          <cell r="C7159">
            <v>40045</v>
          </cell>
          <cell r="E7159" t="str">
            <v>Q</v>
          </cell>
          <cell r="F7159">
            <v>1635418.17</v>
          </cell>
          <cell r="G7159">
            <v>305494</v>
          </cell>
          <cell r="H7159">
            <v>38.729999999999997</v>
          </cell>
          <cell r="I7159">
            <v>0.38729999999999998</v>
          </cell>
          <cell r="J7159">
            <v>40082</v>
          </cell>
          <cell r="K7159">
            <v>40416</v>
          </cell>
          <cell r="L7159">
            <v>79500</v>
          </cell>
        </row>
        <row r="7160">
          <cell r="B7160">
            <v>5000000</v>
          </cell>
          <cell r="C7160">
            <v>40045</v>
          </cell>
          <cell r="F7160">
            <v>2171085.2799999998</v>
          </cell>
          <cell r="G7160">
            <v>377777</v>
          </cell>
          <cell r="H7160">
            <v>41.5</v>
          </cell>
          <cell r="I7160">
            <v>0.41499999999999998</v>
          </cell>
          <cell r="J7160">
            <v>40082</v>
          </cell>
          <cell r="K7160">
            <v>40600</v>
          </cell>
          <cell r="L7160">
            <v>132500</v>
          </cell>
        </row>
        <row r="7161">
          <cell r="B7161">
            <v>4000000</v>
          </cell>
          <cell r="C7161">
            <v>40045</v>
          </cell>
          <cell r="F7161">
            <v>2437740.46</v>
          </cell>
          <cell r="G7161">
            <v>302221</v>
          </cell>
          <cell r="H7161">
            <v>41.5</v>
          </cell>
          <cell r="I7161">
            <v>0.41499999999999998</v>
          </cell>
          <cell r="J7161">
            <v>40082</v>
          </cell>
          <cell r="K7161">
            <v>40600</v>
          </cell>
          <cell r="L7161">
            <v>106000</v>
          </cell>
        </row>
        <row r="7162">
          <cell r="B7162">
            <v>6000000</v>
          </cell>
          <cell r="C7162">
            <v>40045</v>
          </cell>
          <cell r="E7162" t="str">
            <v>P</v>
          </cell>
          <cell r="F7162">
            <v>1958171.15</v>
          </cell>
          <cell r="G7162">
            <v>610988</v>
          </cell>
          <cell r="H7162">
            <v>38.729999999999997</v>
          </cell>
          <cell r="I7162">
            <v>0.38729999999999998</v>
          </cell>
          <cell r="J7162">
            <v>40082</v>
          </cell>
          <cell r="K7162">
            <v>40416</v>
          </cell>
          <cell r="L7162">
            <v>159000</v>
          </cell>
        </row>
        <row r="7163">
          <cell r="B7163">
            <v>6500000</v>
          </cell>
          <cell r="C7163">
            <v>40045</v>
          </cell>
          <cell r="F7163">
            <v>4653299.0999999996</v>
          </cell>
          <cell r="G7163">
            <v>413824</v>
          </cell>
          <cell r="H7163">
            <v>44.54</v>
          </cell>
          <cell r="I7163">
            <v>0.44540000000000002</v>
          </cell>
          <cell r="J7163">
            <v>40082</v>
          </cell>
          <cell r="K7163">
            <v>40781</v>
          </cell>
          <cell r="L7163">
            <v>172575</v>
          </cell>
        </row>
        <row r="7164">
          <cell r="B7164">
            <v>5000000</v>
          </cell>
          <cell r="C7164">
            <v>40045</v>
          </cell>
          <cell r="F7164">
            <v>3062019</v>
          </cell>
          <cell r="G7164">
            <v>318326</v>
          </cell>
          <cell r="H7164">
            <v>44.54</v>
          </cell>
          <cell r="I7164">
            <v>0.44540000000000002</v>
          </cell>
          <cell r="J7164">
            <v>40082</v>
          </cell>
          <cell r="K7164">
            <v>40781</v>
          </cell>
          <cell r="L7164">
            <v>132750</v>
          </cell>
        </row>
        <row r="7165">
          <cell r="B7165">
            <v>5500000</v>
          </cell>
          <cell r="C7165">
            <v>40045</v>
          </cell>
          <cell r="D7165" t="str">
            <v>A</v>
          </cell>
          <cell r="E7165" t="str">
            <v>T</v>
          </cell>
          <cell r="F7165">
            <v>6717523.8899999997</v>
          </cell>
          <cell r="G7165">
            <v>350158</v>
          </cell>
          <cell r="H7165">
            <v>44.54</v>
          </cell>
          <cell r="I7165">
            <v>0.44540000000000002</v>
          </cell>
          <cell r="J7165">
            <v>40082</v>
          </cell>
          <cell r="K7165">
            <v>40781</v>
          </cell>
          <cell r="L7165">
            <v>146025</v>
          </cell>
        </row>
        <row r="7166">
          <cell r="B7166">
            <v>5000000</v>
          </cell>
          <cell r="C7166">
            <v>40045</v>
          </cell>
          <cell r="F7166">
            <v>2292360.71</v>
          </cell>
          <cell r="G7166">
            <v>377777</v>
          </cell>
          <cell r="H7166">
            <v>41.5</v>
          </cell>
          <cell r="I7166">
            <v>0.41499999999999998</v>
          </cell>
          <cell r="J7166">
            <v>40082</v>
          </cell>
          <cell r="K7166">
            <v>40600</v>
          </cell>
          <cell r="L7166">
            <v>132500</v>
          </cell>
        </row>
        <row r="7167">
          <cell r="B7167">
            <v>8000000</v>
          </cell>
          <cell r="C7167">
            <v>40045</v>
          </cell>
          <cell r="E7167" t="str">
            <v>R</v>
          </cell>
          <cell r="F7167">
            <v>7462401.1600000001</v>
          </cell>
          <cell r="G7167">
            <v>509321</v>
          </cell>
          <cell r="H7167">
            <v>44.54</v>
          </cell>
          <cell r="I7167">
            <v>0.44540000000000002</v>
          </cell>
          <cell r="J7167">
            <v>40082</v>
          </cell>
          <cell r="K7167">
            <v>40781</v>
          </cell>
          <cell r="L7167">
            <v>212400</v>
          </cell>
        </row>
        <row r="7168">
          <cell r="B7168">
            <v>10000000</v>
          </cell>
          <cell r="C7168">
            <v>40045</v>
          </cell>
          <cell r="F7168">
            <v>8659401.3499999996</v>
          </cell>
          <cell r="G7168">
            <v>583344</v>
          </cell>
          <cell r="H7168">
            <v>48.86</v>
          </cell>
          <cell r="I7168">
            <v>0.48859999999999998</v>
          </cell>
          <cell r="J7168">
            <v>40082</v>
          </cell>
          <cell r="K7168">
            <v>40965</v>
          </cell>
          <cell r="L7168">
            <v>245000</v>
          </cell>
        </row>
        <row r="7169">
          <cell r="B7169">
            <v>13000000</v>
          </cell>
          <cell r="C7169">
            <v>40045</v>
          </cell>
          <cell r="F7169">
            <v>8061124.5599999996</v>
          </cell>
          <cell r="G7169">
            <v>767893</v>
          </cell>
          <cell r="H7169">
            <v>36.04</v>
          </cell>
          <cell r="I7169">
            <v>0.3604</v>
          </cell>
          <cell r="J7169">
            <v>40082</v>
          </cell>
          <cell r="K7169">
            <v>40781</v>
          </cell>
          <cell r="L7169">
            <v>345150</v>
          </cell>
        </row>
        <row r="7170">
          <cell r="B7170">
            <v>10000000</v>
          </cell>
          <cell r="C7170">
            <v>40045</v>
          </cell>
          <cell r="F7170">
            <v>6502083.75</v>
          </cell>
          <cell r="G7170">
            <v>636651</v>
          </cell>
          <cell r="H7170">
            <v>44.54</v>
          </cell>
          <cell r="I7170">
            <v>0.44540000000000002</v>
          </cell>
          <cell r="J7170">
            <v>40082</v>
          </cell>
          <cell r="K7170">
            <v>40781</v>
          </cell>
          <cell r="L7170">
            <v>265500</v>
          </cell>
        </row>
        <row r="7171">
          <cell r="B7171">
            <v>10500000</v>
          </cell>
          <cell r="C7171">
            <v>40045</v>
          </cell>
          <cell r="E7171" t="str">
            <v>P</v>
          </cell>
          <cell r="F7171">
            <v>7834792.5899999999</v>
          </cell>
          <cell r="G7171">
            <v>620221</v>
          </cell>
          <cell r="H7171">
            <v>36.04</v>
          </cell>
          <cell r="I7171">
            <v>0.3604</v>
          </cell>
          <cell r="J7171">
            <v>40082</v>
          </cell>
          <cell r="K7171">
            <v>40781</v>
          </cell>
          <cell r="L7171">
            <v>278775</v>
          </cell>
        </row>
        <row r="7172">
          <cell r="B7172">
            <v>10000000</v>
          </cell>
          <cell r="C7172">
            <v>40045</v>
          </cell>
          <cell r="F7172">
            <v>6391078.8799999999</v>
          </cell>
          <cell r="G7172">
            <v>636651</v>
          </cell>
          <cell r="H7172">
            <v>44.54</v>
          </cell>
          <cell r="I7172">
            <v>0.44540000000000002</v>
          </cell>
          <cell r="J7172">
            <v>40082</v>
          </cell>
          <cell r="K7172">
            <v>40781</v>
          </cell>
          <cell r="L7172">
            <v>265500</v>
          </cell>
        </row>
        <row r="7173">
          <cell r="B7173">
            <v>20000000</v>
          </cell>
          <cell r="C7173">
            <v>40045</v>
          </cell>
          <cell r="D7173" t="str">
            <v>A</v>
          </cell>
          <cell r="E7173" t="str">
            <v>R</v>
          </cell>
          <cell r="F7173">
            <v>18347229.469999999</v>
          </cell>
          <cell r="G7173">
            <v>1181373</v>
          </cell>
          <cell r="H7173">
            <v>36.04</v>
          </cell>
          <cell r="I7173">
            <v>0.3604</v>
          </cell>
          <cell r="J7173">
            <v>40082</v>
          </cell>
          <cell r="K7173">
            <v>40781</v>
          </cell>
          <cell r="L7173">
            <v>531000</v>
          </cell>
        </row>
        <row r="7174">
          <cell r="B7174">
            <v>4000000</v>
          </cell>
          <cell r="C7174">
            <v>40045</v>
          </cell>
          <cell r="F7174">
            <v>1785803.72</v>
          </cell>
          <cell r="G7174">
            <v>285818</v>
          </cell>
          <cell r="H7174">
            <v>33.54</v>
          </cell>
          <cell r="I7174">
            <v>0.33539999999999998</v>
          </cell>
          <cell r="J7174">
            <v>40082</v>
          </cell>
          <cell r="K7174">
            <v>40600</v>
          </cell>
          <cell r="L7174">
            <v>105600</v>
          </cell>
        </row>
        <row r="7175">
          <cell r="B7175">
            <v>10000000</v>
          </cell>
          <cell r="C7175">
            <v>40045</v>
          </cell>
          <cell r="F7175">
            <v>8169060.5700000003</v>
          </cell>
          <cell r="G7175">
            <v>552789</v>
          </cell>
          <cell r="H7175">
            <v>51.88</v>
          </cell>
          <cell r="I7175">
            <v>0.51880000000000004</v>
          </cell>
          <cell r="J7175">
            <v>40082</v>
          </cell>
          <cell r="K7175">
            <v>41147</v>
          </cell>
          <cell r="L7175">
            <v>195000</v>
          </cell>
        </row>
        <row r="7176">
          <cell r="B7176">
            <v>4500000</v>
          </cell>
          <cell r="C7176">
            <v>40045</v>
          </cell>
          <cell r="F7176">
            <v>1936485.15</v>
          </cell>
          <cell r="G7176">
            <v>339999</v>
          </cell>
          <cell r="H7176">
            <v>41.5</v>
          </cell>
          <cell r="I7176">
            <v>0.41499999999999998</v>
          </cell>
          <cell r="J7176">
            <v>40082</v>
          </cell>
          <cell r="K7176">
            <v>40600</v>
          </cell>
          <cell r="L7176">
            <v>119250</v>
          </cell>
        </row>
        <row r="7177">
          <cell r="B7177">
            <v>5000000</v>
          </cell>
          <cell r="C7177">
            <v>40045</v>
          </cell>
          <cell r="F7177">
            <v>3105647.37</v>
          </cell>
          <cell r="G7177">
            <v>318326</v>
          </cell>
          <cell r="H7177">
            <v>44.54</v>
          </cell>
          <cell r="I7177">
            <v>0.44540000000000002</v>
          </cell>
          <cell r="J7177">
            <v>40082</v>
          </cell>
          <cell r="K7177">
            <v>40781</v>
          </cell>
          <cell r="L7177">
            <v>132750</v>
          </cell>
        </row>
        <row r="7178">
          <cell r="B7178">
            <v>5000000</v>
          </cell>
          <cell r="C7178">
            <v>40045</v>
          </cell>
          <cell r="F7178">
            <v>2135930.91</v>
          </cell>
          <cell r="G7178">
            <v>377777</v>
          </cell>
          <cell r="H7178">
            <v>41.5</v>
          </cell>
          <cell r="I7178">
            <v>0.41499999999999998</v>
          </cell>
          <cell r="J7178">
            <v>40082</v>
          </cell>
          <cell r="K7178">
            <v>40600</v>
          </cell>
          <cell r="L7178">
            <v>132500</v>
          </cell>
        </row>
        <row r="7179">
          <cell r="B7179">
            <v>5000000</v>
          </cell>
          <cell r="C7179">
            <v>40045</v>
          </cell>
          <cell r="F7179">
            <v>2167831.0299999998</v>
          </cell>
          <cell r="G7179">
            <v>377777</v>
          </cell>
          <cell r="H7179">
            <v>41.5</v>
          </cell>
          <cell r="I7179">
            <v>0.41499999999999998</v>
          </cell>
          <cell r="J7179">
            <v>40082</v>
          </cell>
          <cell r="K7179">
            <v>40600</v>
          </cell>
          <cell r="L7179">
            <v>132500</v>
          </cell>
        </row>
        <row r="7180">
          <cell r="B7180">
            <v>5000000</v>
          </cell>
          <cell r="C7180">
            <v>40045</v>
          </cell>
          <cell r="F7180">
            <v>1093806.47</v>
          </cell>
          <cell r="G7180">
            <v>509157</v>
          </cell>
          <cell r="H7180">
            <v>38.729999999999997</v>
          </cell>
          <cell r="I7180">
            <v>0.38729999999999998</v>
          </cell>
          <cell r="J7180">
            <v>40082</v>
          </cell>
          <cell r="K7180">
            <v>40416</v>
          </cell>
          <cell r="L7180">
            <v>132500</v>
          </cell>
        </row>
        <row r="7181">
          <cell r="B7181">
            <v>8000000</v>
          </cell>
          <cell r="C7181">
            <v>40045</v>
          </cell>
          <cell r="F7181">
            <v>6179484.6200000001</v>
          </cell>
          <cell r="G7181">
            <v>333421</v>
          </cell>
          <cell r="H7181">
            <v>28.58</v>
          </cell>
          <cell r="I7181">
            <v>0.2858</v>
          </cell>
          <cell r="J7181">
            <v>40082</v>
          </cell>
          <cell r="K7181">
            <v>41147</v>
          </cell>
          <cell r="L7181">
            <v>115200</v>
          </cell>
        </row>
        <row r="7182">
          <cell r="B7182">
            <v>5000000</v>
          </cell>
          <cell r="C7182">
            <v>40045</v>
          </cell>
          <cell r="F7182">
            <v>3567108.36</v>
          </cell>
          <cell r="G7182">
            <v>318326</v>
          </cell>
          <cell r="H7182">
            <v>44.54</v>
          </cell>
          <cell r="I7182">
            <v>0.44540000000000002</v>
          </cell>
          <cell r="J7182">
            <v>40082</v>
          </cell>
          <cell r="K7182">
            <v>40781</v>
          </cell>
          <cell r="L7182">
            <v>132750</v>
          </cell>
        </row>
        <row r="7183">
          <cell r="B7183">
            <v>4500000</v>
          </cell>
          <cell r="C7183">
            <v>40045</v>
          </cell>
          <cell r="F7183">
            <v>490890.2</v>
          </cell>
          <cell r="G7183">
            <v>458241</v>
          </cell>
          <cell r="H7183">
            <v>38.729999999999997</v>
          </cell>
          <cell r="I7183">
            <v>0.38729999999999998</v>
          </cell>
          <cell r="J7183">
            <v>40082</v>
          </cell>
          <cell r="K7183">
            <v>40416</v>
          </cell>
          <cell r="L7183">
            <v>119250</v>
          </cell>
        </row>
        <row r="7184">
          <cell r="B7184">
            <v>4500000</v>
          </cell>
          <cell r="C7184">
            <v>40045</v>
          </cell>
          <cell r="F7184">
            <v>2800662.79</v>
          </cell>
          <cell r="G7184">
            <v>339999</v>
          </cell>
          <cell r="H7184">
            <v>41.5</v>
          </cell>
          <cell r="I7184">
            <v>0.41499999999999998</v>
          </cell>
          <cell r="J7184">
            <v>40082</v>
          </cell>
          <cell r="K7184">
            <v>40600</v>
          </cell>
          <cell r="L7184">
            <v>119250</v>
          </cell>
        </row>
        <row r="7185">
          <cell r="B7185">
            <v>10000000</v>
          </cell>
          <cell r="C7185">
            <v>40045</v>
          </cell>
          <cell r="F7185">
            <v>6109070.2999999998</v>
          </cell>
          <cell r="G7185">
            <v>555686</v>
          </cell>
          <cell r="H7185">
            <v>29.33</v>
          </cell>
          <cell r="I7185">
            <v>0.29330000000000001</v>
          </cell>
          <cell r="J7185">
            <v>40082</v>
          </cell>
          <cell r="K7185">
            <v>40781</v>
          </cell>
          <cell r="L7185">
            <v>164500</v>
          </cell>
        </row>
        <row r="7186">
          <cell r="B7186">
            <v>6000000</v>
          </cell>
          <cell r="C7186">
            <v>40045</v>
          </cell>
          <cell r="F7186">
            <v>4786363.6900000004</v>
          </cell>
          <cell r="G7186">
            <v>331674</v>
          </cell>
          <cell r="H7186">
            <v>51.88</v>
          </cell>
          <cell r="I7186">
            <v>0.51880000000000004</v>
          </cell>
          <cell r="J7186">
            <v>40082</v>
          </cell>
          <cell r="K7186">
            <v>41147</v>
          </cell>
          <cell r="L7186">
            <v>117000</v>
          </cell>
        </row>
        <row r="7187">
          <cell r="B7187">
            <v>40000000</v>
          </cell>
          <cell r="C7187">
            <v>40045</v>
          </cell>
          <cell r="F7187">
            <v>32438019.66</v>
          </cell>
          <cell r="G7187">
            <v>1831013</v>
          </cell>
          <cell r="H7187">
            <v>35.950000000000003</v>
          </cell>
          <cell r="I7187">
            <v>0.35950000000000004</v>
          </cell>
          <cell r="J7187">
            <v>40082</v>
          </cell>
          <cell r="K7187">
            <v>41147</v>
          </cell>
          <cell r="L7187">
            <v>780000</v>
          </cell>
        </row>
        <row r="7188">
          <cell r="B7188">
            <v>3000000</v>
          </cell>
          <cell r="C7188">
            <v>40045</v>
          </cell>
          <cell r="E7188" t="str">
            <v>P</v>
          </cell>
          <cell r="F7188">
            <v>1093839.1000000001</v>
          </cell>
          <cell r="G7188">
            <v>305494</v>
          </cell>
          <cell r="H7188">
            <v>38.729999999999997</v>
          </cell>
          <cell r="I7188">
            <v>0.38729999999999998</v>
          </cell>
          <cell r="J7188">
            <v>40082</v>
          </cell>
          <cell r="K7188">
            <v>40416</v>
          </cell>
          <cell r="L7188">
            <v>79500</v>
          </cell>
        </row>
        <row r="7189">
          <cell r="B7189">
            <v>50000000</v>
          </cell>
          <cell r="C7189">
            <v>40045</v>
          </cell>
          <cell r="F7189">
            <v>39386723.729999997</v>
          </cell>
          <cell r="G7189">
            <v>2288767</v>
          </cell>
          <cell r="H7189">
            <v>35.950000000000003</v>
          </cell>
          <cell r="I7189">
            <v>0.35950000000000004</v>
          </cell>
          <cell r="J7189">
            <v>40082</v>
          </cell>
          <cell r="K7189">
            <v>41147</v>
          </cell>
          <cell r="L7189">
            <v>975000</v>
          </cell>
        </row>
        <row r="7190">
          <cell r="B7190">
            <v>12000000</v>
          </cell>
          <cell r="C7190">
            <v>40045</v>
          </cell>
          <cell r="F7190">
            <v>7446047.1500000004</v>
          </cell>
          <cell r="G7190">
            <v>708824</v>
          </cell>
          <cell r="H7190">
            <v>36.04</v>
          </cell>
          <cell r="I7190">
            <v>0.3604</v>
          </cell>
          <cell r="J7190">
            <v>40082</v>
          </cell>
          <cell r="K7190">
            <v>40781</v>
          </cell>
          <cell r="L7190">
            <v>318600</v>
          </cell>
        </row>
        <row r="7191">
          <cell r="B7191">
            <v>5500000</v>
          </cell>
          <cell r="C7191">
            <v>40045</v>
          </cell>
          <cell r="E7191" t="str">
            <v>R</v>
          </cell>
          <cell r="F7191">
            <v>6007127.4299999997</v>
          </cell>
          <cell r="G7191">
            <v>304034</v>
          </cell>
          <cell r="H7191">
            <v>51.88</v>
          </cell>
          <cell r="I7191">
            <v>0.51880000000000004</v>
          </cell>
          <cell r="J7191">
            <v>40082</v>
          </cell>
          <cell r="K7191">
            <v>41147</v>
          </cell>
          <cell r="L7191">
            <v>107250</v>
          </cell>
        </row>
        <row r="7192">
          <cell r="B7192">
            <v>6000000</v>
          </cell>
          <cell r="C7192">
            <v>40045</v>
          </cell>
          <cell r="F7192">
            <v>3708231.44</v>
          </cell>
          <cell r="G7192">
            <v>381991</v>
          </cell>
          <cell r="H7192">
            <v>44.54</v>
          </cell>
          <cell r="I7192">
            <v>0.44540000000000002</v>
          </cell>
          <cell r="J7192">
            <v>40082</v>
          </cell>
          <cell r="K7192">
            <v>40781</v>
          </cell>
          <cell r="L7192">
            <v>159300</v>
          </cell>
        </row>
        <row r="7193">
          <cell r="B7193">
            <v>5000000</v>
          </cell>
          <cell r="C7193">
            <v>40045</v>
          </cell>
          <cell r="D7193" t="str">
            <v>A</v>
          </cell>
          <cell r="E7193" t="str">
            <v>R</v>
          </cell>
          <cell r="F7193">
            <v>3090323.63</v>
          </cell>
          <cell r="G7193">
            <v>509157</v>
          </cell>
          <cell r="H7193">
            <v>38.729999999999997</v>
          </cell>
          <cell r="I7193">
            <v>0.38729999999999998</v>
          </cell>
          <cell r="J7193">
            <v>40082</v>
          </cell>
          <cell r="K7193">
            <v>40416</v>
          </cell>
          <cell r="L7193">
            <v>132500</v>
          </cell>
        </row>
        <row r="7194">
          <cell r="B7194">
            <v>16000000</v>
          </cell>
          <cell r="C7194">
            <v>40045</v>
          </cell>
          <cell r="D7194" t="str">
            <v>A</v>
          </cell>
          <cell r="E7194" t="str">
            <v>T</v>
          </cell>
          <cell r="F7194">
            <v>17246880.030000001</v>
          </cell>
          <cell r="G7194">
            <v>732406</v>
          </cell>
          <cell r="H7194">
            <v>35.950000000000003</v>
          </cell>
          <cell r="I7194">
            <v>0.35950000000000004</v>
          </cell>
          <cell r="J7194">
            <v>40082</v>
          </cell>
          <cell r="K7194">
            <v>41147</v>
          </cell>
          <cell r="L7194">
            <v>312000</v>
          </cell>
        </row>
        <row r="7195">
          <cell r="B7195">
            <v>4500000</v>
          </cell>
          <cell r="C7195">
            <v>40045</v>
          </cell>
          <cell r="E7195" t="str">
            <v>P</v>
          </cell>
          <cell r="F7195">
            <v>3719469.48</v>
          </cell>
          <cell r="G7195">
            <v>286493</v>
          </cell>
          <cell r="H7195">
            <v>44.54</v>
          </cell>
          <cell r="I7195">
            <v>0.44540000000000002</v>
          </cell>
          <cell r="J7195">
            <v>40082</v>
          </cell>
          <cell r="K7195">
            <v>40781</v>
          </cell>
          <cell r="L7195">
            <v>119475</v>
          </cell>
        </row>
        <row r="7196">
          <cell r="B7196">
            <v>5000000</v>
          </cell>
          <cell r="C7196">
            <v>40045</v>
          </cell>
          <cell r="F7196">
            <v>3495392.58</v>
          </cell>
          <cell r="G7196">
            <v>318326</v>
          </cell>
          <cell r="H7196">
            <v>44.54</v>
          </cell>
          <cell r="I7196">
            <v>0.44540000000000002</v>
          </cell>
          <cell r="J7196">
            <v>40082</v>
          </cell>
          <cell r="K7196">
            <v>40781</v>
          </cell>
          <cell r="L7196">
            <v>132750</v>
          </cell>
        </row>
        <row r="7197">
          <cell r="B7197">
            <v>5000000</v>
          </cell>
          <cell r="C7197">
            <v>40045</v>
          </cell>
          <cell r="F7197">
            <v>3140467.16</v>
          </cell>
          <cell r="G7197">
            <v>318326</v>
          </cell>
          <cell r="H7197">
            <v>44.54</v>
          </cell>
          <cell r="I7197">
            <v>0.44540000000000002</v>
          </cell>
          <cell r="J7197">
            <v>40082</v>
          </cell>
          <cell r="K7197">
            <v>40781</v>
          </cell>
          <cell r="L7197">
            <v>132750</v>
          </cell>
        </row>
        <row r="7198">
          <cell r="B7198">
            <v>10000000</v>
          </cell>
          <cell r="C7198">
            <v>40045</v>
          </cell>
          <cell r="E7198" t="str">
            <v>Q</v>
          </cell>
          <cell r="F7198">
            <v>9974082.9000000004</v>
          </cell>
          <cell r="G7198">
            <v>552789</v>
          </cell>
          <cell r="H7198">
            <v>51.88</v>
          </cell>
          <cell r="I7198">
            <v>0.51880000000000004</v>
          </cell>
          <cell r="J7198">
            <v>40082</v>
          </cell>
          <cell r="K7198">
            <v>41147</v>
          </cell>
          <cell r="L7198">
            <v>195000</v>
          </cell>
        </row>
        <row r="7199">
          <cell r="B7199">
            <v>10000000</v>
          </cell>
          <cell r="C7199">
            <v>40045</v>
          </cell>
          <cell r="F7199">
            <v>4591443.3899999997</v>
          </cell>
          <cell r="G7199">
            <v>755553</v>
          </cell>
          <cell r="H7199">
            <v>41.5</v>
          </cell>
          <cell r="I7199">
            <v>0.41499999999999998</v>
          </cell>
          <cell r="J7199">
            <v>40082</v>
          </cell>
          <cell r="K7199">
            <v>40600</v>
          </cell>
          <cell r="L7199">
            <v>265000</v>
          </cell>
        </row>
        <row r="7200">
          <cell r="B7200">
            <v>7000000</v>
          </cell>
          <cell r="C7200">
            <v>40045</v>
          </cell>
          <cell r="D7200" t="str">
            <v>A</v>
          </cell>
          <cell r="E7200" t="str">
            <v>T</v>
          </cell>
          <cell r="F7200">
            <v>6826991.1600000001</v>
          </cell>
          <cell r="G7200">
            <v>712819</v>
          </cell>
          <cell r="H7200">
            <v>38.729999999999997</v>
          </cell>
          <cell r="I7200">
            <v>0.38729999999999998</v>
          </cell>
          <cell r="J7200">
            <v>40082</v>
          </cell>
          <cell r="K7200">
            <v>40416</v>
          </cell>
          <cell r="L7200">
            <v>185500</v>
          </cell>
        </row>
        <row r="7201">
          <cell r="B7201">
            <v>5000000</v>
          </cell>
          <cell r="C7201">
            <v>40045</v>
          </cell>
          <cell r="F7201">
            <v>369149.1</v>
          </cell>
          <cell r="G7201">
            <v>509157</v>
          </cell>
          <cell r="H7201">
            <v>38.729999999999997</v>
          </cell>
          <cell r="I7201">
            <v>0.38729999999999998</v>
          </cell>
          <cell r="J7201">
            <v>40082</v>
          </cell>
          <cell r="K7201">
            <v>40416</v>
          </cell>
          <cell r="L7201">
            <v>132500</v>
          </cell>
        </row>
        <row r="7202">
          <cell r="B7202">
            <v>50000000</v>
          </cell>
          <cell r="C7202">
            <v>40045</v>
          </cell>
          <cell r="F7202">
            <v>39249623.950000003</v>
          </cell>
          <cell r="G7202">
            <v>2288767</v>
          </cell>
          <cell r="H7202">
            <v>35.950000000000003</v>
          </cell>
          <cell r="I7202">
            <v>0.35950000000000004</v>
          </cell>
          <cell r="J7202">
            <v>40082</v>
          </cell>
          <cell r="K7202">
            <v>41147</v>
          </cell>
          <cell r="L7202">
            <v>975000</v>
          </cell>
        </row>
        <row r="7203">
          <cell r="B7203">
            <v>13000000</v>
          </cell>
          <cell r="C7203">
            <v>40045</v>
          </cell>
          <cell r="E7203" t="str">
            <v>P</v>
          </cell>
          <cell r="F7203">
            <v>9375612.9800000004</v>
          </cell>
          <cell r="G7203">
            <v>767893</v>
          </cell>
          <cell r="H7203">
            <v>36.04</v>
          </cell>
          <cell r="I7203">
            <v>0.3604</v>
          </cell>
          <cell r="J7203">
            <v>40082</v>
          </cell>
          <cell r="K7203">
            <v>40781</v>
          </cell>
          <cell r="L7203">
            <v>345150</v>
          </cell>
        </row>
        <row r="7204">
          <cell r="B7204">
            <v>4000000</v>
          </cell>
          <cell r="C7204">
            <v>40045</v>
          </cell>
          <cell r="F7204">
            <v>378597.11</v>
          </cell>
          <cell r="G7204">
            <v>407325</v>
          </cell>
          <cell r="H7204">
            <v>38.729999999999997</v>
          </cell>
          <cell r="I7204">
            <v>0.38729999999999998</v>
          </cell>
          <cell r="J7204">
            <v>40082</v>
          </cell>
          <cell r="K7204">
            <v>40416</v>
          </cell>
          <cell r="L7204">
            <v>106000</v>
          </cell>
        </row>
        <row r="7205">
          <cell r="B7205">
            <v>10000000</v>
          </cell>
          <cell r="C7205">
            <v>40045</v>
          </cell>
          <cell r="F7205">
            <v>5934688.79</v>
          </cell>
          <cell r="G7205">
            <v>555686</v>
          </cell>
          <cell r="H7205">
            <v>29.33</v>
          </cell>
          <cell r="I7205">
            <v>0.29330000000000001</v>
          </cell>
          <cell r="J7205">
            <v>40082</v>
          </cell>
          <cell r="K7205">
            <v>40781</v>
          </cell>
          <cell r="L7205">
            <v>164500</v>
          </cell>
        </row>
        <row r="7206">
          <cell r="B7206">
            <v>15000000</v>
          </cell>
          <cell r="C7206">
            <v>40045</v>
          </cell>
          <cell r="F7206">
            <v>10313013.76</v>
          </cell>
          <cell r="G7206">
            <v>886030</v>
          </cell>
          <cell r="H7206">
            <v>36.04</v>
          </cell>
          <cell r="I7206">
            <v>0.3604</v>
          </cell>
          <cell r="J7206">
            <v>40082</v>
          </cell>
          <cell r="K7206">
            <v>40781</v>
          </cell>
          <cell r="L7206">
            <v>398250</v>
          </cell>
        </row>
        <row r="7207">
          <cell r="B7207">
            <v>12000000</v>
          </cell>
          <cell r="C7207">
            <v>40045</v>
          </cell>
          <cell r="F7207">
            <v>7004210.9699999997</v>
          </cell>
          <cell r="G7207">
            <v>708824</v>
          </cell>
          <cell r="H7207">
            <v>36.04</v>
          </cell>
          <cell r="I7207">
            <v>0.3604</v>
          </cell>
          <cell r="J7207">
            <v>40082</v>
          </cell>
          <cell r="K7207">
            <v>40781</v>
          </cell>
          <cell r="L7207">
            <v>318600</v>
          </cell>
        </row>
        <row r="7208">
          <cell r="B7208">
            <v>22000000</v>
          </cell>
          <cell r="C7208">
            <v>40045</v>
          </cell>
          <cell r="D7208" t="str">
            <v>A</v>
          </cell>
          <cell r="E7208" t="str">
            <v>T</v>
          </cell>
          <cell r="F7208">
            <v>25082676.309999999</v>
          </cell>
          <cell r="G7208">
            <v>1007058</v>
          </cell>
          <cell r="H7208">
            <v>35.950000000000003</v>
          </cell>
          <cell r="I7208">
            <v>0.35950000000000004</v>
          </cell>
          <cell r="J7208">
            <v>40082</v>
          </cell>
          <cell r="K7208">
            <v>41147</v>
          </cell>
          <cell r="L7208">
            <v>429000</v>
          </cell>
        </row>
        <row r="7209">
          <cell r="B7209">
            <v>24000000</v>
          </cell>
          <cell r="C7209">
            <v>40045</v>
          </cell>
          <cell r="F7209">
            <v>15741669.720000001</v>
          </cell>
          <cell r="G7209">
            <v>1417647</v>
          </cell>
          <cell r="H7209">
            <v>36.04</v>
          </cell>
          <cell r="I7209">
            <v>0.3604</v>
          </cell>
          <cell r="J7209">
            <v>40082</v>
          </cell>
          <cell r="K7209">
            <v>40781</v>
          </cell>
          <cell r="L7209">
            <v>637200</v>
          </cell>
        </row>
        <row r="7210">
          <cell r="B7210">
            <v>8000000</v>
          </cell>
          <cell r="C7210">
            <v>40045</v>
          </cell>
          <cell r="F7210">
            <v>6545920.4299999997</v>
          </cell>
          <cell r="G7210">
            <v>442232</v>
          </cell>
          <cell r="H7210">
            <v>51.88</v>
          </cell>
          <cell r="I7210">
            <v>0.51880000000000004</v>
          </cell>
          <cell r="J7210">
            <v>40082</v>
          </cell>
          <cell r="K7210">
            <v>41147</v>
          </cell>
          <cell r="L7210">
            <v>156000</v>
          </cell>
        </row>
        <row r="7211">
          <cell r="B7211">
            <v>12000000</v>
          </cell>
          <cell r="C7211">
            <v>40045</v>
          </cell>
          <cell r="E7211" t="str">
            <v>P</v>
          </cell>
          <cell r="F7211">
            <v>9044773.8900000006</v>
          </cell>
          <cell r="G7211">
            <v>708824</v>
          </cell>
          <cell r="H7211">
            <v>36.04</v>
          </cell>
          <cell r="I7211">
            <v>0.3604</v>
          </cell>
          <cell r="J7211">
            <v>40082</v>
          </cell>
          <cell r="K7211">
            <v>40781</v>
          </cell>
          <cell r="L7211">
            <v>318600</v>
          </cell>
        </row>
        <row r="7212">
          <cell r="B7212">
            <v>15000000</v>
          </cell>
          <cell r="C7212">
            <v>40045</v>
          </cell>
          <cell r="F7212">
            <v>10385625.039999999</v>
          </cell>
          <cell r="G7212">
            <v>886030</v>
          </cell>
          <cell r="H7212">
            <v>36.04</v>
          </cell>
          <cell r="I7212">
            <v>0.3604</v>
          </cell>
          <cell r="J7212">
            <v>40082</v>
          </cell>
          <cell r="K7212">
            <v>40781</v>
          </cell>
          <cell r="L7212">
            <v>398250</v>
          </cell>
        </row>
        <row r="7213">
          <cell r="B7213">
            <v>25000000</v>
          </cell>
          <cell r="C7213">
            <v>40045</v>
          </cell>
          <cell r="F7213">
            <v>15553569.369999999</v>
          </cell>
          <cell r="G7213">
            <v>1476716</v>
          </cell>
          <cell r="H7213">
            <v>36.04</v>
          </cell>
          <cell r="I7213">
            <v>0.3604</v>
          </cell>
          <cell r="J7213">
            <v>40082</v>
          </cell>
          <cell r="K7213">
            <v>40781</v>
          </cell>
          <cell r="L7213">
            <v>663750</v>
          </cell>
        </row>
        <row r="7214">
          <cell r="B7214">
            <v>25000000</v>
          </cell>
          <cell r="C7214">
            <v>40045</v>
          </cell>
          <cell r="E7214" t="str">
            <v>R</v>
          </cell>
          <cell r="F7214">
            <v>20681057.449999999</v>
          </cell>
          <cell r="G7214">
            <v>1476716</v>
          </cell>
          <cell r="H7214">
            <v>36.04</v>
          </cell>
          <cell r="I7214">
            <v>0.3604</v>
          </cell>
          <cell r="J7214">
            <v>40082</v>
          </cell>
          <cell r="K7214">
            <v>40781</v>
          </cell>
          <cell r="L7214">
            <v>663750</v>
          </cell>
        </row>
        <row r="7215">
          <cell r="B7215">
            <v>3000000</v>
          </cell>
          <cell r="C7215">
            <v>40045</v>
          </cell>
          <cell r="E7215" t="str">
            <v>P</v>
          </cell>
          <cell r="F7215">
            <v>3485011.14</v>
          </cell>
          <cell r="G7215">
            <v>165837</v>
          </cell>
          <cell r="H7215">
            <v>51.88</v>
          </cell>
          <cell r="I7215">
            <v>0.51880000000000004</v>
          </cell>
          <cell r="J7215">
            <v>40082</v>
          </cell>
          <cell r="K7215">
            <v>41147</v>
          </cell>
          <cell r="L7215">
            <v>58500</v>
          </cell>
        </row>
        <row r="7216">
          <cell r="B7216">
            <v>3900000</v>
          </cell>
          <cell r="C7216">
            <v>40045</v>
          </cell>
          <cell r="F7216">
            <v>2364973.1</v>
          </cell>
          <cell r="G7216">
            <v>216718</v>
          </cell>
          <cell r="H7216">
            <v>29.33</v>
          </cell>
          <cell r="I7216">
            <v>0.29330000000000001</v>
          </cell>
          <cell r="J7216">
            <v>40082</v>
          </cell>
          <cell r="K7216">
            <v>40781</v>
          </cell>
          <cell r="L7216">
            <v>64155</v>
          </cell>
        </row>
        <row r="7217">
          <cell r="B7217">
            <v>27000000</v>
          </cell>
          <cell r="C7217">
            <v>40045</v>
          </cell>
          <cell r="F7217">
            <v>22712360.16</v>
          </cell>
          <cell r="G7217">
            <v>1235934</v>
          </cell>
          <cell r="H7217">
            <v>35.950000000000003</v>
          </cell>
          <cell r="I7217">
            <v>0.35950000000000004</v>
          </cell>
          <cell r="J7217">
            <v>40082</v>
          </cell>
          <cell r="K7217">
            <v>41147</v>
          </cell>
          <cell r="L7217">
            <v>526500</v>
          </cell>
        </row>
        <row r="7218">
          <cell r="B7218">
            <v>40000000</v>
          </cell>
          <cell r="C7218">
            <v>40045</v>
          </cell>
          <cell r="F7218">
            <v>31195375.870000001</v>
          </cell>
          <cell r="G7218">
            <v>1831013</v>
          </cell>
          <cell r="H7218">
            <v>35.950000000000003</v>
          </cell>
          <cell r="I7218">
            <v>0.35950000000000004</v>
          </cell>
          <cell r="J7218">
            <v>40082</v>
          </cell>
          <cell r="K7218">
            <v>41147</v>
          </cell>
          <cell r="L7218">
            <v>780000</v>
          </cell>
        </row>
        <row r="7219">
          <cell r="B7219">
            <v>30000000</v>
          </cell>
          <cell r="C7219">
            <v>40045</v>
          </cell>
          <cell r="F7219">
            <v>18783711.960000001</v>
          </cell>
          <cell r="G7219">
            <v>1772059</v>
          </cell>
          <cell r="H7219">
            <v>36.04</v>
          </cell>
          <cell r="I7219">
            <v>0.3604</v>
          </cell>
          <cell r="J7219">
            <v>40082</v>
          </cell>
          <cell r="K7219">
            <v>40781</v>
          </cell>
          <cell r="L7219">
            <v>796500</v>
          </cell>
        </row>
        <row r="7220">
          <cell r="B7220">
            <v>34000000</v>
          </cell>
          <cell r="C7220">
            <v>40045</v>
          </cell>
          <cell r="F7220">
            <v>23781444.300000001</v>
          </cell>
          <cell r="G7220">
            <v>2008334</v>
          </cell>
          <cell r="H7220">
            <v>36.04</v>
          </cell>
          <cell r="I7220">
            <v>0.3604</v>
          </cell>
          <cell r="J7220">
            <v>40082</v>
          </cell>
          <cell r="K7220">
            <v>40781</v>
          </cell>
          <cell r="L7220">
            <v>902700</v>
          </cell>
        </row>
        <row r="7221">
          <cell r="B7221">
            <v>3000000</v>
          </cell>
          <cell r="C7221">
            <v>40045</v>
          </cell>
          <cell r="F7221">
            <v>272638.5</v>
          </cell>
          <cell r="G7221">
            <v>305494</v>
          </cell>
          <cell r="H7221">
            <v>38.729999999999997</v>
          </cell>
          <cell r="I7221">
            <v>0.38729999999999998</v>
          </cell>
          <cell r="J7221">
            <v>40082</v>
          </cell>
          <cell r="K7221">
            <v>40416</v>
          </cell>
          <cell r="L7221">
            <v>79500</v>
          </cell>
        </row>
        <row r="7222">
          <cell r="B7222">
            <v>3000000</v>
          </cell>
          <cell r="C7222">
            <v>40045</v>
          </cell>
          <cell r="F7222">
            <v>1907105.85</v>
          </cell>
          <cell r="G7222">
            <v>190996</v>
          </cell>
          <cell r="H7222">
            <v>44.54</v>
          </cell>
          <cell r="I7222">
            <v>0.44540000000000002</v>
          </cell>
          <cell r="J7222">
            <v>40082</v>
          </cell>
          <cell r="K7222">
            <v>40781</v>
          </cell>
          <cell r="L7222">
            <v>79650</v>
          </cell>
        </row>
        <row r="7223">
          <cell r="B7223">
            <v>4000000</v>
          </cell>
          <cell r="C7223">
            <v>40045</v>
          </cell>
          <cell r="E7223" t="str">
            <v>Q</v>
          </cell>
          <cell r="F7223">
            <v>1770799.11</v>
          </cell>
          <cell r="G7223">
            <v>407325</v>
          </cell>
          <cell r="H7223">
            <v>38.729999999999997</v>
          </cell>
          <cell r="I7223">
            <v>0.38729999999999998</v>
          </cell>
          <cell r="J7223">
            <v>40082</v>
          </cell>
          <cell r="K7223">
            <v>40416</v>
          </cell>
          <cell r="L7223">
            <v>106000</v>
          </cell>
        </row>
        <row r="7224">
          <cell r="B7224">
            <v>24000000</v>
          </cell>
          <cell r="C7224">
            <v>40045</v>
          </cell>
          <cell r="F7224">
            <v>16366580.23</v>
          </cell>
          <cell r="G7224">
            <v>1417647</v>
          </cell>
          <cell r="H7224">
            <v>36.04</v>
          </cell>
          <cell r="I7224">
            <v>0.3604</v>
          </cell>
          <cell r="J7224">
            <v>40082</v>
          </cell>
          <cell r="K7224">
            <v>40781</v>
          </cell>
          <cell r="L7224">
            <v>637200</v>
          </cell>
        </row>
        <row r="7225">
          <cell r="B7225">
            <v>3500000</v>
          </cell>
          <cell r="C7225">
            <v>40045</v>
          </cell>
          <cell r="F7225">
            <v>2237353.04</v>
          </cell>
          <cell r="G7225">
            <v>222828</v>
          </cell>
          <cell r="H7225">
            <v>44.54</v>
          </cell>
          <cell r="I7225">
            <v>0.44540000000000002</v>
          </cell>
          <cell r="J7225">
            <v>40082</v>
          </cell>
          <cell r="K7225">
            <v>40781</v>
          </cell>
          <cell r="L7225">
            <v>92925</v>
          </cell>
        </row>
        <row r="7226">
          <cell r="B7226">
            <v>6000000</v>
          </cell>
          <cell r="C7226">
            <v>40045</v>
          </cell>
          <cell r="E7226" t="str">
            <v>R</v>
          </cell>
          <cell r="F7226">
            <v>6053126.6900000004</v>
          </cell>
          <cell r="G7226">
            <v>381991</v>
          </cell>
          <cell r="H7226">
            <v>44.54</v>
          </cell>
          <cell r="I7226">
            <v>0.44540000000000002</v>
          </cell>
          <cell r="J7226">
            <v>40082</v>
          </cell>
          <cell r="K7226">
            <v>40781</v>
          </cell>
          <cell r="L7226">
            <v>159300</v>
          </cell>
        </row>
        <row r="7227">
          <cell r="B7227">
            <v>24400000</v>
          </cell>
          <cell r="C7227">
            <v>40045</v>
          </cell>
          <cell r="F7227">
            <v>10639716.26</v>
          </cell>
          <cell r="G7227">
            <v>1694703</v>
          </cell>
          <cell r="H7227">
            <v>29.57</v>
          </cell>
          <cell r="I7227">
            <v>0.29570000000000002</v>
          </cell>
          <cell r="J7227">
            <v>40082</v>
          </cell>
          <cell r="K7227">
            <v>40600</v>
          </cell>
          <cell r="L7227">
            <v>400160</v>
          </cell>
        </row>
        <row r="7228">
          <cell r="B7228">
            <v>8000000</v>
          </cell>
          <cell r="C7228">
            <v>40045</v>
          </cell>
          <cell r="F7228">
            <v>5727642.2000000002</v>
          </cell>
          <cell r="G7228">
            <v>509321</v>
          </cell>
          <cell r="H7228">
            <v>44.54</v>
          </cell>
          <cell r="I7228">
            <v>0.44540000000000002</v>
          </cell>
          <cell r="J7228">
            <v>40082</v>
          </cell>
          <cell r="K7228">
            <v>40781</v>
          </cell>
          <cell r="L7228">
            <v>212400</v>
          </cell>
        </row>
        <row r="7229">
          <cell r="B7229">
            <v>40000000</v>
          </cell>
          <cell r="C7229">
            <v>40045</v>
          </cell>
          <cell r="F7229">
            <v>3922314.02</v>
          </cell>
          <cell r="G7229">
            <v>3889261</v>
          </cell>
          <cell r="H7229">
            <v>29.48</v>
          </cell>
          <cell r="I7229">
            <v>0.29480000000000001</v>
          </cell>
          <cell r="J7229">
            <v>40082</v>
          </cell>
          <cell r="K7229">
            <v>40416</v>
          </cell>
          <cell r="L7229">
            <v>656000</v>
          </cell>
        </row>
        <row r="7230">
          <cell r="B7230">
            <v>3500000</v>
          </cell>
          <cell r="C7230">
            <v>40045</v>
          </cell>
          <cell r="F7230">
            <v>1610490.07</v>
          </cell>
          <cell r="G7230">
            <v>264444</v>
          </cell>
          <cell r="H7230">
            <v>41.5</v>
          </cell>
          <cell r="I7230">
            <v>0.41499999999999998</v>
          </cell>
          <cell r="J7230">
            <v>40082</v>
          </cell>
          <cell r="K7230">
            <v>40600</v>
          </cell>
          <cell r="L7230">
            <v>92750</v>
          </cell>
        </row>
        <row r="7231">
          <cell r="B7231">
            <v>3500000</v>
          </cell>
          <cell r="C7231">
            <v>40045</v>
          </cell>
          <cell r="F7231">
            <v>381885.97</v>
          </cell>
          <cell r="G7231">
            <v>356410</v>
          </cell>
          <cell r="H7231">
            <v>38.729999999999997</v>
          </cell>
          <cell r="I7231">
            <v>0.38729999999999998</v>
          </cell>
          <cell r="J7231">
            <v>40082</v>
          </cell>
          <cell r="K7231">
            <v>40416</v>
          </cell>
          <cell r="L7231">
            <v>92750</v>
          </cell>
        </row>
        <row r="7232">
          <cell r="B7232">
            <v>10000000</v>
          </cell>
          <cell r="C7232">
            <v>40045</v>
          </cell>
          <cell r="F7232">
            <v>7753256.0599999996</v>
          </cell>
          <cell r="G7232">
            <v>636651</v>
          </cell>
          <cell r="H7232">
            <v>44.54</v>
          </cell>
          <cell r="I7232">
            <v>0.44540000000000002</v>
          </cell>
          <cell r="J7232">
            <v>40082</v>
          </cell>
          <cell r="K7232">
            <v>40781</v>
          </cell>
          <cell r="L7232">
            <v>265500</v>
          </cell>
        </row>
        <row r="7233">
          <cell r="B7233">
            <v>4000000</v>
          </cell>
          <cell r="C7233">
            <v>40045</v>
          </cell>
          <cell r="F7233">
            <v>2538249.5299999998</v>
          </cell>
          <cell r="G7233">
            <v>254661</v>
          </cell>
          <cell r="H7233">
            <v>44.54</v>
          </cell>
          <cell r="I7233">
            <v>0.44540000000000002</v>
          </cell>
          <cell r="J7233">
            <v>40082</v>
          </cell>
          <cell r="K7233">
            <v>40781</v>
          </cell>
          <cell r="L7233">
            <v>106200</v>
          </cell>
        </row>
        <row r="7234">
          <cell r="B7234">
            <v>10000000</v>
          </cell>
          <cell r="C7234">
            <v>40045</v>
          </cell>
          <cell r="F7234">
            <v>6457621.5700000003</v>
          </cell>
          <cell r="G7234">
            <v>636651</v>
          </cell>
          <cell r="H7234">
            <v>44.54</v>
          </cell>
          <cell r="I7234">
            <v>0.44540000000000002</v>
          </cell>
          <cell r="J7234">
            <v>40082</v>
          </cell>
          <cell r="K7234">
            <v>40781</v>
          </cell>
          <cell r="L7234">
            <v>265500</v>
          </cell>
        </row>
        <row r="7235">
          <cell r="B7235">
            <v>10000000</v>
          </cell>
          <cell r="C7235">
            <v>40045</v>
          </cell>
          <cell r="F7235">
            <v>6396390.21</v>
          </cell>
          <cell r="G7235">
            <v>636651</v>
          </cell>
          <cell r="H7235">
            <v>44.54</v>
          </cell>
          <cell r="I7235">
            <v>0.44540000000000002</v>
          </cell>
          <cell r="J7235">
            <v>40082</v>
          </cell>
          <cell r="K7235">
            <v>40781</v>
          </cell>
          <cell r="L7235">
            <v>265500</v>
          </cell>
        </row>
        <row r="7236">
          <cell r="B7236">
            <v>3000000</v>
          </cell>
          <cell r="C7236">
            <v>40045</v>
          </cell>
          <cell r="E7236" t="str">
            <v>Q</v>
          </cell>
          <cell r="F7236">
            <v>1718046.22</v>
          </cell>
          <cell r="G7236">
            <v>305494</v>
          </cell>
          <cell r="H7236">
            <v>38.729999999999997</v>
          </cell>
          <cell r="I7236">
            <v>0.38729999999999998</v>
          </cell>
          <cell r="J7236">
            <v>40082</v>
          </cell>
          <cell r="K7236">
            <v>40416</v>
          </cell>
          <cell r="L7236">
            <v>79500</v>
          </cell>
        </row>
        <row r="7237">
          <cell r="B7237">
            <v>5400000</v>
          </cell>
          <cell r="C7237">
            <v>40045</v>
          </cell>
          <cell r="F7237">
            <v>3347149.77</v>
          </cell>
          <cell r="G7237">
            <v>343792</v>
          </cell>
          <cell r="H7237">
            <v>44.54</v>
          </cell>
          <cell r="I7237">
            <v>0.44540000000000002</v>
          </cell>
          <cell r="J7237">
            <v>40082</v>
          </cell>
          <cell r="K7237">
            <v>40781</v>
          </cell>
          <cell r="L7237">
            <v>143370</v>
          </cell>
        </row>
        <row r="7238">
          <cell r="B7238">
            <v>6000000</v>
          </cell>
          <cell r="C7238">
            <v>40045</v>
          </cell>
          <cell r="F7238">
            <v>5076907.0199999996</v>
          </cell>
          <cell r="G7238">
            <v>331674</v>
          </cell>
          <cell r="H7238">
            <v>51.88</v>
          </cell>
          <cell r="I7238">
            <v>0.51880000000000004</v>
          </cell>
          <cell r="J7238">
            <v>40082</v>
          </cell>
          <cell r="K7238">
            <v>41147</v>
          </cell>
          <cell r="L7238">
            <v>117000</v>
          </cell>
        </row>
        <row r="7239">
          <cell r="B7239">
            <v>6000000</v>
          </cell>
          <cell r="C7239">
            <v>40045</v>
          </cell>
          <cell r="E7239" t="str">
            <v>Q</v>
          </cell>
          <cell r="F7239">
            <v>2814801.67</v>
          </cell>
          <cell r="G7239">
            <v>610988</v>
          </cell>
          <cell r="H7239">
            <v>38.729999999999997</v>
          </cell>
          <cell r="I7239">
            <v>0.38729999999999998</v>
          </cell>
          <cell r="J7239">
            <v>40082</v>
          </cell>
          <cell r="K7239">
            <v>40416</v>
          </cell>
          <cell r="L7239">
            <v>159000</v>
          </cell>
        </row>
        <row r="7240">
          <cell r="B7240">
            <v>13000000</v>
          </cell>
          <cell r="C7240">
            <v>40045</v>
          </cell>
          <cell r="F7240">
            <v>7828365.3700000001</v>
          </cell>
          <cell r="G7240">
            <v>767893</v>
          </cell>
          <cell r="H7240">
            <v>36.04</v>
          </cell>
          <cell r="I7240">
            <v>0.3604</v>
          </cell>
          <cell r="J7240">
            <v>40082</v>
          </cell>
          <cell r="K7240">
            <v>40781</v>
          </cell>
          <cell r="L7240">
            <v>345150</v>
          </cell>
        </row>
        <row r="7241">
          <cell r="B7241">
            <v>4000000</v>
          </cell>
          <cell r="C7241">
            <v>40045</v>
          </cell>
          <cell r="E7241" t="str">
            <v>P</v>
          </cell>
          <cell r="F7241">
            <v>3613217.84</v>
          </cell>
          <cell r="G7241">
            <v>254661</v>
          </cell>
          <cell r="H7241">
            <v>44.54</v>
          </cell>
          <cell r="I7241">
            <v>0.44540000000000002</v>
          </cell>
          <cell r="J7241">
            <v>40082</v>
          </cell>
          <cell r="K7241">
            <v>40781</v>
          </cell>
          <cell r="L7241">
            <v>106200</v>
          </cell>
        </row>
        <row r="7242">
          <cell r="B7242">
            <v>3000000</v>
          </cell>
          <cell r="C7242">
            <v>40045</v>
          </cell>
          <cell r="F7242">
            <v>1339077.93</v>
          </cell>
          <cell r="G7242">
            <v>226666</v>
          </cell>
          <cell r="H7242">
            <v>41.5</v>
          </cell>
          <cell r="I7242">
            <v>0.41499999999999998</v>
          </cell>
          <cell r="J7242">
            <v>40082</v>
          </cell>
          <cell r="K7242">
            <v>40600</v>
          </cell>
          <cell r="L7242">
            <v>79500</v>
          </cell>
        </row>
        <row r="7243">
          <cell r="B7243">
            <v>4000000</v>
          </cell>
          <cell r="C7243">
            <v>40045</v>
          </cell>
          <cell r="F7243">
            <v>568230.06000000006</v>
          </cell>
          <cell r="G7243">
            <v>407325</v>
          </cell>
          <cell r="H7243">
            <v>38.729999999999997</v>
          </cell>
          <cell r="I7243">
            <v>0.38729999999999998</v>
          </cell>
          <cell r="J7243">
            <v>40082</v>
          </cell>
          <cell r="K7243">
            <v>40416</v>
          </cell>
          <cell r="L7243">
            <v>106000</v>
          </cell>
        </row>
        <row r="7244">
          <cell r="B7244">
            <v>4000000</v>
          </cell>
          <cell r="C7244">
            <v>40045</v>
          </cell>
          <cell r="F7244">
            <v>3086734.88</v>
          </cell>
          <cell r="G7244">
            <v>221116</v>
          </cell>
          <cell r="H7244">
            <v>51.88</v>
          </cell>
          <cell r="I7244">
            <v>0.51880000000000004</v>
          </cell>
          <cell r="J7244">
            <v>40082</v>
          </cell>
          <cell r="K7244">
            <v>41147</v>
          </cell>
          <cell r="L7244">
            <v>78000</v>
          </cell>
        </row>
        <row r="7245">
          <cell r="B7245">
            <v>10000000</v>
          </cell>
          <cell r="C7245">
            <v>40045</v>
          </cell>
          <cell r="D7245" t="str">
            <v>A</v>
          </cell>
          <cell r="E7245" t="str">
            <v>T</v>
          </cell>
          <cell r="F7245">
            <v>11254854.460000001</v>
          </cell>
          <cell r="G7245">
            <v>636651</v>
          </cell>
          <cell r="H7245">
            <v>44.54</v>
          </cell>
          <cell r="I7245">
            <v>0.44540000000000002</v>
          </cell>
          <cell r="J7245">
            <v>40082</v>
          </cell>
          <cell r="K7245">
            <v>40781</v>
          </cell>
          <cell r="L7245">
            <v>265500</v>
          </cell>
        </row>
        <row r="7246">
          <cell r="B7246">
            <v>15000000</v>
          </cell>
          <cell r="C7246">
            <v>40045</v>
          </cell>
          <cell r="F7246">
            <v>12561018.02</v>
          </cell>
          <cell r="G7246">
            <v>686630</v>
          </cell>
          <cell r="H7246">
            <v>35.950000000000003</v>
          </cell>
          <cell r="I7246">
            <v>0.35950000000000004</v>
          </cell>
          <cell r="J7246">
            <v>40082</v>
          </cell>
          <cell r="K7246">
            <v>41147</v>
          </cell>
          <cell r="L7246">
            <v>292500</v>
          </cell>
        </row>
        <row r="7247">
          <cell r="B7247">
            <v>20000000</v>
          </cell>
          <cell r="C7247">
            <v>40046</v>
          </cell>
          <cell r="D7247" t="str">
            <v>A</v>
          </cell>
          <cell r="E7247" t="str">
            <v>S</v>
          </cell>
          <cell r="F7247">
            <v>21249331.739999998</v>
          </cell>
          <cell r="G7247">
            <v>915507</v>
          </cell>
          <cell r="H7247">
            <v>35.950000000000003</v>
          </cell>
          <cell r="I7247">
            <v>0.35950000000000004</v>
          </cell>
          <cell r="J7247">
            <v>40082</v>
          </cell>
          <cell r="K7247">
            <v>41147</v>
          </cell>
          <cell r="L7247">
            <v>390000</v>
          </cell>
        </row>
        <row r="7248">
          <cell r="B7248">
            <v>10500000</v>
          </cell>
          <cell r="C7248">
            <v>40046</v>
          </cell>
          <cell r="F7248">
            <v>1385393.42</v>
          </cell>
          <cell r="G7248">
            <v>535876</v>
          </cell>
          <cell r="H7248">
            <v>36.03</v>
          </cell>
          <cell r="I7248">
            <v>0.36030000000000001</v>
          </cell>
          <cell r="J7248">
            <v>40082</v>
          </cell>
          <cell r="K7248">
            <v>40965</v>
          </cell>
          <cell r="L7248">
            <v>257250</v>
          </cell>
        </row>
        <row r="7249">
          <cell r="B7249">
            <v>20000000</v>
          </cell>
          <cell r="C7249">
            <v>40046</v>
          </cell>
          <cell r="F7249">
            <v>11280975.09</v>
          </cell>
          <cell r="G7249">
            <v>1181373</v>
          </cell>
          <cell r="H7249">
            <v>36.04</v>
          </cell>
          <cell r="I7249">
            <v>0.3604</v>
          </cell>
          <cell r="J7249">
            <v>40082</v>
          </cell>
          <cell r="K7249">
            <v>40781</v>
          </cell>
          <cell r="L7249">
            <v>531000</v>
          </cell>
        </row>
        <row r="7250">
          <cell r="B7250">
            <v>15000000</v>
          </cell>
          <cell r="C7250">
            <v>40046</v>
          </cell>
          <cell r="F7250">
            <v>9307987.1699999999</v>
          </cell>
          <cell r="G7250">
            <v>886030</v>
          </cell>
          <cell r="H7250">
            <v>36.04</v>
          </cell>
          <cell r="I7250">
            <v>0.3604</v>
          </cell>
          <cell r="J7250">
            <v>40082</v>
          </cell>
          <cell r="K7250">
            <v>40781</v>
          </cell>
          <cell r="L7250">
            <v>398250</v>
          </cell>
        </row>
        <row r="7251">
          <cell r="B7251">
            <v>15000000</v>
          </cell>
          <cell r="C7251">
            <v>40046</v>
          </cell>
          <cell r="F7251">
            <v>9491450.2899999991</v>
          </cell>
          <cell r="G7251">
            <v>886030</v>
          </cell>
          <cell r="H7251">
            <v>36.04</v>
          </cell>
          <cell r="I7251">
            <v>0.3604</v>
          </cell>
          <cell r="J7251">
            <v>40082</v>
          </cell>
          <cell r="K7251">
            <v>40781</v>
          </cell>
          <cell r="L7251">
            <v>398250</v>
          </cell>
        </row>
        <row r="7252">
          <cell r="B7252">
            <v>12000000</v>
          </cell>
          <cell r="C7252">
            <v>40046</v>
          </cell>
          <cell r="F7252">
            <v>5248569.03</v>
          </cell>
          <cell r="G7252">
            <v>873058</v>
          </cell>
          <cell r="H7252">
            <v>36.090000000000003</v>
          </cell>
          <cell r="I7252">
            <v>0.36090000000000005</v>
          </cell>
          <cell r="J7252">
            <v>40082</v>
          </cell>
          <cell r="K7252">
            <v>40600</v>
          </cell>
          <cell r="L7252">
            <v>318000</v>
          </cell>
        </row>
        <row r="7253">
          <cell r="B7253">
            <v>2000000</v>
          </cell>
          <cell r="C7253">
            <v>40046</v>
          </cell>
          <cell r="F7253">
            <v>160115.69</v>
          </cell>
          <cell r="G7253">
            <v>203663</v>
          </cell>
          <cell r="H7253">
            <v>38.729999999999997</v>
          </cell>
          <cell r="I7253">
            <v>0.38729999999999998</v>
          </cell>
          <cell r="J7253">
            <v>40082</v>
          </cell>
          <cell r="K7253">
            <v>40416</v>
          </cell>
          <cell r="L7253">
            <v>53000</v>
          </cell>
        </row>
        <row r="7254">
          <cell r="B7254">
            <v>38000000</v>
          </cell>
          <cell r="C7254">
            <v>40046</v>
          </cell>
          <cell r="F7254">
            <v>29995267.579999998</v>
          </cell>
          <cell r="G7254">
            <v>1739463</v>
          </cell>
          <cell r="H7254">
            <v>35.950000000000003</v>
          </cell>
          <cell r="I7254">
            <v>0.35950000000000004</v>
          </cell>
          <cell r="J7254">
            <v>40082</v>
          </cell>
          <cell r="K7254">
            <v>41147</v>
          </cell>
          <cell r="L7254">
            <v>741000</v>
          </cell>
        </row>
        <row r="7255">
          <cell r="B7255">
            <v>7000000</v>
          </cell>
          <cell r="C7255">
            <v>40046</v>
          </cell>
          <cell r="E7255" t="str">
            <v>Q</v>
          </cell>
          <cell r="F7255">
            <v>3256131.95</v>
          </cell>
          <cell r="G7255">
            <v>712819</v>
          </cell>
          <cell r="H7255">
            <v>38.729999999999997</v>
          </cell>
          <cell r="I7255">
            <v>0.38729999999999998</v>
          </cell>
          <cell r="J7255">
            <v>40082</v>
          </cell>
          <cell r="K7255">
            <v>40416</v>
          </cell>
          <cell r="L7255">
            <v>185500</v>
          </cell>
        </row>
        <row r="7256">
          <cell r="B7256">
            <v>10000000</v>
          </cell>
          <cell r="C7256">
            <v>40046</v>
          </cell>
          <cell r="F7256">
            <v>6053701.1100000003</v>
          </cell>
          <cell r="G7256">
            <v>555686</v>
          </cell>
          <cell r="H7256">
            <v>29.33</v>
          </cell>
          <cell r="I7256">
            <v>0.29330000000000001</v>
          </cell>
          <cell r="J7256">
            <v>40082</v>
          </cell>
          <cell r="K7256">
            <v>40781</v>
          </cell>
          <cell r="L7256">
            <v>164500</v>
          </cell>
        </row>
        <row r="7257">
          <cell r="B7257">
            <v>6500000</v>
          </cell>
          <cell r="C7257">
            <v>40046</v>
          </cell>
          <cell r="E7257" t="str">
            <v>P</v>
          </cell>
          <cell r="F7257">
            <v>5373437.0499999998</v>
          </cell>
          <cell r="G7257">
            <v>413824</v>
          </cell>
          <cell r="H7257">
            <v>44.54</v>
          </cell>
          <cell r="I7257">
            <v>0.44540000000000002</v>
          </cell>
          <cell r="J7257">
            <v>40082</v>
          </cell>
          <cell r="K7257">
            <v>40781</v>
          </cell>
          <cell r="L7257">
            <v>172575</v>
          </cell>
        </row>
        <row r="7258">
          <cell r="B7258">
            <v>10000000</v>
          </cell>
          <cell r="C7258">
            <v>40046</v>
          </cell>
          <cell r="F7258">
            <v>8039672.7999999998</v>
          </cell>
          <cell r="G7258">
            <v>552789</v>
          </cell>
          <cell r="H7258">
            <v>51.88</v>
          </cell>
          <cell r="I7258">
            <v>0.51880000000000004</v>
          </cell>
          <cell r="J7258">
            <v>40082</v>
          </cell>
          <cell r="K7258">
            <v>41147</v>
          </cell>
          <cell r="L7258">
            <v>195000</v>
          </cell>
        </row>
        <row r="7259">
          <cell r="B7259">
            <v>5700000</v>
          </cell>
          <cell r="C7259">
            <v>40046</v>
          </cell>
          <cell r="F7259">
            <v>2474955.42</v>
          </cell>
          <cell r="G7259">
            <v>395894</v>
          </cell>
          <cell r="H7259">
            <v>29.57</v>
          </cell>
          <cell r="I7259">
            <v>0.29570000000000002</v>
          </cell>
          <cell r="J7259">
            <v>40082</v>
          </cell>
          <cell r="K7259">
            <v>40600</v>
          </cell>
          <cell r="L7259">
            <v>93480</v>
          </cell>
        </row>
        <row r="7260">
          <cell r="B7260">
            <v>4500000</v>
          </cell>
          <cell r="C7260">
            <v>40046</v>
          </cell>
          <cell r="F7260">
            <v>2874898.93</v>
          </cell>
          <cell r="G7260">
            <v>286493</v>
          </cell>
          <cell r="H7260">
            <v>44.54</v>
          </cell>
          <cell r="I7260">
            <v>0.44540000000000002</v>
          </cell>
          <cell r="J7260">
            <v>40082</v>
          </cell>
          <cell r="K7260">
            <v>40781</v>
          </cell>
          <cell r="L7260">
            <v>119475</v>
          </cell>
        </row>
        <row r="7261">
          <cell r="B7261">
            <v>30000000</v>
          </cell>
          <cell r="C7261">
            <v>40046</v>
          </cell>
          <cell r="F7261">
            <v>25443375.23</v>
          </cell>
          <cell r="G7261">
            <v>1373260</v>
          </cell>
          <cell r="H7261">
            <v>35.950000000000003</v>
          </cell>
          <cell r="I7261">
            <v>0.35950000000000004</v>
          </cell>
          <cell r="J7261">
            <v>40082</v>
          </cell>
          <cell r="K7261">
            <v>41147</v>
          </cell>
          <cell r="L7261">
            <v>585000</v>
          </cell>
        </row>
        <row r="7262">
          <cell r="B7262">
            <v>30000000</v>
          </cell>
          <cell r="C7262">
            <v>40046</v>
          </cell>
          <cell r="E7262" t="str">
            <v>P</v>
          </cell>
          <cell r="F7262">
            <v>26925297.149999999</v>
          </cell>
          <cell r="G7262">
            <v>1373260</v>
          </cell>
          <cell r="H7262">
            <v>35.950000000000003</v>
          </cell>
          <cell r="I7262">
            <v>0.35950000000000004</v>
          </cell>
          <cell r="J7262">
            <v>40082</v>
          </cell>
          <cell r="K7262">
            <v>41147</v>
          </cell>
          <cell r="L7262">
            <v>585000</v>
          </cell>
        </row>
        <row r="7263">
          <cell r="B7263">
            <v>30000000</v>
          </cell>
          <cell r="C7263">
            <v>40046</v>
          </cell>
          <cell r="F7263">
            <v>21613553.98</v>
          </cell>
          <cell r="G7263">
            <v>1531073</v>
          </cell>
          <cell r="H7263">
            <v>36.03</v>
          </cell>
          <cell r="I7263">
            <v>0.36030000000000001</v>
          </cell>
          <cell r="J7263">
            <v>40082</v>
          </cell>
          <cell r="K7263">
            <v>40965</v>
          </cell>
          <cell r="L7263">
            <v>735000</v>
          </cell>
        </row>
        <row r="7264">
          <cell r="B7264">
            <v>3000000</v>
          </cell>
          <cell r="C7264">
            <v>40046</v>
          </cell>
          <cell r="F7264">
            <v>1318144.31</v>
          </cell>
          <cell r="G7264">
            <v>208366</v>
          </cell>
          <cell r="H7264">
            <v>29.57</v>
          </cell>
          <cell r="I7264">
            <v>0.29570000000000002</v>
          </cell>
          <cell r="J7264">
            <v>40082</v>
          </cell>
          <cell r="K7264">
            <v>40600</v>
          </cell>
          <cell r="L7264">
            <v>49200</v>
          </cell>
        </row>
        <row r="7265">
          <cell r="B7265">
            <v>5000000</v>
          </cell>
          <cell r="C7265">
            <v>40046</v>
          </cell>
          <cell r="F7265">
            <v>2249678.52</v>
          </cell>
          <cell r="G7265">
            <v>377777</v>
          </cell>
          <cell r="H7265">
            <v>41.5</v>
          </cell>
          <cell r="I7265">
            <v>0.41499999999999998</v>
          </cell>
          <cell r="J7265">
            <v>40082</v>
          </cell>
          <cell r="K7265">
            <v>40600</v>
          </cell>
          <cell r="L7265">
            <v>132500</v>
          </cell>
        </row>
        <row r="7266">
          <cell r="B7266">
            <v>5000000</v>
          </cell>
          <cell r="C7266">
            <v>40046</v>
          </cell>
          <cell r="F7266">
            <v>3697824.12</v>
          </cell>
          <cell r="G7266">
            <v>291672</v>
          </cell>
          <cell r="H7266">
            <v>48.86</v>
          </cell>
          <cell r="I7266">
            <v>0.48859999999999998</v>
          </cell>
          <cell r="J7266">
            <v>40082</v>
          </cell>
          <cell r="K7266">
            <v>40965</v>
          </cell>
          <cell r="L7266">
            <v>122500</v>
          </cell>
        </row>
        <row r="7267">
          <cell r="B7267">
            <v>12000000</v>
          </cell>
          <cell r="C7267">
            <v>40046</v>
          </cell>
          <cell r="F7267">
            <v>7409715.2800000003</v>
          </cell>
          <cell r="G7267">
            <v>708188</v>
          </cell>
          <cell r="H7267">
            <v>35.94</v>
          </cell>
          <cell r="I7267">
            <v>0.3594</v>
          </cell>
          <cell r="J7267">
            <v>40082</v>
          </cell>
          <cell r="K7267">
            <v>40781</v>
          </cell>
          <cell r="L7267">
            <v>318600</v>
          </cell>
        </row>
        <row r="7268">
          <cell r="B7268">
            <v>13000000</v>
          </cell>
          <cell r="C7268">
            <v>40046</v>
          </cell>
          <cell r="D7268" t="str">
            <v>A</v>
          </cell>
          <cell r="E7268" t="str">
            <v>T</v>
          </cell>
          <cell r="F7268">
            <v>15230242.279999999</v>
          </cell>
          <cell r="G7268">
            <v>595080</v>
          </cell>
          <cell r="H7268">
            <v>35.950000000000003</v>
          </cell>
          <cell r="I7268">
            <v>0.35950000000000004</v>
          </cell>
          <cell r="J7268">
            <v>40082</v>
          </cell>
          <cell r="K7268">
            <v>41147</v>
          </cell>
          <cell r="L7268">
            <v>253500</v>
          </cell>
        </row>
        <row r="7269">
          <cell r="B7269">
            <v>5000000</v>
          </cell>
          <cell r="C7269">
            <v>40046</v>
          </cell>
          <cell r="F7269">
            <v>1225474.1200000001</v>
          </cell>
          <cell r="G7269">
            <v>509157</v>
          </cell>
          <cell r="H7269">
            <v>38.729999999999997</v>
          </cell>
          <cell r="I7269">
            <v>0.38729999999999998</v>
          </cell>
          <cell r="J7269">
            <v>40082</v>
          </cell>
          <cell r="K7269">
            <v>40416</v>
          </cell>
          <cell r="L7269">
            <v>132500</v>
          </cell>
        </row>
        <row r="7270">
          <cell r="B7270">
            <v>6500000</v>
          </cell>
          <cell r="C7270">
            <v>40046</v>
          </cell>
          <cell r="F7270">
            <v>3400268.32</v>
          </cell>
          <cell r="G7270">
            <v>491109</v>
          </cell>
          <cell r="H7270">
            <v>41.5</v>
          </cell>
          <cell r="I7270">
            <v>0.41499999999999998</v>
          </cell>
          <cell r="J7270">
            <v>40082</v>
          </cell>
          <cell r="K7270">
            <v>40600</v>
          </cell>
          <cell r="L7270">
            <v>172250</v>
          </cell>
        </row>
        <row r="7271">
          <cell r="B7271">
            <v>4000000</v>
          </cell>
          <cell r="C7271">
            <v>40046</v>
          </cell>
          <cell r="F7271">
            <v>381581.66</v>
          </cell>
          <cell r="G7271">
            <v>407325</v>
          </cell>
          <cell r="H7271">
            <v>38.729999999999997</v>
          </cell>
          <cell r="I7271">
            <v>0.38729999999999998</v>
          </cell>
          <cell r="J7271">
            <v>40082</v>
          </cell>
          <cell r="K7271">
            <v>40416</v>
          </cell>
          <cell r="L7271">
            <v>106000</v>
          </cell>
        </row>
        <row r="7272">
          <cell r="B7272">
            <v>22500000</v>
          </cell>
          <cell r="C7272">
            <v>40046</v>
          </cell>
          <cell r="F7272">
            <v>13887973.800000001</v>
          </cell>
          <cell r="G7272">
            <v>1329044</v>
          </cell>
          <cell r="H7272">
            <v>36.04</v>
          </cell>
          <cell r="I7272">
            <v>0.3604</v>
          </cell>
          <cell r="J7272">
            <v>40082</v>
          </cell>
          <cell r="K7272">
            <v>40781</v>
          </cell>
          <cell r="L7272">
            <v>597375</v>
          </cell>
        </row>
        <row r="7273">
          <cell r="B7273">
            <v>8000000</v>
          </cell>
          <cell r="C7273">
            <v>40046</v>
          </cell>
          <cell r="F7273">
            <v>663168.57999999996</v>
          </cell>
          <cell r="G7273">
            <v>814650</v>
          </cell>
          <cell r="H7273">
            <v>38.729999999999997</v>
          </cell>
          <cell r="I7273">
            <v>0.38729999999999998</v>
          </cell>
          <cell r="J7273">
            <v>40082</v>
          </cell>
          <cell r="K7273">
            <v>40416</v>
          </cell>
          <cell r="L7273">
            <v>212000</v>
          </cell>
        </row>
        <row r="7274">
          <cell r="B7274">
            <v>10000000</v>
          </cell>
          <cell r="C7274">
            <v>40046</v>
          </cell>
          <cell r="F7274">
            <v>7387609.2800000003</v>
          </cell>
          <cell r="G7274">
            <v>583344</v>
          </cell>
          <cell r="H7274">
            <v>48.86</v>
          </cell>
          <cell r="I7274">
            <v>0.48859999999999998</v>
          </cell>
          <cell r="J7274">
            <v>40082</v>
          </cell>
          <cell r="K7274">
            <v>40965</v>
          </cell>
          <cell r="L7274">
            <v>245000</v>
          </cell>
        </row>
        <row r="7275">
          <cell r="B7275">
            <v>8000000</v>
          </cell>
          <cell r="C7275">
            <v>40046</v>
          </cell>
          <cell r="F7275">
            <v>5708515.4100000001</v>
          </cell>
          <cell r="G7275">
            <v>509321</v>
          </cell>
          <cell r="H7275">
            <v>44.54</v>
          </cell>
          <cell r="I7275">
            <v>0.44540000000000002</v>
          </cell>
          <cell r="J7275">
            <v>40082</v>
          </cell>
          <cell r="K7275">
            <v>40781</v>
          </cell>
          <cell r="L7275">
            <v>212400</v>
          </cell>
        </row>
        <row r="7276">
          <cell r="B7276">
            <v>10000000</v>
          </cell>
          <cell r="C7276">
            <v>40046</v>
          </cell>
          <cell r="F7276">
            <v>742441.4</v>
          </cell>
          <cell r="G7276">
            <v>1018313</v>
          </cell>
          <cell r="H7276">
            <v>38.729999999999997</v>
          </cell>
          <cell r="I7276">
            <v>0.38729999999999998</v>
          </cell>
          <cell r="J7276">
            <v>40082</v>
          </cell>
          <cell r="K7276">
            <v>40416</v>
          </cell>
          <cell r="L7276">
            <v>265000</v>
          </cell>
        </row>
        <row r="7277">
          <cell r="B7277">
            <v>2000000</v>
          </cell>
          <cell r="C7277">
            <v>40046</v>
          </cell>
          <cell r="F7277">
            <v>200452.48000000001</v>
          </cell>
          <cell r="G7277">
            <v>203663</v>
          </cell>
          <cell r="H7277">
            <v>38.729999999999997</v>
          </cell>
          <cell r="I7277">
            <v>0.38729999999999998</v>
          </cell>
          <cell r="J7277">
            <v>40082</v>
          </cell>
          <cell r="K7277">
            <v>40416</v>
          </cell>
          <cell r="L7277">
            <v>53000</v>
          </cell>
        </row>
        <row r="7278">
          <cell r="B7278">
            <v>5000000</v>
          </cell>
          <cell r="C7278">
            <v>40046</v>
          </cell>
          <cell r="F7278">
            <v>3143829.02</v>
          </cell>
          <cell r="G7278">
            <v>318326</v>
          </cell>
          <cell r="H7278">
            <v>44.54</v>
          </cell>
          <cell r="I7278">
            <v>0.44540000000000002</v>
          </cell>
          <cell r="J7278">
            <v>40082</v>
          </cell>
          <cell r="K7278">
            <v>40781</v>
          </cell>
          <cell r="L7278">
            <v>132750</v>
          </cell>
        </row>
        <row r="7279">
          <cell r="B7279">
            <v>20000000</v>
          </cell>
          <cell r="C7279">
            <v>40046</v>
          </cell>
          <cell r="F7279">
            <v>15741430.58</v>
          </cell>
          <cell r="G7279">
            <v>915507</v>
          </cell>
          <cell r="H7279">
            <v>35.950000000000003</v>
          </cell>
          <cell r="I7279">
            <v>0.35950000000000004</v>
          </cell>
          <cell r="J7279">
            <v>40082</v>
          </cell>
          <cell r="K7279">
            <v>41147</v>
          </cell>
          <cell r="L7279">
            <v>390000</v>
          </cell>
        </row>
        <row r="7280">
          <cell r="B7280">
            <v>30000000</v>
          </cell>
          <cell r="C7280">
            <v>40046</v>
          </cell>
          <cell r="F7280">
            <v>25125712.600000001</v>
          </cell>
          <cell r="G7280">
            <v>1373260</v>
          </cell>
          <cell r="H7280">
            <v>35.950000000000003</v>
          </cell>
          <cell r="I7280">
            <v>0.35950000000000004</v>
          </cell>
          <cell r="J7280">
            <v>40082</v>
          </cell>
          <cell r="K7280">
            <v>41147</v>
          </cell>
          <cell r="L7280">
            <v>585000</v>
          </cell>
        </row>
        <row r="7281">
          <cell r="B7281">
            <v>5000000</v>
          </cell>
          <cell r="C7281">
            <v>40046</v>
          </cell>
          <cell r="F7281">
            <v>3069571.16</v>
          </cell>
          <cell r="G7281">
            <v>377777</v>
          </cell>
          <cell r="H7281">
            <v>41.5</v>
          </cell>
          <cell r="I7281">
            <v>0.41499999999999998</v>
          </cell>
          <cell r="J7281">
            <v>40082</v>
          </cell>
          <cell r="K7281">
            <v>40600</v>
          </cell>
          <cell r="L7281">
            <v>132500</v>
          </cell>
        </row>
        <row r="7282">
          <cell r="B7282">
            <v>15000000</v>
          </cell>
          <cell r="C7282">
            <v>40046</v>
          </cell>
          <cell r="E7282" t="str">
            <v>Q</v>
          </cell>
          <cell r="F7282">
            <v>13989657.41</v>
          </cell>
          <cell r="G7282">
            <v>625164</v>
          </cell>
          <cell r="H7282">
            <v>28.58</v>
          </cell>
          <cell r="I7282">
            <v>0.2858</v>
          </cell>
          <cell r="J7282">
            <v>40082</v>
          </cell>
          <cell r="K7282">
            <v>41147</v>
          </cell>
          <cell r="L7282">
            <v>216000</v>
          </cell>
        </row>
        <row r="7283">
          <cell r="B7283">
            <v>5000000</v>
          </cell>
          <cell r="C7283">
            <v>40046</v>
          </cell>
          <cell r="F7283">
            <v>1210327.3799999999</v>
          </cell>
          <cell r="G7283">
            <v>509157</v>
          </cell>
          <cell r="H7283">
            <v>38.729999999999997</v>
          </cell>
          <cell r="I7283">
            <v>0.38729999999999998</v>
          </cell>
          <cell r="J7283">
            <v>40082</v>
          </cell>
          <cell r="K7283">
            <v>40416</v>
          </cell>
          <cell r="L7283">
            <v>132500</v>
          </cell>
        </row>
        <row r="7284">
          <cell r="B7284">
            <v>5000000</v>
          </cell>
          <cell r="C7284">
            <v>40046</v>
          </cell>
          <cell r="F7284">
            <v>703958.74</v>
          </cell>
          <cell r="G7284">
            <v>509157</v>
          </cell>
          <cell r="H7284">
            <v>38.729999999999997</v>
          </cell>
          <cell r="I7284">
            <v>0.38729999999999998</v>
          </cell>
          <cell r="J7284">
            <v>40082</v>
          </cell>
          <cell r="K7284">
            <v>40416</v>
          </cell>
          <cell r="L7284">
            <v>132500</v>
          </cell>
        </row>
        <row r="7285">
          <cell r="B7285">
            <v>20000000</v>
          </cell>
          <cell r="C7285">
            <v>40046</v>
          </cell>
          <cell r="F7285">
            <v>15583670.76</v>
          </cell>
          <cell r="G7285">
            <v>915507</v>
          </cell>
          <cell r="H7285">
            <v>35.950000000000003</v>
          </cell>
          <cell r="I7285">
            <v>0.35950000000000004</v>
          </cell>
          <cell r="J7285">
            <v>40082</v>
          </cell>
          <cell r="K7285">
            <v>41147</v>
          </cell>
          <cell r="L7285">
            <v>390000</v>
          </cell>
        </row>
        <row r="7286">
          <cell r="B7286">
            <v>3500000</v>
          </cell>
          <cell r="C7286">
            <v>40046</v>
          </cell>
          <cell r="F7286">
            <v>2416916.4500000002</v>
          </cell>
          <cell r="G7286">
            <v>222828</v>
          </cell>
          <cell r="H7286">
            <v>44.54</v>
          </cell>
          <cell r="I7286">
            <v>0.44540000000000002</v>
          </cell>
          <cell r="J7286">
            <v>40082</v>
          </cell>
          <cell r="K7286">
            <v>40781</v>
          </cell>
          <cell r="L7286">
            <v>92925</v>
          </cell>
        </row>
        <row r="7287">
          <cell r="B7287">
            <v>40000000</v>
          </cell>
          <cell r="C7287">
            <v>40046</v>
          </cell>
          <cell r="F7287">
            <v>31396509.780000001</v>
          </cell>
          <cell r="G7287">
            <v>1831013</v>
          </cell>
          <cell r="H7287">
            <v>35.950000000000003</v>
          </cell>
          <cell r="I7287">
            <v>0.35950000000000004</v>
          </cell>
          <cell r="J7287">
            <v>40082</v>
          </cell>
          <cell r="K7287">
            <v>41147</v>
          </cell>
          <cell r="L7287">
            <v>780000</v>
          </cell>
        </row>
        <row r="7288">
          <cell r="B7288">
            <v>5000000</v>
          </cell>
          <cell r="C7288">
            <v>40046</v>
          </cell>
          <cell r="F7288">
            <v>400112.05</v>
          </cell>
          <cell r="G7288">
            <v>486158</v>
          </cell>
          <cell r="H7288">
            <v>29.48</v>
          </cell>
          <cell r="I7288">
            <v>0.29480000000000001</v>
          </cell>
          <cell r="J7288">
            <v>40082</v>
          </cell>
          <cell r="K7288">
            <v>40416</v>
          </cell>
          <cell r="L7288">
            <v>82000</v>
          </cell>
        </row>
        <row r="7289">
          <cell r="B7289">
            <v>11000000</v>
          </cell>
          <cell r="C7289">
            <v>40046</v>
          </cell>
          <cell r="D7289" t="str">
            <v>A</v>
          </cell>
          <cell r="E7289" t="str">
            <v>T</v>
          </cell>
          <cell r="F7289">
            <v>11759205.57</v>
          </cell>
          <cell r="G7289">
            <v>649755</v>
          </cell>
          <cell r="H7289">
            <v>36.04</v>
          </cell>
          <cell r="I7289">
            <v>0.3604</v>
          </cell>
          <cell r="J7289">
            <v>40082</v>
          </cell>
          <cell r="K7289">
            <v>40781</v>
          </cell>
          <cell r="L7289">
            <v>292050</v>
          </cell>
        </row>
        <row r="7290">
          <cell r="B7290">
            <v>5000000</v>
          </cell>
          <cell r="C7290">
            <v>40046</v>
          </cell>
          <cell r="D7290" t="str">
            <v>A</v>
          </cell>
          <cell r="E7290" t="str">
            <v>T</v>
          </cell>
          <cell r="F7290">
            <v>6069915.6299999999</v>
          </cell>
          <cell r="G7290">
            <v>318326</v>
          </cell>
          <cell r="H7290">
            <v>44.54</v>
          </cell>
          <cell r="I7290">
            <v>0.44540000000000002</v>
          </cell>
          <cell r="J7290">
            <v>40082</v>
          </cell>
          <cell r="K7290">
            <v>40781</v>
          </cell>
          <cell r="L7290">
            <v>132750</v>
          </cell>
        </row>
        <row r="7291">
          <cell r="B7291">
            <v>4000000</v>
          </cell>
          <cell r="C7291">
            <v>40046</v>
          </cell>
          <cell r="F7291">
            <v>2235110.0099999998</v>
          </cell>
          <cell r="G7291">
            <v>302221</v>
          </cell>
          <cell r="H7291">
            <v>41.5</v>
          </cell>
          <cell r="I7291">
            <v>0.41499999999999998</v>
          </cell>
          <cell r="J7291">
            <v>40082</v>
          </cell>
          <cell r="K7291">
            <v>40600</v>
          </cell>
          <cell r="L7291">
            <v>106000</v>
          </cell>
        </row>
        <row r="7292">
          <cell r="B7292">
            <v>5000000</v>
          </cell>
          <cell r="C7292">
            <v>40046</v>
          </cell>
          <cell r="F7292">
            <v>4573994.71</v>
          </cell>
          <cell r="G7292">
            <v>276395</v>
          </cell>
          <cell r="H7292">
            <v>51.88</v>
          </cell>
          <cell r="I7292">
            <v>0.51880000000000004</v>
          </cell>
          <cell r="J7292">
            <v>40082</v>
          </cell>
          <cell r="K7292">
            <v>41147</v>
          </cell>
          <cell r="L7292">
            <v>97500</v>
          </cell>
        </row>
        <row r="7293">
          <cell r="B7293">
            <v>6500000</v>
          </cell>
          <cell r="C7293">
            <v>40046</v>
          </cell>
          <cell r="F7293">
            <v>4568509.08</v>
          </cell>
          <cell r="G7293">
            <v>413824</v>
          </cell>
          <cell r="H7293">
            <v>44.54</v>
          </cell>
          <cell r="I7293">
            <v>0.44540000000000002</v>
          </cell>
          <cell r="J7293">
            <v>40082</v>
          </cell>
          <cell r="K7293">
            <v>40781</v>
          </cell>
          <cell r="L7293">
            <v>172575</v>
          </cell>
        </row>
        <row r="7294">
          <cell r="B7294">
            <v>11500000</v>
          </cell>
          <cell r="C7294">
            <v>40046</v>
          </cell>
          <cell r="F7294">
            <v>9183329.4600000009</v>
          </cell>
          <cell r="G7294">
            <v>526417</v>
          </cell>
          <cell r="H7294">
            <v>35.950000000000003</v>
          </cell>
          <cell r="I7294">
            <v>0.35950000000000004</v>
          </cell>
          <cell r="J7294">
            <v>40082</v>
          </cell>
          <cell r="K7294">
            <v>41147</v>
          </cell>
          <cell r="L7294">
            <v>224250</v>
          </cell>
        </row>
        <row r="7295">
          <cell r="B7295">
            <v>50000000</v>
          </cell>
          <cell r="C7295">
            <v>40046</v>
          </cell>
          <cell r="F7295">
            <v>4953162.8</v>
          </cell>
          <cell r="G7295">
            <v>5021606</v>
          </cell>
          <cell r="H7295">
            <v>35.94</v>
          </cell>
          <cell r="I7295">
            <v>0.3594</v>
          </cell>
          <cell r="J7295">
            <v>40082</v>
          </cell>
          <cell r="K7295">
            <v>40416</v>
          </cell>
          <cell r="L7295">
            <v>1325000</v>
          </cell>
        </row>
        <row r="7296">
          <cell r="B7296">
            <v>3000000</v>
          </cell>
          <cell r="C7296">
            <v>40046</v>
          </cell>
          <cell r="F7296">
            <v>302974.18</v>
          </cell>
          <cell r="G7296">
            <v>305494</v>
          </cell>
          <cell r="H7296">
            <v>38.729999999999997</v>
          </cell>
          <cell r="I7296">
            <v>0.38729999999999998</v>
          </cell>
          <cell r="J7296">
            <v>40082</v>
          </cell>
          <cell r="K7296">
            <v>40416</v>
          </cell>
          <cell r="L7296">
            <v>79500</v>
          </cell>
        </row>
        <row r="7297">
          <cell r="B7297">
            <v>4500000</v>
          </cell>
          <cell r="C7297">
            <v>40046</v>
          </cell>
          <cell r="F7297">
            <v>3005833.52</v>
          </cell>
          <cell r="G7297">
            <v>286493</v>
          </cell>
          <cell r="H7297">
            <v>44.54</v>
          </cell>
          <cell r="I7297">
            <v>0.44540000000000002</v>
          </cell>
          <cell r="J7297">
            <v>40082</v>
          </cell>
          <cell r="K7297">
            <v>40781</v>
          </cell>
          <cell r="L7297">
            <v>119475</v>
          </cell>
        </row>
        <row r="7298">
          <cell r="B7298">
            <v>4000000</v>
          </cell>
          <cell r="C7298">
            <v>40046</v>
          </cell>
          <cell r="F7298">
            <v>2532363.81</v>
          </cell>
          <cell r="G7298">
            <v>254661</v>
          </cell>
          <cell r="H7298">
            <v>44.54</v>
          </cell>
          <cell r="I7298">
            <v>0.44540000000000002</v>
          </cell>
          <cell r="J7298">
            <v>40082</v>
          </cell>
          <cell r="K7298">
            <v>40781</v>
          </cell>
          <cell r="L7298">
            <v>106200</v>
          </cell>
        </row>
        <row r="7299">
          <cell r="B7299">
            <v>7000000</v>
          </cell>
          <cell r="C7299">
            <v>40046</v>
          </cell>
          <cell r="F7299">
            <v>4466311.25</v>
          </cell>
          <cell r="G7299">
            <v>445656</v>
          </cell>
          <cell r="H7299">
            <v>44.54</v>
          </cell>
          <cell r="I7299">
            <v>0.44540000000000002</v>
          </cell>
          <cell r="J7299">
            <v>40082</v>
          </cell>
          <cell r="K7299">
            <v>40781</v>
          </cell>
          <cell r="L7299">
            <v>185850</v>
          </cell>
        </row>
        <row r="7300">
          <cell r="B7300">
            <v>10500000</v>
          </cell>
          <cell r="C7300">
            <v>40046</v>
          </cell>
          <cell r="F7300">
            <v>6468206.1200000001</v>
          </cell>
          <cell r="G7300">
            <v>620221</v>
          </cell>
          <cell r="H7300">
            <v>36.04</v>
          </cell>
          <cell r="I7300">
            <v>0.3604</v>
          </cell>
          <cell r="J7300">
            <v>40082</v>
          </cell>
          <cell r="K7300">
            <v>40781</v>
          </cell>
          <cell r="L7300">
            <v>278775</v>
          </cell>
        </row>
        <row r="7301">
          <cell r="B7301">
            <v>3000000</v>
          </cell>
          <cell r="C7301">
            <v>40046</v>
          </cell>
          <cell r="F7301">
            <v>1064515.49</v>
          </cell>
          <cell r="G7301">
            <v>305494</v>
          </cell>
          <cell r="H7301">
            <v>38.729999999999997</v>
          </cell>
          <cell r="I7301">
            <v>0.38729999999999998</v>
          </cell>
          <cell r="J7301">
            <v>40082</v>
          </cell>
          <cell r="K7301">
            <v>40416</v>
          </cell>
          <cell r="L7301">
            <v>79500</v>
          </cell>
        </row>
        <row r="7302">
          <cell r="B7302">
            <v>5000000</v>
          </cell>
          <cell r="C7302">
            <v>40046</v>
          </cell>
          <cell r="F7302">
            <v>3171475.29</v>
          </cell>
          <cell r="G7302">
            <v>318326</v>
          </cell>
          <cell r="H7302">
            <v>44.54</v>
          </cell>
          <cell r="I7302">
            <v>0.44540000000000002</v>
          </cell>
          <cell r="J7302">
            <v>40082</v>
          </cell>
          <cell r="K7302">
            <v>40781</v>
          </cell>
          <cell r="L7302">
            <v>132750</v>
          </cell>
        </row>
        <row r="7303">
          <cell r="B7303">
            <v>5000000</v>
          </cell>
          <cell r="C7303">
            <v>40046</v>
          </cell>
          <cell r="F7303">
            <v>2411923.71</v>
          </cell>
          <cell r="G7303">
            <v>377777</v>
          </cell>
          <cell r="H7303">
            <v>41.5</v>
          </cell>
          <cell r="I7303">
            <v>0.41499999999999998</v>
          </cell>
          <cell r="J7303">
            <v>40082</v>
          </cell>
          <cell r="K7303">
            <v>40600</v>
          </cell>
          <cell r="L7303">
            <v>132500</v>
          </cell>
        </row>
        <row r="7304">
          <cell r="B7304">
            <v>3000000</v>
          </cell>
          <cell r="C7304">
            <v>40046</v>
          </cell>
          <cell r="F7304">
            <v>1789570.45</v>
          </cell>
          <cell r="G7304">
            <v>226666</v>
          </cell>
          <cell r="H7304">
            <v>41.5</v>
          </cell>
          <cell r="I7304">
            <v>0.41499999999999998</v>
          </cell>
          <cell r="J7304">
            <v>40082</v>
          </cell>
          <cell r="K7304">
            <v>40600</v>
          </cell>
          <cell r="L7304">
            <v>79500</v>
          </cell>
        </row>
        <row r="7305">
          <cell r="B7305">
            <v>3000000</v>
          </cell>
          <cell r="C7305">
            <v>40046</v>
          </cell>
          <cell r="D7305" t="str">
            <v>A</v>
          </cell>
          <cell r="E7305" t="str">
            <v>T</v>
          </cell>
          <cell r="F7305">
            <v>3806722.63</v>
          </cell>
          <cell r="G7305">
            <v>190996</v>
          </cell>
          <cell r="H7305">
            <v>44.54</v>
          </cell>
          <cell r="I7305">
            <v>0.44540000000000002</v>
          </cell>
          <cell r="J7305">
            <v>40082</v>
          </cell>
          <cell r="K7305">
            <v>40781</v>
          </cell>
          <cell r="L7305">
            <v>79650</v>
          </cell>
        </row>
        <row r="7306">
          <cell r="B7306">
            <v>11000000</v>
          </cell>
          <cell r="C7306">
            <v>40046</v>
          </cell>
          <cell r="F7306">
            <v>7913508.8300000001</v>
          </cell>
          <cell r="G7306">
            <v>561394</v>
          </cell>
          <cell r="H7306">
            <v>36.03</v>
          </cell>
          <cell r="I7306">
            <v>0.36030000000000001</v>
          </cell>
          <cell r="J7306">
            <v>40082</v>
          </cell>
          <cell r="K7306">
            <v>40965</v>
          </cell>
          <cell r="L7306">
            <v>269500</v>
          </cell>
        </row>
        <row r="7307">
          <cell r="B7307">
            <v>12000000</v>
          </cell>
          <cell r="C7307">
            <v>40046</v>
          </cell>
          <cell r="F7307">
            <v>9447707.8900000006</v>
          </cell>
          <cell r="G7307">
            <v>549304</v>
          </cell>
          <cell r="H7307">
            <v>35.950000000000003</v>
          </cell>
          <cell r="I7307">
            <v>0.35950000000000004</v>
          </cell>
          <cell r="J7307">
            <v>40082</v>
          </cell>
          <cell r="K7307">
            <v>41147</v>
          </cell>
          <cell r="L7307">
            <v>234000</v>
          </cell>
        </row>
        <row r="7308">
          <cell r="B7308">
            <v>5000000</v>
          </cell>
          <cell r="C7308">
            <v>40046</v>
          </cell>
          <cell r="F7308">
            <v>2168645.06</v>
          </cell>
          <cell r="G7308">
            <v>377777</v>
          </cell>
          <cell r="H7308">
            <v>41.5</v>
          </cell>
          <cell r="I7308">
            <v>0.41499999999999998</v>
          </cell>
          <cell r="J7308">
            <v>40082</v>
          </cell>
          <cell r="K7308">
            <v>40600</v>
          </cell>
          <cell r="L7308">
            <v>132500</v>
          </cell>
        </row>
        <row r="7309">
          <cell r="B7309">
            <v>5000000</v>
          </cell>
          <cell r="C7309">
            <v>40046</v>
          </cell>
          <cell r="D7309" t="str">
            <v>A</v>
          </cell>
          <cell r="E7309" t="str">
            <v>R</v>
          </cell>
          <cell r="F7309">
            <v>2852940</v>
          </cell>
          <cell r="G7309">
            <v>509157</v>
          </cell>
          <cell r="H7309">
            <v>38.729999999999997</v>
          </cell>
          <cell r="I7309">
            <v>0.38729999999999998</v>
          </cell>
          <cell r="J7309">
            <v>40082</v>
          </cell>
          <cell r="K7309">
            <v>40416</v>
          </cell>
          <cell r="L7309">
            <v>132500</v>
          </cell>
        </row>
        <row r="7310">
          <cell r="B7310">
            <v>11000000</v>
          </cell>
          <cell r="C7310">
            <v>40046</v>
          </cell>
          <cell r="D7310" t="str">
            <v>A</v>
          </cell>
          <cell r="E7310" t="str">
            <v>S</v>
          </cell>
          <cell r="F7310">
            <v>11438831.390000001</v>
          </cell>
          <cell r="G7310">
            <v>561394</v>
          </cell>
          <cell r="H7310">
            <v>36.03</v>
          </cell>
          <cell r="I7310">
            <v>0.36030000000000001</v>
          </cell>
          <cell r="J7310">
            <v>40082</v>
          </cell>
          <cell r="K7310">
            <v>40965</v>
          </cell>
          <cell r="L7310">
            <v>269500</v>
          </cell>
        </row>
        <row r="7311">
          <cell r="B7311">
            <v>10500000</v>
          </cell>
          <cell r="C7311">
            <v>40046</v>
          </cell>
          <cell r="E7311" t="str">
            <v>P</v>
          </cell>
          <cell r="F7311">
            <v>8453180.5299999993</v>
          </cell>
          <cell r="G7311">
            <v>620221</v>
          </cell>
          <cell r="H7311">
            <v>36.04</v>
          </cell>
          <cell r="I7311">
            <v>0.3604</v>
          </cell>
          <cell r="J7311">
            <v>40082</v>
          </cell>
          <cell r="K7311">
            <v>40781</v>
          </cell>
          <cell r="L7311">
            <v>278775</v>
          </cell>
        </row>
        <row r="7312">
          <cell r="B7312">
            <v>10000000</v>
          </cell>
          <cell r="C7312">
            <v>40046</v>
          </cell>
          <cell r="F7312">
            <v>8709759.2100000009</v>
          </cell>
          <cell r="G7312">
            <v>552789</v>
          </cell>
          <cell r="H7312">
            <v>51.88</v>
          </cell>
          <cell r="I7312">
            <v>0.51880000000000004</v>
          </cell>
          <cell r="J7312">
            <v>40082</v>
          </cell>
          <cell r="K7312">
            <v>41147</v>
          </cell>
          <cell r="L7312">
            <v>195000</v>
          </cell>
        </row>
        <row r="7313">
          <cell r="B7313">
            <v>10000000</v>
          </cell>
          <cell r="C7313">
            <v>40046</v>
          </cell>
          <cell r="D7313" t="str">
            <v>A</v>
          </cell>
          <cell r="E7313" t="str">
            <v>R</v>
          </cell>
          <cell r="F7313">
            <v>5467920.8499999996</v>
          </cell>
          <cell r="G7313">
            <v>1018313</v>
          </cell>
          <cell r="H7313">
            <v>38.729999999999997</v>
          </cell>
          <cell r="I7313">
            <v>0.38729999999999998</v>
          </cell>
          <cell r="J7313">
            <v>40082</v>
          </cell>
          <cell r="K7313">
            <v>40416</v>
          </cell>
          <cell r="L7313">
            <v>265000</v>
          </cell>
        </row>
        <row r="7314">
          <cell r="B7314">
            <v>5000000</v>
          </cell>
          <cell r="C7314">
            <v>40046</v>
          </cell>
          <cell r="F7314">
            <v>2041444.83</v>
          </cell>
          <cell r="G7314">
            <v>377777</v>
          </cell>
          <cell r="H7314">
            <v>41.5</v>
          </cell>
          <cell r="I7314">
            <v>0.41499999999999998</v>
          </cell>
          <cell r="J7314">
            <v>40082</v>
          </cell>
          <cell r="K7314">
            <v>40600</v>
          </cell>
          <cell r="L7314">
            <v>132500</v>
          </cell>
        </row>
        <row r="7315">
          <cell r="B7315">
            <v>30000000</v>
          </cell>
          <cell r="C7315">
            <v>40046</v>
          </cell>
          <cell r="F7315">
            <v>23074689.050000001</v>
          </cell>
          <cell r="G7315">
            <v>1250327</v>
          </cell>
          <cell r="H7315">
            <v>28.58</v>
          </cell>
          <cell r="I7315">
            <v>0.2858</v>
          </cell>
          <cell r="J7315">
            <v>40082</v>
          </cell>
          <cell r="K7315">
            <v>41147</v>
          </cell>
          <cell r="L7315">
            <v>432000</v>
          </cell>
        </row>
        <row r="7316">
          <cell r="B7316">
            <v>7000000</v>
          </cell>
          <cell r="C7316">
            <v>40046</v>
          </cell>
          <cell r="F7316">
            <v>5386044.0800000001</v>
          </cell>
          <cell r="G7316">
            <v>291743</v>
          </cell>
          <cell r="H7316">
            <v>28.58</v>
          </cell>
          <cell r="I7316">
            <v>0.2858</v>
          </cell>
          <cell r="J7316">
            <v>40082</v>
          </cell>
          <cell r="K7316">
            <v>41147</v>
          </cell>
          <cell r="L7316">
            <v>100800</v>
          </cell>
        </row>
        <row r="7317">
          <cell r="B7317">
            <v>13000000</v>
          </cell>
          <cell r="C7317">
            <v>40049</v>
          </cell>
          <cell r="F7317">
            <v>9389467.4100000001</v>
          </cell>
          <cell r="G7317">
            <v>663465</v>
          </cell>
          <cell r="H7317">
            <v>36.03</v>
          </cell>
          <cell r="I7317">
            <v>0.36030000000000001</v>
          </cell>
          <cell r="J7317">
            <v>40085</v>
          </cell>
          <cell r="K7317">
            <v>40968</v>
          </cell>
          <cell r="L7317">
            <v>318500</v>
          </cell>
        </row>
        <row r="7318">
          <cell r="B7318">
            <v>10000000</v>
          </cell>
          <cell r="C7318">
            <v>40049</v>
          </cell>
          <cell r="F7318">
            <v>4589919.2</v>
          </cell>
          <cell r="G7318">
            <v>755553</v>
          </cell>
          <cell r="H7318">
            <v>41.5</v>
          </cell>
          <cell r="I7318">
            <v>0.41499999999999998</v>
          </cell>
          <cell r="J7318">
            <v>40085</v>
          </cell>
          <cell r="K7318">
            <v>40602</v>
          </cell>
          <cell r="L7318">
            <v>265000</v>
          </cell>
        </row>
        <row r="7319">
          <cell r="B7319">
            <v>15000000</v>
          </cell>
          <cell r="C7319">
            <v>40049</v>
          </cell>
          <cell r="F7319">
            <v>9036140.7200000007</v>
          </cell>
          <cell r="G7319">
            <v>833528</v>
          </cell>
          <cell r="H7319">
            <v>29.33</v>
          </cell>
          <cell r="I7319">
            <v>0.29330000000000001</v>
          </cell>
          <cell r="J7319">
            <v>40085</v>
          </cell>
          <cell r="K7319">
            <v>40784</v>
          </cell>
          <cell r="L7319">
            <v>246750</v>
          </cell>
        </row>
        <row r="7320">
          <cell r="B7320">
            <v>4000000</v>
          </cell>
          <cell r="C7320">
            <v>40049</v>
          </cell>
          <cell r="F7320">
            <v>1666065.62</v>
          </cell>
          <cell r="G7320">
            <v>302221</v>
          </cell>
          <cell r="H7320">
            <v>41.5</v>
          </cell>
          <cell r="I7320">
            <v>0.41499999999999998</v>
          </cell>
          <cell r="J7320">
            <v>40085</v>
          </cell>
          <cell r="K7320">
            <v>40602</v>
          </cell>
          <cell r="L7320">
            <v>106000</v>
          </cell>
        </row>
        <row r="7321">
          <cell r="B7321">
            <v>12000000</v>
          </cell>
          <cell r="C7321">
            <v>40049</v>
          </cell>
          <cell r="F7321">
            <v>7417307.4699999997</v>
          </cell>
          <cell r="G7321">
            <v>708824</v>
          </cell>
          <cell r="H7321">
            <v>36.04</v>
          </cell>
          <cell r="I7321">
            <v>0.3604</v>
          </cell>
          <cell r="J7321">
            <v>40085</v>
          </cell>
          <cell r="K7321">
            <v>40784</v>
          </cell>
          <cell r="L7321">
            <v>318600</v>
          </cell>
        </row>
        <row r="7322">
          <cell r="B7322">
            <v>2500000</v>
          </cell>
          <cell r="C7322">
            <v>40049</v>
          </cell>
          <cell r="F7322">
            <v>210016.12</v>
          </cell>
          <cell r="G7322">
            <v>254579</v>
          </cell>
          <cell r="H7322">
            <v>38.729999999999997</v>
          </cell>
          <cell r="I7322">
            <v>0.38729999999999998</v>
          </cell>
          <cell r="J7322">
            <v>40085</v>
          </cell>
          <cell r="K7322">
            <v>40419</v>
          </cell>
          <cell r="L7322">
            <v>66250</v>
          </cell>
        </row>
        <row r="7323">
          <cell r="B7323">
            <v>12000000</v>
          </cell>
          <cell r="C7323">
            <v>40049</v>
          </cell>
          <cell r="D7323" t="str">
            <v>A</v>
          </cell>
          <cell r="E7323" t="str">
            <v>T</v>
          </cell>
          <cell r="F7323">
            <v>14311649.529999999</v>
          </cell>
          <cell r="G7323">
            <v>549304</v>
          </cell>
          <cell r="H7323">
            <v>35.950000000000003</v>
          </cell>
          <cell r="I7323">
            <v>0.35950000000000004</v>
          </cell>
          <cell r="J7323">
            <v>40085</v>
          </cell>
          <cell r="K7323">
            <v>41150</v>
          </cell>
          <cell r="L7323">
            <v>234000</v>
          </cell>
        </row>
        <row r="7324">
          <cell r="B7324">
            <v>12000000</v>
          </cell>
          <cell r="C7324">
            <v>40049</v>
          </cell>
          <cell r="E7324" t="str">
            <v>R</v>
          </cell>
          <cell r="F7324">
            <v>6661332.0899999999</v>
          </cell>
          <cell r="G7324">
            <v>1205186</v>
          </cell>
          <cell r="H7324">
            <v>35.94</v>
          </cell>
          <cell r="I7324">
            <v>0.3594</v>
          </cell>
          <cell r="J7324">
            <v>40085</v>
          </cell>
          <cell r="K7324">
            <v>40419</v>
          </cell>
          <cell r="L7324">
            <v>318000</v>
          </cell>
        </row>
        <row r="7325">
          <cell r="B7325">
            <v>3500000</v>
          </cell>
          <cell r="C7325">
            <v>40049</v>
          </cell>
          <cell r="F7325">
            <v>1852125.54</v>
          </cell>
          <cell r="G7325">
            <v>264444</v>
          </cell>
          <cell r="H7325">
            <v>41.5</v>
          </cell>
          <cell r="I7325">
            <v>0.41499999999999998</v>
          </cell>
          <cell r="J7325">
            <v>40085</v>
          </cell>
          <cell r="K7325">
            <v>40602</v>
          </cell>
          <cell r="L7325">
            <v>92750</v>
          </cell>
        </row>
        <row r="7326">
          <cell r="B7326">
            <v>16000000</v>
          </cell>
          <cell r="C7326">
            <v>40049</v>
          </cell>
          <cell r="F7326">
            <v>8498470.2799999993</v>
          </cell>
          <cell r="G7326">
            <v>1164077</v>
          </cell>
          <cell r="H7326">
            <v>36.090000000000003</v>
          </cell>
          <cell r="I7326">
            <v>0.36090000000000005</v>
          </cell>
          <cell r="J7326">
            <v>40085</v>
          </cell>
          <cell r="K7326">
            <v>40602</v>
          </cell>
          <cell r="L7326">
            <v>424000</v>
          </cell>
        </row>
        <row r="7327">
          <cell r="B7327">
            <v>5000000</v>
          </cell>
          <cell r="C7327">
            <v>40049</v>
          </cell>
          <cell r="E7327" t="str">
            <v>P</v>
          </cell>
          <cell r="F7327">
            <v>3772923.31</v>
          </cell>
          <cell r="G7327">
            <v>318326</v>
          </cell>
          <cell r="H7327">
            <v>44.54</v>
          </cell>
          <cell r="I7327">
            <v>0.44540000000000002</v>
          </cell>
          <cell r="J7327">
            <v>40085</v>
          </cell>
          <cell r="K7327">
            <v>40784</v>
          </cell>
          <cell r="L7327">
            <v>132750</v>
          </cell>
        </row>
        <row r="7328">
          <cell r="B7328">
            <v>16000000</v>
          </cell>
          <cell r="C7328">
            <v>40049</v>
          </cell>
          <cell r="D7328" t="str">
            <v>A</v>
          </cell>
          <cell r="E7328" t="str">
            <v>T</v>
          </cell>
          <cell r="F7328">
            <v>18618985.050000001</v>
          </cell>
          <cell r="G7328">
            <v>732406</v>
          </cell>
          <cell r="H7328">
            <v>35.950000000000003</v>
          </cell>
          <cell r="I7328">
            <v>0.35950000000000004</v>
          </cell>
          <cell r="J7328">
            <v>40085</v>
          </cell>
          <cell r="K7328">
            <v>41150</v>
          </cell>
          <cell r="L7328">
            <v>312000</v>
          </cell>
        </row>
        <row r="7329">
          <cell r="B7329">
            <v>4500000</v>
          </cell>
          <cell r="C7329">
            <v>40049</v>
          </cell>
          <cell r="F7329">
            <v>1988370.86</v>
          </cell>
          <cell r="G7329">
            <v>339999</v>
          </cell>
          <cell r="H7329">
            <v>41.5</v>
          </cell>
          <cell r="I7329">
            <v>0.41499999999999998</v>
          </cell>
          <cell r="J7329">
            <v>40085</v>
          </cell>
          <cell r="K7329">
            <v>40602</v>
          </cell>
          <cell r="L7329">
            <v>119250</v>
          </cell>
        </row>
        <row r="7330">
          <cell r="B7330">
            <v>7000000</v>
          </cell>
          <cell r="C7330">
            <v>40049</v>
          </cell>
          <cell r="F7330">
            <v>4426376.1500000004</v>
          </cell>
          <cell r="G7330">
            <v>445656</v>
          </cell>
          <cell r="H7330">
            <v>44.54</v>
          </cell>
          <cell r="I7330">
            <v>0.44540000000000002</v>
          </cell>
          <cell r="J7330">
            <v>40085</v>
          </cell>
          <cell r="K7330">
            <v>40784</v>
          </cell>
          <cell r="L7330">
            <v>185850</v>
          </cell>
        </row>
        <row r="7331">
          <cell r="B7331">
            <v>7000000</v>
          </cell>
          <cell r="C7331">
            <v>40049</v>
          </cell>
          <cell r="F7331">
            <v>5028680.3600000003</v>
          </cell>
          <cell r="G7331">
            <v>445656</v>
          </cell>
          <cell r="H7331">
            <v>44.54</v>
          </cell>
          <cell r="I7331">
            <v>0.44540000000000002</v>
          </cell>
          <cell r="J7331">
            <v>40085</v>
          </cell>
          <cell r="K7331">
            <v>40784</v>
          </cell>
          <cell r="L7331">
            <v>185850</v>
          </cell>
        </row>
        <row r="7332">
          <cell r="B7332">
            <v>8000000</v>
          </cell>
          <cell r="C7332">
            <v>40049</v>
          </cell>
          <cell r="F7332">
            <v>5049265.6500000004</v>
          </cell>
          <cell r="G7332">
            <v>509321</v>
          </cell>
          <cell r="H7332">
            <v>44.54</v>
          </cell>
          <cell r="I7332">
            <v>0.44540000000000002</v>
          </cell>
          <cell r="J7332">
            <v>40085</v>
          </cell>
          <cell r="K7332">
            <v>40784</v>
          </cell>
          <cell r="L7332">
            <v>212400</v>
          </cell>
        </row>
        <row r="7333">
          <cell r="B7333">
            <v>5000000</v>
          </cell>
          <cell r="C7333">
            <v>40049</v>
          </cell>
          <cell r="F7333">
            <v>3445009.35</v>
          </cell>
          <cell r="G7333">
            <v>318326</v>
          </cell>
          <cell r="H7333">
            <v>44.54</v>
          </cell>
          <cell r="I7333">
            <v>0.44540000000000002</v>
          </cell>
          <cell r="J7333">
            <v>40085</v>
          </cell>
          <cell r="K7333">
            <v>40784</v>
          </cell>
          <cell r="L7333">
            <v>132750</v>
          </cell>
        </row>
        <row r="7334">
          <cell r="B7334">
            <v>14000000</v>
          </cell>
          <cell r="C7334">
            <v>40049</v>
          </cell>
          <cell r="F7334">
            <v>11633994.93</v>
          </cell>
          <cell r="G7334">
            <v>640855</v>
          </cell>
          <cell r="H7334">
            <v>35.950000000000003</v>
          </cell>
          <cell r="I7334">
            <v>0.35950000000000004</v>
          </cell>
          <cell r="J7334">
            <v>40085</v>
          </cell>
          <cell r="K7334">
            <v>41150</v>
          </cell>
          <cell r="L7334">
            <v>273000</v>
          </cell>
        </row>
        <row r="7335">
          <cell r="B7335">
            <v>3500000</v>
          </cell>
          <cell r="C7335">
            <v>40049</v>
          </cell>
          <cell r="E7335" t="str">
            <v>Q</v>
          </cell>
          <cell r="F7335">
            <v>3328522.88</v>
          </cell>
          <cell r="G7335">
            <v>222828</v>
          </cell>
          <cell r="H7335">
            <v>44.54</v>
          </cell>
          <cell r="I7335">
            <v>0.44540000000000002</v>
          </cell>
          <cell r="J7335">
            <v>40085</v>
          </cell>
          <cell r="K7335">
            <v>40784</v>
          </cell>
          <cell r="L7335">
            <v>92925</v>
          </cell>
        </row>
        <row r="7336">
          <cell r="B7336">
            <v>10500000</v>
          </cell>
          <cell r="C7336">
            <v>40049</v>
          </cell>
          <cell r="E7336" t="str">
            <v>P</v>
          </cell>
          <cell r="F7336">
            <v>9685574.3100000005</v>
          </cell>
          <cell r="G7336">
            <v>480641</v>
          </cell>
          <cell r="H7336">
            <v>35.950000000000003</v>
          </cell>
          <cell r="I7336">
            <v>0.35950000000000004</v>
          </cell>
          <cell r="J7336">
            <v>40085</v>
          </cell>
          <cell r="K7336">
            <v>41150</v>
          </cell>
          <cell r="L7336">
            <v>204750</v>
          </cell>
        </row>
        <row r="7337">
          <cell r="B7337">
            <v>2000000</v>
          </cell>
          <cell r="C7337">
            <v>40049</v>
          </cell>
          <cell r="F7337">
            <v>1275423.6599999999</v>
          </cell>
          <cell r="G7337">
            <v>127331</v>
          </cell>
          <cell r="H7337">
            <v>44.54</v>
          </cell>
          <cell r="I7337">
            <v>0.44540000000000002</v>
          </cell>
          <cell r="J7337">
            <v>40085</v>
          </cell>
          <cell r="K7337">
            <v>40784</v>
          </cell>
          <cell r="L7337">
            <v>53100</v>
          </cell>
        </row>
        <row r="7338">
          <cell r="B7338">
            <v>2000000</v>
          </cell>
          <cell r="C7338">
            <v>40049</v>
          </cell>
          <cell r="F7338">
            <v>467582</v>
          </cell>
          <cell r="G7338">
            <v>203663</v>
          </cell>
          <cell r="H7338">
            <v>38.729999999999997</v>
          </cell>
          <cell r="I7338">
            <v>0.38729999999999998</v>
          </cell>
          <cell r="J7338">
            <v>40085</v>
          </cell>
          <cell r="K7338">
            <v>40419</v>
          </cell>
          <cell r="L7338">
            <v>53000</v>
          </cell>
        </row>
        <row r="7339">
          <cell r="B7339">
            <v>3500000</v>
          </cell>
          <cell r="C7339">
            <v>40049</v>
          </cell>
          <cell r="D7339" t="str">
            <v>A</v>
          </cell>
          <cell r="E7339" t="str">
            <v>T</v>
          </cell>
          <cell r="F7339">
            <v>4421968.26</v>
          </cell>
          <cell r="G7339">
            <v>264444</v>
          </cell>
          <cell r="H7339">
            <v>41.5</v>
          </cell>
          <cell r="I7339">
            <v>0.41499999999999998</v>
          </cell>
          <cell r="J7339">
            <v>40085</v>
          </cell>
          <cell r="K7339">
            <v>40602</v>
          </cell>
          <cell r="L7339">
            <v>92750</v>
          </cell>
        </row>
        <row r="7340">
          <cell r="B7340">
            <v>4500000</v>
          </cell>
          <cell r="C7340">
            <v>40049</v>
          </cell>
          <cell r="F7340">
            <v>2381964.81</v>
          </cell>
          <cell r="G7340">
            <v>339999</v>
          </cell>
          <cell r="H7340">
            <v>41.5</v>
          </cell>
          <cell r="I7340">
            <v>0.41499999999999998</v>
          </cell>
          <cell r="J7340">
            <v>40085</v>
          </cell>
          <cell r="K7340">
            <v>40602</v>
          </cell>
          <cell r="L7340">
            <v>119250</v>
          </cell>
        </row>
        <row r="7341">
          <cell r="B7341">
            <v>3000000</v>
          </cell>
          <cell r="C7341">
            <v>40049</v>
          </cell>
          <cell r="F7341">
            <v>292835.08</v>
          </cell>
          <cell r="G7341">
            <v>305494</v>
          </cell>
          <cell r="H7341">
            <v>38.729999999999997</v>
          </cell>
          <cell r="I7341">
            <v>0.38729999999999998</v>
          </cell>
          <cell r="J7341">
            <v>40085</v>
          </cell>
          <cell r="K7341">
            <v>40419</v>
          </cell>
          <cell r="L7341">
            <v>79500</v>
          </cell>
        </row>
        <row r="7342">
          <cell r="B7342">
            <v>7000000</v>
          </cell>
          <cell r="C7342">
            <v>40049</v>
          </cell>
          <cell r="F7342">
            <v>647364.27</v>
          </cell>
          <cell r="G7342">
            <v>712819</v>
          </cell>
          <cell r="H7342">
            <v>38.729999999999997</v>
          </cell>
          <cell r="I7342">
            <v>0.38729999999999998</v>
          </cell>
          <cell r="J7342">
            <v>40085</v>
          </cell>
          <cell r="K7342">
            <v>40419</v>
          </cell>
          <cell r="L7342">
            <v>185500</v>
          </cell>
        </row>
        <row r="7343">
          <cell r="B7343">
            <v>30000000</v>
          </cell>
          <cell r="C7343">
            <v>40049</v>
          </cell>
          <cell r="F7343">
            <v>23418313.989999998</v>
          </cell>
          <cell r="G7343">
            <v>1373260</v>
          </cell>
          <cell r="H7343">
            <v>35.950000000000003</v>
          </cell>
          <cell r="I7343">
            <v>0.35950000000000004</v>
          </cell>
          <cell r="J7343">
            <v>40085</v>
          </cell>
          <cell r="K7343">
            <v>41150</v>
          </cell>
          <cell r="L7343">
            <v>585000</v>
          </cell>
        </row>
        <row r="7344">
          <cell r="B7344">
            <v>10000000</v>
          </cell>
          <cell r="C7344">
            <v>40049</v>
          </cell>
          <cell r="F7344">
            <v>6338811.9400000004</v>
          </cell>
          <cell r="G7344">
            <v>636651</v>
          </cell>
          <cell r="H7344">
            <v>44.54</v>
          </cell>
          <cell r="I7344">
            <v>0.44540000000000002</v>
          </cell>
          <cell r="J7344">
            <v>40085</v>
          </cell>
          <cell r="K7344">
            <v>40784</v>
          </cell>
          <cell r="L7344">
            <v>265500</v>
          </cell>
        </row>
        <row r="7345">
          <cell r="B7345">
            <v>6000000</v>
          </cell>
          <cell r="C7345">
            <v>40049</v>
          </cell>
          <cell r="F7345">
            <v>3663582.78</v>
          </cell>
          <cell r="G7345">
            <v>381991</v>
          </cell>
          <cell r="H7345">
            <v>44.54</v>
          </cell>
          <cell r="I7345">
            <v>0.44540000000000002</v>
          </cell>
          <cell r="J7345">
            <v>40085</v>
          </cell>
          <cell r="K7345">
            <v>40784</v>
          </cell>
          <cell r="L7345">
            <v>159300</v>
          </cell>
        </row>
        <row r="7346">
          <cell r="B7346">
            <v>35000000</v>
          </cell>
          <cell r="C7346">
            <v>40049</v>
          </cell>
          <cell r="F7346">
            <v>27248610.960000001</v>
          </cell>
          <cell r="G7346">
            <v>1458715</v>
          </cell>
          <cell r="H7346">
            <v>28.58</v>
          </cell>
          <cell r="I7346">
            <v>0.2858</v>
          </cell>
          <cell r="J7346">
            <v>40085</v>
          </cell>
          <cell r="K7346">
            <v>41150</v>
          </cell>
          <cell r="L7346">
            <v>504000</v>
          </cell>
        </row>
        <row r="7347">
          <cell r="B7347">
            <v>5000000</v>
          </cell>
          <cell r="C7347">
            <v>40049</v>
          </cell>
          <cell r="F7347">
            <v>501909.96</v>
          </cell>
          <cell r="G7347">
            <v>509157</v>
          </cell>
          <cell r="H7347">
            <v>38.729999999999997</v>
          </cell>
          <cell r="I7347">
            <v>0.38729999999999998</v>
          </cell>
          <cell r="J7347">
            <v>40085</v>
          </cell>
          <cell r="K7347">
            <v>40419</v>
          </cell>
          <cell r="L7347">
            <v>132500</v>
          </cell>
        </row>
        <row r="7348">
          <cell r="B7348">
            <v>8000000</v>
          </cell>
          <cell r="C7348">
            <v>40049</v>
          </cell>
          <cell r="F7348">
            <v>3629502.81</v>
          </cell>
          <cell r="G7348">
            <v>604442</v>
          </cell>
          <cell r="H7348">
            <v>41.5</v>
          </cell>
          <cell r="I7348">
            <v>0.41499999999999998</v>
          </cell>
          <cell r="J7348">
            <v>40085</v>
          </cell>
          <cell r="K7348">
            <v>40602</v>
          </cell>
          <cell r="L7348">
            <v>212000</v>
          </cell>
        </row>
        <row r="7349">
          <cell r="B7349">
            <v>6000000</v>
          </cell>
          <cell r="C7349">
            <v>40049</v>
          </cell>
          <cell r="F7349">
            <v>3635890.41</v>
          </cell>
          <cell r="G7349">
            <v>333412</v>
          </cell>
          <cell r="H7349">
            <v>29.33</v>
          </cell>
          <cell r="I7349">
            <v>0.29330000000000001</v>
          </cell>
          <cell r="J7349">
            <v>40085</v>
          </cell>
          <cell r="K7349">
            <v>40784</v>
          </cell>
          <cell r="L7349">
            <v>98700</v>
          </cell>
        </row>
        <row r="7350">
          <cell r="B7350">
            <v>4500000</v>
          </cell>
          <cell r="C7350">
            <v>40049</v>
          </cell>
          <cell r="F7350">
            <v>3223206.42</v>
          </cell>
          <cell r="G7350">
            <v>286493</v>
          </cell>
          <cell r="H7350">
            <v>44.54</v>
          </cell>
          <cell r="I7350">
            <v>0.44540000000000002</v>
          </cell>
          <cell r="J7350">
            <v>40085</v>
          </cell>
          <cell r="K7350">
            <v>40784</v>
          </cell>
          <cell r="L7350">
            <v>119475</v>
          </cell>
        </row>
        <row r="7351">
          <cell r="B7351">
            <v>12000000</v>
          </cell>
          <cell r="C7351">
            <v>40049</v>
          </cell>
          <cell r="F7351">
            <v>10375640.23</v>
          </cell>
          <cell r="G7351">
            <v>549304</v>
          </cell>
          <cell r="H7351">
            <v>35.950000000000003</v>
          </cell>
          <cell r="I7351">
            <v>0.35950000000000004</v>
          </cell>
          <cell r="J7351">
            <v>40085</v>
          </cell>
          <cell r="K7351">
            <v>41150</v>
          </cell>
          <cell r="L7351">
            <v>234000</v>
          </cell>
        </row>
        <row r="7352">
          <cell r="B7352">
            <v>18000000</v>
          </cell>
          <cell r="C7352">
            <v>40049</v>
          </cell>
          <cell r="E7352" t="str">
            <v>P</v>
          </cell>
          <cell r="F7352">
            <v>15913054.17</v>
          </cell>
          <cell r="G7352">
            <v>823956</v>
          </cell>
          <cell r="H7352">
            <v>35.950000000000003</v>
          </cell>
          <cell r="I7352">
            <v>0.35950000000000004</v>
          </cell>
          <cell r="J7352">
            <v>40085</v>
          </cell>
          <cell r="K7352">
            <v>41150</v>
          </cell>
          <cell r="L7352">
            <v>351000</v>
          </cell>
        </row>
        <row r="7353">
          <cell r="B7353">
            <v>14000000</v>
          </cell>
          <cell r="C7353">
            <v>40049</v>
          </cell>
          <cell r="F7353">
            <v>1112199.1200000001</v>
          </cell>
          <cell r="G7353">
            <v>1406050</v>
          </cell>
          <cell r="H7353">
            <v>35.94</v>
          </cell>
          <cell r="I7353">
            <v>0.3594</v>
          </cell>
          <cell r="J7353">
            <v>40085</v>
          </cell>
          <cell r="K7353">
            <v>40419</v>
          </cell>
          <cell r="L7353">
            <v>371000</v>
          </cell>
        </row>
        <row r="7354">
          <cell r="B7354">
            <v>11000000</v>
          </cell>
          <cell r="C7354">
            <v>40049</v>
          </cell>
          <cell r="F7354">
            <v>6808057.9800000004</v>
          </cell>
          <cell r="G7354">
            <v>649755</v>
          </cell>
          <cell r="H7354">
            <v>36.04</v>
          </cell>
          <cell r="I7354">
            <v>0.3604</v>
          </cell>
          <cell r="J7354">
            <v>40085</v>
          </cell>
          <cell r="K7354">
            <v>40784</v>
          </cell>
          <cell r="L7354">
            <v>292050</v>
          </cell>
        </row>
        <row r="7355">
          <cell r="B7355">
            <v>10000000</v>
          </cell>
          <cell r="C7355">
            <v>40049</v>
          </cell>
          <cell r="F7355">
            <v>986026.52</v>
          </cell>
          <cell r="G7355">
            <v>972316</v>
          </cell>
          <cell r="H7355">
            <v>29.48</v>
          </cell>
          <cell r="I7355">
            <v>0.29480000000000001</v>
          </cell>
          <cell r="J7355">
            <v>40085</v>
          </cell>
          <cell r="K7355">
            <v>40419</v>
          </cell>
          <cell r="L7355">
            <v>164000</v>
          </cell>
        </row>
        <row r="7356">
          <cell r="B7356">
            <v>16000000</v>
          </cell>
          <cell r="C7356">
            <v>40049</v>
          </cell>
          <cell r="F7356">
            <v>7399159.75</v>
          </cell>
          <cell r="G7356">
            <v>1164077</v>
          </cell>
          <cell r="H7356">
            <v>36.090000000000003</v>
          </cell>
          <cell r="I7356">
            <v>0.36090000000000005</v>
          </cell>
          <cell r="J7356">
            <v>40085</v>
          </cell>
          <cell r="K7356">
            <v>40602</v>
          </cell>
          <cell r="L7356">
            <v>424000</v>
          </cell>
        </row>
        <row r="7357">
          <cell r="B7357">
            <v>5000000</v>
          </cell>
          <cell r="C7357">
            <v>40049</v>
          </cell>
          <cell r="F7357">
            <v>496561.04</v>
          </cell>
          <cell r="G7357">
            <v>509157</v>
          </cell>
          <cell r="H7357">
            <v>38.729999999999997</v>
          </cell>
          <cell r="I7357">
            <v>0.38729999999999998</v>
          </cell>
          <cell r="J7357">
            <v>40085</v>
          </cell>
          <cell r="K7357">
            <v>40419</v>
          </cell>
          <cell r="L7357">
            <v>132500</v>
          </cell>
        </row>
        <row r="7358">
          <cell r="B7358">
            <v>3000000</v>
          </cell>
          <cell r="C7358">
            <v>40049</v>
          </cell>
          <cell r="E7358" t="str">
            <v>P</v>
          </cell>
          <cell r="F7358">
            <v>2056105.07</v>
          </cell>
          <cell r="G7358">
            <v>226666</v>
          </cell>
          <cell r="H7358">
            <v>41.5</v>
          </cell>
          <cell r="I7358">
            <v>0.41499999999999998</v>
          </cell>
          <cell r="J7358">
            <v>40085</v>
          </cell>
          <cell r="K7358">
            <v>40602</v>
          </cell>
          <cell r="L7358">
            <v>79500</v>
          </cell>
        </row>
        <row r="7359">
          <cell r="B7359">
            <v>20000000</v>
          </cell>
          <cell r="C7359">
            <v>40049</v>
          </cell>
          <cell r="F7359">
            <v>15609655.369999999</v>
          </cell>
          <cell r="G7359">
            <v>915507</v>
          </cell>
          <cell r="H7359">
            <v>35.950000000000003</v>
          </cell>
          <cell r="I7359">
            <v>0.35950000000000004</v>
          </cell>
          <cell r="J7359">
            <v>40085</v>
          </cell>
          <cell r="K7359">
            <v>41150</v>
          </cell>
          <cell r="L7359">
            <v>390000</v>
          </cell>
        </row>
        <row r="7360">
          <cell r="B7360">
            <v>3000000</v>
          </cell>
          <cell r="C7360">
            <v>40049</v>
          </cell>
          <cell r="F7360">
            <v>298808.73</v>
          </cell>
          <cell r="G7360">
            <v>305494</v>
          </cell>
          <cell r="H7360">
            <v>38.729999999999997</v>
          </cell>
          <cell r="I7360">
            <v>0.38729999999999998</v>
          </cell>
          <cell r="J7360">
            <v>40085</v>
          </cell>
          <cell r="K7360">
            <v>40419</v>
          </cell>
          <cell r="L7360">
            <v>79500</v>
          </cell>
        </row>
        <row r="7361">
          <cell r="B7361">
            <v>10000000</v>
          </cell>
          <cell r="C7361">
            <v>40049</v>
          </cell>
          <cell r="F7361">
            <v>6013533.4900000002</v>
          </cell>
          <cell r="G7361">
            <v>555686</v>
          </cell>
          <cell r="H7361">
            <v>29.33</v>
          </cell>
          <cell r="I7361">
            <v>0.29330000000000001</v>
          </cell>
          <cell r="J7361">
            <v>40085</v>
          </cell>
          <cell r="K7361">
            <v>40784</v>
          </cell>
          <cell r="L7361">
            <v>164500</v>
          </cell>
        </row>
        <row r="7362">
          <cell r="B7362">
            <v>20000000</v>
          </cell>
          <cell r="C7362">
            <v>40049</v>
          </cell>
          <cell r="F7362">
            <v>12302320.060000001</v>
          </cell>
          <cell r="G7362">
            <v>1181373</v>
          </cell>
          <cell r="H7362">
            <v>36.04</v>
          </cell>
          <cell r="I7362">
            <v>0.3604</v>
          </cell>
          <cell r="J7362">
            <v>40085</v>
          </cell>
          <cell r="K7362">
            <v>40784</v>
          </cell>
          <cell r="L7362">
            <v>531000</v>
          </cell>
        </row>
        <row r="7363">
          <cell r="B7363">
            <v>5000000</v>
          </cell>
          <cell r="C7363">
            <v>40049</v>
          </cell>
          <cell r="F7363">
            <v>436793.64</v>
          </cell>
          <cell r="G7363">
            <v>509157</v>
          </cell>
          <cell r="H7363">
            <v>38.729999999999997</v>
          </cell>
          <cell r="I7363">
            <v>0.38729999999999998</v>
          </cell>
          <cell r="J7363">
            <v>40085</v>
          </cell>
          <cell r="K7363">
            <v>40419</v>
          </cell>
          <cell r="L7363">
            <v>132500</v>
          </cell>
        </row>
        <row r="7364">
          <cell r="B7364">
            <v>5000000</v>
          </cell>
          <cell r="C7364">
            <v>40049</v>
          </cell>
          <cell r="F7364">
            <v>425037.65</v>
          </cell>
          <cell r="G7364">
            <v>509157</v>
          </cell>
          <cell r="H7364">
            <v>38.729999999999997</v>
          </cell>
          <cell r="I7364">
            <v>0.38729999999999998</v>
          </cell>
          <cell r="J7364">
            <v>40085</v>
          </cell>
          <cell r="K7364">
            <v>40419</v>
          </cell>
          <cell r="L7364">
            <v>132500</v>
          </cell>
        </row>
        <row r="7365">
          <cell r="B7365">
            <v>3000000</v>
          </cell>
          <cell r="C7365">
            <v>40049</v>
          </cell>
          <cell r="E7365" t="str">
            <v>P</v>
          </cell>
          <cell r="F7365">
            <v>2386082.13</v>
          </cell>
          <cell r="G7365">
            <v>166706</v>
          </cell>
          <cell r="H7365">
            <v>29.33</v>
          </cell>
          <cell r="I7365">
            <v>0.29330000000000001</v>
          </cell>
          <cell r="J7365">
            <v>40085</v>
          </cell>
          <cell r="K7365">
            <v>40784</v>
          </cell>
          <cell r="L7365">
            <v>49350</v>
          </cell>
        </row>
        <row r="7366">
          <cell r="B7366">
            <v>12000000</v>
          </cell>
          <cell r="C7366">
            <v>40049</v>
          </cell>
          <cell r="F7366">
            <v>9570040.6500000004</v>
          </cell>
          <cell r="G7366">
            <v>549304</v>
          </cell>
          <cell r="H7366">
            <v>35.950000000000003</v>
          </cell>
          <cell r="I7366">
            <v>0.35950000000000004</v>
          </cell>
          <cell r="J7366">
            <v>40085</v>
          </cell>
          <cell r="K7366">
            <v>41150</v>
          </cell>
          <cell r="L7366">
            <v>234000</v>
          </cell>
        </row>
        <row r="7367">
          <cell r="B7367">
            <v>32000000</v>
          </cell>
          <cell r="C7367">
            <v>40049</v>
          </cell>
          <cell r="F7367">
            <v>25215303.440000001</v>
          </cell>
          <cell r="G7367">
            <v>1464811</v>
          </cell>
          <cell r="H7367">
            <v>35.950000000000003</v>
          </cell>
          <cell r="I7367">
            <v>0.35950000000000004</v>
          </cell>
          <cell r="J7367">
            <v>40085</v>
          </cell>
          <cell r="K7367">
            <v>41150</v>
          </cell>
          <cell r="L7367">
            <v>624000</v>
          </cell>
        </row>
        <row r="7368">
          <cell r="B7368">
            <v>3000000</v>
          </cell>
          <cell r="C7368">
            <v>40049</v>
          </cell>
          <cell r="F7368">
            <v>1864799.73</v>
          </cell>
          <cell r="G7368">
            <v>226666</v>
          </cell>
          <cell r="H7368">
            <v>41.5</v>
          </cell>
          <cell r="I7368">
            <v>0.41499999999999998</v>
          </cell>
          <cell r="J7368">
            <v>40085</v>
          </cell>
          <cell r="K7368">
            <v>40602</v>
          </cell>
          <cell r="L7368">
            <v>79500</v>
          </cell>
        </row>
        <row r="7369">
          <cell r="B7369">
            <v>10000000</v>
          </cell>
          <cell r="C7369">
            <v>40049</v>
          </cell>
          <cell r="F7369">
            <v>6354003.2199999997</v>
          </cell>
          <cell r="G7369">
            <v>636651</v>
          </cell>
          <cell r="H7369">
            <v>44.54</v>
          </cell>
          <cell r="I7369">
            <v>0.44540000000000002</v>
          </cell>
          <cell r="J7369">
            <v>40085</v>
          </cell>
          <cell r="K7369">
            <v>40784</v>
          </cell>
          <cell r="L7369">
            <v>265500</v>
          </cell>
        </row>
        <row r="7370">
          <cell r="B7370">
            <v>3000000</v>
          </cell>
          <cell r="C7370">
            <v>40049</v>
          </cell>
          <cell r="F7370">
            <v>1814068.63</v>
          </cell>
          <cell r="G7370">
            <v>166706</v>
          </cell>
          <cell r="H7370">
            <v>29.33</v>
          </cell>
          <cell r="I7370">
            <v>0.29330000000000001</v>
          </cell>
          <cell r="J7370">
            <v>40085</v>
          </cell>
          <cell r="K7370">
            <v>40784</v>
          </cell>
          <cell r="L7370">
            <v>49350</v>
          </cell>
        </row>
        <row r="7371">
          <cell r="B7371">
            <v>5000000</v>
          </cell>
          <cell r="C7371">
            <v>40049</v>
          </cell>
          <cell r="F7371">
            <v>2572557.0499999998</v>
          </cell>
          <cell r="G7371">
            <v>377777</v>
          </cell>
          <cell r="H7371">
            <v>41.5</v>
          </cell>
          <cell r="I7371">
            <v>0.41499999999999998</v>
          </cell>
          <cell r="J7371">
            <v>40085</v>
          </cell>
          <cell r="K7371">
            <v>40602</v>
          </cell>
          <cell r="L7371">
            <v>132500</v>
          </cell>
        </row>
        <row r="7372">
          <cell r="B7372">
            <v>4000000</v>
          </cell>
          <cell r="C7372">
            <v>40049</v>
          </cell>
          <cell r="F7372">
            <v>2241083.65</v>
          </cell>
          <cell r="G7372">
            <v>302221</v>
          </cell>
          <cell r="H7372">
            <v>41.5</v>
          </cell>
          <cell r="I7372">
            <v>0.41499999999999998</v>
          </cell>
          <cell r="J7372">
            <v>40085</v>
          </cell>
          <cell r="K7372">
            <v>40602</v>
          </cell>
          <cell r="L7372">
            <v>106000</v>
          </cell>
        </row>
        <row r="7373">
          <cell r="B7373">
            <v>10000000</v>
          </cell>
          <cell r="C7373">
            <v>40049</v>
          </cell>
          <cell r="F7373">
            <v>7712360.96</v>
          </cell>
          <cell r="G7373">
            <v>416776</v>
          </cell>
          <cell r="H7373">
            <v>28.58</v>
          </cell>
          <cell r="I7373">
            <v>0.2858</v>
          </cell>
          <cell r="J7373">
            <v>40085</v>
          </cell>
          <cell r="K7373">
            <v>41150</v>
          </cell>
          <cell r="L7373">
            <v>144000</v>
          </cell>
        </row>
        <row r="7374">
          <cell r="B7374">
            <v>5000000</v>
          </cell>
          <cell r="C7374">
            <v>40049</v>
          </cell>
          <cell r="F7374">
            <v>475849.23</v>
          </cell>
          <cell r="G7374">
            <v>509157</v>
          </cell>
          <cell r="H7374">
            <v>38.729999999999997</v>
          </cell>
          <cell r="I7374">
            <v>0.38729999999999998</v>
          </cell>
          <cell r="J7374">
            <v>40085</v>
          </cell>
          <cell r="K7374">
            <v>40419</v>
          </cell>
          <cell r="L7374">
            <v>132500</v>
          </cell>
        </row>
        <row r="7375">
          <cell r="B7375">
            <v>12000000</v>
          </cell>
          <cell r="C7375">
            <v>40049</v>
          </cell>
          <cell r="F7375">
            <v>10015100.390000001</v>
          </cell>
          <cell r="G7375">
            <v>549304</v>
          </cell>
          <cell r="H7375">
            <v>35.950000000000003</v>
          </cell>
          <cell r="I7375">
            <v>0.35950000000000004</v>
          </cell>
          <cell r="J7375">
            <v>40085</v>
          </cell>
          <cell r="K7375">
            <v>41150</v>
          </cell>
          <cell r="L7375">
            <v>234000</v>
          </cell>
        </row>
        <row r="7376">
          <cell r="B7376">
            <v>10500000</v>
          </cell>
          <cell r="C7376">
            <v>40049</v>
          </cell>
          <cell r="E7376" t="str">
            <v>P</v>
          </cell>
          <cell r="F7376">
            <v>6673415.1900000004</v>
          </cell>
          <cell r="G7376">
            <v>763926</v>
          </cell>
          <cell r="H7376">
            <v>36.090000000000003</v>
          </cell>
          <cell r="I7376">
            <v>0.36090000000000005</v>
          </cell>
          <cell r="J7376">
            <v>40085</v>
          </cell>
          <cell r="K7376">
            <v>40602</v>
          </cell>
          <cell r="L7376">
            <v>278250</v>
          </cell>
        </row>
        <row r="7377">
          <cell r="B7377">
            <v>4000000</v>
          </cell>
          <cell r="C7377">
            <v>40049</v>
          </cell>
          <cell r="D7377" t="str">
            <v>A</v>
          </cell>
          <cell r="E7377" t="str">
            <v>S</v>
          </cell>
          <cell r="F7377">
            <v>4912362.29</v>
          </cell>
          <cell r="G7377">
            <v>221116</v>
          </cell>
          <cell r="H7377">
            <v>51.88</v>
          </cell>
          <cell r="I7377">
            <v>0.51880000000000004</v>
          </cell>
          <cell r="J7377">
            <v>40085</v>
          </cell>
          <cell r="K7377">
            <v>41150</v>
          </cell>
          <cell r="L7377">
            <v>78000</v>
          </cell>
        </row>
        <row r="7378">
          <cell r="B7378">
            <v>8000000</v>
          </cell>
          <cell r="C7378">
            <v>40049</v>
          </cell>
          <cell r="F7378">
            <v>937882.97</v>
          </cell>
          <cell r="G7378">
            <v>814650</v>
          </cell>
          <cell r="H7378">
            <v>38.729999999999997</v>
          </cell>
          <cell r="I7378">
            <v>0.38729999999999998</v>
          </cell>
          <cell r="J7378">
            <v>40085</v>
          </cell>
          <cell r="K7378">
            <v>40419</v>
          </cell>
          <cell r="L7378">
            <v>212000</v>
          </cell>
        </row>
        <row r="7379">
          <cell r="B7379">
            <v>6000000</v>
          </cell>
          <cell r="C7379">
            <v>40049</v>
          </cell>
          <cell r="F7379">
            <v>4193606.91</v>
          </cell>
          <cell r="G7379">
            <v>381991</v>
          </cell>
          <cell r="H7379">
            <v>44.54</v>
          </cell>
          <cell r="I7379">
            <v>0.44540000000000002</v>
          </cell>
          <cell r="J7379">
            <v>40085</v>
          </cell>
          <cell r="K7379">
            <v>40784</v>
          </cell>
          <cell r="L7379">
            <v>159300</v>
          </cell>
        </row>
        <row r="7380">
          <cell r="B7380">
            <v>3000000</v>
          </cell>
          <cell r="C7380">
            <v>40049</v>
          </cell>
          <cell r="E7380" t="str">
            <v>P</v>
          </cell>
          <cell r="F7380">
            <v>901625.83</v>
          </cell>
          <cell r="G7380">
            <v>305494</v>
          </cell>
          <cell r="H7380">
            <v>38.729999999999997</v>
          </cell>
          <cell r="I7380">
            <v>0.38729999999999998</v>
          </cell>
          <cell r="J7380">
            <v>40085</v>
          </cell>
          <cell r="K7380">
            <v>40419</v>
          </cell>
          <cell r="L7380">
            <v>79500</v>
          </cell>
        </row>
        <row r="7381">
          <cell r="B7381">
            <v>3000000</v>
          </cell>
          <cell r="C7381">
            <v>40049</v>
          </cell>
          <cell r="F7381">
            <v>684679.63</v>
          </cell>
          <cell r="G7381">
            <v>291695</v>
          </cell>
          <cell r="H7381">
            <v>29.48</v>
          </cell>
          <cell r="I7381">
            <v>0.29480000000000001</v>
          </cell>
          <cell r="J7381">
            <v>40085</v>
          </cell>
          <cell r="K7381">
            <v>40419</v>
          </cell>
          <cell r="L7381">
            <v>49200</v>
          </cell>
        </row>
        <row r="7382">
          <cell r="B7382">
            <v>10000000</v>
          </cell>
          <cell r="C7382">
            <v>40049</v>
          </cell>
          <cell r="E7382" t="str">
            <v>P</v>
          </cell>
          <cell r="F7382">
            <v>5942446.75</v>
          </cell>
          <cell r="G7382">
            <v>694551</v>
          </cell>
          <cell r="H7382">
            <v>29.57</v>
          </cell>
          <cell r="I7382">
            <v>0.29570000000000002</v>
          </cell>
          <cell r="J7382">
            <v>40085</v>
          </cell>
          <cell r="K7382">
            <v>40602</v>
          </cell>
          <cell r="L7382">
            <v>164000</v>
          </cell>
        </row>
        <row r="7383">
          <cell r="B7383">
            <v>6000000</v>
          </cell>
          <cell r="C7383">
            <v>40049</v>
          </cell>
          <cell r="D7383" t="str">
            <v>A</v>
          </cell>
          <cell r="E7383" t="str">
            <v>R</v>
          </cell>
          <cell r="F7383">
            <v>6739689.6200000001</v>
          </cell>
          <cell r="G7383">
            <v>331674</v>
          </cell>
          <cell r="H7383">
            <v>51.88</v>
          </cell>
          <cell r="I7383">
            <v>0.51880000000000004</v>
          </cell>
          <cell r="J7383">
            <v>40085</v>
          </cell>
          <cell r="K7383">
            <v>41150</v>
          </cell>
          <cell r="L7383">
            <v>117000</v>
          </cell>
        </row>
        <row r="7384">
          <cell r="B7384">
            <v>4000000</v>
          </cell>
          <cell r="C7384">
            <v>40049</v>
          </cell>
          <cell r="F7384">
            <v>2376832.4</v>
          </cell>
          <cell r="G7384">
            <v>302221</v>
          </cell>
          <cell r="H7384">
            <v>41.5</v>
          </cell>
          <cell r="I7384">
            <v>0.41499999999999998</v>
          </cell>
          <cell r="J7384">
            <v>40085</v>
          </cell>
          <cell r="K7384">
            <v>40602</v>
          </cell>
          <cell r="L7384">
            <v>106000</v>
          </cell>
        </row>
        <row r="7385">
          <cell r="B7385">
            <v>20000000</v>
          </cell>
          <cell r="C7385">
            <v>40049</v>
          </cell>
          <cell r="F7385">
            <v>16264882.15</v>
          </cell>
          <cell r="G7385">
            <v>833552</v>
          </cell>
          <cell r="H7385">
            <v>28.58</v>
          </cell>
          <cell r="I7385">
            <v>0.2858</v>
          </cell>
          <cell r="J7385">
            <v>40085</v>
          </cell>
          <cell r="K7385">
            <v>41150</v>
          </cell>
          <cell r="L7385">
            <v>288000</v>
          </cell>
        </row>
        <row r="7386">
          <cell r="B7386">
            <v>10500000</v>
          </cell>
          <cell r="C7386">
            <v>40049</v>
          </cell>
          <cell r="F7386">
            <v>971190.78</v>
          </cell>
          <cell r="G7386">
            <v>1054538</v>
          </cell>
          <cell r="H7386">
            <v>35.94</v>
          </cell>
          <cell r="I7386">
            <v>0.3594</v>
          </cell>
          <cell r="J7386">
            <v>40085</v>
          </cell>
          <cell r="K7386">
            <v>40419</v>
          </cell>
          <cell r="L7386">
            <v>278250</v>
          </cell>
        </row>
        <row r="7387">
          <cell r="B7387">
            <v>3000000</v>
          </cell>
          <cell r="C7387">
            <v>40049</v>
          </cell>
          <cell r="E7387" t="str">
            <v>P</v>
          </cell>
          <cell r="F7387">
            <v>2498823.4300000002</v>
          </cell>
          <cell r="G7387">
            <v>190996</v>
          </cell>
          <cell r="H7387">
            <v>44.54</v>
          </cell>
          <cell r="I7387">
            <v>0.44540000000000002</v>
          </cell>
          <cell r="J7387">
            <v>40085</v>
          </cell>
          <cell r="K7387">
            <v>40784</v>
          </cell>
          <cell r="L7387">
            <v>79650</v>
          </cell>
        </row>
        <row r="7388">
          <cell r="B7388">
            <v>20000000</v>
          </cell>
          <cell r="C7388">
            <v>40049</v>
          </cell>
          <cell r="E7388" t="str">
            <v>P</v>
          </cell>
          <cell r="F7388">
            <v>6224417.6399999997</v>
          </cell>
          <cell r="G7388">
            <v>2008643</v>
          </cell>
          <cell r="H7388">
            <v>35.94</v>
          </cell>
          <cell r="I7388">
            <v>0.3594</v>
          </cell>
          <cell r="J7388">
            <v>40085</v>
          </cell>
          <cell r="K7388">
            <v>40419</v>
          </cell>
          <cell r="L7388">
            <v>530000</v>
          </cell>
        </row>
        <row r="7389">
          <cell r="B7389">
            <v>18000000</v>
          </cell>
          <cell r="C7389">
            <v>40049</v>
          </cell>
          <cell r="F7389">
            <v>14256382.050000001</v>
          </cell>
          <cell r="G7389">
            <v>823956</v>
          </cell>
          <cell r="H7389">
            <v>35.950000000000003</v>
          </cell>
          <cell r="I7389">
            <v>0.35950000000000004</v>
          </cell>
          <cell r="J7389">
            <v>40085</v>
          </cell>
          <cell r="K7389">
            <v>41150</v>
          </cell>
          <cell r="L7389">
            <v>351000</v>
          </cell>
        </row>
        <row r="7390">
          <cell r="B7390">
            <v>7000000</v>
          </cell>
          <cell r="C7390">
            <v>40049</v>
          </cell>
          <cell r="F7390">
            <v>5649747.2599999998</v>
          </cell>
          <cell r="G7390">
            <v>386953</v>
          </cell>
          <cell r="H7390">
            <v>51.88</v>
          </cell>
          <cell r="I7390">
            <v>0.51880000000000004</v>
          </cell>
          <cell r="J7390">
            <v>40085</v>
          </cell>
          <cell r="K7390">
            <v>41150</v>
          </cell>
          <cell r="L7390">
            <v>136500</v>
          </cell>
        </row>
        <row r="7391">
          <cell r="B7391">
            <v>20000000</v>
          </cell>
          <cell r="C7391">
            <v>40049</v>
          </cell>
          <cell r="F7391">
            <v>15760467.779999999</v>
          </cell>
          <cell r="G7391">
            <v>915507</v>
          </cell>
          <cell r="H7391">
            <v>35.950000000000003</v>
          </cell>
          <cell r="I7391">
            <v>0.35950000000000004</v>
          </cell>
          <cell r="J7391">
            <v>40085</v>
          </cell>
          <cell r="K7391">
            <v>41150</v>
          </cell>
          <cell r="L7391">
            <v>390000</v>
          </cell>
        </row>
        <row r="7392">
          <cell r="B7392">
            <v>6000000</v>
          </cell>
          <cell r="C7392">
            <v>40049</v>
          </cell>
          <cell r="F7392">
            <v>3808017.66</v>
          </cell>
          <cell r="G7392">
            <v>381991</v>
          </cell>
          <cell r="H7392">
            <v>44.54</v>
          </cell>
          <cell r="I7392">
            <v>0.44540000000000002</v>
          </cell>
          <cell r="J7392">
            <v>40085</v>
          </cell>
          <cell r="K7392">
            <v>40784</v>
          </cell>
          <cell r="L7392">
            <v>159300</v>
          </cell>
        </row>
        <row r="7393">
          <cell r="B7393">
            <v>4500000</v>
          </cell>
          <cell r="C7393">
            <v>40049</v>
          </cell>
          <cell r="F7393">
            <v>434114.2</v>
          </cell>
          <cell r="G7393">
            <v>458241</v>
          </cell>
          <cell r="H7393">
            <v>38.729999999999997</v>
          </cell>
          <cell r="I7393">
            <v>0.38729999999999998</v>
          </cell>
          <cell r="J7393">
            <v>40085</v>
          </cell>
          <cell r="K7393">
            <v>40419</v>
          </cell>
          <cell r="L7393">
            <v>119250</v>
          </cell>
        </row>
        <row r="7394">
          <cell r="B7394">
            <v>5000000</v>
          </cell>
          <cell r="C7394">
            <v>40049</v>
          </cell>
          <cell r="F7394">
            <v>3263619.28</v>
          </cell>
          <cell r="G7394">
            <v>318326</v>
          </cell>
          <cell r="H7394">
            <v>44.54</v>
          </cell>
          <cell r="I7394">
            <v>0.44540000000000002</v>
          </cell>
          <cell r="J7394">
            <v>40085</v>
          </cell>
          <cell r="K7394">
            <v>40784</v>
          </cell>
          <cell r="L7394">
            <v>132750</v>
          </cell>
        </row>
        <row r="7395">
          <cell r="B7395">
            <v>9000000</v>
          </cell>
          <cell r="C7395">
            <v>40049</v>
          </cell>
          <cell r="F7395">
            <v>1626378.93</v>
          </cell>
          <cell r="G7395">
            <v>916482</v>
          </cell>
          <cell r="H7395">
            <v>38.729999999999997</v>
          </cell>
          <cell r="I7395">
            <v>0.38729999999999998</v>
          </cell>
          <cell r="J7395">
            <v>40085</v>
          </cell>
          <cell r="K7395">
            <v>40419</v>
          </cell>
          <cell r="L7395">
            <v>238500</v>
          </cell>
        </row>
        <row r="7396">
          <cell r="B7396">
            <v>4300000</v>
          </cell>
          <cell r="C7396">
            <v>40049</v>
          </cell>
          <cell r="F7396">
            <v>2592331.4</v>
          </cell>
          <cell r="G7396">
            <v>234643</v>
          </cell>
          <cell r="H7396">
            <v>27.37</v>
          </cell>
          <cell r="I7396">
            <v>0.2737</v>
          </cell>
          <cell r="J7396">
            <v>40088</v>
          </cell>
          <cell r="K7396">
            <v>40788</v>
          </cell>
          <cell r="L7396">
            <v>27735</v>
          </cell>
        </row>
        <row r="7397">
          <cell r="B7397">
            <v>6000000</v>
          </cell>
          <cell r="C7397">
            <v>40049</v>
          </cell>
          <cell r="F7397">
            <v>2734594.85</v>
          </cell>
          <cell r="G7397">
            <v>453332</v>
          </cell>
          <cell r="H7397">
            <v>41.5</v>
          </cell>
          <cell r="I7397">
            <v>0.41499999999999998</v>
          </cell>
          <cell r="J7397">
            <v>40085</v>
          </cell>
          <cell r="K7397">
            <v>40602</v>
          </cell>
          <cell r="L7397">
            <v>159000</v>
          </cell>
        </row>
        <row r="7398">
          <cell r="B7398">
            <v>3000000</v>
          </cell>
          <cell r="C7398">
            <v>40049</v>
          </cell>
          <cell r="D7398" t="str">
            <v>A</v>
          </cell>
          <cell r="E7398" t="str">
            <v>R</v>
          </cell>
          <cell r="F7398">
            <v>2871340.27</v>
          </cell>
          <cell r="G7398">
            <v>166706</v>
          </cell>
          <cell r="H7398">
            <v>29.33</v>
          </cell>
          <cell r="I7398">
            <v>0.29330000000000001</v>
          </cell>
          <cell r="J7398">
            <v>40085</v>
          </cell>
          <cell r="K7398">
            <v>40784</v>
          </cell>
          <cell r="L7398">
            <v>49350</v>
          </cell>
        </row>
        <row r="7399">
          <cell r="B7399">
            <v>8000000</v>
          </cell>
          <cell r="C7399">
            <v>40049</v>
          </cell>
          <cell r="F7399">
            <v>4507681.07</v>
          </cell>
          <cell r="G7399">
            <v>604442</v>
          </cell>
          <cell r="H7399">
            <v>41.5</v>
          </cell>
          <cell r="I7399">
            <v>0.41499999999999998</v>
          </cell>
          <cell r="J7399">
            <v>40085</v>
          </cell>
          <cell r="K7399">
            <v>40602</v>
          </cell>
          <cell r="L7399">
            <v>212000</v>
          </cell>
        </row>
        <row r="7400">
          <cell r="B7400">
            <v>4300000</v>
          </cell>
          <cell r="C7400">
            <v>40049</v>
          </cell>
          <cell r="D7400" t="str">
            <v>A</v>
          </cell>
          <cell r="E7400" t="str">
            <v>T</v>
          </cell>
          <cell r="F7400">
            <v>3806911.1</v>
          </cell>
          <cell r="G7400">
            <v>437875</v>
          </cell>
          <cell r="H7400">
            <v>38.729999999999997</v>
          </cell>
          <cell r="I7400">
            <v>0.38729999999999998</v>
          </cell>
          <cell r="J7400">
            <v>40085</v>
          </cell>
          <cell r="K7400">
            <v>40419</v>
          </cell>
          <cell r="L7400">
            <v>113950</v>
          </cell>
        </row>
        <row r="7401">
          <cell r="B7401">
            <v>12000000</v>
          </cell>
          <cell r="C7401">
            <v>40049</v>
          </cell>
          <cell r="F7401">
            <v>7587653.0499999998</v>
          </cell>
          <cell r="G7401">
            <v>708824</v>
          </cell>
          <cell r="H7401">
            <v>36.04</v>
          </cell>
          <cell r="I7401">
            <v>0.3604</v>
          </cell>
          <cell r="J7401">
            <v>40085</v>
          </cell>
          <cell r="K7401">
            <v>40784</v>
          </cell>
          <cell r="L7401">
            <v>318600</v>
          </cell>
        </row>
        <row r="7402">
          <cell r="B7402">
            <v>3000000</v>
          </cell>
          <cell r="C7402">
            <v>40049</v>
          </cell>
          <cell r="F7402">
            <v>2029864.61</v>
          </cell>
          <cell r="G7402">
            <v>190996</v>
          </cell>
          <cell r="H7402">
            <v>44.54</v>
          </cell>
          <cell r="I7402">
            <v>0.44540000000000002</v>
          </cell>
          <cell r="J7402">
            <v>40085</v>
          </cell>
          <cell r="K7402">
            <v>40784</v>
          </cell>
          <cell r="L7402">
            <v>79650</v>
          </cell>
        </row>
        <row r="7403">
          <cell r="B7403">
            <v>6000000</v>
          </cell>
          <cell r="C7403">
            <v>40049</v>
          </cell>
          <cell r="F7403">
            <v>2680508.66</v>
          </cell>
          <cell r="G7403">
            <v>453332</v>
          </cell>
          <cell r="H7403">
            <v>41.5</v>
          </cell>
          <cell r="I7403">
            <v>0.41499999999999998</v>
          </cell>
          <cell r="J7403">
            <v>40085</v>
          </cell>
          <cell r="K7403">
            <v>40602</v>
          </cell>
          <cell r="L7403">
            <v>159000</v>
          </cell>
        </row>
        <row r="7404">
          <cell r="B7404">
            <v>10500000</v>
          </cell>
          <cell r="C7404">
            <v>40049</v>
          </cell>
          <cell r="F7404">
            <v>8275402.2199999997</v>
          </cell>
          <cell r="G7404">
            <v>480641</v>
          </cell>
          <cell r="H7404">
            <v>35.950000000000003</v>
          </cell>
          <cell r="I7404">
            <v>0.35950000000000004</v>
          </cell>
          <cell r="J7404">
            <v>40085</v>
          </cell>
          <cell r="K7404">
            <v>41150</v>
          </cell>
          <cell r="L7404">
            <v>204750</v>
          </cell>
        </row>
        <row r="7405">
          <cell r="B7405">
            <v>8000000</v>
          </cell>
          <cell r="C7405">
            <v>40049</v>
          </cell>
          <cell r="E7405" t="str">
            <v>Q</v>
          </cell>
          <cell r="F7405">
            <v>7583881.04</v>
          </cell>
          <cell r="G7405">
            <v>509321</v>
          </cell>
          <cell r="H7405">
            <v>44.54</v>
          </cell>
          <cell r="I7405">
            <v>0.44540000000000002</v>
          </cell>
          <cell r="J7405">
            <v>40085</v>
          </cell>
          <cell r="K7405">
            <v>40784</v>
          </cell>
          <cell r="L7405">
            <v>212400</v>
          </cell>
        </row>
        <row r="7406">
          <cell r="B7406">
            <v>4500000</v>
          </cell>
          <cell r="C7406">
            <v>40049</v>
          </cell>
          <cell r="F7406">
            <v>2866756.78</v>
          </cell>
          <cell r="G7406">
            <v>286493</v>
          </cell>
          <cell r="H7406">
            <v>44.54</v>
          </cell>
          <cell r="I7406">
            <v>0.44540000000000002</v>
          </cell>
          <cell r="J7406">
            <v>40085</v>
          </cell>
          <cell r="K7406">
            <v>40784</v>
          </cell>
          <cell r="L7406">
            <v>119475</v>
          </cell>
        </row>
        <row r="7407">
          <cell r="B7407">
            <v>10500000</v>
          </cell>
          <cell r="C7407">
            <v>40049</v>
          </cell>
          <cell r="F7407">
            <v>4614482.2699999996</v>
          </cell>
          <cell r="G7407">
            <v>763926</v>
          </cell>
          <cell r="H7407">
            <v>36.090000000000003</v>
          </cell>
          <cell r="I7407">
            <v>0.36090000000000005</v>
          </cell>
          <cell r="J7407">
            <v>40085</v>
          </cell>
          <cell r="K7407">
            <v>40602</v>
          </cell>
          <cell r="L7407">
            <v>278250</v>
          </cell>
        </row>
        <row r="7408">
          <cell r="B7408">
            <v>4000000</v>
          </cell>
          <cell r="C7408">
            <v>40049</v>
          </cell>
          <cell r="F7408">
            <v>3284549.61</v>
          </cell>
          <cell r="G7408">
            <v>221116</v>
          </cell>
          <cell r="H7408">
            <v>51.88</v>
          </cell>
          <cell r="I7408">
            <v>0.51880000000000004</v>
          </cell>
          <cell r="J7408">
            <v>40085</v>
          </cell>
          <cell r="K7408">
            <v>41150</v>
          </cell>
          <cell r="L7408">
            <v>78000</v>
          </cell>
        </row>
        <row r="7409">
          <cell r="B7409">
            <v>6000000</v>
          </cell>
          <cell r="C7409">
            <v>40049</v>
          </cell>
          <cell r="E7409" t="str">
            <v>R</v>
          </cell>
          <cell r="F7409">
            <v>5039123.51</v>
          </cell>
          <cell r="G7409">
            <v>453332</v>
          </cell>
          <cell r="H7409">
            <v>41.5</v>
          </cell>
          <cell r="I7409">
            <v>0.41499999999999998</v>
          </cell>
          <cell r="J7409">
            <v>40085</v>
          </cell>
          <cell r="K7409">
            <v>40602</v>
          </cell>
          <cell r="L7409">
            <v>159000</v>
          </cell>
        </row>
        <row r="7410">
          <cell r="B7410">
            <v>14000000</v>
          </cell>
          <cell r="C7410">
            <v>40049</v>
          </cell>
          <cell r="F7410">
            <v>11182567.300000001</v>
          </cell>
          <cell r="G7410">
            <v>640855</v>
          </cell>
          <cell r="H7410">
            <v>35.950000000000003</v>
          </cell>
          <cell r="I7410">
            <v>0.35950000000000004</v>
          </cell>
          <cell r="J7410">
            <v>40085</v>
          </cell>
          <cell r="K7410">
            <v>41150</v>
          </cell>
          <cell r="L7410">
            <v>273000</v>
          </cell>
        </row>
        <row r="7411">
          <cell r="B7411">
            <v>3000000</v>
          </cell>
          <cell r="C7411">
            <v>40049</v>
          </cell>
          <cell r="F7411">
            <v>416968.78</v>
          </cell>
          <cell r="G7411">
            <v>305494</v>
          </cell>
          <cell r="H7411">
            <v>38.729999999999997</v>
          </cell>
          <cell r="I7411">
            <v>0.38729999999999998</v>
          </cell>
          <cell r="J7411">
            <v>40085</v>
          </cell>
          <cell r="K7411">
            <v>40419</v>
          </cell>
          <cell r="L7411">
            <v>79500</v>
          </cell>
        </row>
        <row r="7412">
          <cell r="B7412">
            <v>10000000</v>
          </cell>
          <cell r="C7412">
            <v>40049</v>
          </cell>
          <cell r="F7412">
            <v>4560247</v>
          </cell>
          <cell r="G7412">
            <v>755553</v>
          </cell>
          <cell r="H7412">
            <v>41.5</v>
          </cell>
          <cell r="I7412">
            <v>0.41499999999999998</v>
          </cell>
          <cell r="J7412">
            <v>40085</v>
          </cell>
          <cell r="K7412">
            <v>40602</v>
          </cell>
          <cell r="L7412">
            <v>265000</v>
          </cell>
        </row>
        <row r="7413">
          <cell r="B7413">
            <v>10000000</v>
          </cell>
          <cell r="C7413">
            <v>40049</v>
          </cell>
          <cell r="E7413" t="str">
            <v>P</v>
          </cell>
          <cell r="F7413">
            <v>9154842.8300000001</v>
          </cell>
          <cell r="G7413">
            <v>552789</v>
          </cell>
          <cell r="H7413">
            <v>51.88</v>
          </cell>
          <cell r="I7413">
            <v>0.51880000000000004</v>
          </cell>
          <cell r="J7413">
            <v>40085</v>
          </cell>
          <cell r="K7413">
            <v>41150</v>
          </cell>
          <cell r="L7413">
            <v>195000</v>
          </cell>
        </row>
        <row r="7414">
          <cell r="B7414">
            <v>8000000</v>
          </cell>
          <cell r="C7414">
            <v>40050</v>
          </cell>
          <cell r="F7414">
            <v>5936244.3200000003</v>
          </cell>
          <cell r="G7414">
            <v>509321</v>
          </cell>
          <cell r="H7414">
            <v>44.54</v>
          </cell>
          <cell r="I7414">
            <v>0.44540000000000002</v>
          </cell>
          <cell r="J7414">
            <v>40085</v>
          </cell>
          <cell r="K7414">
            <v>40784</v>
          </cell>
          <cell r="L7414">
            <v>212400</v>
          </cell>
        </row>
        <row r="7415">
          <cell r="B7415">
            <v>10000000</v>
          </cell>
          <cell r="C7415">
            <v>40050</v>
          </cell>
          <cell r="F7415">
            <v>8532781.0500000007</v>
          </cell>
          <cell r="G7415">
            <v>552789</v>
          </cell>
          <cell r="H7415">
            <v>51.88</v>
          </cell>
          <cell r="I7415">
            <v>0.51880000000000004</v>
          </cell>
          <cell r="J7415">
            <v>40085</v>
          </cell>
          <cell r="K7415">
            <v>41150</v>
          </cell>
          <cell r="L7415">
            <v>195000</v>
          </cell>
        </row>
        <row r="7416">
          <cell r="B7416">
            <v>8000000</v>
          </cell>
          <cell r="C7416">
            <v>40050</v>
          </cell>
          <cell r="E7416" t="str">
            <v>Q</v>
          </cell>
          <cell r="F7416">
            <v>8243339.0899999999</v>
          </cell>
          <cell r="G7416">
            <v>442232</v>
          </cell>
          <cell r="H7416">
            <v>51.88</v>
          </cell>
          <cell r="I7416">
            <v>0.51880000000000004</v>
          </cell>
          <cell r="J7416">
            <v>40085</v>
          </cell>
          <cell r="K7416">
            <v>41150</v>
          </cell>
          <cell r="L7416">
            <v>156000</v>
          </cell>
        </row>
        <row r="7417">
          <cell r="B7417">
            <v>4000000</v>
          </cell>
          <cell r="C7417">
            <v>40050</v>
          </cell>
          <cell r="F7417">
            <v>2464023.91</v>
          </cell>
          <cell r="G7417">
            <v>302221</v>
          </cell>
          <cell r="H7417">
            <v>41.5</v>
          </cell>
          <cell r="I7417">
            <v>0.41499999999999998</v>
          </cell>
          <cell r="J7417">
            <v>40085</v>
          </cell>
          <cell r="K7417">
            <v>40602</v>
          </cell>
          <cell r="L7417">
            <v>106000</v>
          </cell>
        </row>
        <row r="7418">
          <cell r="B7418">
            <v>15000000</v>
          </cell>
          <cell r="C7418">
            <v>40050</v>
          </cell>
          <cell r="E7418" t="str">
            <v>P</v>
          </cell>
          <cell r="F7418">
            <v>11105405.890000001</v>
          </cell>
          <cell r="G7418">
            <v>886030</v>
          </cell>
          <cell r="H7418">
            <v>36.04</v>
          </cell>
          <cell r="I7418">
            <v>0.3604</v>
          </cell>
          <cell r="J7418">
            <v>40085</v>
          </cell>
          <cell r="K7418">
            <v>40784</v>
          </cell>
          <cell r="L7418">
            <v>398250</v>
          </cell>
        </row>
        <row r="7419">
          <cell r="B7419">
            <v>14000000</v>
          </cell>
          <cell r="C7419">
            <v>40050</v>
          </cell>
          <cell r="F7419">
            <v>3144728.12</v>
          </cell>
          <cell r="G7419">
            <v>1406050</v>
          </cell>
          <cell r="H7419">
            <v>35.94</v>
          </cell>
          <cell r="I7419">
            <v>0.3594</v>
          </cell>
          <cell r="J7419">
            <v>40085</v>
          </cell>
          <cell r="K7419">
            <v>40419</v>
          </cell>
          <cell r="L7419">
            <v>371000</v>
          </cell>
        </row>
        <row r="7420">
          <cell r="B7420">
            <v>6000000</v>
          </cell>
          <cell r="C7420">
            <v>40050</v>
          </cell>
          <cell r="F7420">
            <v>2845122.89</v>
          </cell>
          <cell r="G7420">
            <v>453332</v>
          </cell>
          <cell r="H7420">
            <v>41.5</v>
          </cell>
          <cell r="I7420">
            <v>0.41499999999999998</v>
          </cell>
          <cell r="J7420">
            <v>40085</v>
          </cell>
          <cell r="K7420">
            <v>40602</v>
          </cell>
          <cell r="L7420">
            <v>159000</v>
          </cell>
        </row>
        <row r="7421">
          <cell r="B7421">
            <v>3000000</v>
          </cell>
          <cell r="C7421">
            <v>40050</v>
          </cell>
          <cell r="F7421">
            <v>2313339.41</v>
          </cell>
          <cell r="G7421">
            <v>190996</v>
          </cell>
          <cell r="H7421">
            <v>44.54</v>
          </cell>
          <cell r="I7421">
            <v>0.44540000000000002</v>
          </cell>
          <cell r="J7421">
            <v>40085</v>
          </cell>
          <cell r="K7421">
            <v>40784</v>
          </cell>
          <cell r="L7421">
            <v>79650</v>
          </cell>
        </row>
        <row r="7422">
          <cell r="B7422">
            <v>18000000</v>
          </cell>
          <cell r="C7422">
            <v>40050</v>
          </cell>
          <cell r="F7422">
            <v>12617723.390000001</v>
          </cell>
          <cell r="G7422">
            <v>1063236</v>
          </cell>
          <cell r="H7422">
            <v>36.04</v>
          </cell>
          <cell r="I7422">
            <v>0.3604</v>
          </cell>
          <cell r="J7422">
            <v>40085</v>
          </cell>
          <cell r="K7422">
            <v>40784</v>
          </cell>
          <cell r="L7422">
            <v>477900</v>
          </cell>
        </row>
        <row r="7423">
          <cell r="B7423">
            <v>4500000</v>
          </cell>
          <cell r="C7423">
            <v>40050</v>
          </cell>
          <cell r="F7423">
            <v>1007550.25</v>
          </cell>
          <cell r="G7423">
            <v>458241</v>
          </cell>
          <cell r="H7423">
            <v>38.729999999999997</v>
          </cell>
          <cell r="I7423">
            <v>0.38729999999999998</v>
          </cell>
          <cell r="J7423">
            <v>40085</v>
          </cell>
          <cell r="K7423">
            <v>40419</v>
          </cell>
          <cell r="L7423">
            <v>119250</v>
          </cell>
        </row>
        <row r="7424">
          <cell r="B7424">
            <v>4000000</v>
          </cell>
          <cell r="C7424">
            <v>40050</v>
          </cell>
          <cell r="F7424">
            <v>403802.43</v>
          </cell>
          <cell r="G7424">
            <v>407325</v>
          </cell>
          <cell r="H7424">
            <v>38.729999999999997</v>
          </cell>
          <cell r="I7424">
            <v>0.38729999999999998</v>
          </cell>
          <cell r="J7424">
            <v>40085</v>
          </cell>
          <cell r="K7424">
            <v>40419</v>
          </cell>
          <cell r="L7424">
            <v>106000</v>
          </cell>
        </row>
        <row r="7425">
          <cell r="B7425">
            <v>10000000</v>
          </cell>
          <cell r="C7425">
            <v>40050</v>
          </cell>
          <cell r="F7425">
            <v>6347446.5099999998</v>
          </cell>
          <cell r="G7425">
            <v>636651</v>
          </cell>
          <cell r="H7425">
            <v>44.54</v>
          </cell>
          <cell r="I7425">
            <v>0.44540000000000002</v>
          </cell>
          <cell r="J7425">
            <v>40085</v>
          </cell>
          <cell r="K7425">
            <v>40784</v>
          </cell>
          <cell r="L7425">
            <v>265500</v>
          </cell>
        </row>
        <row r="7426">
          <cell r="B7426">
            <v>12000000</v>
          </cell>
          <cell r="C7426">
            <v>40050</v>
          </cell>
          <cell r="F7426">
            <v>2570923.58</v>
          </cell>
          <cell r="G7426">
            <v>1205785</v>
          </cell>
          <cell r="H7426">
            <v>36.04</v>
          </cell>
          <cell r="I7426">
            <v>0.3604</v>
          </cell>
          <cell r="J7426">
            <v>40085</v>
          </cell>
          <cell r="K7426">
            <v>40419</v>
          </cell>
          <cell r="L7426">
            <v>318000</v>
          </cell>
        </row>
        <row r="7427">
          <cell r="B7427">
            <v>4000000</v>
          </cell>
          <cell r="C7427">
            <v>40050</v>
          </cell>
          <cell r="E7427" t="str">
            <v>R</v>
          </cell>
          <cell r="F7427">
            <v>2723786.85</v>
          </cell>
          <cell r="G7427">
            <v>407325</v>
          </cell>
          <cell r="H7427">
            <v>38.729999999999997</v>
          </cell>
          <cell r="I7427">
            <v>0.38729999999999998</v>
          </cell>
          <cell r="J7427">
            <v>40085</v>
          </cell>
          <cell r="K7427">
            <v>40419</v>
          </cell>
          <cell r="L7427">
            <v>106000</v>
          </cell>
        </row>
        <row r="7428">
          <cell r="B7428">
            <v>7000000</v>
          </cell>
          <cell r="C7428">
            <v>40050</v>
          </cell>
          <cell r="F7428">
            <v>4917426.5999999996</v>
          </cell>
          <cell r="G7428">
            <v>445656</v>
          </cell>
          <cell r="H7428">
            <v>44.54</v>
          </cell>
          <cell r="I7428">
            <v>0.44540000000000002</v>
          </cell>
          <cell r="J7428">
            <v>40085</v>
          </cell>
          <cell r="K7428">
            <v>40784</v>
          </cell>
          <cell r="L7428">
            <v>185850</v>
          </cell>
        </row>
        <row r="7429">
          <cell r="B7429">
            <v>50000000</v>
          </cell>
          <cell r="C7429">
            <v>40050</v>
          </cell>
          <cell r="F7429">
            <v>33956922.18</v>
          </cell>
          <cell r="G7429">
            <v>2953432</v>
          </cell>
          <cell r="H7429">
            <v>36.04</v>
          </cell>
          <cell r="I7429">
            <v>0.3604</v>
          </cell>
          <cell r="J7429">
            <v>40085</v>
          </cell>
          <cell r="K7429">
            <v>40784</v>
          </cell>
          <cell r="L7429">
            <v>1327500</v>
          </cell>
        </row>
        <row r="7430">
          <cell r="B7430">
            <v>4500000</v>
          </cell>
          <cell r="C7430">
            <v>40050</v>
          </cell>
          <cell r="F7430">
            <v>3064981.59</v>
          </cell>
          <cell r="G7430">
            <v>286493</v>
          </cell>
          <cell r="H7430">
            <v>44.54</v>
          </cell>
          <cell r="I7430">
            <v>0.44540000000000002</v>
          </cell>
          <cell r="J7430">
            <v>40085</v>
          </cell>
          <cell r="K7430">
            <v>40784</v>
          </cell>
          <cell r="L7430">
            <v>119475</v>
          </cell>
        </row>
        <row r="7431">
          <cell r="B7431">
            <v>6500000</v>
          </cell>
          <cell r="C7431">
            <v>40050</v>
          </cell>
          <cell r="F7431">
            <v>4033794.22</v>
          </cell>
          <cell r="G7431">
            <v>413824</v>
          </cell>
          <cell r="H7431">
            <v>44.54</v>
          </cell>
          <cell r="I7431">
            <v>0.44540000000000002</v>
          </cell>
          <cell r="J7431">
            <v>40085</v>
          </cell>
          <cell r="K7431">
            <v>40784</v>
          </cell>
          <cell r="L7431">
            <v>172575</v>
          </cell>
        </row>
        <row r="7432">
          <cell r="B7432">
            <v>11000000</v>
          </cell>
          <cell r="C7432">
            <v>40050</v>
          </cell>
          <cell r="D7432" t="str">
            <v>A</v>
          </cell>
          <cell r="E7432" t="str">
            <v>T</v>
          </cell>
          <cell r="F7432">
            <v>12255790.34</v>
          </cell>
          <cell r="G7432">
            <v>649755</v>
          </cell>
          <cell r="H7432">
            <v>36.04</v>
          </cell>
          <cell r="I7432">
            <v>0.3604</v>
          </cell>
          <cell r="J7432">
            <v>40085</v>
          </cell>
          <cell r="K7432">
            <v>40784</v>
          </cell>
          <cell r="L7432">
            <v>292050</v>
          </cell>
        </row>
        <row r="7433">
          <cell r="B7433">
            <v>5000000</v>
          </cell>
          <cell r="C7433">
            <v>40050</v>
          </cell>
          <cell r="F7433">
            <v>3385587.25</v>
          </cell>
          <cell r="G7433">
            <v>318326</v>
          </cell>
          <cell r="H7433">
            <v>44.54</v>
          </cell>
          <cell r="I7433">
            <v>0.44540000000000002</v>
          </cell>
          <cell r="J7433">
            <v>40085</v>
          </cell>
          <cell r="K7433">
            <v>40784</v>
          </cell>
          <cell r="L7433">
            <v>132750</v>
          </cell>
        </row>
        <row r="7434">
          <cell r="B7434">
            <v>6000000</v>
          </cell>
          <cell r="C7434">
            <v>40050</v>
          </cell>
          <cell r="F7434">
            <v>3588768.21</v>
          </cell>
          <cell r="G7434">
            <v>381991</v>
          </cell>
          <cell r="H7434">
            <v>44.54</v>
          </cell>
          <cell r="I7434">
            <v>0.44540000000000002</v>
          </cell>
          <cell r="J7434">
            <v>40085</v>
          </cell>
          <cell r="K7434">
            <v>40784</v>
          </cell>
          <cell r="L7434">
            <v>159300</v>
          </cell>
        </row>
        <row r="7435">
          <cell r="B7435">
            <v>5000000</v>
          </cell>
          <cell r="C7435">
            <v>40050</v>
          </cell>
          <cell r="F7435">
            <v>3287245.01</v>
          </cell>
          <cell r="G7435">
            <v>318326</v>
          </cell>
          <cell r="H7435">
            <v>44.54</v>
          </cell>
          <cell r="I7435">
            <v>0.44540000000000002</v>
          </cell>
          <cell r="J7435">
            <v>40085</v>
          </cell>
          <cell r="K7435">
            <v>40784</v>
          </cell>
          <cell r="L7435">
            <v>132750</v>
          </cell>
        </row>
        <row r="7436">
          <cell r="B7436">
            <v>10000000</v>
          </cell>
          <cell r="C7436">
            <v>40050</v>
          </cell>
          <cell r="E7436" t="str">
            <v>R</v>
          </cell>
          <cell r="F7436">
            <v>11123883.880000001</v>
          </cell>
          <cell r="G7436">
            <v>552789</v>
          </cell>
          <cell r="H7436">
            <v>51.88</v>
          </cell>
          <cell r="I7436">
            <v>0.51880000000000004</v>
          </cell>
          <cell r="J7436">
            <v>40085</v>
          </cell>
          <cell r="K7436">
            <v>41150</v>
          </cell>
          <cell r="L7436">
            <v>195000</v>
          </cell>
        </row>
        <row r="7437">
          <cell r="B7437">
            <v>5000000</v>
          </cell>
          <cell r="C7437">
            <v>40050</v>
          </cell>
          <cell r="F7437">
            <v>391041.13</v>
          </cell>
          <cell r="G7437">
            <v>509157</v>
          </cell>
          <cell r="H7437">
            <v>38.729999999999997</v>
          </cell>
          <cell r="I7437">
            <v>0.38729999999999998</v>
          </cell>
          <cell r="J7437">
            <v>40085</v>
          </cell>
          <cell r="K7437">
            <v>40419</v>
          </cell>
          <cell r="L7437">
            <v>132500</v>
          </cell>
        </row>
        <row r="7438">
          <cell r="B7438">
            <v>10000000</v>
          </cell>
          <cell r="C7438">
            <v>40050</v>
          </cell>
          <cell r="F7438">
            <v>8172339.04</v>
          </cell>
          <cell r="G7438">
            <v>552789</v>
          </cell>
          <cell r="H7438">
            <v>51.88</v>
          </cell>
          <cell r="I7438">
            <v>0.51880000000000004</v>
          </cell>
          <cell r="J7438">
            <v>40085</v>
          </cell>
          <cell r="K7438">
            <v>41150</v>
          </cell>
          <cell r="L7438">
            <v>195000</v>
          </cell>
        </row>
        <row r="7439">
          <cell r="B7439">
            <v>5500000</v>
          </cell>
          <cell r="C7439">
            <v>40050</v>
          </cell>
          <cell r="F7439">
            <v>2486700.2200000002</v>
          </cell>
          <cell r="G7439">
            <v>415554</v>
          </cell>
          <cell r="H7439">
            <v>41.5</v>
          </cell>
          <cell r="I7439">
            <v>0.41499999999999998</v>
          </cell>
          <cell r="J7439">
            <v>40085</v>
          </cell>
          <cell r="K7439">
            <v>40602</v>
          </cell>
          <cell r="L7439">
            <v>145750</v>
          </cell>
        </row>
        <row r="7440">
          <cell r="B7440">
            <v>5000000</v>
          </cell>
          <cell r="C7440">
            <v>40050</v>
          </cell>
          <cell r="F7440">
            <v>506905.9</v>
          </cell>
          <cell r="G7440">
            <v>509157</v>
          </cell>
          <cell r="H7440">
            <v>38.729999999999997</v>
          </cell>
          <cell r="I7440">
            <v>0.38729999999999998</v>
          </cell>
          <cell r="J7440">
            <v>40085</v>
          </cell>
          <cell r="K7440">
            <v>40419</v>
          </cell>
          <cell r="L7440">
            <v>132500</v>
          </cell>
        </row>
        <row r="7441">
          <cell r="B7441">
            <v>10000000</v>
          </cell>
          <cell r="C7441">
            <v>40050</v>
          </cell>
          <cell r="E7441" t="str">
            <v>P</v>
          </cell>
          <cell r="F7441">
            <v>6577757.7000000002</v>
          </cell>
          <cell r="G7441">
            <v>555686</v>
          </cell>
          <cell r="H7441">
            <v>29.33</v>
          </cell>
          <cell r="I7441">
            <v>0.29330000000000001</v>
          </cell>
          <cell r="J7441">
            <v>40085</v>
          </cell>
          <cell r="K7441">
            <v>40784</v>
          </cell>
          <cell r="L7441">
            <v>164500</v>
          </cell>
        </row>
        <row r="7442">
          <cell r="B7442">
            <v>2500000</v>
          </cell>
          <cell r="C7442">
            <v>40050</v>
          </cell>
          <cell r="D7442" t="str">
            <v>A</v>
          </cell>
          <cell r="E7442" t="str">
            <v>S</v>
          </cell>
          <cell r="F7442">
            <v>2328371.9500000002</v>
          </cell>
          <cell r="G7442">
            <v>254579</v>
          </cell>
          <cell r="H7442">
            <v>38.729999999999997</v>
          </cell>
          <cell r="I7442">
            <v>0.38729999999999998</v>
          </cell>
          <cell r="J7442">
            <v>40085</v>
          </cell>
          <cell r="K7442">
            <v>40419</v>
          </cell>
          <cell r="L7442">
            <v>66250</v>
          </cell>
        </row>
        <row r="7443">
          <cell r="B7443">
            <v>10500000</v>
          </cell>
          <cell r="C7443">
            <v>40050</v>
          </cell>
          <cell r="F7443">
            <v>8263429.3099999996</v>
          </cell>
          <cell r="G7443">
            <v>480641</v>
          </cell>
          <cell r="H7443">
            <v>35.950000000000003</v>
          </cell>
          <cell r="I7443">
            <v>0.35950000000000004</v>
          </cell>
          <cell r="J7443">
            <v>40085</v>
          </cell>
          <cell r="K7443">
            <v>41150</v>
          </cell>
          <cell r="L7443">
            <v>204750</v>
          </cell>
        </row>
        <row r="7444">
          <cell r="B7444">
            <v>2500000</v>
          </cell>
          <cell r="C7444">
            <v>40050</v>
          </cell>
          <cell r="F7444">
            <v>234708.02</v>
          </cell>
          <cell r="G7444">
            <v>254579</v>
          </cell>
          <cell r="H7444">
            <v>38.729999999999997</v>
          </cell>
          <cell r="I7444">
            <v>0.38729999999999998</v>
          </cell>
          <cell r="J7444">
            <v>40085</v>
          </cell>
          <cell r="K7444">
            <v>40419</v>
          </cell>
          <cell r="L7444">
            <v>66250</v>
          </cell>
        </row>
        <row r="7445">
          <cell r="B7445">
            <v>10000000</v>
          </cell>
          <cell r="C7445">
            <v>40050</v>
          </cell>
          <cell r="F7445">
            <v>6070432.1200000001</v>
          </cell>
          <cell r="G7445">
            <v>555686</v>
          </cell>
          <cell r="H7445">
            <v>29.33</v>
          </cell>
          <cell r="I7445">
            <v>0.29330000000000001</v>
          </cell>
          <cell r="J7445">
            <v>40085</v>
          </cell>
          <cell r="K7445">
            <v>40784</v>
          </cell>
          <cell r="L7445">
            <v>164500</v>
          </cell>
        </row>
        <row r="7446">
          <cell r="B7446">
            <v>19000000</v>
          </cell>
          <cell r="C7446">
            <v>40050</v>
          </cell>
          <cell r="F7446">
            <v>15695828</v>
          </cell>
          <cell r="G7446">
            <v>869732</v>
          </cell>
          <cell r="H7446">
            <v>35.950000000000003</v>
          </cell>
          <cell r="I7446">
            <v>0.35950000000000004</v>
          </cell>
          <cell r="J7446">
            <v>40085</v>
          </cell>
          <cell r="K7446">
            <v>41150</v>
          </cell>
          <cell r="L7446">
            <v>370500</v>
          </cell>
        </row>
        <row r="7447">
          <cell r="B7447">
            <v>4000000</v>
          </cell>
          <cell r="C7447">
            <v>40050</v>
          </cell>
          <cell r="F7447">
            <v>2989713.4</v>
          </cell>
          <cell r="G7447">
            <v>254661</v>
          </cell>
          <cell r="H7447">
            <v>44.54</v>
          </cell>
          <cell r="I7447">
            <v>0.44540000000000002</v>
          </cell>
          <cell r="J7447">
            <v>40085</v>
          </cell>
          <cell r="K7447">
            <v>40784</v>
          </cell>
          <cell r="L7447">
            <v>106200</v>
          </cell>
        </row>
        <row r="7448">
          <cell r="B7448">
            <v>3000000</v>
          </cell>
          <cell r="C7448">
            <v>40050</v>
          </cell>
          <cell r="E7448" t="str">
            <v>Q</v>
          </cell>
          <cell r="F7448">
            <v>1341207.28</v>
          </cell>
          <cell r="G7448">
            <v>305494</v>
          </cell>
          <cell r="H7448">
            <v>38.729999999999997</v>
          </cell>
          <cell r="I7448">
            <v>0.38729999999999998</v>
          </cell>
          <cell r="J7448">
            <v>40085</v>
          </cell>
          <cell r="K7448">
            <v>40419</v>
          </cell>
          <cell r="L7448">
            <v>79500</v>
          </cell>
        </row>
        <row r="7449">
          <cell r="B7449">
            <v>5000000</v>
          </cell>
          <cell r="C7449">
            <v>40050</v>
          </cell>
          <cell r="F7449">
            <v>3114615.36</v>
          </cell>
          <cell r="G7449">
            <v>318326</v>
          </cell>
          <cell r="H7449">
            <v>44.54</v>
          </cell>
          <cell r="I7449">
            <v>0.44540000000000002</v>
          </cell>
          <cell r="J7449">
            <v>40085</v>
          </cell>
          <cell r="K7449">
            <v>40784</v>
          </cell>
          <cell r="L7449">
            <v>132750</v>
          </cell>
        </row>
        <row r="7450">
          <cell r="B7450">
            <v>7000000</v>
          </cell>
          <cell r="C7450">
            <v>40050</v>
          </cell>
          <cell r="F7450">
            <v>5758137</v>
          </cell>
          <cell r="G7450">
            <v>305737</v>
          </cell>
          <cell r="H7450">
            <v>32.22</v>
          </cell>
          <cell r="I7450">
            <v>0.32219999999999999</v>
          </cell>
          <cell r="J7450">
            <v>40085</v>
          </cell>
          <cell r="K7450">
            <v>41150</v>
          </cell>
          <cell r="L7450">
            <v>170800</v>
          </cell>
        </row>
        <row r="7451">
          <cell r="B7451">
            <v>10000000</v>
          </cell>
          <cell r="C7451">
            <v>40050</v>
          </cell>
          <cell r="F7451">
            <v>4563719.99</v>
          </cell>
          <cell r="G7451">
            <v>755553</v>
          </cell>
          <cell r="H7451">
            <v>41.5</v>
          </cell>
          <cell r="I7451">
            <v>0.41499999999999998</v>
          </cell>
          <cell r="J7451">
            <v>40085</v>
          </cell>
          <cell r="K7451">
            <v>40602</v>
          </cell>
          <cell r="L7451">
            <v>265000</v>
          </cell>
        </row>
        <row r="7452">
          <cell r="B7452">
            <v>12000000</v>
          </cell>
          <cell r="C7452">
            <v>40050</v>
          </cell>
          <cell r="F7452">
            <v>9558529.2599999998</v>
          </cell>
          <cell r="G7452">
            <v>549304</v>
          </cell>
          <cell r="H7452">
            <v>35.950000000000003</v>
          </cell>
          <cell r="I7452">
            <v>0.35950000000000004</v>
          </cell>
          <cell r="J7452">
            <v>40085</v>
          </cell>
          <cell r="K7452">
            <v>41150</v>
          </cell>
          <cell r="L7452">
            <v>234000</v>
          </cell>
        </row>
        <row r="7453">
          <cell r="B7453">
            <v>12500000</v>
          </cell>
          <cell r="C7453">
            <v>40050</v>
          </cell>
          <cell r="F7453">
            <v>9729866.4399999995</v>
          </cell>
          <cell r="G7453">
            <v>572192</v>
          </cell>
          <cell r="H7453">
            <v>35.950000000000003</v>
          </cell>
          <cell r="I7453">
            <v>0.35950000000000004</v>
          </cell>
          <cell r="J7453">
            <v>40085</v>
          </cell>
          <cell r="K7453">
            <v>41150</v>
          </cell>
          <cell r="L7453">
            <v>243750</v>
          </cell>
        </row>
        <row r="7454">
          <cell r="B7454">
            <v>3000000</v>
          </cell>
          <cell r="C7454">
            <v>40050</v>
          </cell>
          <cell r="F7454">
            <v>280338.3</v>
          </cell>
          <cell r="G7454">
            <v>291695</v>
          </cell>
          <cell r="H7454">
            <v>29.48</v>
          </cell>
          <cell r="I7454">
            <v>0.29480000000000001</v>
          </cell>
          <cell r="J7454">
            <v>40085</v>
          </cell>
          <cell r="K7454">
            <v>40419</v>
          </cell>
          <cell r="L7454">
            <v>49200</v>
          </cell>
        </row>
        <row r="7455">
          <cell r="B7455">
            <v>10000000</v>
          </cell>
          <cell r="C7455">
            <v>40050</v>
          </cell>
          <cell r="F7455">
            <v>6364353.6500000004</v>
          </cell>
          <cell r="G7455">
            <v>636651</v>
          </cell>
          <cell r="H7455">
            <v>44.54</v>
          </cell>
          <cell r="I7455">
            <v>0.44540000000000002</v>
          </cell>
          <cell r="J7455">
            <v>40085</v>
          </cell>
          <cell r="K7455">
            <v>40784</v>
          </cell>
          <cell r="L7455">
            <v>265500</v>
          </cell>
        </row>
        <row r="7456">
          <cell r="B7456">
            <v>28000000</v>
          </cell>
          <cell r="C7456">
            <v>40050</v>
          </cell>
          <cell r="E7456" t="str">
            <v>R</v>
          </cell>
          <cell r="F7456">
            <v>27680200.370000001</v>
          </cell>
          <cell r="G7456">
            <v>1281709</v>
          </cell>
          <cell r="H7456">
            <v>35.950000000000003</v>
          </cell>
          <cell r="I7456">
            <v>0.35950000000000004</v>
          </cell>
          <cell r="J7456">
            <v>40085</v>
          </cell>
          <cell r="K7456">
            <v>41150</v>
          </cell>
          <cell r="L7456">
            <v>546000</v>
          </cell>
        </row>
        <row r="7457">
          <cell r="B7457">
            <v>4900000</v>
          </cell>
          <cell r="C7457">
            <v>40050</v>
          </cell>
          <cell r="F7457">
            <v>463676.24</v>
          </cell>
          <cell r="G7457">
            <v>476435</v>
          </cell>
          <cell r="H7457">
            <v>29.48</v>
          </cell>
          <cell r="I7457">
            <v>0.29480000000000001</v>
          </cell>
          <cell r="J7457">
            <v>40085</v>
          </cell>
          <cell r="K7457">
            <v>40419</v>
          </cell>
          <cell r="L7457">
            <v>80360</v>
          </cell>
        </row>
        <row r="7458">
          <cell r="B7458">
            <v>6000000</v>
          </cell>
          <cell r="C7458">
            <v>40050</v>
          </cell>
          <cell r="F7458">
            <v>3774476.83</v>
          </cell>
          <cell r="G7458">
            <v>381991</v>
          </cell>
          <cell r="H7458">
            <v>44.54</v>
          </cell>
          <cell r="I7458">
            <v>0.44540000000000002</v>
          </cell>
          <cell r="J7458">
            <v>40085</v>
          </cell>
          <cell r="K7458">
            <v>40784</v>
          </cell>
          <cell r="L7458">
            <v>159300</v>
          </cell>
        </row>
        <row r="7459">
          <cell r="B7459">
            <v>8000000</v>
          </cell>
          <cell r="C7459">
            <v>40050</v>
          </cell>
          <cell r="F7459">
            <v>6981350.9400000004</v>
          </cell>
          <cell r="G7459">
            <v>442232</v>
          </cell>
          <cell r="H7459">
            <v>51.88</v>
          </cell>
          <cell r="I7459">
            <v>0.51880000000000004</v>
          </cell>
          <cell r="J7459">
            <v>40085</v>
          </cell>
          <cell r="K7459">
            <v>41150</v>
          </cell>
          <cell r="L7459">
            <v>156000</v>
          </cell>
        </row>
        <row r="7460">
          <cell r="B7460">
            <v>30000000</v>
          </cell>
          <cell r="C7460">
            <v>40050</v>
          </cell>
          <cell r="F7460">
            <v>23761939.579999998</v>
          </cell>
          <cell r="G7460">
            <v>1373260</v>
          </cell>
          <cell r="H7460">
            <v>35.950000000000003</v>
          </cell>
          <cell r="I7460">
            <v>0.35950000000000004</v>
          </cell>
          <cell r="J7460">
            <v>40085</v>
          </cell>
          <cell r="K7460">
            <v>41150</v>
          </cell>
          <cell r="L7460">
            <v>585000</v>
          </cell>
        </row>
        <row r="7461">
          <cell r="B7461">
            <v>10500000</v>
          </cell>
          <cell r="C7461">
            <v>40050</v>
          </cell>
          <cell r="F7461">
            <v>9017823.9199999999</v>
          </cell>
          <cell r="G7461">
            <v>480641</v>
          </cell>
          <cell r="H7461">
            <v>35.950000000000003</v>
          </cell>
          <cell r="I7461">
            <v>0.35950000000000004</v>
          </cell>
          <cell r="J7461">
            <v>40085</v>
          </cell>
          <cell r="K7461">
            <v>41150</v>
          </cell>
          <cell r="L7461">
            <v>204750</v>
          </cell>
        </row>
        <row r="7462">
          <cell r="B7462">
            <v>3200000</v>
          </cell>
          <cell r="C7462">
            <v>40050</v>
          </cell>
          <cell r="F7462">
            <v>2033495.53</v>
          </cell>
          <cell r="G7462">
            <v>203729</v>
          </cell>
          <cell r="H7462">
            <v>44.54</v>
          </cell>
          <cell r="I7462">
            <v>0.44540000000000002</v>
          </cell>
          <cell r="J7462">
            <v>40085</v>
          </cell>
          <cell r="K7462">
            <v>40784</v>
          </cell>
          <cell r="L7462">
            <v>84960</v>
          </cell>
        </row>
        <row r="7463">
          <cell r="B7463">
            <v>5000000</v>
          </cell>
          <cell r="C7463">
            <v>40050</v>
          </cell>
          <cell r="F7463">
            <v>3453380.84</v>
          </cell>
          <cell r="G7463">
            <v>318326</v>
          </cell>
          <cell r="H7463">
            <v>44.54</v>
          </cell>
          <cell r="I7463">
            <v>0.44540000000000002</v>
          </cell>
          <cell r="J7463">
            <v>40085</v>
          </cell>
          <cell r="K7463">
            <v>40784</v>
          </cell>
          <cell r="L7463">
            <v>132750</v>
          </cell>
        </row>
        <row r="7464">
          <cell r="B7464">
            <v>10000000</v>
          </cell>
          <cell r="C7464">
            <v>40050</v>
          </cell>
          <cell r="F7464">
            <v>6033450.7699999996</v>
          </cell>
          <cell r="G7464">
            <v>555686</v>
          </cell>
          <cell r="H7464">
            <v>29.33</v>
          </cell>
          <cell r="I7464">
            <v>0.29330000000000001</v>
          </cell>
          <cell r="J7464">
            <v>40085</v>
          </cell>
          <cell r="K7464">
            <v>40784</v>
          </cell>
          <cell r="L7464">
            <v>164500</v>
          </cell>
        </row>
        <row r="7465">
          <cell r="B7465">
            <v>5000000</v>
          </cell>
          <cell r="C7465">
            <v>40050</v>
          </cell>
          <cell r="F7465">
            <v>3165208.7</v>
          </cell>
          <cell r="G7465">
            <v>318326</v>
          </cell>
          <cell r="H7465">
            <v>44.54</v>
          </cell>
          <cell r="I7465">
            <v>0.44540000000000002</v>
          </cell>
          <cell r="J7465">
            <v>40085</v>
          </cell>
          <cell r="K7465">
            <v>40784</v>
          </cell>
          <cell r="L7465">
            <v>132750</v>
          </cell>
        </row>
        <row r="7466">
          <cell r="B7466">
            <v>12000000</v>
          </cell>
          <cell r="C7466">
            <v>40050</v>
          </cell>
          <cell r="E7466" t="str">
            <v>R</v>
          </cell>
          <cell r="F7466">
            <v>11086452.380000001</v>
          </cell>
          <cell r="G7466">
            <v>708824</v>
          </cell>
          <cell r="H7466">
            <v>36.04</v>
          </cell>
          <cell r="I7466">
            <v>0.3604</v>
          </cell>
          <cell r="J7466">
            <v>40085</v>
          </cell>
          <cell r="K7466">
            <v>40784</v>
          </cell>
          <cell r="L7466">
            <v>318600</v>
          </cell>
        </row>
        <row r="7467">
          <cell r="B7467">
            <v>15000000</v>
          </cell>
          <cell r="C7467">
            <v>40050</v>
          </cell>
          <cell r="F7467">
            <v>11686319.15</v>
          </cell>
          <cell r="G7467">
            <v>686630</v>
          </cell>
          <cell r="H7467">
            <v>35.950000000000003</v>
          </cell>
          <cell r="I7467">
            <v>0.35950000000000004</v>
          </cell>
          <cell r="J7467">
            <v>40085</v>
          </cell>
          <cell r="K7467">
            <v>41150</v>
          </cell>
          <cell r="L7467">
            <v>292500</v>
          </cell>
        </row>
        <row r="7468">
          <cell r="B7468">
            <v>10000000</v>
          </cell>
          <cell r="C7468">
            <v>40050</v>
          </cell>
          <cell r="F7468">
            <v>6398163.9500000002</v>
          </cell>
          <cell r="G7468">
            <v>636651</v>
          </cell>
          <cell r="H7468">
            <v>44.54</v>
          </cell>
          <cell r="I7468">
            <v>0.44540000000000002</v>
          </cell>
          <cell r="J7468">
            <v>40085</v>
          </cell>
          <cell r="K7468">
            <v>40784</v>
          </cell>
          <cell r="L7468">
            <v>265500</v>
          </cell>
        </row>
        <row r="7469">
          <cell r="B7469">
            <v>5000000</v>
          </cell>
          <cell r="C7469">
            <v>40050</v>
          </cell>
          <cell r="F7469">
            <v>493763.91</v>
          </cell>
          <cell r="G7469">
            <v>509157</v>
          </cell>
          <cell r="H7469">
            <v>38.729999999999997</v>
          </cell>
          <cell r="I7469">
            <v>0.38729999999999998</v>
          </cell>
          <cell r="J7469">
            <v>40085</v>
          </cell>
          <cell r="K7469">
            <v>40419</v>
          </cell>
          <cell r="L7469">
            <v>132500</v>
          </cell>
        </row>
        <row r="7470">
          <cell r="B7470">
            <v>12000000</v>
          </cell>
          <cell r="C7470">
            <v>40050</v>
          </cell>
          <cell r="F7470">
            <v>9424110.5899999999</v>
          </cell>
          <cell r="G7470">
            <v>549304</v>
          </cell>
          <cell r="H7470">
            <v>35.950000000000003</v>
          </cell>
          <cell r="I7470">
            <v>0.35950000000000004</v>
          </cell>
          <cell r="J7470">
            <v>40085</v>
          </cell>
          <cell r="K7470">
            <v>41150</v>
          </cell>
          <cell r="L7470">
            <v>234000</v>
          </cell>
        </row>
        <row r="7471">
          <cell r="B7471">
            <v>8000000</v>
          </cell>
          <cell r="C7471">
            <v>40050</v>
          </cell>
          <cell r="F7471">
            <v>3913746.74</v>
          </cell>
          <cell r="G7471">
            <v>460544</v>
          </cell>
          <cell r="H7471">
            <v>33.19</v>
          </cell>
          <cell r="I7471">
            <v>0.33189999999999997</v>
          </cell>
          <cell r="J7471">
            <v>40085</v>
          </cell>
          <cell r="K7471">
            <v>40784</v>
          </cell>
          <cell r="L7471">
            <v>211600</v>
          </cell>
        </row>
        <row r="7472">
          <cell r="B7472">
            <v>10000000</v>
          </cell>
          <cell r="C7472">
            <v>40050</v>
          </cell>
          <cell r="D7472" t="str">
            <v>A</v>
          </cell>
          <cell r="E7472" t="str">
            <v>T</v>
          </cell>
          <cell r="F7472">
            <v>11099160.52</v>
          </cell>
          <cell r="G7472">
            <v>636651</v>
          </cell>
          <cell r="H7472">
            <v>44.54</v>
          </cell>
          <cell r="I7472">
            <v>0.44540000000000002</v>
          </cell>
          <cell r="J7472">
            <v>40085</v>
          </cell>
          <cell r="K7472">
            <v>40784</v>
          </cell>
          <cell r="L7472">
            <v>265500</v>
          </cell>
        </row>
        <row r="7473">
          <cell r="B7473">
            <v>2500000</v>
          </cell>
          <cell r="C7473">
            <v>40050</v>
          </cell>
          <cell r="E7473" t="str">
            <v>P</v>
          </cell>
          <cell r="F7473">
            <v>862830.3</v>
          </cell>
          <cell r="G7473">
            <v>254579</v>
          </cell>
          <cell r="H7473">
            <v>38.729999999999997</v>
          </cell>
          <cell r="I7473">
            <v>0.38729999999999998</v>
          </cell>
          <cell r="J7473">
            <v>40085</v>
          </cell>
          <cell r="K7473">
            <v>40419</v>
          </cell>
          <cell r="L7473">
            <v>66250</v>
          </cell>
        </row>
        <row r="7474">
          <cell r="B7474">
            <v>4000000</v>
          </cell>
          <cell r="C7474">
            <v>40050</v>
          </cell>
          <cell r="F7474">
            <v>2724181.37</v>
          </cell>
          <cell r="G7474">
            <v>254661</v>
          </cell>
          <cell r="H7474">
            <v>44.54</v>
          </cell>
          <cell r="I7474">
            <v>0.44540000000000002</v>
          </cell>
          <cell r="J7474">
            <v>40085</v>
          </cell>
          <cell r="K7474">
            <v>40784</v>
          </cell>
          <cell r="L7474">
            <v>106200</v>
          </cell>
        </row>
        <row r="7475">
          <cell r="B7475">
            <v>3000000</v>
          </cell>
          <cell r="C7475">
            <v>40050</v>
          </cell>
          <cell r="F7475">
            <v>302739.68</v>
          </cell>
          <cell r="G7475">
            <v>305494</v>
          </cell>
          <cell r="H7475">
            <v>38.729999999999997</v>
          </cell>
          <cell r="I7475">
            <v>0.38729999999999998</v>
          </cell>
          <cell r="J7475">
            <v>40085</v>
          </cell>
          <cell r="K7475">
            <v>40419</v>
          </cell>
          <cell r="L7475">
            <v>79500</v>
          </cell>
        </row>
        <row r="7476">
          <cell r="B7476">
            <v>11500000</v>
          </cell>
          <cell r="C7476">
            <v>40050</v>
          </cell>
          <cell r="F7476">
            <v>7787381.9000000004</v>
          </cell>
          <cell r="G7476">
            <v>679290</v>
          </cell>
          <cell r="H7476">
            <v>36.04</v>
          </cell>
          <cell r="I7476">
            <v>0.3604</v>
          </cell>
          <cell r="J7476">
            <v>40085</v>
          </cell>
          <cell r="K7476">
            <v>40784</v>
          </cell>
          <cell r="L7476">
            <v>305325</v>
          </cell>
        </row>
        <row r="7477">
          <cell r="B7477">
            <v>6300000</v>
          </cell>
          <cell r="C7477">
            <v>40050</v>
          </cell>
          <cell r="E7477" t="str">
            <v>Q</v>
          </cell>
          <cell r="F7477">
            <v>6092555.3399999999</v>
          </cell>
          <cell r="G7477">
            <v>262569</v>
          </cell>
          <cell r="H7477">
            <v>28.58</v>
          </cell>
          <cell r="I7477">
            <v>0.2858</v>
          </cell>
          <cell r="J7477">
            <v>40085</v>
          </cell>
          <cell r="K7477">
            <v>41150</v>
          </cell>
          <cell r="L7477">
            <v>90720</v>
          </cell>
        </row>
        <row r="7478">
          <cell r="B7478">
            <v>20000000</v>
          </cell>
          <cell r="C7478">
            <v>40050</v>
          </cell>
          <cell r="F7478">
            <v>13973378.74</v>
          </cell>
          <cell r="G7478">
            <v>1181373</v>
          </cell>
          <cell r="H7478">
            <v>36.04</v>
          </cell>
          <cell r="I7478">
            <v>0.3604</v>
          </cell>
          <cell r="J7478">
            <v>40085</v>
          </cell>
          <cell r="K7478">
            <v>40784</v>
          </cell>
          <cell r="L7478">
            <v>531000</v>
          </cell>
        </row>
        <row r="7479">
          <cell r="B7479">
            <v>15000000</v>
          </cell>
          <cell r="C7479">
            <v>40050</v>
          </cell>
          <cell r="F7479">
            <v>1610257.64</v>
          </cell>
          <cell r="G7479">
            <v>1506482</v>
          </cell>
          <cell r="H7479">
            <v>35.94</v>
          </cell>
          <cell r="I7479">
            <v>0.3594</v>
          </cell>
          <cell r="J7479">
            <v>40085</v>
          </cell>
          <cell r="K7479">
            <v>40419</v>
          </cell>
          <cell r="L7479">
            <v>397500</v>
          </cell>
        </row>
        <row r="7480">
          <cell r="B7480">
            <v>3000000</v>
          </cell>
          <cell r="C7480">
            <v>40050</v>
          </cell>
          <cell r="F7480">
            <v>2305234.44</v>
          </cell>
          <cell r="G7480">
            <v>125033</v>
          </cell>
          <cell r="H7480">
            <v>28.58</v>
          </cell>
          <cell r="I7480">
            <v>0.2858</v>
          </cell>
          <cell r="J7480">
            <v>40085</v>
          </cell>
          <cell r="K7480">
            <v>41150</v>
          </cell>
          <cell r="L7480">
            <v>43200</v>
          </cell>
        </row>
        <row r="7481">
          <cell r="B7481">
            <v>15000000</v>
          </cell>
          <cell r="C7481">
            <v>40050</v>
          </cell>
          <cell r="D7481" t="str">
            <v>A</v>
          </cell>
          <cell r="E7481" t="str">
            <v>T</v>
          </cell>
          <cell r="F7481">
            <v>16336904.35</v>
          </cell>
          <cell r="G7481">
            <v>886030</v>
          </cell>
          <cell r="H7481">
            <v>36.04</v>
          </cell>
          <cell r="I7481">
            <v>0.3604</v>
          </cell>
          <cell r="J7481">
            <v>40085</v>
          </cell>
          <cell r="K7481">
            <v>40784</v>
          </cell>
          <cell r="L7481">
            <v>398250</v>
          </cell>
        </row>
        <row r="7482">
          <cell r="B7482">
            <v>5800000</v>
          </cell>
          <cell r="C7482">
            <v>40050</v>
          </cell>
          <cell r="F7482">
            <v>3492329.21</v>
          </cell>
          <cell r="G7482">
            <v>316495</v>
          </cell>
          <cell r="H7482">
            <v>27.37</v>
          </cell>
          <cell r="I7482">
            <v>0.2737</v>
          </cell>
          <cell r="J7482">
            <v>40088</v>
          </cell>
          <cell r="K7482">
            <v>40788</v>
          </cell>
          <cell r="L7482">
            <v>37410</v>
          </cell>
        </row>
        <row r="7483">
          <cell r="B7483">
            <v>2000000</v>
          </cell>
          <cell r="C7483">
            <v>40050</v>
          </cell>
          <cell r="F7483">
            <v>197391.56</v>
          </cell>
          <cell r="G7483">
            <v>203663</v>
          </cell>
          <cell r="H7483">
            <v>38.729999999999997</v>
          </cell>
          <cell r="I7483">
            <v>0.38729999999999998</v>
          </cell>
          <cell r="J7483">
            <v>40085</v>
          </cell>
          <cell r="K7483">
            <v>40419</v>
          </cell>
          <cell r="L7483">
            <v>53000</v>
          </cell>
        </row>
        <row r="7484">
          <cell r="B7484">
            <v>3000000</v>
          </cell>
          <cell r="C7484">
            <v>40050</v>
          </cell>
          <cell r="F7484">
            <v>352991.42</v>
          </cell>
          <cell r="G7484">
            <v>305494</v>
          </cell>
          <cell r="H7484">
            <v>38.729999999999997</v>
          </cell>
          <cell r="I7484">
            <v>0.38729999999999998</v>
          </cell>
          <cell r="J7484">
            <v>40085</v>
          </cell>
          <cell r="K7484">
            <v>40419</v>
          </cell>
          <cell r="L7484">
            <v>79500</v>
          </cell>
        </row>
        <row r="7485">
          <cell r="B7485">
            <v>20000000</v>
          </cell>
          <cell r="C7485">
            <v>40050</v>
          </cell>
          <cell r="F7485">
            <v>16784469.280000001</v>
          </cell>
          <cell r="G7485">
            <v>915507</v>
          </cell>
          <cell r="H7485">
            <v>35.950000000000003</v>
          </cell>
          <cell r="I7485">
            <v>0.35950000000000004</v>
          </cell>
          <cell r="J7485">
            <v>40085</v>
          </cell>
          <cell r="K7485">
            <v>41150</v>
          </cell>
          <cell r="L7485">
            <v>390000</v>
          </cell>
        </row>
        <row r="7486">
          <cell r="B7486">
            <v>12000000</v>
          </cell>
          <cell r="C7486">
            <v>40051</v>
          </cell>
          <cell r="F7486">
            <v>5342001.76</v>
          </cell>
          <cell r="G7486">
            <v>873058</v>
          </cell>
          <cell r="H7486">
            <v>36.090000000000003</v>
          </cell>
          <cell r="I7486">
            <v>0.36090000000000005</v>
          </cell>
          <cell r="J7486">
            <v>40085</v>
          </cell>
          <cell r="K7486">
            <v>40602</v>
          </cell>
          <cell r="L7486">
            <v>318000</v>
          </cell>
        </row>
        <row r="7487">
          <cell r="B7487">
            <v>10500000</v>
          </cell>
          <cell r="C7487">
            <v>40051</v>
          </cell>
          <cell r="E7487" t="str">
            <v>Q</v>
          </cell>
          <cell r="F7487">
            <v>9985909.5600000005</v>
          </cell>
          <cell r="G7487">
            <v>480641</v>
          </cell>
          <cell r="H7487">
            <v>35.950000000000003</v>
          </cell>
          <cell r="I7487">
            <v>0.35950000000000004</v>
          </cell>
          <cell r="J7487">
            <v>40085</v>
          </cell>
          <cell r="K7487">
            <v>41150</v>
          </cell>
          <cell r="L7487">
            <v>204750</v>
          </cell>
        </row>
        <row r="7488">
          <cell r="B7488">
            <v>3500000</v>
          </cell>
          <cell r="C7488">
            <v>40051</v>
          </cell>
          <cell r="F7488">
            <v>2315746.15</v>
          </cell>
          <cell r="G7488">
            <v>222828</v>
          </cell>
          <cell r="H7488">
            <v>44.54</v>
          </cell>
          <cell r="I7488">
            <v>0.44540000000000002</v>
          </cell>
          <cell r="J7488">
            <v>40085</v>
          </cell>
          <cell r="K7488">
            <v>40784</v>
          </cell>
          <cell r="L7488">
            <v>92925</v>
          </cell>
        </row>
        <row r="7489">
          <cell r="B7489">
            <v>3500000</v>
          </cell>
          <cell r="C7489">
            <v>40051</v>
          </cell>
          <cell r="E7489" t="str">
            <v>P</v>
          </cell>
          <cell r="F7489">
            <v>2900364.3</v>
          </cell>
          <cell r="G7489">
            <v>222828</v>
          </cell>
          <cell r="H7489">
            <v>44.54</v>
          </cell>
          <cell r="I7489">
            <v>0.44540000000000002</v>
          </cell>
          <cell r="J7489">
            <v>40085</v>
          </cell>
          <cell r="K7489">
            <v>40784</v>
          </cell>
          <cell r="L7489">
            <v>92925</v>
          </cell>
        </row>
        <row r="7490">
          <cell r="B7490">
            <v>10500000</v>
          </cell>
          <cell r="C7490">
            <v>40051</v>
          </cell>
          <cell r="D7490" t="str">
            <v>A</v>
          </cell>
          <cell r="E7490" t="str">
            <v>S</v>
          </cell>
          <cell r="F7490">
            <v>6702586.4000000004</v>
          </cell>
          <cell r="G7490">
            <v>1054538</v>
          </cell>
          <cell r="H7490">
            <v>35.94</v>
          </cell>
          <cell r="I7490">
            <v>0.3594</v>
          </cell>
          <cell r="J7490">
            <v>40085</v>
          </cell>
          <cell r="K7490">
            <v>40419</v>
          </cell>
          <cell r="L7490">
            <v>278250</v>
          </cell>
        </row>
        <row r="7491">
          <cell r="B7491">
            <v>10000000</v>
          </cell>
          <cell r="C7491">
            <v>40051</v>
          </cell>
          <cell r="F7491">
            <v>8256873.0199999996</v>
          </cell>
          <cell r="G7491">
            <v>583344</v>
          </cell>
          <cell r="H7491">
            <v>48.86</v>
          </cell>
          <cell r="I7491">
            <v>0.48859999999999998</v>
          </cell>
          <cell r="J7491">
            <v>40085</v>
          </cell>
          <cell r="K7491">
            <v>40968</v>
          </cell>
          <cell r="L7491">
            <v>245000</v>
          </cell>
        </row>
        <row r="7492">
          <cell r="B7492">
            <v>4000000</v>
          </cell>
          <cell r="C7492">
            <v>40051</v>
          </cell>
          <cell r="E7492" t="str">
            <v>Q</v>
          </cell>
          <cell r="F7492">
            <v>4024872.79</v>
          </cell>
          <cell r="G7492">
            <v>221116</v>
          </cell>
          <cell r="H7492">
            <v>51.88</v>
          </cell>
          <cell r="I7492">
            <v>0.51880000000000004</v>
          </cell>
          <cell r="J7492">
            <v>40085</v>
          </cell>
          <cell r="K7492">
            <v>41150</v>
          </cell>
          <cell r="L7492">
            <v>78000</v>
          </cell>
        </row>
        <row r="7493">
          <cell r="B7493">
            <v>4500000</v>
          </cell>
          <cell r="C7493">
            <v>40051</v>
          </cell>
          <cell r="F7493">
            <v>3650544.69</v>
          </cell>
          <cell r="G7493">
            <v>248756</v>
          </cell>
          <cell r="H7493">
            <v>51.88</v>
          </cell>
          <cell r="I7493">
            <v>0.51880000000000004</v>
          </cell>
          <cell r="J7493">
            <v>40085</v>
          </cell>
          <cell r="K7493">
            <v>41150</v>
          </cell>
          <cell r="L7493">
            <v>87750</v>
          </cell>
        </row>
        <row r="7494">
          <cell r="B7494">
            <v>5000000</v>
          </cell>
          <cell r="C7494">
            <v>40051</v>
          </cell>
          <cell r="F7494">
            <v>967938.18</v>
          </cell>
          <cell r="G7494">
            <v>509157</v>
          </cell>
          <cell r="H7494">
            <v>38.729999999999997</v>
          </cell>
          <cell r="I7494">
            <v>0.38729999999999998</v>
          </cell>
          <cell r="J7494">
            <v>40085</v>
          </cell>
          <cell r="K7494">
            <v>40419</v>
          </cell>
          <cell r="L7494">
            <v>132500</v>
          </cell>
        </row>
        <row r="7495">
          <cell r="B7495">
            <v>5000000</v>
          </cell>
          <cell r="C7495">
            <v>40051</v>
          </cell>
          <cell r="F7495">
            <v>3687599.48</v>
          </cell>
          <cell r="G7495">
            <v>318326</v>
          </cell>
          <cell r="H7495">
            <v>44.54</v>
          </cell>
          <cell r="I7495">
            <v>0.44540000000000002</v>
          </cell>
          <cell r="J7495">
            <v>40085</v>
          </cell>
          <cell r="K7495">
            <v>40784</v>
          </cell>
          <cell r="L7495">
            <v>132750</v>
          </cell>
        </row>
        <row r="7496">
          <cell r="B7496">
            <v>40000000</v>
          </cell>
          <cell r="C7496">
            <v>40051</v>
          </cell>
          <cell r="F7496">
            <v>29043382.07</v>
          </cell>
          <cell r="G7496">
            <v>2041430</v>
          </cell>
          <cell r="H7496">
            <v>36.03</v>
          </cell>
          <cell r="I7496">
            <v>0.36030000000000001</v>
          </cell>
          <cell r="J7496">
            <v>40085</v>
          </cell>
          <cell r="K7496">
            <v>40968</v>
          </cell>
          <cell r="L7496">
            <v>980000</v>
          </cell>
        </row>
        <row r="7497">
          <cell r="B7497">
            <v>5000000</v>
          </cell>
          <cell r="C7497">
            <v>40051</v>
          </cell>
          <cell r="F7497">
            <v>4042865.78</v>
          </cell>
          <cell r="G7497">
            <v>291672</v>
          </cell>
          <cell r="H7497">
            <v>48.86</v>
          </cell>
          <cell r="I7497">
            <v>0.48859999999999998</v>
          </cell>
          <cell r="J7497">
            <v>40085</v>
          </cell>
          <cell r="K7497">
            <v>40968</v>
          </cell>
          <cell r="L7497">
            <v>122500</v>
          </cell>
        </row>
        <row r="7498">
          <cell r="B7498">
            <v>7000000</v>
          </cell>
          <cell r="C7498">
            <v>40051</v>
          </cell>
          <cell r="F7498">
            <v>6297464.5300000003</v>
          </cell>
          <cell r="G7498">
            <v>386953</v>
          </cell>
          <cell r="H7498">
            <v>51.88</v>
          </cell>
          <cell r="I7498">
            <v>0.51880000000000004</v>
          </cell>
          <cell r="J7498">
            <v>40085</v>
          </cell>
          <cell r="K7498">
            <v>41150</v>
          </cell>
          <cell r="L7498">
            <v>136500</v>
          </cell>
        </row>
        <row r="7499">
          <cell r="B7499">
            <v>10000000</v>
          </cell>
          <cell r="C7499">
            <v>40051</v>
          </cell>
          <cell r="F7499">
            <v>7884009.8300000001</v>
          </cell>
          <cell r="G7499">
            <v>472326</v>
          </cell>
          <cell r="H7499">
            <v>28.97</v>
          </cell>
          <cell r="I7499">
            <v>0.28970000000000001</v>
          </cell>
          <cell r="J7499">
            <v>40085</v>
          </cell>
          <cell r="K7499">
            <v>40968</v>
          </cell>
          <cell r="L7499">
            <v>144000</v>
          </cell>
        </row>
        <row r="7500">
          <cell r="B7500">
            <v>4000000</v>
          </cell>
          <cell r="C7500">
            <v>40051</v>
          </cell>
          <cell r="F7500">
            <v>365113.23</v>
          </cell>
          <cell r="G7500">
            <v>407325</v>
          </cell>
          <cell r="H7500">
            <v>38.729999999999997</v>
          </cell>
          <cell r="I7500">
            <v>0.38729999999999998</v>
          </cell>
          <cell r="J7500">
            <v>40085</v>
          </cell>
          <cell r="K7500">
            <v>40419</v>
          </cell>
          <cell r="L7500">
            <v>106000</v>
          </cell>
        </row>
        <row r="7501">
          <cell r="B7501">
            <v>10500000</v>
          </cell>
          <cell r="C7501">
            <v>40051</v>
          </cell>
          <cell r="F7501">
            <v>7546150.1900000004</v>
          </cell>
          <cell r="G7501">
            <v>620221</v>
          </cell>
          <cell r="H7501">
            <v>36.04</v>
          </cell>
          <cell r="I7501">
            <v>0.3604</v>
          </cell>
          <cell r="J7501">
            <v>40085</v>
          </cell>
          <cell r="K7501">
            <v>40784</v>
          </cell>
          <cell r="L7501">
            <v>278775</v>
          </cell>
        </row>
        <row r="7502">
          <cell r="B7502">
            <v>3000000</v>
          </cell>
          <cell r="C7502">
            <v>40051</v>
          </cell>
          <cell r="F7502">
            <v>399253.19</v>
          </cell>
          <cell r="G7502">
            <v>305494</v>
          </cell>
          <cell r="H7502">
            <v>38.729999999999997</v>
          </cell>
          <cell r="I7502">
            <v>0.38729999999999998</v>
          </cell>
          <cell r="J7502">
            <v>40085</v>
          </cell>
          <cell r="K7502">
            <v>40419</v>
          </cell>
          <cell r="L7502">
            <v>79500</v>
          </cell>
        </row>
        <row r="7503">
          <cell r="B7503">
            <v>10000000</v>
          </cell>
          <cell r="C7503">
            <v>40051</v>
          </cell>
          <cell r="F7503">
            <v>4546603.25</v>
          </cell>
          <cell r="G7503">
            <v>755553</v>
          </cell>
          <cell r="H7503">
            <v>41.5</v>
          </cell>
          <cell r="I7503">
            <v>0.41499999999999998</v>
          </cell>
          <cell r="J7503">
            <v>40085</v>
          </cell>
          <cell r="K7503">
            <v>40602</v>
          </cell>
          <cell r="L7503">
            <v>265000</v>
          </cell>
        </row>
        <row r="7504">
          <cell r="B7504">
            <v>4000000</v>
          </cell>
          <cell r="C7504">
            <v>40051</v>
          </cell>
          <cell r="F7504">
            <v>3249842.74</v>
          </cell>
          <cell r="G7504">
            <v>221116</v>
          </cell>
          <cell r="H7504">
            <v>51.88</v>
          </cell>
          <cell r="I7504">
            <v>0.51880000000000004</v>
          </cell>
          <cell r="J7504">
            <v>40085</v>
          </cell>
          <cell r="K7504">
            <v>41150</v>
          </cell>
          <cell r="L7504">
            <v>78000</v>
          </cell>
        </row>
        <row r="7505">
          <cell r="B7505">
            <v>6000000</v>
          </cell>
          <cell r="C7505">
            <v>40051</v>
          </cell>
          <cell r="F7505">
            <v>3755792.43</v>
          </cell>
          <cell r="G7505">
            <v>381991</v>
          </cell>
          <cell r="H7505">
            <v>44.54</v>
          </cell>
          <cell r="I7505">
            <v>0.44540000000000002</v>
          </cell>
          <cell r="J7505">
            <v>40085</v>
          </cell>
          <cell r="K7505">
            <v>40784</v>
          </cell>
          <cell r="L7505">
            <v>159300</v>
          </cell>
        </row>
        <row r="7506">
          <cell r="B7506">
            <v>4500000</v>
          </cell>
          <cell r="C7506">
            <v>40051</v>
          </cell>
          <cell r="F7506">
            <v>445284.4</v>
          </cell>
          <cell r="G7506">
            <v>458241</v>
          </cell>
          <cell r="H7506">
            <v>38.729999999999997</v>
          </cell>
          <cell r="I7506">
            <v>0.38729999999999998</v>
          </cell>
          <cell r="J7506">
            <v>40085</v>
          </cell>
          <cell r="K7506">
            <v>40419</v>
          </cell>
          <cell r="L7506">
            <v>119250</v>
          </cell>
        </row>
        <row r="7507">
          <cell r="B7507">
            <v>4500000</v>
          </cell>
          <cell r="C7507">
            <v>40051</v>
          </cell>
          <cell r="F7507">
            <v>340781.17</v>
          </cell>
          <cell r="G7507">
            <v>437542</v>
          </cell>
          <cell r="H7507">
            <v>29.48</v>
          </cell>
          <cell r="I7507">
            <v>0.29480000000000001</v>
          </cell>
          <cell r="J7507">
            <v>40085</v>
          </cell>
          <cell r="K7507">
            <v>40419</v>
          </cell>
          <cell r="L7507">
            <v>73800</v>
          </cell>
        </row>
        <row r="7508">
          <cell r="B7508">
            <v>6500000</v>
          </cell>
          <cell r="C7508">
            <v>40051</v>
          </cell>
          <cell r="F7508">
            <v>4069473.01</v>
          </cell>
          <cell r="G7508">
            <v>413824</v>
          </cell>
          <cell r="H7508">
            <v>44.54</v>
          </cell>
          <cell r="I7508">
            <v>0.44540000000000002</v>
          </cell>
          <cell r="J7508">
            <v>40085</v>
          </cell>
          <cell r="K7508">
            <v>40784</v>
          </cell>
          <cell r="L7508">
            <v>172575</v>
          </cell>
        </row>
        <row r="7509">
          <cell r="B7509">
            <v>15000000</v>
          </cell>
          <cell r="C7509">
            <v>40051</v>
          </cell>
          <cell r="F7509">
            <v>12869285.869999999</v>
          </cell>
          <cell r="G7509">
            <v>686630</v>
          </cell>
          <cell r="H7509">
            <v>35.950000000000003</v>
          </cell>
          <cell r="I7509">
            <v>0.35950000000000004</v>
          </cell>
          <cell r="J7509">
            <v>40085</v>
          </cell>
          <cell r="K7509">
            <v>41150</v>
          </cell>
          <cell r="L7509">
            <v>292500</v>
          </cell>
        </row>
        <row r="7510">
          <cell r="B7510">
            <v>25000000</v>
          </cell>
          <cell r="C7510">
            <v>40051</v>
          </cell>
          <cell r="F7510">
            <v>20902906.16</v>
          </cell>
          <cell r="G7510">
            <v>1144384</v>
          </cell>
          <cell r="H7510">
            <v>35.950000000000003</v>
          </cell>
          <cell r="I7510">
            <v>0.35950000000000004</v>
          </cell>
          <cell r="J7510">
            <v>40085</v>
          </cell>
          <cell r="K7510">
            <v>41150</v>
          </cell>
          <cell r="L7510">
            <v>487500</v>
          </cell>
        </row>
        <row r="7511">
          <cell r="B7511">
            <v>10000000</v>
          </cell>
          <cell r="C7511">
            <v>40051</v>
          </cell>
          <cell r="D7511" t="str">
            <v>A</v>
          </cell>
          <cell r="E7511" t="str">
            <v>S</v>
          </cell>
          <cell r="F7511">
            <v>9711663.7400000002</v>
          </cell>
          <cell r="G7511">
            <v>636651</v>
          </cell>
          <cell r="H7511">
            <v>44.54</v>
          </cell>
          <cell r="I7511">
            <v>0.44540000000000002</v>
          </cell>
          <cell r="J7511">
            <v>40085</v>
          </cell>
          <cell r="K7511">
            <v>40784</v>
          </cell>
          <cell r="L7511">
            <v>265500</v>
          </cell>
        </row>
        <row r="7512">
          <cell r="B7512">
            <v>5000000</v>
          </cell>
          <cell r="C7512">
            <v>40051</v>
          </cell>
          <cell r="F7512">
            <v>464102.43</v>
          </cell>
          <cell r="G7512">
            <v>509157</v>
          </cell>
          <cell r="H7512">
            <v>38.729999999999997</v>
          </cell>
          <cell r="I7512">
            <v>0.38729999999999998</v>
          </cell>
          <cell r="J7512">
            <v>40085</v>
          </cell>
          <cell r="K7512">
            <v>40419</v>
          </cell>
          <cell r="L7512">
            <v>132500</v>
          </cell>
        </row>
        <row r="7513">
          <cell r="B7513">
            <v>3000000</v>
          </cell>
          <cell r="C7513">
            <v>40051</v>
          </cell>
          <cell r="E7513" t="str">
            <v>R</v>
          </cell>
          <cell r="F7513">
            <v>1988909.78</v>
          </cell>
          <cell r="G7513">
            <v>305494</v>
          </cell>
          <cell r="H7513">
            <v>38.729999999999997</v>
          </cell>
          <cell r="I7513">
            <v>0.38729999999999998</v>
          </cell>
          <cell r="J7513">
            <v>40085</v>
          </cell>
          <cell r="K7513">
            <v>40419</v>
          </cell>
          <cell r="L7513">
            <v>79500</v>
          </cell>
        </row>
        <row r="7514">
          <cell r="B7514">
            <v>10000000</v>
          </cell>
          <cell r="C7514">
            <v>40051</v>
          </cell>
          <cell r="F7514">
            <v>8130988.5999999996</v>
          </cell>
          <cell r="G7514">
            <v>552789</v>
          </cell>
          <cell r="H7514">
            <v>51.88</v>
          </cell>
          <cell r="I7514">
            <v>0.51880000000000004</v>
          </cell>
          <cell r="J7514">
            <v>40085</v>
          </cell>
          <cell r="K7514">
            <v>41150</v>
          </cell>
          <cell r="L7514">
            <v>195000</v>
          </cell>
        </row>
        <row r="7515">
          <cell r="B7515">
            <v>25000000</v>
          </cell>
          <cell r="C7515">
            <v>40051</v>
          </cell>
          <cell r="F7515">
            <v>17076244.620000001</v>
          </cell>
          <cell r="G7515">
            <v>1476716</v>
          </cell>
          <cell r="H7515">
            <v>36.04</v>
          </cell>
          <cell r="I7515">
            <v>0.3604</v>
          </cell>
          <cell r="J7515">
            <v>40085</v>
          </cell>
          <cell r="K7515">
            <v>40784</v>
          </cell>
          <cell r="L7515">
            <v>663750</v>
          </cell>
        </row>
        <row r="7516">
          <cell r="B7516">
            <v>5000000</v>
          </cell>
          <cell r="C7516">
            <v>40051</v>
          </cell>
          <cell r="F7516">
            <v>2258988.29</v>
          </cell>
          <cell r="G7516">
            <v>377777</v>
          </cell>
          <cell r="H7516">
            <v>41.5</v>
          </cell>
          <cell r="I7516">
            <v>0.41499999999999998</v>
          </cell>
          <cell r="J7516">
            <v>40085</v>
          </cell>
          <cell r="K7516">
            <v>40602</v>
          </cell>
          <cell r="L7516">
            <v>132500</v>
          </cell>
        </row>
        <row r="7517">
          <cell r="B7517">
            <v>14000000</v>
          </cell>
          <cell r="C7517">
            <v>40051</v>
          </cell>
          <cell r="E7517" t="str">
            <v>P</v>
          </cell>
          <cell r="F7517">
            <v>8523164.5600000005</v>
          </cell>
          <cell r="G7517">
            <v>1018568</v>
          </cell>
          <cell r="H7517">
            <v>36.090000000000003</v>
          </cell>
          <cell r="I7517">
            <v>0.36090000000000005</v>
          </cell>
          <cell r="J7517">
            <v>40085</v>
          </cell>
          <cell r="K7517">
            <v>40602</v>
          </cell>
          <cell r="L7517">
            <v>371000</v>
          </cell>
        </row>
        <row r="7518">
          <cell r="B7518">
            <v>6000000</v>
          </cell>
          <cell r="C7518">
            <v>40051</v>
          </cell>
          <cell r="F7518">
            <v>1559457.76</v>
          </cell>
          <cell r="G7518">
            <v>610988</v>
          </cell>
          <cell r="H7518">
            <v>38.729999999999997</v>
          </cell>
          <cell r="I7518">
            <v>0.38729999999999998</v>
          </cell>
          <cell r="J7518">
            <v>40085</v>
          </cell>
          <cell r="K7518">
            <v>40419</v>
          </cell>
          <cell r="L7518">
            <v>159000</v>
          </cell>
        </row>
        <row r="7519">
          <cell r="B7519">
            <v>5000000</v>
          </cell>
          <cell r="C7519">
            <v>40051</v>
          </cell>
          <cell r="F7519">
            <v>483511.45</v>
          </cell>
          <cell r="G7519">
            <v>509157</v>
          </cell>
          <cell r="H7519">
            <v>38.729999999999997</v>
          </cell>
          <cell r="I7519">
            <v>0.38729999999999998</v>
          </cell>
          <cell r="J7519">
            <v>40085</v>
          </cell>
          <cell r="K7519">
            <v>40419</v>
          </cell>
          <cell r="L7519">
            <v>132500</v>
          </cell>
        </row>
        <row r="7520">
          <cell r="B7520">
            <v>25000000</v>
          </cell>
          <cell r="C7520">
            <v>40051</v>
          </cell>
          <cell r="E7520" t="str">
            <v>Q</v>
          </cell>
          <cell r="F7520">
            <v>23421414.649999999</v>
          </cell>
          <cell r="G7520">
            <v>1144384</v>
          </cell>
          <cell r="H7520">
            <v>35.950000000000003</v>
          </cell>
          <cell r="I7520">
            <v>0.35950000000000004</v>
          </cell>
          <cell r="J7520">
            <v>40085</v>
          </cell>
          <cell r="K7520">
            <v>41150</v>
          </cell>
          <cell r="L7520">
            <v>487500</v>
          </cell>
        </row>
        <row r="7521">
          <cell r="B7521">
            <v>3000000</v>
          </cell>
          <cell r="C7521">
            <v>40051</v>
          </cell>
          <cell r="F7521">
            <v>1364432.29</v>
          </cell>
          <cell r="G7521">
            <v>226666</v>
          </cell>
          <cell r="H7521">
            <v>41.5</v>
          </cell>
          <cell r="I7521">
            <v>0.41499999999999998</v>
          </cell>
          <cell r="J7521">
            <v>40085</v>
          </cell>
          <cell r="K7521">
            <v>40602</v>
          </cell>
          <cell r="L7521">
            <v>79500</v>
          </cell>
        </row>
        <row r="7522">
          <cell r="B7522">
            <v>4000000</v>
          </cell>
          <cell r="C7522">
            <v>40051</v>
          </cell>
          <cell r="F7522">
            <v>2924662.61</v>
          </cell>
          <cell r="G7522">
            <v>254661</v>
          </cell>
          <cell r="H7522">
            <v>44.54</v>
          </cell>
          <cell r="I7522">
            <v>0.44540000000000002</v>
          </cell>
          <cell r="J7522">
            <v>40085</v>
          </cell>
          <cell r="K7522">
            <v>40784</v>
          </cell>
          <cell r="L7522">
            <v>106200</v>
          </cell>
        </row>
        <row r="7523">
          <cell r="B7523">
            <v>20000000</v>
          </cell>
          <cell r="C7523">
            <v>40051</v>
          </cell>
          <cell r="E7523" t="str">
            <v>Q</v>
          </cell>
          <cell r="F7523">
            <v>18124240.600000001</v>
          </cell>
          <cell r="G7523">
            <v>915507</v>
          </cell>
          <cell r="H7523">
            <v>35.950000000000003</v>
          </cell>
          <cell r="I7523">
            <v>0.35950000000000004</v>
          </cell>
          <cell r="J7523">
            <v>40085</v>
          </cell>
          <cell r="K7523">
            <v>41150</v>
          </cell>
          <cell r="L7523">
            <v>390000</v>
          </cell>
        </row>
        <row r="7524">
          <cell r="B7524">
            <v>15000000</v>
          </cell>
          <cell r="C7524">
            <v>40051</v>
          </cell>
          <cell r="F7524">
            <v>12821371.210000001</v>
          </cell>
          <cell r="G7524">
            <v>686630</v>
          </cell>
          <cell r="H7524">
            <v>35.950000000000003</v>
          </cell>
          <cell r="I7524">
            <v>0.35950000000000004</v>
          </cell>
          <cell r="J7524">
            <v>40085</v>
          </cell>
          <cell r="K7524">
            <v>41150</v>
          </cell>
          <cell r="L7524">
            <v>292500</v>
          </cell>
        </row>
        <row r="7525">
          <cell r="B7525">
            <v>11000000</v>
          </cell>
          <cell r="C7525">
            <v>40051</v>
          </cell>
          <cell r="F7525">
            <v>8454145.6600000001</v>
          </cell>
          <cell r="G7525">
            <v>503529</v>
          </cell>
          <cell r="H7525">
            <v>35.950000000000003</v>
          </cell>
          <cell r="I7525">
            <v>0.35950000000000004</v>
          </cell>
          <cell r="J7525">
            <v>40085</v>
          </cell>
          <cell r="K7525">
            <v>41150</v>
          </cell>
          <cell r="L7525">
            <v>214500</v>
          </cell>
        </row>
        <row r="7526">
          <cell r="B7526">
            <v>5000000</v>
          </cell>
          <cell r="C7526">
            <v>40051</v>
          </cell>
          <cell r="F7526">
            <v>472063.67</v>
          </cell>
          <cell r="G7526">
            <v>509157</v>
          </cell>
          <cell r="H7526">
            <v>38.729999999999997</v>
          </cell>
          <cell r="I7526">
            <v>0.38729999999999998</v>
          </cell>
          <cell r="J7526">
            <v>40085</v>
          </cell>
          <cell r="K7526">
            <v>40419</v>
          </cell>
          <cell r="L7526">
            <v>132500</v>
          </cell>
        </row>
        <row r="7527">
          <cell r="B7527">
            <v>4000000</v>
          </cell>
          <cell r="C7527">
            <v>40051</v>
          </cell>
          <cell r="F7527">
            <v>2813203.78</v>
          </cell>
          <cell r="G7527">
            <v>254661</v>
          </cell>
          <cell r="H7527">
            <v>44.54</v>
          </cell>
          <cell r="I7527">
            <v>0.44540000000000002</v>
          </cell>
          <cell r="J7527">
            <v>40085</v>
          </cell>
          <cell r="K7527">
            <v>40784</v>
          </cell>
          <cell r="L7527">
            <v>106200</v>
          </cell>
        </row>
        <row r="7528">
          <cell r="B7528">
            <v>30000000</v>
          </cell>
          <cell r="C7528">
            <v>40051</v>
          </cell>
          <cell r="F7528">
            <v>20363261.629999999</v>
          </cell>
          <cell r="G7528">
            <v>1772059</v>
          </cell>
          <cell r="H7528">
            <v>36.04</v>
          </cell>
          <cell r="I7528">
            <v>0.3604</v>
          </cell>
          <cell r="J7528">
            <v>40085</v>
          </cell>
          <cell r="K7528">
            <v>40784</v>
          </cell>
          <cell r="L7528">
            <v>796500</v>
          </cell>
        </row>
        <row r="7529">
          <cell r="B7529">
            <v>5000000</v>
          </cell>
          <cell r="C7529">
            <v>40051</v>
          </cell>
          <cell r="F7529">
            <v>3028263.78</v>
          </cell>
          <cell r="G7529">
            <v>277843</v>
          </cell>
          <cell r="H7529">
            <v>29.33</v>
          </cell>
          <cell r="I7529">
            <v>0.29330000000000001</v>
          </cell>
          <cell r="J7529">
            <v>40085</v>
          </cell>
          <cell r="K7529">
            <v>40784</v>
          </cell>
          <cell r="L7529">
            <v>82250</v>
          </cell>
        </row>
        <row r="7530">
          <cell r="B7530">
            <v>8000000</v>
          </cell>
          <cell r="C7530">
            <v>40051</v>
          </cell>
          <cell r="F7530">
            <v>4919607.3</v>
          </cell>
          <cell r="G7530">
            <v>509321</v>
          </cell>
          <cell r="H7530">
            <v>44.54</v>
          </cell>
          <cell r="I7530">
            <v>0.44540000000000002</v>
          </cell>
          <cell r="J7530">
            <v>40085</v>
          </cell>
          <cell r="K7530">
            <v>40784</v>
          </cell>
          <cell r="L7530">
            <v>212400</v>
          </cell>
        </row>
        <row r="7531">
          <cell r="B7531">
            <v>12000000</v>
          </cell>
          <cell r="C7531">
            <v>40051</v>
          </cell>
          <cell r="F7531">
            <v>8042418.4400000004</v>
          </cell>
          <cell r="G7531">
            <v>708824</v>
          </cell>
          <cell r="H7531">
            <v>36.04</v>
          </cell>
          <cell r="I7531">
            <v>0.3604</v>
          </cell>
          <cell r="J7531">
            <v>40085</v>
          </cell>
          <cell r="K7531">
            <v>40784</v>
          </cell>
          <cell r="L7531">
            <v>318600</v>
          </cell>
        </row>
        <row r="7532">
          <cell r="B7532">
            <v>13000000</v>
          </cell>
          <cell r="C7532">
            <v>40051</v>
          </cell>
          <cell r="E7532" t="str">
            <v>P</v>
          </cell>
          <cell r="F7532">
            <v>11655261.77</v>
          </cell>
          <cell r="G7532">
            <v>595080</v>
          </cell>
          <cell r="H7532">
            <v>35.950000000000003</v>
          </cell>
          <cell r="I7532">
            <v>0.35950000000000004</v>
          </cell>
          <cell r="J7532">
            <v>40085</v>
          </cell>
          <cell r="K7532">
            <v>41150</v>
          </cell>
          <cell r="L7532">
            <v>253500</v>
          </cell>
        </row>
        <row r="7533">
          <cell r="B7533">
            <v>12000000</v>
          </cell>
          <cell r="C7533">
            <v>40051</v>
          </cell>
          <cell r="F7533">
            <v>9898181.3399999999</v>
          </cell>
          <cell r="G7533">
            <v>612429</v>
          </cell>
          <cell r="H7533">
            <v>36.03</v>
          </cell>
          <cell r="I7533">
            <v>0.36030000000000001</v>
          </cell>
          <cell r="J7533">
            <v>40085</v>
          </cell>
          <cell r="K7533">
            <v>40968</v>
          </cell>
          <cell r="L7533">
            <v>294000</v>
          </cell>
        </row>
        <row r="7534">
          <cell r="B7534">
            <v>4000000</v>
          </cell>
          <cell r="C7534">
            <v>40051</v>
          </cell>
          <cell r="F7534">
            <v>2342348.2000000002</v>
          </cell>
          <cell r="G7534">
            <v>302221</v>
          </cell>
          <cell r="H7534">
            <v>41.5</v>
          </cell>
          <cell r="I7534">
            <v>0.41499999999999998</v>
          </cell>
          <cell r="J7534">
            <v>40085</v>
          </cell>
          <cell r="K7534">
            <v>40602</v>
          </cell>
          <cell r="L7534">
            <v>106000</v>
          </cell>
        </row>
        <row r="7535">
          <cell r="B7535">
            <v>5000000</v>
          </cell>
          <cell r="C7535">
            <v>40051</v>
          </cell>
          <cell r="F7535">
            <v>2645094.15</v>
          </cell>
          <cell r="G7535">
            <v>377777</v>
          </cell>
          <cell r="H7535">
            <v>41.5</v>
          </cell>
          <cell r="I7535">
            <v>0.41499999999999998</v>
          </cell>
          <cell r="J7535">
            <v>40085</v>
          </cell>
          <cell r="K7535">
            <v>40602</v>
          </cell>
          <cell r="L7535">
            <v>132500</v>
          </cell>
        </row>
        <row r="7536">
          <cell r="B7536">
            <v>15000000</v>
          </cell>
          <cell r="C7536">
            <v>40051</v>
          </cell>
          <cell r="F7536">
            <v>9277433.25</v>
          </cell>
          <cell r="G7536">
            <v>886030</v>
          </cell>
          <cell r="H7536">
            <v>36.04</v>
          </cell>
          <cell r="I7536">
            <v>0.3604</v>
          </cell>
          <cell r="J7536">
            <v>40085</v>
          </cell>
          <cell r="K7536">
            <v>40784</v>
          </cell>
          <cell r="L7536">
            <v>398250</v>
          </cell>
        </row>
        <row r="7537">
          <cell r="B7537">
            <v>10000000</v>
          </cell>
          <cell r="C7537">
            <v>40051</v>
          </cell>
          <cell r="D7537" t="str">
            <v>A</v>
          </cell>
          <cell r="E7537" t="str">
            <v>T</v>
          </cell>
          <cell r="F7537">
            <v>12299763.609999999</v>
          </cell>
          <cell r="G7537">
            <v>552789</v>
          </cell>
          <cell r="H7537">
            <v>51.88</v>
          </cell>
          <cell r="I7537">
            <v>0.51880000000000004</v>
          </cell>
          <cell r="J7537">
            <v>40085</v>
          </cell>
          <cell r="K7537">
            <v>41150</v>
          </cell>
          <cell r="L7537">
            <v>195000</v>
          </cell>
        </row>
        <row r="7538">
          <cell r="B7538">
            <v>4000000</v>
          </cell>
          <cell r="C7538">
            <v>40051</v>
          </cell>
          <cell r="F7538">
            <v>2381405.64</v>
          </cell>
          <cell r="G7538">
            <v>254661</v>
          </cell>
          <cell r="H7538">
            <v>44.54</v>
          </cell>
          <cell r="I7538">
            <v>0.44540000000000002</v>
          </cell>
          <cell r="J7538">
            <v>40085</v>
          </cell>
          <cell r="K7538">
            <v>40784</v>
          </cell>
          <cell r="L7538">
            <v>106200</v>
          </cell>
        </row>
        <row r="7539">
          <cell r="B7539">
            <v>4000000</v>
          </cell>
          <cell r="C7539">
            <v>40051</v>
          </cell>
          <cell r="F7539">
            <v>1819111.84</v>
          </cell>
          <cell r="G7539">
            <v>302221</v>
          </cell>
          <cell r="H7539">
            <v>41.5</v>
          </cell>
          <cell r="I7539">
            <v>0.41499999999999998</v>
          </cell>
          <cell r="J7539">
            <v>40085</v>
          </cell>
          <cell r="K7539">
            <v>40602</v>
          </cell>
          <cell r="L7539">
            <v>106000</v>
          </cell>
        </row>
        <row r="7540">
          <cell r="B7540">
            <v>5000000</v>
          </cell>
          <cell r="C7540">
            <v>40051</v>
          </cell>
          <cell r="F7540">
            <v>2225988.96</v>
          </cell>
          <cell r="G7540">
            <v>377777</v>
          </cell>
          <cell r="H7540">
            <v>41.5</v>
          </cell>
          <cell r="I7540">
            <v>0.41499999999999998</v>
          </cell>
          <cell r="J7540">
            <v>40085</v>
          </cell>
          <cell r="K7540">
            <v>40602</v>
          </cell>
          <cell r="L7540">
            <v>132500</v>
          </cell>
        </row>
        <row r="7541">
          <cell r="B7541">
            <v>3000000</v>
          </cell>
          <cell r="C7541">
            <v>40051</v>
          </cell>
          <cell r="F7541">
            <v>258806.58</v>
          </cell>
          <cell r="G7541">
            <v>305494</v>
          </cell>
          <cell r="H7541">
            <v>38.729999999999997</v>
          </cell>
          <cell r="I7541">
            <v>0.38729999999999998</v>
          </cell>
          <cell r="J7541">
            <v>40085</v>
          </cell>
          <cell r="K7541">
            <v>40419</v>
          </cell>
          <cell r="L7541">
            <v>79500</v>
          </cell>
        </row>
        <row r="7542">
          <cell r="B7542">
            <v>4500000</v>
          </cell>
          <cell r="C7542">
            <v>40051</v>
          </cell>
          <cell r="F7542">
            <v>2854631.43</v>
          </cell>
          <cell r="G7542">
            <v>286493</v>
          </cell>
          <cell r="H7542">
            <v>44.54</v>
          </cell>
          <cell r="I7542">
            <v>0.44540000000000002</v>
          </cell>
          <cell r="J7542">
            <v>40085</v>
          </cell>
          <cell r="K7542">
            <v>40784</v>
          </cell>
          <cell r="L7542">
            <v>119475</v>
          </cell>
        </row>
        <row r="7543">
          <cell r="B7543">
            <v>10000000</v>
          </cell>
          <cell r="C7543">
            <v>40051</v>
          </cell>
          <cell r="E7543" t="str">
            <v>Q</v>
          </cell>
          <cell r="F7543">
            <v>10452244.58</v>
          </cell>
          <cell r="G7543">
            <v>552789</v>
          </cell>
          <cell r="H7543">
            <v>51.88</v>
          </cell>
          <cell r="I7543">
            <v>0.51880000000000004</v>
          </cell>
          <cell r="J7543">
            <v>40085</v>
          </cell>
          <cell r="K7543">
            <v>41150</v>
          </cell>
          <cell r="L7543">
            <v>195000</v>
          </cell>
        </row>
        <row r="7544">
          <cell r="B7544">
            <v>14000000</v>
          </cell>
          <cell r="C7544">
            <v>40051</v>
          </cell>
          <cell r="F7544">
            <v>8616724.1899999995</v>
          </cell>
          <cell r="G7544">
            <v>826961</v>
          </cell>
          <cell r="H7544">
            <v>36.04</v>
          </cell>
          <cell r="I7544">
            <v>0.3604</v>
          </cell>
          <cell r="J7544">
            <v>40085</v>
          </cell>
          <cell r="K7544">
            <v>40784</v>
          </cell>
          <cell r="L7544">
            <v>371700</v>
          </cell>
        </row>
        <row r="7545">
          <cell r="B7545">
            <v>6000000</v>
          </cell>
          <cell r="C7545">
            <v>40051</v>
          </cell>
          <cell r="E7545" t="str">
            <v>Q</v>
          </cell>
          <cell r="F7545">
            <v>4938988.93</v>
          </cell>
          <cell r="G7545">
            <v>381991</v>
          </cell>
          <cell r="H7545">
            <v>44.54</v>
          </cell>
          <cell r="I7545">
            <v>0.44540000000000002</v>
          </cell>
          <cell r="J7545">
            <v>40085</v>
          </cell>
          <cell r="K7545">
            <v>40784</v>
          </cell>
          <cell r="L7545">
            <v>159300</v>
          </cell>
        </row>
        <row r="7546">
          <cell r="B7546">
            <v>3000000</v>
          </cell>
          <cell r="C7546">
            <v>40051</v>
          </cell>
          <cell r="F7546">
            <v>595914.34</v>
          </cell>
          <cell r="G7546">
            <v>305494</v>
          </cell>
          <cell r="H7546">
            <v>38.729999999999997</v>
          </cell>
          <cell r="I7546">
            <v>0.38729999999999998</v>
          </cell>
          <cell r="J7546">
            <v>40085</v>
          </cell>
          <cell r="K7546">
            <v>40419</v>
          </cell>
          <cell r="L7546">
            <v>79500</v>
          </cell>
        </row>
        <row r="7547">
          <cell r="B7547">
            <v>5000000</v>
          </cell>
          <cell r="C7547">
            <v>40051</v>
          </cell>
          <cell r="F7547">
            <v>2267806.4500000002</v>
          </cell>
          <cell r="G7547">
            <v>377777</v>
          </cell>
          <cell r="H7547">
            <v>41.5</v>
          </cell>
          <cell r="I7547">
            <v>0.41499999999999998</v>
          </cell>
          <cell r="J7547">
            <v>40085</v>
          </cell>
          <cell r="K7547">
            <v>40602</v>
          </cell>
          <cell r="L7547">
            <v>132500</v>
          </cell>
        </row>
        <row r="7548">
          <cell r="B7548">
            <v>12000000</v>
          </cell>
          <cell r="C7548">
            <v>40051</v>
          </cell>
          <cell r="F7548">
            <v>9255648.3100000005</v>
          </cell>
          <cell r="G7548">
            <v>612429</v>
          </cell>
          <cell r="H7548">
            <v>36.03</v>
          </cell>
          <cell r="I7548">
            <v>0.36030000000000001</v>
          </cell>
          <cell r="J7548">
            <v>40085</v>
          </cell>
          <cell r="K7548">
            <v>40968</v>
          </cell>
          <cell r="L7548">
            <v>294000</v>
          </cell>
        </row>
        <row r="7549">
          <cell r="B7549">
            <v>4000000</v>
          </cell>
          <cell r="C7549">
            <v>40051</v>
          </cell>
          <cell r="D7549" t="str">
            <v>A</v>
          </cell>
          <cell r="E7549" t="str">
            <v>T</v>
          </cell>
          <cell r="F7549">
            <v>3755844.01</v>
          </cell>
          <cell r="G7549">
            <v>407325</v>
          </cell>
          <cell r="H7549">
            <v>38.729999999999997</v>
          </cell>
          <cell r="I7549">
            <v>0.38729999999999998</v>
          </cell>
          <cell r="J7549">
            <v>40085</v>
          </cell>
          <cell r="K7549">
            <v>40419</v>
          </cell>
          <cell r="L7549">
            <v>106000</v>
          </cell>
        </row>
        <row r="7550">
          <cell r="B7550">
            <v>6000000</v>
          </cell>
          <cell r="C7550">
            <v>40051</v>
          </cell>
          <cell r="F7550">
            <v>1996348.2</v>
          </cell>
          <cell r="G7550">
            <v>610988</v>
          </cell>
          <cell r="H7550">
            <v>38.729999999999997</v>
          </cell>
          <cell r="I7550">
            <v>0.38729999999999998</v>
          </cell>
          <cell r="J7550">
            <v>40085</v>
          </cell>
          <cell r="K7550">
            <v>40419</v>
          </cell>
          <cell r="L7550">
            <v>159000</v>
          </cell>
        </row>
        <row r="7551">
          <cell r="B7551">
            <v>15000000</v>
          </cell>
          <cell r="C7551">
            <v>40051</v>
          </cell>
          <cell r="F7551">
            <v>1200075.43</v>
          </cell>
          <cell r="G7551">
            <v>1506482</v>
          </cell>
          <cell r="H7551">
            <v>35.94</v>
          </cell>
          <cell r="I7551">
            <v>0.3594</v>
          </cell>
          <cell r="J7551">
            <v>40085</v>
          </cell>
          <cell r="K7551">
            <v>40419</v>
          </cell>
          <cell r="L7551">
            <v>397500</v>
          </cell>
        </row>
        <row r="7552">
          <cell r="B7552">
            <v>5000000</v>
          </cell>
          <cell r="C7552">
            <v>40051</v>
          </cell>
          <cell r="F7552">
            <v>461681.13</v>
          </cell>
          <cell r="G7552">
            <v>509157</v>
          </cell>
          <cell r="H7552">
            <v>38.729999999999997</v>
          </cell>
          <cell r="I7552">
            <v>0.38729999999999998</v>
          </cell>
          <cell r="J7552">
            <v>40085</v>
          </cell>
          <cell r="K7552">
            <v>40419</v>
          </cell>
          <cell r="L7552">
            <v>132500</v>
          </cell>
        </row>
        <row r="7553">
          <cell r="B7553">
            <v>4800000</v>
          </cell>
          <cell r="C7553">
            <v>40051</v>
          </cell>
          <cell r="F7553">
            <v>416723.97</v>
          </cell>
          <cell r="G7553">
            <v>466712</v>
          </cell>
          <cell r="H7553">
            <v>29.48</v>
          </cell>
          <cell r="I7553">
            <v>0.29480000000000001</v>
          </cell>
          <cell r="J7553">
            <v>40085</v>
          </cell>
          <cell r="K7553">
            <v>40419</v>
          </cell>
          <cell r="L7553">
            <v>78720</v>
          </cell>
        </row>
        <row r="7554">
          <cell r="B7554">
            <v>50000000</v>
          </cell>
          <cell r="C7554">
            <v>40051</v>
          </cell>
          <cell r="F7554">
            <v>41929846.189999998</v>
          </cell>
          <cell r="G7554">
            <v>2288767</v>
          </cell>
          <cell r="H7554">
            <v>35.950000000000003</v>
          </cell>
          <cell r="I7554">
            <v>0.35950000000000004</v>
          </cell>
          <cell r="J7554">
            <v>40085</v>
          </cell>
          <cell r="K7554">
            <v>41150</v>
          </cell>
          <cell r="L7554">
            <v>975000</v>
          </cell>
        </row>
        <row r="7555">
          <cell r="B7555">
            <v>10000000</v>
          </cell>
          <cell r="C7555">
            <v>40051</v>
          </cell>
          <cell r="E7555" t="str">
            <v>P</v>
          </cell>
          <cell r="F7555">
            <v>8219408.0999999996</v>
          </cell>
          <cell r="G7555">
            <v>636651</v>
          </cell>
          <cell r="H7555">
            <v>44.54</v>
          </cell>
          <cell r="I7555">
            <v>0.44540000000000002</v>
          </cell>
          <cell r="J7555">
            <v>40085</v>
          </cell>
          <cell r="K7555">
            <v>40784</v>
          </cell>
          <cell r="L7555">
            <v>265500</v>
          </cell>
        </row>
        <row r="7556">
          <cell r="B7556">
            <v>5000000</v>
          </cell>
          <cell r="C7556">
            <v>40051</v>
          </cell>
          <cell r="F7556">
            <v>532156.57999999996</v>
          </cell>
          <cell r="G7556">
            <v>509157</v>
          </cell>
          <cell r="H7556">
            <v>38.729999999999997</v>
          </cell>
          <cell r="I7556">
            <v>0.38729999999999998</v>
          </cell>
          <cell r="J7556">
            <v>40085</v>
          </cell>
          <cell r="K7556">
            <v>40419</v>
          </cell>
          <cell r="L7556">
            <v>132500</v>
          </cell>
        </row>
        <row r="7557">
          <cell r="B7557">
            <v>4000000</v>
          </cell>
          <cell r="C7557">
            <v>40051</v>
          </cell>
          <cell r="E7557" t="str">
            <v>Q</v>
          </cell>
          <cell r="F7557">
            <v>1562347.74</v>
          </cell>
          <cell r="G7557">
            <v>407325</v>
          </cell>
          <cell r="H7557">
            <v>38.729999999999997</v>
          </cell>
          <cell r="I7557">
            <v>0.38729999999999998</v>
          </cell>
          <cell r="J7557">
            <v>40085</v>
          </cell>
          <cell r="K7557">
            <v>40419</v>
          </cell>
          <cell r="L7557">
            <v>106000</v>
          </cell>
        </row>
        <row r="7558">
          <cell r="B7558">
            <v>6000000</v>
          </cell>
          <cell r="C7558">
            <v>40051</v>
          </cell>
          <cell r="F7558">
            <v>4298470.7300000004</v>
          </cell>
          <cell r="G7558">
            <v>381991</v>
          </cell>
          <cell r="H7558">
            <v>44.54</v>
          </cell>
          <cell r="I7558">
            <v>0.44540000000000002</v>
          </cell>
          <cell r="J7558">
            <v>40085</v>
          </cell>
          <cell r="K7558">
            <v>40784</v>
          </cell>
          <cell r="L7558">
            <v>159300</v>
          </cell>
        </row>
        <row r="7559">
          <cell r="B7559">
            <v>3000000</v>
          </cell>
          <cell r="C7559">
            <v>40051</v>
          </cell>
          <cell r="F7559">
            <v>595371.27</v>
          </cell>
          <cell r="G7559">
            <v>305494</v>
          </cell>
          <cell r="H7559">
            <v>38.729999999999997</v>
          </cell>
          <cell r="I7559">
            <v>0.38729999999999998</v>
          </cell>
          <cell r="J7559">
            <v>40085</v>
          </cell>
          <cell r="K7559">
            <v>40419</v>
          </cell>
          <cell r="L7559">
            <v>79500</v>
          </cell>
        </row>
        <row r="7560">
          <cell r="B7560">
            <v>4000000</v>
          </cell>
          <cell r="C7560">
            <v>40051</v>
          </cell>
          <cell r="E7560" t="str">
            <v>Q</v>
          </cell>
          <cell r="F7560">
            <v>1831130.64</v>
          </cell>
          <cell r="G7560">
            <v>407325</v>
          </cell>
          <cell r="H7560">
            <v>38.729999999999997</v>
          </cell>
          <cell r="I7560">
            <v>0.38729999999999998</v>
          </cell>
          <cell r="J7560">
            <v>40085</v>
          </cell>
          <cell r="K7560">
            <v>40419</v>
          </cell>
          <cell r="L7560">
            <v>106000</v>
          </cell>
        </row>
        <row r="7561">
          <cell r="B7561">
            <v>15000000</v>
          </cell>
          <cell r="C7561">
            <v>40051</v>
          </cell>
          <cell r="F7561">
            <v>10284729.189999999</v>
          </cell>
          <cell r="G7561">
            <v>886030</v>
          </cell>
          <cell r="H7561">
            <v>36.04</v>
          </cell>
          <cell r="I7561">
            <v>0.3604</v>
          </cell>
          <cell r="J7561">
            <v>40085</v>
          </cell>
          <cell r="K7561">
            <v>40784</v>
          </cell>
          <cell r="L7561">
            <v>398250</v>
          </cell>
        </row>
        <row r="7562">
          <cell r="B7562">
            <v>20000000</v>
          </cell>
          <cell r="C7562">
            <v>40051</v>
          </cell>
          <cell r="D7562" t="str">
            <v>A</v>
          </cell>
          <cell r="E7562" t="str">
            <v>T</v>
          </cell>
          <cell r="F7562">
            <v>23051679.170000002</v>
          </cell>
          <cell r="G7562">
            <v>915507</v>
          </cell>
          <cell r="H7562">
            <v>35.950000000000003</v>
          </cell>
          <cell r="I7562">
            <v>0.35950000000000004</v>
          </cell>
          <cell r="J7562">
            <v>40085</v>
          </cell>
          <cell r="K7562">
            <v>41150</v>
          </cell>
          <cell r="L7562">
            <v>390000</v>
          </cell>
        </row>
        <row r="7563">
          <cell r="B7563">
            <v>5000000</v>
          </cell>
          <cell r="C7563">
            <v>40051</v>
          </cell>
          <cell r="F7563">
            <v>3167637.95</v>
          </cell>
          <cell r="G7563">
            <v>318326</v>
          </cell>
          <cell r="H7563">
            <v>44.54</v>
          </cell>
          <cell r="I7563">
            <v>0.44540000000000002</v>
          </cell>
          <cell r="J7563">
            <v>40085</v>
          </cell>
          <cell r="K7563">
            <v>40784</v>
          </cell>
          <cell r="L7563">
            <v>132750</v>
          </cell>
        </row>
        <row r="7564">
          <cell r="B7564">
            <v>5000000</v>
          </cell>
          <cell r="C7564">
            <v>40051</v>
          </cell>
          <cell r="F7564">
            <v>2277739.64</v>
          </cell>
          <cell r="G7564">
            <v>377777</v>
          </cell>
          <cell r="H7564">
            <v>41.5</v>
          </cell>
          <cell r="I7564">
            <v>0.41499999999999998</v>
          </cell>
          <cell r="J7564">
            <v>40085</v>
          </cell>
          <cell r="K7564">
            <v>40602</v>
          </cell>
          <cell r="L7564">
            <v>132500</v>
          </cell>
        </row>
        <row r="7565">
          <cell r="B7565">
            <v>10000000</v>
          </cell>
          <cell r="C7565">
            <v>40051</v>
          </cell>
          <cell r="D7565" t="str">
            <v>A</v>
          </cell>
          <cell r="E7565" t="str">
            <v>S</v>
          </cell>
          <cell r="F7565">
            <v>11410810.880000001</v>
          </cell>
          <cell r="G7565">
            <v>552789</v>
          </cell>
          <cell r="H7565">
            <v>51.88</v>
          </cell>
          <cell r="I7565">
            <v>0.51880000000000004</v>
          </cell>
          <cell r="J7565">
            <v>40085</v>
          </cell>
          <cell r="K7565">
            <v>41150</v>
          </cell>
          <cell r="L7565">
            <v>195000</v>
          </cell>
        </row>
        <row r="7566">
          <cell r="B7566">
            <v>6400000</v>
          </cell>
          <cell r="C7566">
            <v>40051</v>
          </cell>
          <cell r="F7566">
            <v>4242344.09</v>
          </cell>
          <cell r="G7566">
            <v>355639</v>
          </cell>
          <cell r="H7566">
            <v>29.33</v>
          </cell>
          <cell r="I7566">
            <v>0.29330000000000001</v>
          </cell>
          <cell r="J7566">
            <v>40085</v>
          </cell>
          <cell r="K7566">
            <v>40784</v>
          </cell>
          <cell r="L7566">
            <v>105280</v>
          </cell>
        </row>
        <row r="7567">
          <cell r="B7567">
            <v>5000000</v>
          </cell>
          <cell r="C7567">
            <v>40051</v>
          </cell>
          <cell r="F7567">
            <v>3165668.99</v>
          </cell>
          <cell r="G7567">
            <v>318326</v>
          </cell>
          <cell r="H7567">
            <v>44.54</v>
          </cell>
          <cell r="I7567">
            <v>0.44540000000000002</v>
          </cell>
          <cell r="J7567">
            <v>40085</v>
          </cell>
          <cell r="K7567">
            <v>40784</v>
          </cell>
          <cell r="L7567">
            <v>132750</v>
          </cell>
        </row>
        <row r="7568">
          <cell r="B7568">
            <v>4500000</v>
          </cell>
          <cell r="C7568">
            <v>40051</v>
          </cell>
          <cell r="F7568">
            <v>2848277.24</v>
          </cell>
          <cell r="G7568">
            <v>286493</v>
          </cell>
          <cell r="H7568">
            <v>44.54</v>
          </cell>
          <cell r="I7568">
            <v>0.44540000000000002</v>
          </cell>
          <cell r="J7568">
            <v>40085</v>
          </cell>
          <cell r="K7568">
            <v>40784</v>
          </cell>
          <cell r="L7568">
            <v>119475</v>
          </cell>
        </row>
        <row r="7569">
          <cell r="B7569">
            <v>10500000</v>
          </cell>
          <cell r="C7569">
            <v>40051</v>
          </cell>
          <cell r="E7569" t="str">
            <v>P</v>
          </cell>
          <cell r="F7569">
            <v>7383861.7300000004</v>
          </cell>
          <cell r="G7569">
            <v>620221</v>
          </cell>
          <cell r="H7569">
            <v>36.04</v>
          </cell>
          <cell r="I7569">
            <v>0.3604</v>
          </cell>
          <cell r="J7569">
            <v>40085</v>
          </cell>
          <cell r="K7569">
            <v>40784</v>
          </cell>
          <cell r="L7569">
            <v>278775</v>
          </cell>
        </row>
        <row r="7570">
          <cell r="B7570">
            <v>49000000</v>
          </cell>
          <cell r="C7570">
            <v>40051</v>
          </cell>
          <cell r="F7570">
            <v>40545521.170000002</v>
          </cell>
          <cell r="G7570">
            <v>2242991</v>
          </cell>
          <cell r="H7570">
            <v>35.950000000000003</v>
          </cell>
          <cell r="I7570">
            <v>0.35950000000000004</v>
          </cell>
          <cell r="J7570">
            <v>40085</v>
          </cell>
          <cell r="K7570">
            <v>41150</v>
          </cell>
          <cell r="L7570">
            <v>955500</v>
          </cell>
        </row>
        <row r="7571">
          <cell r="B7571">
            <v>5000000</v>
          </cell>
          <cell r="C7571">
            <v>40051</v>
          </cell>
          <cell r="F7571">
            <v>3159855.61</v>
          </cell>
          <cell r="G7571">
            <v>318326</v>
          </cell>
          <cell r="H7571">
            <v>44.54</v>
          </cell>
          <cell r="I7571">
            <v>0.44540000000000002</v>
          </cell>
          <cell r="J7571">
            <v>40085</v>
          </cell>
          <cell r="K7571">
            <v>40784</v>
          </cell>
          <cell r="L7571">
            <v>132750</v>
          </cell>
        </row>
        <row r="7572">
          <cell r="B7572">
            <v>10000000</v>
          </cell>
          <cell r="C7572">
            <v>40051</v>
          </cell>
          <cell r="F7572">
            <v>7658943.3700000001</v>
          </cell>
          <cell r="G7572">
            <v>416776</v>
          </cell>
          <cell r="H7572">
            <v>28.58</v>
          </cell>
          <cell r="I7572">
            <v>0.2858</v>
          </cell>
          <cell r="J7572">
            <v>40085</v>
          </cell>
          <cell r="K7572">
            <v>41150</v>
          </cell>
          <cell r="L7572">
            <v>144000</v>
          </cell>
        </row>
        <row r="7573">
          <cell r="B7573">
            <v>6000000</v>
          </cell>
          <cell r="C7573">
            <v>40051</v>
          </cell>
          <cell r="E7573" t="str">
            <v>Q</v>
          </cell>
          <cell r="F7573">
            <v>5237363.8899999997</v>
          </cell>
          <cell r="G7573">
            <v>381991</v>
          </cell>
          <cell r="H7573">
            <v>44.54</v>
          </cell>
          <cell r="I7573">
            <v>0.44540000000000002</v>
          </cell>
          <cell r="J7573">
            <v>40085</v>
          </cell>
          <cell r="K7573">
            <v>40784</v>
          </cell>
          <cell r="L7573">
            <v>159300</v>
          </cell>
        </row>
        <row r="7574">
          <cell r="B7574">
            <v>15000000</v>
          </cell>
          <cell r="C7574">
            <v>40051</v>
          </cell>
          <cell r="F7574">
            <v>12361723.6</v>
          </cell>
          <cell r="G7574">
            <v>686630</v>
          </cell>
          <cell r="H7574">
            <v>35.950000000000003</v>
          </cell>
          <cell r="I7574">
            <v>0.35950000000000004</v>
          </cell>
          <cell r="J7574">
            <v>40085</v>
          </cell>
          <cell r="K7574">
            <v>41150</v>
          </cell>
          <cell r="L7574">
            <v>292500</v>
          </cell>
        </row>
        <row r="7575">
          <cell r="B7575">
            <v>4000000</v>
          </cell>
          <cell r="C7575">
            <v>40051</v>
          </cell>
          <cell r="F7575">
            <v>794461.08</v>
          </cell>
          <cell r="G7575">
            <v>407325</v>
          </cell>
          <cell r="H7575">
            <v>38.729999999999997</v>
          </cell>
          <cell r="I7575">
            <v>0.38729999999999998</v>
          </cell>
          <cell r="J7575">
            <v>40085</v>
          </cell>
          <cell r="K7575">
            <v>40419</v>
          </cell>
          <cell r="L7575">
            <v>106000</v>
          </cell>
        </row>
        <row r="7576">
          <cell r="B7576">
            <v>4000000</v>
          </cell>
          <cell r="C7576">
            <v>40051</v>
          </cell>
          <cell r="F7576">
            <v>2114715.71</v>
          </cell>
          <cell r="G7576">
            <v>302221</v>
          </cell>
          <cell r="H7576">
            <v>41.5</v>
          </cell>
          <cell r="I7576">
            <v>0.41499999999999998</v>
          </cell>
          <cell r="J7576">
            <v>40085</v>
          </cell>
          <cell r="K7576">
            <v>40602</v>
          </cell>
          <cell r="L7576">
            <v>106000</v>
          </cell>
        </row>
        <row r="7577">
          <cell r="B7577">
            <v>4500000</v>
          </cell>
          <cell r="C7577">
            <v>40051</v>
          </cell>
          <cell r="F7577">
            <v>1186365.83</v>
          </cell>
          <cell r="G7577">
            <v>458241</v>
          </cell>
          <cell r="H7577">
            <v>38.729999999999997</v>
          </cell>
          <cell r="I7577">
            <v>0.38729999999999998</v>
          </cell>
          <cell r="J7577">
            <v>40085</v>
          </cell>
          <cell r="K7577">
            <v>40419</v>
          </cell>
          <cell r="L7577">
            <v>119250</v>
          </cell>
        </row>
        <row r="7578">
          <cell r="B7578">
            <v>10000000</v>
          </cell>
          <cell r="C7578">
            <v>40051</v>
          </cell>
          <cell r="F7578">
            <v>911968.49</v>
          </cell>
          <cell r="G7578">
            <v>972316</v>
          </cell>
          <cell r="H7578">
            <v>29.48</v>
          </cell>
          <cell r="I7578">
            <v>0.29480000000000001</v>
          </cell>
          <cell r="J7578">
            <v>40085</v>
          </cell>
          <cell r="K7578">
            <v>40419</v>
          </cell>
          <cell r="L7578">
            <v>164000</v>
          </cell>
        </row>
        <row r="7579">
          <cell r="B7579">
            <v>10500000</v>
          </cell>
          <cell r="C7579">
            <v>40051</v>
          </cell>
          <cell r="E7579" t="str">
            <v>Q</v>
          </cell>
          <cell r="F7579">
            <v>8822597.9399999995</v>
          </cell>
          <cell r="G7579">
            <v>620221</v>
          </cell>
          <cell r="H7579">
            <v>36.04</v>
          </cell>
          <cell r="I7579">
            <v>0.3604</v>
          </cell>
          <cell r="J7579">
            <v>40085</v>
          </cell>
          <cell r="K7579">
            <v>40784</v>
          </cell>
          <cell r="L7579">
            <v>278775</v>
          </cell>
        </row>
        <row r="7580">
          <cell r="B7580">
            <v>5000000</v>
          </cell>
          <cell r="C7580">
            <v>40051</v>
          </cell>
          <cell r="F7580">
            <v>2255013.2400000002</v>
          </cell>
          <cell r="G7580">
            <v>377777</v>
          </cell>
          <cell r="H7580">
            <v>41.5</v>
          </cell>
          <cell r="I7580">
            <v>0.41499999999999998</v>
          </cell>
          <cell r="J7580">
            <v>40085</v>
          </cell>
          <cell r="K7580">
            <v>40602</v>
          </cell>
          <cell r="L7580">
            <v>132500</v>
          </cell>
        </row>
        <row r="7581">
          <cell r="B7581">
            <v>12000000</v>
          </cell>
          <cell r="C7581">
            <v>40051</v>
          </cell>
          <cell r="F7581">
            <v>9417797.6600000001</v>
          </cell>
          <cell r="G7581">
            <v>549304</v>
          </cell>
          <cell r="H7581">
            <v>35.950000000000003</v>
          </cell>
          <cell r="I7581">
            <v>0.35950000000000004</v>
          </cell>
          <cell r="J7581">
            <v>40085</v>
          </cell>
          <cell r="K7581">
            <v>41150</v>
          </cell>
          <cell r="L7581">
            <v>234000</v>
          </cell>
        </row>
        <row r="7582">
          <cell r="B7582">
            <v>6000000</v>
          </cell>
          <cell r="C7582">
            <v>40051</v>
          </cell>
          <cell r="F7582">
            <v>4166957.23</v>
          </cell>
          <cell r="G7582">
            <v>381991</v>
          </cell>
          <cell r="H7582">
            <v>44.54</v>
          </cell>
          <cell r="I7582">
            <v>0.44540000000000002</v>
          </cell>
          <cell r="J7582">
            <v>40085</v>
          </cell>
          <cell r="K7582">
            <v>40784</v>
          </cell>
          <cell r="L7582">
            <v>159300</v>
          </cell>
        </row>
        <row r="7583">
          <cell r="B7583">
            <v>5000000</v>
          </cell>
          <cell r="C7583">
            <v>40051</v>
          </cell>
          <cell r="F7583">
            <v>2178268.02</v>
          </cell>
          <cell r="G7583">
            <v>377777</v>
          </cell>
          <cell r="H7583">
            <v>41.5</v>
          </cell>
          <cell r="I7583">
            <v>0.41499999999999998</v>
          </cell>
          <cell r="J7583">
            <v>40085</v>
          </cell>
          <cell r="K7583">
            <v>40602</v>
          </cell>
          <cell r="L7583">
            <v>132500</v>
          </cell>
        </row>
        <row r="7584">
          <cell r="B7584">
            <v>5000000</v>
          </cell>
          <cell r="C7584">
            <v>40051</v>
          </cell>
          <cell r="F7584">
            <v>2911725.82</v>
          </cell>
          <cell r="G7584">
            <v>377777</v>
          </cell>
          <cell r="H7584">
            <v>41.5</v>
          </cell>
          <cell r="I7584">
            <v>0.41499999999999998</v>
          </cell>
          <cell r="J7584">
            <v>40085</v>
          </cell>
          <cell r="K7584">
            <v>40602</v>
          </cell>
          <cell r="L7584">
            <v>132500</v>
          </cell>
        </row>
        <row r="7585">
          <cell r="B7585">
            <v>3000000</v>
          </cell>
          <cell r="C7585">
            <v>40051</v>
          </cell>
          <cell r="E7585" t="str">
            <v>P</v>
          </cell>
          <cell r="F7585">
            <v>1892065.6</v>
          </cell>
          <cell r="G7585">
            <v>226666</v>
          </cell>
          <cell r="H7585">
            <v>41.5</v>
          </cell>
          <cell r="I7585">
            <v>0.41499999999999998</v>
          </cell>
          <cell r="J7585">
            <v>40085</v>
          </cell>
          <cell r="K7585">
            <v>40602</v>
          </cell>
          <cell r="L7585">
            <v>79500</v>
          </cell>
        </row>
        <row r="7586">
          <cell r="B7586">
            <v>17000000</v>
          </cell>
          <cell r="C7586">
            <v>40051</v>
          </cell>
          <cell r="E7586" t="str">
            <v>P</v>
          </cell>
          <cell r="F7586">
            <v>12642627.51</v>
          </cell>
          <cell r="G7586">
            <v>1004167</v>
          </cell>
          <cell r="H7586">
            <v>36.04</v>
          </cell>
          <cell r="I7586">
            <v>0.3604</v>
          </cell>
          <cell r="J7586">
            <v>40085</v>
          </cell>
          <cell r="K7586">
            <v>40784</v>
          </cell>
          <cell r="L7586">
            <v>451350</v>
          </cell>
        </row>
        <row r="7587">
          <cell r="B7587">
            <v>20000000</v>
          </cell>
          <cell r="C7587">
            <v>40051</v>
          </cell>
          <cell r="F7587">
            <v>13037449.109999999</v>
          </cell>
          <cell r="G7587">
            <v>1181373</v>
          </cell>
          <cell r="H7587">
            <v>36.04</v>
          </cell>
          <cell r="I7587">
            <v>0.3604</v>
          </cell>
          <cell r="J7587">
            <v>40085</v>
          </cell>
          <cell r="K7587">
            <v>40784</v>
          </cell>
          <cell r="L7587">
            <v>531000</v>
          </cell>
        </row>
        <row r="7588">
          <cell r="B7588">
            <v>10000000</v>
          </cell>
          <cell r="C7588">
            <v>40051</v>
          </cell>
          <cell r="F7588">
            <v>1197109.8799999999</v>
          </cell>
          <cell r="G7588">
            <v>1018313</v>
          </cell>
          <cell r="H7588">
            <v>38.729999999999997</v>
          </cell>
          <cell r="I7588">
            <v>0.38729999999999998</v>
          </cell>
          <cell r="J7588">
            <v>40085</v>
          </cell>
          <cell r="K7588">
            <v>40419</v>
          </cell>
          <cell r="L7588">
            <v>265000</v>
          </cell>
        </row>
        <row r="7589">
          <cell r="B7589">
            <v>15000000</v>
          </cell>
          <cell r="C7589">
            <v>40051</v>
          </cell>
          <cell r="F7589">
            <v>11584112.07</v>
          </cell>
          <cell r="G7589">
            <v>765537</v>
          </cell>
          <cell r="H7589">
            <v>36.03</v>
          </cell>
          <cell r="I7589">
            <v>0.36030000000000001</v>
          </cell>
          <cell r="J7589">
            <v>40085</v>
          </cell>
          <cell r="K7589">
            <v>40968</v>
          </cell>
          <cell r="L7589">
            <v>367500</v>
          </cell>
        </row>
        <row r="7590">
          <cell r="B7590">
            <v>11500000</v>
          </cell>
          <cell r="C7590">
            <v>40051</v>
          </cell>
          <cell r="F7590">
            <v>9460327.1600000001</v>
          </cell>
          <cell r="G7590">
            <v>526417</v>
          </cell>
          <cell r="H7590">
            <v>35.950000000000003</v>
          </cell>
          <cell r="I7590">
            <v>0.35950000000000004</v>
          </cell>
          <cell r="J7590">
            <v>40085</v>
          </cell>
          <cell r="K7590">
            <v>41150</v>
          </cell>
          <cell r="L7590">
            <v>224250</v>
          </cell>
        </row>
        <row r="7591">
          <cell r="B7591">
            <v>7000000</v>
          </cell>
          <cell r="C7591">
            <v>40051</v>
          </cell>
          <cell r="F7591">
            <v>5806359.3799999999</v>
          </cell>
          <cell r="G7591">
            <v>386953</v>
          </cell>
          <cell r="H7591">
            <v>51.88</v>
          </cell>
          <cell r="I7591">
            <v>0.51880000000000004</v>
          </cell>
          <cell r="J7591">
            <v>40085</v>
          </cell>
          <cell r="K7591">
            <v>41150</v>
          </cell>
          <cell r="L7591">
            <v>136500</v>
          </cell>
        </row>
        <row r="7592">
          <cell r="B7592">
            <v>4000000</v>
          </cell>
          <cell r="C7592">
            <v>40051</v>
          </cell>
          <cell r="F7592">
            <v>779244.33</v>
          </cell>
          <cell r="G7592">
            <v>396927</v>
          </cell>
          <cell r="H7592">
            <v>33.53</v>
          </cell>
          <cell r="I7592">
            <v>0.33529999999999999</v>
          </cell>
          <cell r="J7592">
            <v>40085</v>
          </cell>
          <cell r="K7592">
            <v>40419</v>
          </cell>
          <cell r="L7592">
            <v>105600</v>
          </cell>
        </row>
        <row r="7593">
          <cell r="B7593">
            <v>13000000</v>
          </cell>
          <cell r="C7593">
            <v>40051</v>
          </cell>
          <cell r="F7593">
            <v>10103550.810000001</v>
          </cell>
          <cell r="G7593">
            <v>567796</v>
          </cell>
          <cell r="H7593">
            <v>32.22</v>
          </cell>
          <cell r="I7593">
            <v>0.32219999999999999</v>
          </cell>
          <cell r="J7593">
            <v>40085</v>
          </cell>
          <cell r="K7593">
            <v>41150</v>
          </cell>
          <cell r="L7593">
            <v>317200</v>
          </cell>
        </row>
        <row r="7594">
          <cell r="B7594">
            <v>8000000</v>
          </cell>
          <cell r="C7594">
            <v>40051</v>
          </cell>
          <cell r="F7594">
            <v>6504319.0499999998</v>
          </cell>
          <cell r="G7594">
            <v>442232</v>
          </cell>
          <cell r="H7594">
            <v>51.88</v>
          </cell>
          <cell r="I7594">
            <v>0.51880000000000004</v>
          </cell>
          <cell r="J7594">
            <v>40085</v>
          </cell>
          <cell r="K7594">
            <v>41150</v>
          </cell>
          <cell r="L7594">
            <v>156000</v>
          </cell>
        </row>
        <row r="7595">
          <cell r="B7595">
            <v>3900000</v>
          </cell>
          <cell r="C7595">
            <v>40051</v>
          </cell>
          <cell r="F7595">
            <v>354842.04</v>
          </cell>
          <cell r="G7595">
            <v>397142</v>
          </cell>
          <cell r="H7595">
            <v>38.729999999999997</v>
          </cell>
          <cell r="I7595">
            <v>0.38729999999999998</v>
          </cell>
          <cell r="J7595">
            <v>40085</v>
          </cell>
          <cell r="K7595">
            <v>40419</v>
          </cell>
          <cell r="L7595">
            <v>103350</v>
          </cell>
        </row>
        <row r="7596">
          <cell r="B7596">
            <v>10000000</v>
          </cell>
          <cell r="C7596">
            <v>40051</v>
          </cell>
          <cell r="E7596" t="str">
            <v>R</v>
          </cell>
          <cell r="F7596">
            <v>9961056.6300000008</v>
          </cell>
          <cell r="G7596">
            <v>636651</v>
          </cell>
          <cell r="H7596">
            <v>44.54</v>
          </cell>
          <cell r="I7596">
            <v>0.44540000000000002</v>
          </cell>
          <cell r="J7596">
            <v>40085</v>
          </cell>
          <cell r="K7596">
            <v>40784</v>
          </cell>
          <cell r="L7596">
            <v>265500</v>
          </cell>
        </row>
        <row r="7597">
          <cell r="B7597">
            <v>12000000</v>
          </cell>
          <cell r="C7597">
            <v>40051</v>
          </cell>
          <cell r="F7597">
            <v>7392259.6799999997</v>
          </cell>
          <cell r="G7597">
            <v>708824</v>
          </cell>
          <cell r="H7597">
            <v>36.04</v>
          </cell>
          <cell r="I7597">
            <v>0.3604</v>
          </cell>
          <cell r="J7597">
            <v>40085</v>
          </cell>
          <cell r="K7597">
            <v>40784</v>
          </cell>
          <cell r="L7597">
            <v>318600</v>
          </cell>
        </row>
        <row r="7598">
          <cell r="B7598">
            <v>5000000</v>
          </cell>
          <cell r="C7598">
            <v>40051</v>
          </cell>
          <cell r="F7598">
            <v>332103.92</v>
          </cell>
          <cell r="G7598">
            <v>486158</v>
          </cell>
          <cell r="H7598">
            <v>29.48</v>
          </cell>
          <cell r="I7598">
            <v>0.29480000000000001</v>
          </cell>
          <cell r="J7598">
            <v>40085</v>
          </cell>
          <cell r="K7598">
            <v>40419</v>
          </cell>
          <cell r="L7598">
            <v>82000</v>
          </cell>
        </row>
        <row r="7599">
          <cell r="B7599">
            <v>5000000</v>
          </cell>
          <cell r="C7599">
            <v>40051</v>
          </cell>
          <cell r="F7599">
            <v>3146443.19</v>
          </cell>
          <cell r="G7599">
            <v>318326</v>
          </cell>
          <cell r="H7599">
            <v>44.54</v>
          </cell>
          <cell r="I7599">
            <v>0.44540000000000002</v>
          </cell>
          <cell r="J7599">
            <v>40085</v>
          </cell>
          <cell r="K7599">
            <v>40784</v>
          </cell>
          <cell r="L7599">
            <v>132750</v>
          </cell>
        </row>
        <row r="7600">
          <cell r="B7600">
            <v>6000000</v>
          </cell>
          <cell r="C7600">
            <v>40051</v>
          </cell>
          <cell r="F7600">
            <v>4869513.8899999997</v>
          </cell>
          <cell r="G7600">
            <v>331674</v>
          </cell>
          <cell r="H7600">
            <v>51.88</v>
          </cell>
          <cell r="I7600">
            <v>0.51880000000000004</v>
          </cell>
          <cell r="J7600">
            <v>40085</v>
          </cell>
          <cell r="K7600">
            <v>41150</v>
          </cell>
          <cell r="L7600">
            <v>117000</v>
          </cell>
        </row>
        <row r="7601">
          <cell r="B7601">
            <v>8000000</v>
          </cell>
          <cell r="C7601">
            <v>40051</v>
          </cell>
          <cell r="D7601" t="str">
            <v>A</v>
          </cell>
          <cell r="E7601" t="str">
            <v>T</v>
          </cell>
          <cell r="F7601">
            <v>8130500.2000000002</v>
          </cell>
          <cell r="G7601">
            <v>604442</v>
          </cell>
          <cell r="H7601">
            <v>41.5</v>
          </cell>
          <cell r="I7601">
            <v>0.41499999999999998</v>
          </cell>
          <cell r="J7601">
            <v>40085</v>
          </cell>
          <cell r="K7601">
            <v>40602</v>
          </cell>
          <cell r="L7601">
            <v>212000</v>
          </cell>
        </row>
        <row r="7602">
          <cell r="B7602">
            <v>16000000</v>
          </cell>
          <cell r="C7602">
            <v>40051</v>
          </cell>
          <cell r="E7602" t="str">
            <v>P</v>
          </cell>
          <cell r="F7602">
            <v>11807114.15</v>
          </cell>
          <cell r="G7602">
            <v>889097</v>
          </cell>
          <cell r="H7602">
            <v>29.33</v>
          </cell>
          <cell r="I7602">
            <v>0.29330000000000001</v>
          </cell>
          <cell r="J7602">
            <v>40085</v>
          </cell>
          <cell r="K7602">
            <v>40784</v>
          </cell>
          <cell r="L7602">
            <v>263200</v>
          </cell>
        </row>
        <row r="7603">
          <cell r="B7603">
            <v>2000000</v>
          </cell>
          <cell r="C7603">
            <v>40051</v>
          </cell>
          <cell r="F7603">
            <v>862155.43</v>
          </cell>
          <cell r="G7603">
            <v>151111</v>
          </cell>
          <cell r="H7603">
            <v>41.5</v>
          </cell>
          <cell r="I7603">
            <v>0.41499999999999998</v>
          </cell>
          <cell r="J7603">
            <v>40085</v>
          </cell>
          <cell r="K7603">
            <v>40602</v>
          </cell>
          <cell r="L7603">
            <v>53000</v>
          </cell>
        </row>
        <row r="7604">
          <cell r="B7604">
            <v>4000000</v>
          </cell>
          <cell r="C7604">
            <v>40051</v>
          </cell>
          <cell r="F7604">
            <v>3470339.68</v>
          </cell>
          <cell r="G7604">
            <v>221116</v>
          </cell>
          <cell r="H7604">
            <v>51.88</v>
          </cell>
          <cell r="I7604">
            <v>0.51880000000000004</v>
          </cell>
          <cell r="J7604">
            <v>40085</v>
          </cell>
          <cell r="K7604">
            <v>41150</v>
          </cell>
          <cell r="L7604">
            <v>78000</v>
          </cell>
        </row>
        <row r="7605">
          <cell r="B7605">
            <v>22000000</v>
          </cell>
          <cell r="C7605">
            <v>40051</v>
          </cell>
          <cell r="F7605">
            <v>17121991.43</v>
          </cell>
          <cell r="G7605">
            <v>1007058</v>
          </cell>
          <cell r="H7605">
            <v>35.950000000000003</v>
          </cell>
          <cell r="I7605">
            <v>0.35950000000000004</v>
          </cell>
          <cell r="J7605">
            <v>40085</v>
          </cell>
          <cell r="K7605">
            <v>41150</v>
          </cell>
          <cell r="L7605">
            <v>429000</v>
          </cell>
        </row>
        <row r="7606">
          <cell r="B7606">
            <v>3000000</v>
          </cell>
          <cell r="C7606">
            <v>40051</v>
          </cell>
          <cell r="F7606">
            <v>2288815.7000000002</v>
          </cell>
          <cell r="G7606">
            <v>190996</v>
          </cell>
          <cell r="H7606">
            <v>44.54</v>
          </cell>
          <cell r="I7606">
            <v>0.44540000000000002</v>
          </cell>
          <cell r="J7606">
            <v>40085</v>
          </cell>
          <cell r="K7606">
            <v>40784</v>
          </cell>
          <cell r="L7606">
            <v>79650</v>
          </cell>
        </row>
        <row r="7607">
          <cell r="B7607">
            <v>5500000</v>
          </cell>
          <cell r="C7607">
            <v>40051</v>
          </cell>
          <cell r="E7607" t="str">
            <v>P</v>
          </cell>
          <cell r="F7607">
            <v>3496893.76</v>
          </cell>
          <cell r="G7607">
            <v>415554</v>
          </cell>
          <cell r="H7607">
            <v>41.5</v>
          </cell>
          <cell r="I7607">
            <v>0.41499999999999998</v>
          </cell>
          <cell r="J7607">
            <v>40085</v>
          </cell>
          <cell r="K7607">
            <v>40602</v>
          </cell>
          <cell r="L7607">
            <v>145750</v>
          </cell>
        </row>
        <row r="7608">
          <cell r="B7608">
            <v>12000000</v>
          </cell>
          <cell r="C7608">
            <v>40051</v>
          </cell>
          <cell r="F7608">
            <v>9389151.3200000003</v>
          </cell>
          <cell r="G7608">
            <v>549304</v>
          </cell>
          <cell r="H7608">
            <v>35.950000000000003</v>
          </cell>
          <cell r="I7608">
            <v>0.35950000000000004</v>
          </cell>
          <cell r="J7608">
            <v>40085</v>
          </cell>
          <cell r="K7608">
            <v>41150</v>
          </cell>
          <cell r="L7608">
            <v>234000</v>
          </cell>
        </row>
        <row r="7609">
          <cell r="B7609">
            <v>5000000</v>
          </cell>
          <cell r="C7609">
            <v>40051</v>
          </cell>
          <cell r="F7609">
            <v>3124898.55</v>
          </cell>
          <cell r="G7609">
            <v>318326</v>
          </cell>
          <cell r="H7609">
            <v>44.54</v>
          </cell>
          <cell r="I7609">
            <v>0.44540000000000002</v>
          </cell>
          <cell r="J7609">
            <v>40085</v>
          </cell>
          <cell r="K7609">
            <v>40784</v>
          </cell>
          <cell r="L7609">
            <v>132750</v>
          </cell>
        </row>
        <row r="7610">
          <cell r="B7610">
            <v>12000000</v>
          </cell>
          <cell r="C7610">
            <v>40051</v>
          </cell>
          <cell r="D7610" t="str">
            <v>A</v>
          </cell>
          <cell r="E7610" t="str">
            <v>S</v>
          </cell>
          <cell r="F7610">
            <v>12975086.609999999</v>
          </cell>
          <cell r="G7610">
            <v>549304</v>
          </cell>
          <cell r="H7610">
            <v>35.950000000000003</v>
          </cell>
          <cell r="I7610">
            <v>0.35950000000000004</v>
          </cell>
          <cell r="J7610">
            <v>40085</v>
          </cell>
          <cell r="K7610">
            <v>41150</v>
          </cell>
          <cell r="L7610">
            <v>234000</v>
          </cell>
        </row>
        <row r="7611">
          <cell r="B7611">
            <v>16000000</v>
          </cell>
          <cell r="C7611">
            <v>40052</v>
          </cell>
          <cell r="F7611">
            <v>12312303.050000001</v>
          </cell>
          <cell r="G7611">
            <v>816572</v>
          </cell>
          <cell r="H7611">
            <v>36.03</v>
          </cell>
          <cell r="I7611">
            <v>0.36030000000000001</v>
          </cell>
          <cell r="J7611">
            <v>40085</v>
          </cell>
          <cell r="K7611">
            <v>40968</v>
          </cell>
          <cell r="L7611">
            <v>392000</v>
          </cell>
        </row>
        <row r="7612">
          <cell r="B7612">
            <v>4500000</v>
          </cell>
          <cell r="C7612">
            <v>40052</v>
          </cell>
          <cell r="F7612">
            <v>4083060.93</v>
          </cell>
          <cell r="G7612">
            <v>262505</v>
          </cell>
          <cell r="H7612">
            <v>48.86</v>
          </cell>
          <cell r="I7612">
            <v>0.48859999999999998</v>
          </cell>
          <cell r="J7612">
            <v>40085</v>
          </cell>
          <cell r="K7612">
            <v>40968</v>
          </cell>
          <cell r="L7612">
            <v>110250</v>
          </cell>
        </row>
        <row r="7613">
          <cell r="B7613">
            <v>3000000</v>
          </cell>
          <cell r="C7613">
            <v>40052</v>
          </cell>
          <cell r="E7613" t="str">
            <v>P</v>
          </cell>
          <cell r="F7613">
            <v>2980972.62</v>
          </cell>
          <cell r="G7613">
            <v>190996</v>
          </cell>
          <cell r="H7613">
            <v>44.54</v>
          </cell>
          <cell r="I7613">
            <v>0.44540000000000002</v>
          </cell>
          <cell r="J7613">
            <v>40085</v>
          </cell>
          <cell r="K7613">
            <v>40784</v>
          </cell>
          <cell r="L7613">
            <v>79650</v>
          </cell>
        </row>
        <row r="7614">
          <cell r="B7614">
            <v>3500000</v>
          </cell>
          <cell r="C7614">
            <v>40052</v>
          </cell>
          <cell r="D7614" t="str">
            <v>A</v>
          </cell>
          <cell r="E7614" t="str">
            <v>T</v>
          </cell>
          <cell r="F7614">
            <v>4417929.7</v>
          </cell>
          <cell r="G7614">
            <v>264444</v>
          </cell>
          <cell r="H7614">
            <v>41.5</v>
          </cell>
          <cell r="I7614">
            <v>0.41499999999999998</v>
          </cell>
          <cell r="J7614">
            <v>40085</v>
          </cell>
          <cell r="K7614">
            <v>40602</v>
          </cell>
          <cell r="L7614">
            <v>92750</v>
          </cell>
        </row>
        <row r="7615">
          <cell r="B7615">
            <v>3000000</v>
          </cell>
          <cell r="C7615">
            <v>40052</v>
          </cell>
          <cell r="D7615" t="str">
            <v>A</v>
          </cell>
          <cell r="E7615" t="str">
            <v>S</v>
          </cell>
          <cell r="F7615">
            <v>2571927.59</v>
          </cell>
          <cell r="G7615">
            <v>305494</v>
          </cell>
          <cell r="H7615">
            <v>38.729999999999997</v>
          </cell>
          <cell r="I7615">
            <v>0.38729999999999998</v>
          </cell>
          <cell r="J7615">
            <v>40085</v>
          </cell>
          <cell r="K7615">
            <v>40419</v>
          </cell>
          <cell r="L7615">
            <v>79500</v>
          </cell>
        </row>
        <row r="7616">
          <cell r="B7616">
            <v>3000000</v>
          </cell>
          <cell r="C7616">
            <v>40052</v>
          </cell>
          <cell r="E7616" t="str">
            <v>Q</v>
          </cell>
          <cell r="F7616">
            <v>2131588.15</v>
          </cell>
          <cell r="G7616">
            <v>208366</v>
          </cell>
          <cell r="H7616">
            <v>29.57</v>
          </cell>
          <cell r="I7616">
            <v>0.29570000000000002</v>
          </cell>
          <cell r="J7616">
            <v>40085</v>
          </cell>
          <cell r="K7616">
            <v>40602</v>
          </cell>
          <cell r="L7616">
            <v>49200</v>
          </cell>
        </row>
        <row r="7617">
          <cell r="B7617">
            <v>5000000</v>
          </cell>
          <cell r="C7617">
            <v>40052</v>
          </cell>
          <cell r="F7617">
            <v>4052992.06</v>
          </cell>
          <cell r="G7617">
            <v>276395</v>
          </cell>
          <cell r="H7617">
            <v>51.88</v>
          </cell>
          <cell r="I7617">
            <v>0.51880000000000004</v>
          </cell>
          <cell r="J7617">
            <v>40085</v>
          </cell>
          <cell r="K7617">
            <v>41150</v>
          </cell>
          <cell r="L7617">
            <v>97500</v>
          </cell>
        </row>
        <row r="7618">
          <cell r="B7618">
            <v>5000000</v>
          </cell>
          <cell r="C7618">
            <v>40052</v>
          </cell>
          <cell r="F7618">
            <v>3078668.42</v>
          </cell>
          <cell r="G7618">
            <v>318326</v>
          </cell>
          <cell r="H7618">
            <v>44.54</v>
          </cell>
          <cell r="I7618">
            <v>0.44540000000000002</v>
          </cell>
          <cell r="J7618">
            <v>40085</v>
          </cell>
          <cell r="K7618">
            <v>40784</v>
          </cell>
          <cell r="L7618">
            <v>132750</v>
          </cell>
        </row>
        <row r="7619">
          <cell r="B7619">
            <v>3500000</v>
          </cell>
          <cell r="C7619">
            <v>40052</v>
          </cell>
          <cell r="F7619">
            <v>2313763.87</v>
          </cell>
          <cell r="G7619">
            <v>222828</v>
          </cell>
          <cell r="H7619">
            <v>44.54</v>
          </cell>
          <cell r="I7619">
            <v>0.44540000000000002</v>
          </cell>
          <cell r="J7619">
            <v>40085</v>
          </cell>
          <cell r="K7619">
            <v>40784</v>
          </cell>
          <cell r="L7619">
            <v>92925</v>
          </cell>
        </row>
        <row r="7620">
          <cell r="B7620">
            <v>7000000</v>
          </cell>
          <cell r="C7620">
            <v>40052</v>
          </cell>
          <cell r="F7620">
            <v>4422179.7300000004</v>
          </cell>
          <cell r="G7620">
            <v>445656</v>
          </cell>
          <cell r="H7620">
            <v>44.54</v>
          </cell>
          <cell r="I7620">
            <v>0.44540000000000002</v>
          </cell>
          <cell r="J7620">
            <v>40085</v>
          </cell>
          <cell r="K7620">
            <v>40784</v>
          </cell>
          <cell r="L7620">
            <v>185850</v>
          </cell>
        </row>
        <row r="7621">
          <cell r="B7621">
            <v>10000000</v>
          </cell>
          <cell r="C7621">
            <v>40052</v>
          </cell>
          <cell r="D7621" t="str">
            <v>A</v>
          </cell>
          <cell r="E7621" t="str">
            <v>T</v>
          </cell>
          <cell r="F7621">
            <v>10472213.279999999</v>
          </cell>
          <cell r="G7621">
            <v>636651</v>
          </cell>
          <cell r="H7621">
            <v>44.54</v>
          </cell>
          <cell r="I7621">
            <v>0.44540000000000002</v>
          </cell>
          <cell r="J7621">
            <v>40085</v>
          </cell>
          <cell r="K7621">
            <v>40784</v>
          </cell>
          <cell r="L7621">
            <v>265500</v>
          </cell>
        </row>
        <row r="7622">
          <cell r="B7622">
            <v>4500000</v>
          </cell>
          <cell r="C7622">
            <v>40052</v>
          </cell>
          <cell r="F7622">
            <v>414141.7</v>
          </cell>
          <cell r="G7622">
            <v>458241</v>
          </cell>
          <cell r="H7622">
            <v>38.729999999999997</v>
          </cell>
          <cell r="I7622">
            <v>0.38729999999999998</v>
          </cell>
          <cell r="J7622">
            <v>40085</v>
          </cell>
          <cell r="K7622">
            <v>40419</v>
          </cell>
          <cell r="L7622">
            <v>119250</v>
          </cell>
        </row>
        <row r="7623">
          <cell r="B7623">
            <v>10000000</v>
          </cell>
          <cell r="C7623">
            <v>40052</v>
          </cell>
          <cell r="F7623">
            <v>6265991.1699999999</v>
          </cell>
          <cell r="G7623">
            <v>636651</v>
          </cell>
          <cell r="H7623">
            <v>44.54</v>
          </cell>
          <cell r="I7623">
            <v>0.44540000000000002</v>
          </cell>
          <cell r="J7623">
            <v>40085</v>
          </cell>
          <cell r="K7623">
            <v>40784</v>
          </cell>
          <cell r="L7623">
            <v>265500</v>
          </cell>
        </row>
        <row r="7624">
          <cell r="B7624">
            <v>10000000</v>
          </cell>
          <cell r="C7624">
            <v>40052</v>
          </cell>
          <cell r="F7624">
            <v>948610.51</v>
          </cell>
          <cell r="G7624">
            <v>1018313</v>
          </cell>
          <cell r="H7624">
            <v>38.729999999999997</v>
          </cell>
          <cell r="I7624">
            <v>0.38729999999999998</v>
          </cell>
          <cell r="J7624">
            <v>40085</v>
          </cell>
          <cell r="K7624">
            <v>40419</v>
          </cell>
          <cell r="L7624">
            <v>265000</v>
          </cell>
        </row>
        <row r="7625">
          <cell r="B7625">
            <v>4500000</v>
          </cell>
          <cell r="C7625">
            <v>40052</v>
          </cell>
          <cell r="F7625">
            <v>375351.34</v>
          </cell>
          <cell r="G7625">
            <v>458241</v>
          </cell>
          <cell r="H7625">
            <v>38.729999999999997</v>
          </cell>
          <cell r="I7625">
            <v>0.38729999999999998</v>
          </cell>
          <cell r="J7625">
            <v>40085</v>
          </cell>
          <cell r="K7625">
            <v>40419</v>
          </cell>
          <cell r="L7625">
            <v>119250</v>
          </cell>
        </row>
        <row r="7626">
          <cell r="B7626">
            <v>3000000</v>
          </cell>
          <cell r="C7626">
            <v>40052</v>
          </cell>
          <cell r="F7626">
            <v>270949.49</v>
          </cell>
          <cell r="G7626">
            <v>305494</v>
          </cell>
          <cell r="H7626">
            <v>38.729999999999997</v>
          </cell>
          <cell r="I7626">
            <v>0.38729999999999998</v>
          </cell>
          <cell r="J7626">
            <v>40085</v>
          </cell>
          <cell r="K7626">
            <v>40419</v>
          </cell>
          <cell r="L7626">
            <v>79500</v>
          </cell>
        </row>
        <row r="7627">
          <cell r="B7627">
            <v>8000000</v>
          </cell>
          <cell r="C7627">
            <v>40052</v>
          </cell>
          <cell r="F7627">
            <v>4939660.0999999996</v>
          </cell>
          <cell r="G7627">
            <v>509321</v>
          </cell>
          <cell r="H7627">
            <v>44.54</v>
          </cell>
          <cell r="I7627">
            <v>0.44540000000000002</v>
          </cell>
          <cell r="J7627">
            <v>40085</v>
          </cell>
          <cell r="K7627">
            <v>40784</v>
          </cell>
          <cell r="L7627">
            <v>212400</v>
          </cell>
        </row>
        <row r="7628">
          <cell r="B7628">
            <v>6000000</v>
          </cell>
          <cell r="C7628">
            <v>40052</v>
          </cell>
          <cell r="E7628" t="str">
            <v>P</v>
          </cell>
          <cell r="F7628">
            <v>2536180.84</v>
          </cell>
          <cell r="G7628">
            <v>610988</v>
          </cell>
          <cell r="H7628">
            <v>38.729999999999997</v>
          </cell>
          <cell r="I7628">
            <v>0.38729999999999998</v>
          </cell>
          <cell r="J7628">
            <v>40085</v>
          </cell>
          <cell r="K7628">
            <v>40419</v>
          </cell>
          <cell r="L7628">
            <v>159000</v>
          </cell>
        </row>
        <row r="7629">
          <cell r="B7629">
            <v>15000000</v>
          </cell>
          <cell r="C7629">
            <v>40052</v>
          </cell>
          <cell r="F7629">
            <v>9267642.7100000009</v>
          </cell>
          <cell r="G7629">
            <v>886030</v>
          </cell>
          <cell r="H7629">
            <v>36.04</v>
          </cell>
          <cell r="I7629">
            <v>0.3604</v>
          </cell>
          <cell r="J7629">
            <v>40085</v>
          </cell>
          <cell r="K7629">
            <v>40784</v>
          </cell>
          <cell r="L7629">
            <v>398250</v>
          </cell>
        </row>
        <row r="7630">
          <cell r="B7630">
            <v>3500000</v>
          </cell>
          <cell r="C7630">
            <v>40052</v>
          </cell>
          <cell r="F7630">
            <v>2178610.5299999998</v>
          </cell>
          <cell r="G7630">
            <v>222828</v>
          </cell>
          <cell r="H7630">
            <v>44.54</v>
          </cell>
          <cell r="I7630">
            <v>0.44540000000000002</v>
          </cell>
          <cell r="J7630">
            <v>40085</v>
          </cell>
          <cell r="K7630">
            <v>40784</v>
          </cell>
          <cell r="L7630">
            <v>92925</v>
          </cell>
        </row>
        <row r="7631">
          <cell r="B7631">
            <v>10000000</v>
          </cell>
          <cell r="C7631">
            <v>40052</v>
          </cell>
          <cell r="F7631">
            <v>1429535.63</v>
          </cell>
          <cell r="G7631">
            <v>1018313</v>
          </cell>
          <cell r="H7631">
            <v>38.729999999999997</v>
          </cell>
          <cell r="I7631">
            <v>0.38729999999999998</v>
          </cell>
          <cell r="J7631">
            <v>40085</v>
          </cell>
          <cell r="K7631">
            <v>40419</v>
          </cell>
          <cell r="L7631">
            <v>265000</v>
          </cell>
        </row>
        <row r="7632">
          <cell r="B7632">
            <v>5000000</v>
          </cell>
          <cell r="C7632">
            <v>40052</v>
          </cell>
          <cell r="F7632">
            <v>3627634.42</v>
          </cell>
          <cell r="G7632">
            <v>318326</v>
          </cell>
          <cell r="H7632">
            <v>44.54</v>
          </cell>
          <cell r="I7632">
            <v>0.44540000000000002</v>
          </cell>
          <cell r="J7632">
            <v>40085</v>
          </cell>
          <cell r="K7632">
            <v>40784</v>
          </cell>
          <cell r="L7632">
            <v>132750</v>
          </cell>
        </row>
        <row r="7633">
          <cell r="B7633">
            <v>4500000</v>
          </cell>
          <cell r="C7633">
            <v>40052</v>
          </cell>
          <cell r="D7633" t="str">
            <v>A</v>
          </cell>
          <cell r="E7633" t="str">
            <v>S</v>
          </cell>
          <cell r="F7633">
            <v>4723336.55</v>
          </cell>
          <cell r="G7633">
            <v>286493</v>
          </cell>
          <cell r="H7633">
            <v>44.54</v>
          </cell>
          <cell r="I7633">
            <v>0.44540000000000002</v>
          </cell>
          <cell r="J7633">
            <v>40085</v>
          </cell>
          <cell r="K7633">
            <v>40784</v>
          </cell>
          <cell r="L7633">
            <v>119475</v>
          </cell>
        </row>
        <row r="7634">
          <cell r="B7634">
            <v>3000000</v>
          </cell>
          <cell r="C7634">
            <v>40052</v>
          </cell>
          <cell r="F7634">
            <v>1523461.24</v>
          </cell>
          <cell r="G7634">
            <v>208366</v>
          </cell>
          <cell r="H7634">
            <v>29.57</v>
          </cell>
          <cell r="I7634">
            <v>0.29570000000000002</v>
          </cell>
          <cell r="J7634">
            <v>40085</v>
          </cell>
          <cell r="K7634">
            <v>40602</v>
          </cell>
          <cell r="L7634">
            <v>49200</v>
          </cell>
        </row>
        <row r="7635">
          <cell r="B7635">
            <v>4000000</v>
          </cell>
          <cell r="C7635">
            <v>40052</v>
          </cell>
          <cell r="E7635" t="str">
            <v>P</v>
          </cell>
          <cell r="F7635">
            <v>3152571.18</v>
          </cell>
          <cell r="G7635">
            <v>254661</v>
          </cell>
          <cell r="H7635">
            <v>44.54</v>
          </cell>
          <cell r="I7635">
            <v>0.44540000000000002</v>
          </cell>
          <cell r="J7635">
            <v>40085</v>
          </cell>
          <cell r="K7635">
            <v>40784</v>
          </cell>
          <cell r="L7635">
            <v>106200</v>
          </cell>
        </row>
        <row r="7636">
          <cell r="B7636">
            <v>50000000</v>
          </cell>
          <cell r="C7636">
            <v>40052</v>
          </cell>
          <cell r="F7636">
            <v>33761949.490000002</v>
          </cell>
          <cell r="G7636">
            <v>2953432</v>
          </cell>
          <cell r="H7636">
            <v>36.04</v>
          </cell>
          <cell r="I7636">
            <v>0.3604</v>
          </cell>
          <cell r="J7636">
            <v>40085</v>
          </cell>
          <cell r="K7636">
            <v>40784</v>
          </cell>
          <cell r="L7636">
            <v>1327500</v>
          </cell>
        </row>
        <row r="7637">
          <cell r="B7637">
            <v>5000000</v>
          </cell>
          <cell r="C7637">
            <v>40052</v>
          </cell>
          <cell r="F7637">
            <v>2256019.52</v>
          </cell>
          <cell r="G7637">
            <v>377777</v>
          </cell>
          <cell r="H7637">
            <v>41.5</v>
          </cell>
          <cell r="I7637">
            <v>0.41499999999999998</v>
          </cell>
          <cell r="J7637">
            <v>40085</v>
          </cell>
          <cell r="K7637">
            <v>40602</v>
          </cell>
          <cell r="L7637">
            <v>132500</v>
          </cell>
        </row>
        <row r="7638">
          <cell r="B7638">
            <v>12000000</v>
          </cell>
          <cell r="C7638">
            <v>40052</v>
          </cell>
          <cell r="F7638">
            <v>9423725.3699999992</v>
          </cell>
          <cell r="G7638">
            <v>549304</v>
          </cell>
          <cell r="H7638">
            <v>35.950000000000003</v>
          </cell>
          <cell r="I7638">
            <v>0.35950000000000004</v>
          </cell>
          <cell r="J7638">
            <v>40085</v>
          </cell>
          <cell r="K7638">
            <v>41150</v>
          </cell>
          <cell r="L7638">
            <v>234000</v>
          </cell>
        </row>
        <row r="7639">
          <cell r="B7639">
            <v>19000000</v>
          </cell>
          <cell r="C7639">
            <v>40052</v>
          </cell>
          <cell r="D7639" t="str">
            <v>A</v>
          </cell>
          <cell r="E7639" t="str">
            <v>T</v>
          </cell>
          <cell r="F7639">
            <v>20941570.010000002</v>
          </cell>
          <cell r="G7639">
            <v>869732</v>
          </cell>
          <cell r="H7639">
            <v>35.950000000000003</v>
          </cell>
          <cell r="I7639">
            <v>0.35950000000000004</v>
          </cell>
          <cell r="J7639">
            <v>40085</v>
          </cell>
          <cell r="K7639">
            <v>41150</v>
          </cell>
          <cell r="L7639">
            <v>370500</v>
          </cell>
        </row>
        <row r="7640">
          <cell r="B7640">
            <v>7000000</v>
          </cell>
          <cell r="C7640">
            <v>40052</v>
          </cell>
          <cell r="F7640">
            <v>3707685.06</v>
          </cell>
          <cell r="G7640">
            <v>486186</v>
          </cell>
          <cell r="H7640">
            <v>29.57</v>
          </cell>
          <cell r="I7640">
            <v>0.29570000000000002</v>
          </cell>
          <cell r="J7640">
            <v>40085</v>
          </cell>
          <cell r="K7640">
            <v>40602</v>
          </cell>
          <cell r="L7640">
            <v>114800</v>
          </cell>
        </row>
        <row r="7641">
          <cell r="B7641">
            <v>6500000</v>
          </cell>
          <cell r="C7641">
            <v>40052</v>
          </cell>
          <cell r="F7641">
            <v>5233233.9199999999</v>
          </cell>
          <cell r="G7641">
            <v>359313</v>
          </cell>
          <cell r="H7641">
            <v>51.88</v>
          </cell>
          <cell r="I7641">
            <v>0.51880000000000004</v>
          </cell>
          <cell r="J7641">
            <v>40085</v>
          </cell>
          <cell r="K7641">
            <v>41150</v>
          </cell>
          <cell r="L7641">
            <v>126750</v>
          </cell>
        </row>
        <row r="7642">
          <cell r="B7642">
            <v>4000000</v>
          </cell>
          <cell r="C7642">
            <v>40052</v>
          </cell>
          <cell r="F7642">
            <v>2452405.12</v>
          </cell>
          <cell r="G7642">
            <v>254661</v>
          </cell>
          <cell r="H7642">
            <v>44.54</v>
          </cell>
          <cell r="I7642">
            <v>0.44540000000000002</v>
          </cell>
          <cell r="J7642">
            <v>40085</v>
          </cell>
          <cell r="K7642">
            <v>40784</v>
          </cell>
          <cell r="L7642">
            <v>106200</v>
          </cell>
        </row>
        <row r="7643">
          <cell r="B7643">
            <v>11000000</v>
          </cell>
          <cell r="C7643">
            <v>40052</v>
          </cell>
          <cell r="E7643" t="str">
            <v>P</v>
          </cell>
          <cell r="F7643">
            <v>8419503.0199999996</v>
          </cell>
          <cell r="G7643">
            <v>649755</v>
          </cell>
          <cell r="H7643">
            <v>36.04</v>
          </cell>
          <cell r="I7643">
            <v>0.3604</v>
          </cell>
          <cell r="J7643">
            <v>40085</v>
          </cell>
          <cell r="K7643">
            <v>40784</v>
          </cell>
          <cell r="L7643">
            <v>292050</v>
          </cell>
        </row>
        <row r="7644">
          <cell r="B7644">
            <v>3500000</v>
          </cell>
          <cell r="C7644">
            <v>40052</v>
          </cell>
          <cell r="F7644">
            <v>2550709.02</v>
          </cell>
          <cell r="G7644">
            <v>222828</v>
          </cell>
          <cell r="H7644">
            <v>44.54</v>
          </cell>
          <cell r="I7644">
            <v>0.44540000000000002</v>
          </cell>
          <cell r="J7644">
            <v>40085</v>
          </cell>
          <cell r="K7644">
            <v>40784</v>
          </cell>
          <cell r="L7644">
            <v>92925</v>
          </cell>
        </row>
        <row r="7645">
          <cell r="B7645">
            <v>5000000</v>
          </cell>
          <cell r="C7645">
            <v>40052</v>
          </cell>
          <cell r="F7645">
            <v>2633735.23</v>
          </cell>
          <cell r="G7645">
            <v>377777</v>
          </cell>
          <cell r="H7645">
            <v>41.5</v>
          </cell>
          <cell r="I7645">
            <v>0.41499999999999998</v>
          </cell>
          <cell r="J7645">
            <v>40085</v>
          </cell>
          <cell r="K7645">
            <v>40602</v>
          </cell>
          <cell r="L7645">
            <v>132500</v>
          </cell>
        </row>
        <row r="7646">
          <cell r="B7646">
            <v>8000000</v>
          </cell>
          <cell r="C7646">
            <v>40052</v>
          </cell>
          <cell r="F7646">
            <v>1590214.53</v>
          </cell>
          <cell r="G7646">
            <v>814650</v>
          </cell>
          <cell r="H7646">
            <v>38.729999999999997</v>
          </cell>
          <cell r="I7646">
            <v>0.38729999999999998</v>
          </cell>
          <cell r="J7646">
            <v>40085</v>
          </cell>
          <cell r="K7646">
            <v>40419</v>
          </cell>
          <cell r="L7646">
            <v>212000</v>
          </cell>
        </row>
        <row r="7647">
          <cell r="B7647">
            <v>10000000</v>
          </cell>
          <cell r="C7647">
            <v>40052</v>
          </cell>
          <cell r="F7647">
            <v>7693139.6500000004</v>
          </cell>
          <cell r="G7647">
            <v>416776</v>
          </cell>
          <cell r="H7647">
            <v>28.58</v>
          </cell>
          <cell r="I7647">
            <v>0.2858</v>
          </cell>
          <cell r="J7647">
            <v>40085</v>
          </cell>
          <cell r="K7647">
            <v>41150</v>
          </cell>
          <cell r="L7647">
            <v>144000</v>
          </cell>
        </row>
        <row r="7648">
          <cell r="B7648">
            <v>2000000</v>
          </cell>
          <cell r="C7648">
            <v>40052</v>
          </cell>
          <cell r="F7648">
            <v>441468.57</v>
          </cell>
          <cell r="G7648">
            <v>203663</v>
          </cell>
          <cell r="H7648">
            <v>38.729999999999997</v>
          </cell>
          <cell r="I7648">
            <v>0.38729999999999998</v>
          </cell>
          <cell r="J7648">
            <v>40085</v>
          </cell>
          <cell r="K7648">
            <v>40419</v>
          </cell>
          <cell r="L7648">
            <v>53000</v>
          </cell>
        </row>
        <row r="7649">
          <cell r="B7649">
            <v>3000000</v>
          </cell>
          <cell r="C7649">
            <v>40052</v>
          </cell>
          <cell r="E7649" t="str">
            <v>R</v>
          </cell>
          <cell r="F7649">
            <v>2799718.09</v>
          </cell>
          <cell r="G7649">
            <v>226666</v>
          </cell>
          <cell r="H7649">
            <v>41.5</v>
          </cell>
          <cell r="I7649">
            <v>0.41499999999999998</v>
          </cell>
          <cell r="J7649">
            <v>40085</v>
          </cell>
          <cell r="K7649">
            <v>40602</v>
          </cell>
          <cell r="L7649">
            <v>79500</v>
          </cell>
        </row>
        <row r="7650">
          <cell r="B7650">
            <v>3000000</v>
          </cell>
          <cell r="C7650">
            <v>40052</v>
          </cell>
          <cell r="F7650">
            <v>401240.23</v>
          </cell>
          <cell r="G7650">
            <v>291695</v>
          </cell>
          <cell r="H7650">
            <v>29.48</v>
          </cell>
          <cell r="I7650">
            <v>0.29480000000000001</v>
          </cell>
          <cell r="J7650">
            <v>40085</v>
          </cell>
          <cell r="K7650">
            <v>40419</v>
          </cell>
          <cell r="L7650">
            <v>49200</v>
          </cell>
        </row>
        <row r="7651">
          <cell r="B7651">
            <v>14000000</v>
          </cell>
          <cell r="C7651">
            <v>40052</v>
          </cell>
          <cell r="F7651">
            <v>8659573.3800000008</v>
          </cell>
          <cell r="G7651">
            <v>826961</v>
          </cell>
          <cell r="H7651">
            <v>36.04</v>
          </cell>
          <cell r="I7651">
            <v>0.3604</v>
          </cell>
          <cell r="J7651">
            <v>40085</v>
          </cell>
          <cell r="K7651">
            <v>40784</v>
          </cell>
          <cell r="L7651">
            <v>371700</v>
          </cell>
        </row>
        <row r="7652">
          <cell r="B7652">
            <v>15000000</v>
          </cell>
          <cell r="C7652">
            <v>40052</v>
          </cell>
          <cell r="E7652" t="str">
            <v>R</v>
          </cell>
          <cell r="F7652">
            <v>14891704.720000001</v>
          </cell>
          <cell r="G7652">
            <v>686630</v>
          </cell>
          <cell r="H7652">
            <v>35.950000000000003</v>
          </cell>
          <cell r="I7652">
            <v>0.35950000000000004</v>
          </cell>
          <cell r="J7652">
            <v>40085</v>
          </cell>
          <cell r="K7652">
            <v>41150</v>
          </cell>
          <cell r="L7652">
            <v>292500</v>
          </cell>
        </row>
        <row r="7653">
          <cell r="B7653">
            <v>3000000</v>
          </cell>
          <cell r="C7653">
            <v>40052</v>
          </cell>
          <cell r="F7653">
            <v>1292311.08</v>
          </cell>
          <cell r="G7653">
            <v>205364</v>
          </cell>
          <cell r="H7653">
            <v>27.56</v>
          </cell>
          <cell r="I7653">
            <v>0.27560000000000001</v>
          </cell>
          <cell r="J7653">
            <v>40088</v>
          </cell>
          <cell r="K7653">
            <v>40604</v>
          </cell>
          <cell r="L7653">
            <v>19200</v>
          </cell>
        </row>
        <row r="7654">
          <cell r="B7654">
            <v>25000000</v>
          </cell>
          <cell r="C7654">
            <v>40052</v>
          </cell>
          <cell r="F7654">
            <v>16777521.890000001</v>
          </cell>
          <cell r="G7654">
            <v>1476716</v>
          </cell>
          <cell r="H7654">
            <v>36.04</v>
          </cell>
          <cell r="I7654">
            <v>0.3604</v>
          </cell>
          <cell r="J7654">
            <v>40085</v>
          </cell>
          <cell r="K7654">
            <v>40784</v>
          </cell>
          <cell r="L7654">
            <v>663750</v>
          </cell>
        </row>
        <row r="7655">
          <cell r="B7655">
            <v>15000000</v>
          </cell>
          <cell r="C7655">
            <v>40052</v>
          </cell>
          <cell r="F7655">
            <v>9732779.6799999997</v>
          </cell>
          <cell r="G7655">
            <v>886030</v>
          </cell>
          <cell r="H7655">
            <v>36.04</v>
          </cell>
          <cell r="I7655">
            <v>0.3604</v>
          </cell>
          <cell r="J7655">
            <v>40085</v>
          </cell>
          <cell r="K7655">
            <v>40784</v>
          </cell>
          <cell r="L7655">
            <v>398250</v>
          </cell>
        </row>
        <row r="7656">
          <cell r="B7656">
            <v>5000000</v>
          </cell>
          <cell r="C7656">
            <v>40052</v>
          </cell>
          <cell r="F7656">
            <v>2256884.7999999998</v>
          </cell>
          <cell r="G7656">
            <v>377777</v>
          </cell>
          <cell r="H7656">
            <v>41.5</v>
          </cell>
          <cell r="I7656">
            <v>0.41499999999999998</v>
          </cell>
          <cell r="J7656">
            <v>40085</v>
          </cell>
          <cell r="K7656">
            <v>40602</v>
          </cell>
          <cell r="L7656">
            <v>132500</v>
          </cell>
        </row>
        <row r="7657">
          <cell r="B7657">
            <v>25000000</v>
          </cell>
          <cell r="C7657">
            <v>40052</v>
          </cell>
          <cell r="F7657">
            <v>15498590.52</v>
          </cell>
          <cell r="G7657">
            <v>1476716</v>
          </cell>
          <cell r="H7657">
            <v>36.04</v>
          </cell>
          <cell r="I7657">
            <v>0.3604</v>
          </cell>
          <cell r="J7657">
            <v>40085</v>
          </cell>
          <cell r="K7657">
            <v>40784</v>
          </cell>
          <cell r="L7657">
            <v>663750</v>
          </cell>
        </row>
        <row r="7658">
          <cell r="B7658">
            <v>6000000</v>
          </cell>
          <cell r="C7658">
            <v>40052</v>
          </cell>
          <cell r="F7658">
            <v>4885559.1900000004</v>
          </cell>
          <cell r="G7658">
            <v>331674</v>
          </cell>
          <cell r="H7658">
            <v>51.88</v>
          </cell>
          <cell r="I7658">
            <v>0.51880000000000004</v>
          </cell>
          <cell r="J7658">
            <v>40085</v>
          </cell>
          <cell r="K7658">
            <v>41150</v>
          </cell>
          <cell r="L7658">
            <v>117000</v>
          </cell>
        </row>
        <row r="7659">
          <cell r="B7659">
            <v>6500000</v>
          </cell>
          <cell r="C7659">
            <v>40052</v>
          </cell>
          <cell r="F7659">
            <v>4245716.2699999996</v>
          </cell>
          <cell r="G7659">
            <v>413824</v>
          </cell>
          <cell r="H7659">
            <v>44.54</v>
          </cell>
          <cell r="I7659">
            <v>0.44540000000000002</v>
          </cell>
          <cell r="J7659">
            <v>40085</v>
          </cell>
          <cell r="K7659">
            <v>40784</v>
          </cell>
          <cell r="L7659">
            <v>172575</v>
          </cell>
        </row>
        <row r="7660">
          <cell r="B7660">
            <v>12500000</v>
          </cell>
          <cell r="C7660">
            <v>40052</v>
          </cell>
          <cell r="F7660">
            <v>8432726.6099999994</v>
          </cell>
          <cell r="G7660">
            <v>738358</v>
          </cell>
          <cell r="H7660">
            <v>36.04</v>
          </cell>
          <cell r="I7660">
            <v>0.3604</v>
          </cell>
          <cell r="J7660">
            <v>40085</v>
          </cell>
          <cell r="K7660">
            <v>40784</v>
          </cell>
          <cell r="L7660">
            <v>331875</v>
          </cell>
        </row>
        <row r="7661">
          <cell r="B7661">
            <v>2000000</v>
          </cell>
          <cell r="C7661">
            <v>40052</v>
          </cell>
          <cell r="E7661" t="str">
            <v>Q</v>
          </cell>
          <cell r="F7661">
            <v>1754410.96</v>
          </cell>
          <cell r="G7661">
            <v>151111</v>
          </cell>
          <cell r="H7661">
            <v>41.5</v>
          </cell>
          <cell r="I7661">
            <v>0.41499999999999998</v>
          </cell>
          <cell r="J7661">
            <v>40085</v>
          </cell>
          <cell r="K7661">
            <v>40602</v>
          </cell>
          <cell r="L7661">
            <v>53000</v>
          </cell>
        </row>
        <row r="7662">
          <cell r="B7662">
            <v>14500000</v>
          </cell>
          <cell r="C7662">
            <v>40052</v>
          </cell>
          <cell r="E7662" t="str">
            <v>P</v>
          </cell>
          <cell r="F7662">
            <v>12299744.279999999</v>
          </cell>
          <cell r="G7662">
            <v>604325</v>
          </cell>
          <cell r="H7662">
            <v>28.58</v>
          </cell>
          <cell r="I7662">
            <v>0.2858</v>
          </cell>
          <cell r="J7662">
            <v>40085</v>
          </cell>
          <cell r="K7662">
            <v>41150</v>
          </cell>
          <cell r="L7662">
            <v>208800</v>
          </cell>
        </row>
        <row r="7663">
          <cell r="B7663">
            <v>14000000</v>
          </cell>
          <cell r="C7663">
            <v>40052</v>
          </cell>
          <cell r="F7663">
            <v>8774732.0800000001</v>
          </cell>
          <cell r="G7663">
            <v>826961</v>
          </cell>
          <cell r="H7663">
            <v>36.04</v>
          </cell>
          <cell r="I7663">
            <v>0.3604</v>
          </cell>
          <cell r="J7663">
            <v>40085</v>
          </cell>
          <cell r="K7663">
            <v>40784</v>
          </cell>
          <cell r="L7663">
            <v>371700</v>
          </cell>
        </row>
        <row r="7664">
          <cell r="B7664">
            <v>10000000</v>
          </cell>
          <cell r="C7664">
            <v>40052</v>
          </cell>
          <cell r="F7664">
            <v>4521118.74</v>
          </cell>
          <cell r="G7664">
            <v>755553</v>
          </cell>
          <cell r="H7664">
            <v>41.5</v>
          </cell>
          <cell r="I7664">
            <v>0.41499999999999998</v>
          </cell>
          <cell r="J7664">
            <v>40085</v>
          </cell>
          <cell r="K7664">
            <v>40602</v>
          </cell>
          <cell r="L7664">
            <v>265000</v>
          </cell>
        </row>
        <row r="7665">
          <cell r="B7665">
            <v>4500000</v>
          </cell>
          <cell r="C7665">
            <v>40052</v>
          </cell>
          <cell r="F7665">
            <v>2855554.87</v>
          </cell>
          <cell r="G7665">
            <v>286493</v>
          </cell>
          <cell r="H7665">
            <v>44.54</v>
          </cell>
          <cell r="I7665">
            <v>0.44540000000000002</v>
          </cell>
          <cell r="J7665">
            <v>40085</v>
          </cell>
          <cell r="K7665">
            <v>40784</v>
          </cell>
          <cell r="L7665">
            <v>119475</v>
          </cell>
        </row>
        <row r="7666">
          <cell r="B7666">
            <v>30000000</v>
          </cell>
          <cell r="C7666">
            <v>40052</v>
          </cell>
          <cell r="E7666" t="str">
            <v>P</v>
          </cell>
          <cell r="F7666">
            <v>26744646.18</v>
          </cell>
          <cell r="G7666">
            <v>1373260</v>
          </cell>
          <cell r="H7666">
            <v>35.950000000000003</v>
          </cell>
          <cell r="I7666">
            <v>0.35950000000000004</v>
          </cell>
          <cell r="J7666">
            <v>40085</v>
          </cell>
          <cell r="K7666">
            <v>41150</v>
          </cell>
          <cell r="L7666">
            <v>585000</v>
          </cell>
        </row>
        <row r="7667">
          <cell r="B7667">
            <v>3500000</v>
          </cell>
          <cell r="C7667">
            <v>40052</v>
          </cell>
          <cell r="F7667">
            <v>2212800.27</v>
          </cell>
          <cell r="G7667">
            <v>222828</v>
          </cell>
          <cell r="H7667">
            <v>44.54</v>
          </cell>
          <cell r="I7667">
            <v>0.44540000000000002</v>
          </cell>
          <cell r="J7667">
            <v>40085</v>
          </cell>
          <cell r="K7667">
            <v>40784</v>
          </cell>
          <cell r="L7667">
            <v>92925</v>
          </cell>
        </row>
        <row r="7668">
          <cell r="B7668">
            <v>30000000</v>
          </cell>
          <cell r="C7668">
            <v>40052</v>
          </cell>
          <cell r="F7668">
            <v>23399464.260000002</v>
          </cell>
          <cell r="G7668">
            <v>1373260</v>
          </cell>
          <cell r="H7668">
            <v>35.950000000000003</v>
          </cell>
          <cell r="I7668">
            <v>0.35950000000000004</v>
          </cell>
          <cell r="J7668">
            <v>40085</v>
          </cell>
          <cell r="K7668">
            <v>41150</v>
          </cell>
          <cell r="L7668">
            <v>585000</v>
          </cell>
        </row>
        <row r="7669">
          <cell r="B7669">
            <v>5000000</v>
          </cell>
          <cell r="C7669">
            <v>40052</v>
          </cell>
          <cell r="F7669">
            <v>2512453.94</v>
          </cell>
          <cell r="G7669">
            <v>377777</v>
          </cell>
          <cell r="H7669">
            <v>41.5</v>
          </cell>
          <cell r="I7669">
            <v>0.41499999999999998</v>
          </cell>
          <cell r="J7669">
            <v>40085</v>
          </cell>
          <cell r="K7669">
            <v>40602</v>
          </cell>
          <cell r="L7669">
            <v>132500</v>
          </cell>
        </row>
        <row r="7670">
          <cell r="B7670">
            <v>10500000</v>
          </cell>
          <cell r="C7670">
            <v>40052</v>
          </cell>
          <cell r="F7670">
            <v>7360354.2400000002</v>
          </cell>
          <cell r="G7670">
            <v>620221</v>
          </cell>
          <cell r="H7670">
            <v>36.04</v>
          </cell>
          <cell r="I7670">
            <v>0.3604</v>
          </cell>
          <cell r="J7670">
            <v>40085</v>
          </cell>
          <cell r="K7670">
            <v>40784</v>
          </cell>
          <cell r="L7670">
            <v>278775</v>
          </cell>
        </row>
        <row r="7671">
          <cell r="B7671">
            <v>12000000</v>
          </cell>
          <cell r="C7671">
            <v>40052</v>
          </cell>
          <cell r="F7671">
            <v>7361310.9100000001</v>
          </cell>
          <cell r="G7671">
            <v>708824</v>
          </cell>
          <cell r="H7671">
            <v>36.04</v>
          </cell>
          <cell r="I7671">
            <v>0.3604</v>
          </cell>
          <cell r="J7671">
            <v>40085</v>
          </cell>
          <cell r="K7671">
            <v>40784</v>
          </cell>
          <cell r="L7671">
            <v>318600</v>
          </cell>
        </row>
        <row r="7672">
          <cell r="B7672">
            <v>4000000</v>
          </cell>
          <cell r="C7672">
            <v>40052</v>
          </cell>
          <cell r="F7672">
            <v>369850.06</v>
          </cell>
          <cell r="G7672">
            <v>407325</v>
          </cell>
          <cell r="H7672">
            <v>38.729999999999997</v>
          </cell>
          <cell r="I7672">
            <v>0.38729999999999998</v>
          </cell>
          <cell r="J7672">
            <v>40085</v>
          </cell>
          <cell r="K7672">
            <v>40419</v>
          </cell>
          <cell r="L7672">
            <v>106000</v>
          </cell>
        </row>
        <row r="7673">
          <cell r="B7673">
            <v>20000000</v>
          </cell>
          <cell r="C7673">
            <v>40052</v>
          </cell>
          <cell r="F7673">
            <v>12376607.74</v>
          </cell>
          <cell r="G7673">
            <v>1181373</v>
          </cell>
          <cell r="H7673">
            <v>36.04</v>
          </cell>
          <cell r="I7673">
            <v>0.3604</v>
          </cell>
          <cell r="J7673">
            <v>40085</v>
          </cell>
          <cell r="K7673">
            <v>40784</v>
          </cell>
          <cell r="L7673">
            <v>531000</v>
          </cell>
        </row>
        <row r="7674">
          <cell r="B7674">
            <v>7000000</v>
          </cell>
          <cell r="C7674">
            <v>40052</v>
          </cell>
          <cell r="F7674">
            <v>1644118.86</v>
          </cell>
          <cell r="G7674">
            <v>712819</v>
          </cell>
          <cell r="H7674">
            <v>38.729999999999997</v>
          </cell>
          <cell r="I7674">
            <v>0.38729999999999998</v>
          </cell>
          <cell r="J7674">
            <v>40085</v>
          </cell>
          <cell r="K7674">
            <v>40419</v>
          </cell>
          <cell r="L7674">
            <v>185500</v>
          </cell>
        </row>
        <row r="7675">
          <cell r="B7675">
            <v>5500000</v>
          </cell>
          <cell r="C7675">
            <v>40052</v>
          </cell>
          <cell r="F7675">
            <v>3450186.56</v>
          </cell>
          <cell r="G7675">
            <v>350158</v>
          </cell>
          <cell r="H7675">
            <v>44.54</v>
          </cell>
          <cell r="I7675">
            <v>0.44540000000000002</v>
          </cell>
          <cell r="J7675">
            <v>40085</v>
          </cell>
          <cell r="K7675">
            <v>40784</v>
          </cell>
          <cell r="L7675">
            <v>146025</v>
          </cell>
        </row>
        <row r="7676">
          <cell r="B7676">
            <v>20000000</v>
          </cell>
          <cell r="C7676">
            <v>40052</v>
          </cell>
          <cell r="F7676">
            <v>12565598.84</v>
          </cell>
          <cell r="G7676">
            <v>1181373</v>
          </cell>
          <cell r="H7676">
            <v>36.04</v>
          </cell>
          <cell r="I7676">
            <v>0.3604</v>
          </cell>
          <cell r="J7676">
            <v>40085</v>
          </cell>
          <cell r="K7676">
            <v>40784</v>
          </cell>
          <cell r="L7676">
            <v>531000</v>
          </cell>
        </row>
        <row r="7677">
          <cell r="B7677">
            <v>12000000</v>
          </cell>
          <cell r="C7677">
            <v>40052</v>
          </cell>
          <cell r="D7677" t="str">
            <v>A</v>
          </cell>
          <cell r="E7677" t="str">
            <v>T</v>
          </cell>
          <cell r="F7677">
            <v>12302922.630000001</v>
          </cell>
          <cell r="G7677">
            <v>708824</v>
          </cell>
          <cell r="H7677">
            <v>36.04</v>
          </cell>
          <cell r="I7677">
            <v>0.3604</v>
          </cell>
          <cell r="J7677">
            <v>40085</v>
          </cell>
          <cell r="K7677">
            <v>40784</v>
          </cell>
          <cell r="L7677">
            <v>318600</v>
          </cell>
        </row>
        <row r="7678">
          <cell r="B7678">
            <v>11000000</v>
          </cell>
          <cell r="C7678">
            <v>40052</v>
          </cell>
          <cell r="F7678">
            <v>6908727.21</v>
          </cell>
          <cell r="G7678">
            <v>649755</v>
          </cell>
          <cell r="H7678">
            <v>36.04</v>
          </cell>
          <cell r="I7678">
            <v>0.3604</v>
          </cell>
          <cell r="J7678">
            <v>40085</v>
          </cell>
          <cell r="K7678">
            <v>40784</v>
          </cell>
          <cell r="L7678">
            <v>292050</v>
          </cell>
        </row>
        <row r="7679">
          <cell r="B7679">
            <v>12000000</v>
          </cell>
          <cell r="C7679">
            <v>40052</v>
          </cell>
          <cell r="F7679">
            <v>9508987.6300000008</v>
          </cell>
          <cell r="G7679">
            <v>549304</v>
          </cell>
          <cell r="H7679">
            <v>35.950000000000003</v>
          </cell>
          <cell r="I7679">
            <v>0.35950000000000004</v>
          </cell>
          <cell r="J7679">
            <v>40085</v>
          </cell>
          <cell r="K7679">
            <v>41150</v>
          </cell>
          <cell r="L7679">
            <v>234000</v>
          </cell>
        </row>
        <row r="7680">
          <cell r="B7680">
            <v>12500000</v>
          </cell>
          <cell r="C7680">
            <v>40052</v>
          </cell>
          <cell r="F7680">
            <v>9778964.5800000001</v>
          </cell>
          <cell r="G7680">
            <v>520970</v>
          </cell>
          <cell r="H7680">
            <v>28.58</v>
          </cell>
          <cell r="I7680">
            <v>0.2858</v>
          </cell>
          <cell r="J7680">
            <v>40085</v>
          </cell>
          <cell r="K7680">
            <v>41150</v>
          </cell>
          <cell r="L7680">
            <v>180000</v>
          </cell>
        </row>
        <row r="7681">
          <cell r="B7681">
            <v>15000000</v>
          </cell>
          <cell r="C7681">
            <v>40052</v>
          </cell>
          <cell r="F7681">
            <v>11547551.93</v>
          </cell>
          <cell r="G7681">
            <v>625164</v>
          </cell>
          <cell r="H7681">
            <v>28.58</v>
          </cell>
          <cell r="I7681">
            <v>0.2858</v>
          </cell>
          <cell r="J7681">
            <v>40085</v>
          </cell>
          <cell r="K7681">
            <v>41150</v>
          </cell>
          <cell r="L7681">
            <v>216000</v>
          </cell>
        </row>
        <row r="7682">
          <cell r="B7682">
            <v>3000000</v>
          </cell>
          <cell r="C7682">
            <v>40052</v>
          </cell>
          <cell r="F7682">
            <v>585364.92000000004</v>
          </cell>
          <cell r="G7682">
            <v>291695</v>
          </cell>
          <cell r="H7682">
            <v>29.48</v>
          </cell>
          <cell r="I7682">
            <v>0.29480000000000001</v>
          </cell>
          <cell r="J7682">
            <v>40085</v>
          </cell>
          <cell r="K7682">
            <v>40419</v>
          </cell>
          <cell r="L7682">
            <v>49200</v>
          </cell>
        </row>
        <row r="7683">
          <cell r="B7683">
            <v>14000000</v>
          </cell>
          <cell r="C7683">
            <v>40052</v>
          </cell>
          <cell r="F7683">
            <v>8623574.5399999991</v>
          </cell>
          <cell r="G7683">
            <v>826961</v>
          </cell>
          <cell r="H7683">
            <v>36.04</v>
          </cell>
          <cell r="I7683">
            <v>0.3604</v>
          </cell>
          <cell r="J7683">
            <v>40085</v>
          </cell>
          <cell r="K7683">
            <v>40784</v>
          </cell>
          <cell r="L7683">
            <v>371700</v>
          </cell>
        </row>
        <row r="7684">
          <cell r="B7684">
            <v>4000000</v>
          </cell>
          <cell r="C7684">
            <v>40052</v>
          </cell>
          <cell r="F7684">
            <v>2592734.1</v>
          </cell>
          <cell r="G7684">
            <v>254661</v>
          </cell>
          <cell r="H7684">
            <v>44.54</v>
          </cell>
          <cell r="I7684">
            <v>0.44540000000000002</v>
          </cell>
          <cell r="J7684">
            <v>40085</v>
          </cell>
          <cell r="K7684">
            <v>40784</v>
          </cell>
          <cell r="L7684">
            <v>106200</v>
          </cell>
        </row>
        <row r="7685">
          <cell r="B7685">
            <v>16000000</v>
          </cell>
          <cell r="C7685">
            <v>40052</v>
          </cell>
          <cell r="F7685">
            <v>12689584.279999999</v>
          </cell>
          <cell r="G7685">
            <v>732406</v>
          </cell>
          <cell r="H7685">
            <v>35.950000000000003</v>
          </cell>
          <cell r="I7685">
            <v>0.35950000000000004</v>
          </cell>
          <cell r="J7685">
            <v>40085</v>
          </cell>
          <cell r="K7685">
            <v>41150</v>
          </cell>
          <cell r="L7685">
            <v>312000</v>
          </cell>
        </row>
        <row r="7686">
          <cell r="B7686">
            <v>14000000</v>
          </cell>
          <cell r="C7686">
            <v>40052</v>
          </cell>
          <cell r="F7686">
            <v>8712733.1899999995</v>
          </cell>
          <cell r="G7686">
            <v>826961</v>
          </cell>
          <cell r="H7686">
            <v>36.04</v>
          </cell>
          <cell r="I7686">
            <v>0.3604</v>
          </cell>
          <cell r="J7686">
            <v>40085</v>
          </cell>
          <cell r="K7686">
            <v>40784</v>
          </cell>
          <cell r="L7686">
            <v>371700</v>
          </cell>
        </row>
        <row r="7687">
          <cell r="B7687">
            <v>4000000</v>
          </cell>
          <cell r="C7687">
            <v>40052</v>
          </cell>
          <cell r="F7687">
            <v>2526160.16</v>
          </cell>
          <cell r="G7687">
            <v>254661</v>
          </cell>
          <cell r="H7687">
            <v>44.54</v>
          </cell>
          <cell r="I7687">
            <v>0.44540000000000002</v>
          </cell>
          <cell r="J7687">
            <v>40085</v>
          </cell>
          <cell r="K7687">
            <v>40784</v>
          </cell>
          <cell r="L7687">
            <v>106200</v>
          </cell>
        </row>
        <row r="7688">
          <cell r="B7688">
            <v>5000000</v>
          </cell>
          <cell r="C7688">
            <v>40052</v>
          </cell>
          <cell r="F7688">
            <v>464663.03</v>
          </cell>
          <cell r="G7688">
            <v>509157</v>
          </cell>
          <cell r="H7688">
            <v>38.729999999999997</v>
          </cell>
          <cell r="I7688">
            <v>0.38729999999999998</v>
          </cell>
          <cell r="J7688">
            <v>40085</v>
          </cell>
          <cell r="K7688">
            <v>40419</v>
          </cell>
          <cell r="L7688">
            <v>132500</v>
          </cell>
        </row>
        <row r="7689">
          <cell r="B7689">
            <v>24000000</v>
          </cell>
          <cell r="C7689">
            <v>40052</v>
          </cell>
          <cell r="F7689">
            <v>17820638.300000001</v>
          </cell>
          <cell r="G7689">
            <v>1224858</v>
          </cell>
          <cell r="H7689">
            <v>36.03</v>
          </cell>
          <cell r="I7689">
            <v>0.36030000000000001</v>
          </cell>
          <cell r="J7689">
            <v>40085</v>
          </cell>
          <cell r="K7689">
            <v>40968</v>
          </cell>
          <cell r="L7689">
            <v>588000</v>
          </cell>
        </row>
        <row r="7690">
          <cell r="B7690">
            <v>3000000</v>
          </cell>
          <cell r="C7690">
            <v>40052</v>
          </cell>
          <cell r="F7690">
            <v>286675.49</v>
          </cell>
          <cell r="G7690">
            <v>305494</v>
          </cell>
          <cell r="H7690">
            <v>38.729999999999997</v>
          </cell>
          <cell r="I7690">
            <v>0.38729999999999998</v>
          </cell>
          <cell r="J7690">
            <v>40085</v>
          </cell>
          <cell r="K7690">
            <v>40419</v>
          </cell>
          <cell r="L7690">
            <v>79500</v>
          </cell>
        </row>
        <row r="7691">
          <cell r="B7691">
            <v>25200000</v>
          </cell>
          <cell r="C7691">
            <v>40052</v>
          </cell>
          <cell r="F7691">
            <v>15199207.74</v>
          </cell>
          <cell r="G7691">
            <v>1400327</v>
          </cell>
          <cell r="H7691">
            <v>29.33</v>
          </cell>
          <cell r="I7691">
            <v>0.29330000000000001</v>
          </cell>
          <cell r="J7691">
            <v>40085</v>
          </cell>
          <cell r="K7691">
            <v>40784</v>
          </cell>
          <cell r="L7691">
            <v>414540</v>
          </cell>
        </row>
        <row r="7692">
          <cell r="B7692">
            <v>28500000</v>
          </cell>
          <cell r="C7692">
            <v>40052</v>
          </cell>
          <cell r="F7692">
            <v>17622234.559999999</v>
          </cell>
          <cell r="G7692">
            <v>1683456</v>
          </cell>
          <cell r="H7692">
            <v>36.04</v>
          </cell>
          <cell r="I7692">
            <v>0.3604</v>
          </cell>
          <cell r="J7692">
            <v>40085</v>
          </cell>
          <cell r="K7692">
            <v>40784</v>
          </cell>
          <cell r="L7692">
            <v>756675</v>
          </cell>
        </row>
        <row r="7693">
          <cell r="B7693">
            <v>10000000</v>
          </cell>
          <cell r="C7693">
            <v>40052</v>
          </cell>
          <cell r="F7693">
            <v>1516000</v>
          </cell>
          <cell r="G7693">
            <v>833334</v>
          </cell>
          <cell r="H7693">
            <v>0</v>
          </cell>
          <cell r="I7693">
            <v>0</v>
          </cell>
          <cell r="J7693">
            <v>40085</v>
          </cell>
          <cell r="K7693">
            <v>40419</v>
          </cell>
        </row>
        <row r="7694">
          <cell r="B7694">
            <v>49000000</v>
          </cell>
          <cell r="C7694">
            <v>40052</v>
          </cell>
          <cell r="F7694">
            <v>38418661.189999998</v>
          </cell>
          <cell r="G7694">
            <v>2242991</v>
          </cell>
          <cell r="H7694">
            <v>35.950000000000003</v>
          </cell>
          <cell r="I7694">
            <v>0.35950000000000004</v>
          </cell>
          <cell r="J7694">
            <v>40085</v>
          </cell>
          <cell r="K7694">
            <v>41150</v>
          </cell>
          <cell r="L7694">
            <v>955500</v>
          </cell>
        </row>
        <row r="7695">
          <cell r="B7695">
            <v>6500000</v>
          </cell>
          <cell r="C7695">
            <v>40052</v>
          </cell>
          <cell r="F7695">
            <v>2945291.25</v>
          </cell>
          <cell r="G7695">
            <v>491109</v>
          </cell>
          <cell r="H7695">
            <v>41.5</v>
          </cell>
          <cell r="I7695">
            <v>0.41499999999999998</v>
          </cell>
          <cell r="J7695">
            <v>40085</v>
          </cell>
          <cell r="K7695">
            <v>40602</v>
          </cell>
          <cell r="L7695">
            <v>172250</v>
          </cell>
        </row>
        <row r="7696">
          <cell r="B7696">
            <v>11000000</v>
          </cell>
          <cell r="C7696">
            <v>40052</v>
          </cell>
          <cell r="F7696">
            <v>-654755</v>
          </cell>
          <cell r="G7696">
            <v>649755</v>
          </cell>
          <cell r="H7696">
            <v>36.04</v>
          </cell>
          <cell r="I7696">
            <v>0.3604</v>
          </cell>
          <cell r="J7696">
            <v>40085</v>
          </cell>
          <cell r="K7696">
            <v>40784</v>
          </cell>
          <cell r="L7696">
            <v>292050</v>
          </cell>
        </row>
        <row r="7697">
          <cell r="B7697">
            <v>10000000</v>
          </cell>
          <cell r="C7697">
            <v>40052</v>
          </cell>
          <cell r="F7697">
            <v>6336380.2699999996</v>
          </cell>
          <cell r="G7697">
            <v>636651</v>
          </cell>
          <cell r="H7697">
            <v>44.54</v>
          </cell>
          <cell r="I7697">
            <v>0.44540000000000002</v>
          </cell>
          <cell r="J7697">
            <v>40085</v>
          </cell>
          <cell r="K7697">
            <v>40784</v>
          </cell>
          <cell r="L7697">
            <v>265500</v>
          </cell>
        </row>
        <row r="7698">
          <cell r="B7698">
            <v>4500000</v>
          </cell>
          <cell r="C7698">
            <v>40052</v>
          </cell>
          <cell r="E7698" t="str">
            <v>P</v>
          </cell>
          <cell r="F7698">
            <v>4601427.08</v>
          </cell>
          <cell r="G7698">
            <v>248756</v>
          </cell>
          <cell r="H7698">
            <v>51.88</v>
          </cell>
          <cell r="I7698">
            <v>0.51880000000000004</v>
          </cell>
          <cell r="J7698">
            <v>40085</v>
          </cell>
          <cell r="K7698">
            <v>41150</v>
          </cell>
          <cell r="L7698">
            <v>87750</v>
          </cell>
        </row>
        <row r="7699">
          <cell r="B7699">
            <v>6500000</v>
          </cell>
          <cell r="C7699">
            <v>40052</v>
          </cell>
          <cell r="F7699">
            <v>2929561.31</v>
          </cell>
          <cell r="G7699">
            <v>491109</v>
          </cell>
          <cell r="H7699">
            <v>41.5</v>
          </cell>
          <cell r="I7699">
            <v>0.41499999999999998</v>
          </cell>
          <cell r="J7699">
            <v>40085</v>
          </cell>
          <cell r="K7699">
            <v>40602</v>
          </cell>
          <cell r="L7699">
            <v>172250</v>
          </cell>
        </row>
        <row r="7700">
          <cell r="B7700">
            <v>10500000</v>
          </cell>
          <cell r="C7700">
            <v>40052</v>
          </cell>
          <cell r="F7700">
            <v>850332.02</v>
          </cell>
          <cell r="G7700">
            <v>1054538</v>
          </cell>
          <cell r="H7700">
            <v>35.94</v>
          </cell>
          <cell r="I7700">
            <v>0.3594</v>
          </cell>
          <cell r="J7700">
            <v>40085</v>
          </cell>
          <cell r="K7700">
            <v>40419</v>
          </cell>
          <cell r="L7700">
            <v>278250</v>
          </cell>
        </row>
        <row r="7701">
          <cell r="B7701">
            <v>10500000</v>
          </cell>
          <cell r="C7701">
            <v>40052</v>
          </cell>
          <cell r="E7701" t="str">
            <v>P</v>
          </cell>
          <cell r="F7701">
            <v>8045519.7199999997</v>
          </cell>
          <cell r="G7701">
            <v>620221</v>
          </cell>
          <cell r="H7701">
            <v>36.04</v>
          </cell>
          <cell r="I7701">
            <v>0.3604</v>
          </cell>
          <cell r="J7701">
            <v>40085</v>
          </cell>
          <cell r="K7701">
            <v>40784</v>
          </cell>
          <cell r="L7701">
            <v>278775</v>
          </cell>
        </row>
        <row r="7702">
          <cell r="B7702">
            <v>20000000</v>
          </cell>
          <cell r="C7702">
            <v>40052</v>
          </cell>
          <cell r="D7702" t="str">
            <v>A</v>
          </cell>
          <cell r="E7702" t="str">
            <v>T</v>
          </cell>
          <cell r="F7702">
            <v>22086293.190000001</v>
          </cell>
          <cell r="G7702">
            <v>915507</v>
          </cell>
          <cell r="H7702">
            <v>35.950000000000003</v>
          </cell>
          <cell r="I7702">
            <v>0.35950000000000004</v>
          </cell>
          <cell r="J7702">
            <v>40085</v>
          </cell>
          <cell r="K7702">
            <v>41150</v>
          </cell>
          <cell r="L7702">
            <v>390000</v>
          </cell>
        </row>
        <row r="7703">
          <cell r="B7703">
            <v>10500000</v>
          </cell>
          <cell r="C7703">
            <v>40052</v>
          </cell>
          <cell r="F7703">
            <v>7111498.5499999998</v>
          </cell>
          <cell r="G7703">
            <v>620221</v>
          </cell>
          <cell r="H7703">
            <v>36.04</v>
          </cell>
          <cell r="I7703">
            <v>0.3604</v>
          </cell>
          <cell r="J7703">
            <v>40085</v>
          </cell>
          <cell r="K7703">
            <v>40784</v>
          </cell>
          <cell r="L7703">
            <v>278775</v>
          </cell>
        </row>
        <row r="7704">
          <cell r="B7704">
            <v>5000000</v>
          </cell>
          <cell r="C7704">
            <v>40052</v>
          </cell>
          <cell r="F7704">
            <v>3626615.18</v>
          </cell>
          <cell r="G7704">
            <v>318326</v>
          </cell>
          <cell r="H7704">
            <v>44.54</v>
          </cell>
          <cell r="I7704">
            <v>0.44540000000000002</v>
          </cell>
          <cell r="J7704">
            <v>40085</v>
          </cell>
          <cell r="K7704">
            <v>40784</v>
          </cell>
          <cell r="L7704">
            <v>132750</v>
          </cell>
        </row>
        <row r="7705">
          <cell r="B7705">
            <v>12000000</v>
          </cell>
          <cell r="C7705">
            <v>40052</v>
          </cell>
          <cell r="E7705" t="str">
            <v>Q</v>
          </cell>
          <cell r="F7705">
            <v>10800656.82</v>
          </cell>
          <cell r="G7705">
            <v>612429</v>
          </cell>
          <cell r="H7705">
            <v>36.03</v>
          </cell>
          <cell r="I7705">
            <v>0.36030000000000001</v>
          </cell>
          <cell r="J7705">
            <v>40085</v>
          </cell>
          <cell r="K7705">
            <v>40968</v>
          </cell>
          <cell r="L7705">
            <v>294000</v>
          </cell>
        </row>
        <row r="7706">
          <cell r="B7706">
            <v>6000000</v>
          </cell>
          <cell r="C7706">
            <v>40052</v>
          </cell>
          <cell r="F7706">
            <v>2712495.36</v>
          </cell>
          <cell r="G7706">
            <v>453332</v>
          </cell>
          <cell r="H7706">
            <v>41.5</v>
          </cell>
          <cell r="I7706">
            <v>0.41499999999999998</v>
          </cell>
          <cell r="J7706">
            <v>40085</v>
          </cell>
          <cell r="K7706">
            <v>40602</v>
          </cell>
          <cell r="L7706">
            <v>159000</v>
          </cell>
        </row>
        <row r="7707">
          <cell r="B7707">
            <v>4200000</v>
          </cell>
          <cell r="C7707">
            <v>40052</v>
          </cell>
          <cell r="F7707">
            <v>1949478.14</v>
          </cell>
          <cell r="G7707">
            <v>317332</v>
          </cell>
          <cell r="H7707">
            <v>41.5</v>
          </cell>
          <cell r="I7707">
            <v>0.41499999999999998</v>
          </cell>
          <cell r="J7707">
            <v>40085</v>
          </cell>
          <cell r="K7707">
            <v>40602</v>
          </cell>
          <cell r="L7707">
            <v>111300</v>
          </cell>
        </row>
        <row r="7708">
          <cell r="B7708">
            <v>3000000</v>
          </cell>
          <cell r="C7708">
            <v>40052</v>
          </cell>
          <cell r="F7708">
            <v>1872104.07</v>
          </cell>
          <cell r="G7708">
            <v>190996</v>
          </cell>
          <cell r="H7708">
            <v>44.54</v>
          </cell>
          <cell r="I7708">
            <v>0.44540000000000002</v>
          </cell>
          <cell r="J7708">
            <v>40085</v>
          </cell>
          <cell r="K7708">
            <v>40784</v>
          </cell>
          <cell r="L7708">
            <v>79650</v>
          </cell>
        </row>
        <row r="7709">
          <cell r="B7709">
            <v>4000000</v>
          </cell>
          <cell r="C7709">
            <v>40052</v>
          </cell>
          <cell r="F7709">
            <v>2496448.2799999998</v>
          </cell>
          <cell r="G7709">
            <v>254661</v>
          </cell>
          <cell r="H7709">
            <v>44.54</v>
          </cell>
          <cell r="I7709">
            <v>0.44540000000000002</v>
          </cell>
          <cell r="J7709">
            <v>40085</v>
          </cell>
          <cell r="K7709">
            <v>40784</v>
          </cell>
          <cell r="L7709">
            <v>106200</v>
          </cell>
        </row>
        <row r="7710">
          <cell r="B7710">
            <v>2000000</v>
          </cell>
          <cell r="C7710">
            <v>40052</v>
          </cell>
          <cell r="F7710">
            <v>196122.88</v>
          </cell>
          <cell r="G7710">
            <v>203663</v>
          </cell>
          <cell r="H7710">
            <v>38.729999999999997</v>
          </cell>
          <cell r="I7710">
            <v>0.38729999999999998</v>
          </cell>
          <cell r="J7710">
            <v>40085</v>
          </cell>
          <cell r="K7710">
            <v>40419</v>
          </cell>
          <cell r="L7710">
            <v>53000</v>
          </cell>
        </row>
        <row r="7711">
          <cell r="B7711">
            <v>2000000</v>
          </cell>
          <cell r="C7711">
            <v>40052</v>
          </cell>
          <cell r="F7711">
            <v>501607.09</v>
          </cell>
          <cell r="G7711">
            <v>203663</v>
          </cell>
          <cell r="H7711">
            <v>38.729999999999997</v>
          </cell>
          <cell r="I7711">
            <v>0.38729999999999998</v>
          </cell>
          <cell r="J7711">
            <v>40085</v>
          </cell>
          <cell r="K7711">
            <v>40419</v>
          </cell>
          <cell r="L7711">
            <v>53000</v>
          </cell>
        </row>
        <row r="7712">
          <cell r="B7712">
            <v>6000000</v>
          </cell>
          <cell r="C7712">
            <v>40052</v>
          </cell>
          <cell r="F7712">
            <v>573308.28</v>
          </cell>
          <cell r="G7712">
            <v>610988</v>
          </cell>
          <cell r="H7712">
            <v>38.729999999999997</v>
          </cell>
          <cell r="I7712">
            <v>0.38729999999999998</v>
          </cell>
          <cell r="J7712">
            <v>40085</v>
          </cell>
          <cell r="K7712">
            <v>40419</v>
          </cell>
          <cell r="L7712">
            <v>159000</v>
          </cell>
        </row>
        <row r="7713">
          <cell r="B7713">
            <v>5800000</v>
          </cell>
          <cell r="C7713">
            <v>40052</v>
          </cell>
          <cell r="F7713">
            <v>3503397.95</v>
          </cell>
          <cell r="G7713">
            <v>322298</v>
          </cell>
          <cell r="H7713">
            <v>29.33</v>
          </cell>
          <cell r="I7713">
            <v>0.29330000000000001</v>
          </cell>
          <cell r="J7713">
            <v>40085</v>
          </cell>
          <cell r="K7713">
            <v>40784</v>
          </cell>
          <cell r="L7713">
            <v>95410</v>
          </cell>
        </row>
        <row r="7714">
          <cell r="B7714">
            <v>6000000</v>
          </cell>
          <cell r="C7714">
            <v>40052</v>
          </cell>
          <cell r="F7714">
            <v>5452395.9400000004</v>
          </cell>
          <cell r="G7714">
            <v>331674</v>
          </cell>
          <cell r="H7714">
            <v>51.88</v>
          </cell>
          <cell r="I7714">
            <v>0.51880000000000004</v>
          </cell>
          <cell r="J7714">
            <v>40085</v>
          </cell>
          <cell r="K7714">
            <v>41150</v>
          </cell>
          <cell r="L7714">
            <v>117000</v>
          </cell>
        </row>
        <row r="7715">
          <cell r="B7715">
            <v>13000000</v>
          </cell>
          <cell r="C7715">
            <v>40052</v>
          </cell>
          <cell r="F7715">
            <v>8025055.8200000003</v>
          </cell>
          <cell r="G7715">
            <v>767893</v>
          </cell>
          <cell r="H7715">
            <v>36.04</v>
          </cell>
          <cell r="I7715">
            <v>0.3604</v>
          </cell>
          <cell r="J7715">
            <v>40085</v>
          </cell>
          <cell r="K7715">
            <v>40784</v>
          </cell>
          <cell r="L7715">
            <v>345150</v>
          </cell>
        </row>
        <row r="7716">
          <cell r="B7716">
            <v>5000000</v>
          </cell>
          <cell r="C7716">
            <v>40052</v>
          </cell>
          <cell r="F7716">
            <v>404259.84000000003</v>
          </cell>
          <cell r="G7716">
            <v>509157</v>
          </cell>
          <cell r="H7716">
            <v>38.729999999999997</v>
          </cell>
          <cell r="I7716">
            <v>0.38729999999999998</v>
          </cell>
          <cell r="J7716">
            <v>40085</v>
          </cell>
          <cell r="K7716">
            <v>40419</v>
          </cell>
          <cell r="L7716">
            <v>132500</v>
          </cell>
        </row>
        <row r="7717">
          <cell r="B7717">
            <v>4000000</v>
          </cell>
          <cell r="C7717">
            <v>40052</v>
          </cell>
          <cell r="F7717">
            <v>2772436.98</v>
          </cell>
          <cell r="G7717">
            <v>254661</v>
          </cell>
          <cell r="H7717">
            <v>44.54</v>
          </cell>
          <cell r="I7717">
            <v>0.44540000000000002</v>
          </cell>
          <cell r="J7717">
            <v>40085</v>
          </cell>
          <cell r="K7717">
            <v>40784</v>
          </cell>
          <cell r="L7717">
            <v>106200</v>
          </cell>
        </row>
        <row r="7718">
          <cell r="B7718">
            <v>4000000</v>
          </cell>
          <cell r="C7718">
            <v>40052</v>
          </cell>
          <cell r="F7718">
            <v>372803.93</v>
          </cell>
          <cell r="G7718">
            <v>407325</v>
          </cell>
          <cell r="H7718">
            <v>38.729999999999997</v>
          </cell>
          <cell r="I7718">
            <v>0.38729999999999998</v>
          </cell>
          <cell r="J7718">
            <v>40085</v>
          </cell>
          <cell r="K7718">
            <v>40419</v>
          </cell>
          <cell r="L7718">
            <v>106000</v>
          </cell>
        </row>
        <row r="7719">
          <cell r="B7719">
            <v>2000000</v>
          </cell>
          <cell r="C7719">
            <v>40052</v>
          </cell>
          <cell r="F7719">
            <v>207952.21</v>
          </cell>
          <cell r="G7719">
            <v>203663</v>
          </cell>
          <cell r="H7719">
            <v>38.729999999999997</v>
          </cell>
          <cell r="I7719">
            <v>0.38729999999999998</v>
          </cell>
          <cell r="J7719">
            <v>40085</v>
          </cell>
          <cell r="K7719">
            <v>40419</v>
          </cell>
          <cell r="L7719">
            <v>53000</v>
          </cell>
        </row>
        <row r="7720">
          <cell r="B7720">
            <v>12000000</v>
          </cell>
          <cell r="C7720">
            <v>40052</v>
          </cell>
          <cell r="E7720" t="str">
            <v>P</v>
          </cell>
          <cell r="F7720">
            <v>9093723.5199999996</v>
          </cell>
          <cell r="G7720">
            <v>708824</v>
          </cell>
          <cell r="H7720">
            <v>36.04</v>
          </cell>
          <cell r="I7720">
            <v>0.3604</v>
          </cell>
          <cell r="J7720">
            <v>40085</v>
          </cell>
          <cell r="K7720">
            <v>40784</v>
          </cell>
          <cell r="L7720">
            <v>318600</v>
          </cell>
        </row>
        <row r="7721">
          <cell r="B7721">
            <v>10000000</v>
          </cell>
          <cell r="C7721">
            <v>40052</v>
          </cell>
          <cell r="F7721">
            <v>8287562.8700000001</v>
          </cell>
          <cell r="G7721">
            <v>552789</v>
          </cell>
          <cell r="H7721">
            <v>51.88</v>
          </cell>
          <cell r="I7721">
            <v>0.51880000000000004</v>
          </cell>
          <cell r="J7721">
            <v>40085</v>
          </cell>
          <cell r="K7721">
            <v>41150</v>
          </cell>
          <cell r="L7721">
            <v>195000</v>
          </cell>
        </row>
        <row r="7722">
          <cell r="B7722">
            <v>10000000</v>
          </cell>
          <cell r="C7722">
            <v>40052</v>
          </cell>
          <cell r="D7722" t="str">
            <v>A</v>
          </cell>
          <cell r="E7722" t="str">
            <v>S</v>
          </cell>
          <cell r="F7722">
            <v>11618756.42</v>
          </cell>
          <cell r="G7722">
            <v>552789</v>
          </cell>
          <cell r="H7722">
            <v>51.88</v>
          </cell>
          <cell r="I7722">
            <v>0.51880000000000004</v>
          </cell>
          <cell r="J7722">
            <v>40085</v>
          </cell>
          <cell r="K7722">
            <v>41150</v>
          </cell>
          <cell r="L7722">
            <v>195000</v>
          </cell>
        </row>
        <row r="7723">
          <cell r="B7723">
            <v>5000000</v>
          </cell>
          <cell r="C7723">
            <v>40052</v>
          </cell>
          <cell r="F7723">
            <v>2990028.81</v>
          </cell>
          <cell r="G7723">
            <v>377777</v>
          </cell>
          <cell r="H7723">
            <v>41.5</v>
          </cell>
          <cell r="I7723">
            <v>0.41499999999999998</v>
          </cell>
          <cell r="J7723">
            <v>40085</v>
          </cell>
          <cell r="K7723">
            <v>40602</v>
          </cell>
          <cell r="L7723">
            <v>132500</v>
          </cell>
        </row>
        <row r="7724">
          <cell r="B7724">
            <v>10000000</v>
          </cell>
          <cell r="C7724">
            <v>40052</v>
          </cell>
          <cell r="F7724">
            <v>6334629.5</v>
          </cell>
          <cell r="G7724">
            <v>636651</v>
          </cell>
          <cell r="H7724">
            <v>44.54</v>
          </cell>
          <cell r="I7724">
            <v>0.44540000000000002</v>
          </cell>
          <cell r="J7724">
            <v>40085</v>
          </cell>
          <cell r="K7724">
            <v>40784</v>
          </cell>
          <cell r="L7724">
            <v>265500</v>
          </cell>
        </row>
        <row r="7725">
          <cell r="B7725">
            <v>4000000</v>
          </cell>
          <cell r="C7725">
            <v>40052</v>
          </cell>
          <cell r="F7725">
            <v>379884.74</v>
          </cell>
          <cell r="G7725">
            <v>407325</v>
          </cell>
          <cell r="H7725">
            <v>38.729999999999997</v>
          </cell>
          <cell r="I7725">
            <v>0.38729999999999998</v>
          </cell>
          <cell r="J7725">
            <v>40085</v>
          </cell>
          <cell r="K7725">
            <v>40419</v>
          </cell>
          <cell r="L7725">
            <v>106000</v>
          </cell>
        </row>
        <row r="7726">
          <cell r="B7726">
            <v>11000000</v>
          </cell>
          <cell r="C7726">
            <v>40052</v>
          </cell>
          <cell r="F7726">
            <v>7391307.7300000004</v>
          </cell>
          <cell r="G7726">
            <v>649755</v>
          </cell>
          <cell r="H7726">
            <v>36.04</v>
          </cell>
          <cell r="I7726">
            <v>0.3604</v>
          </cell>
          <cell r="J7726">
            <v>40085</v>
          </cell>
          <cell r="K7726">
            <v>40784</v>
          </cell>
          <cell r="L7726">
            <v>292050</v>
          </cell>
        </row>
        <row r="7727">
          <cell r="B7727">
            <v>3000000</v>
          </cell>
          <cell r="C7727">
            <v>40052</v>
          </cell>
          <cell r="F7727">
            <v>573846.30000000005</v>
          </cell>
          <cell r="G7727">
            <v>291695</v>
          </cell>
          <cell r="H7727">
            <v>29.48</v>
          </cell>
          <cell r="I7727">
            <v>0.29480000000000001</v>
          </cell>
          <cell r="J7727">
            <v>40085</v>
          </cell>
          <cell r="K7727">
            <v>40419</v>
          </cell>
          <cell r="L7727">
            <v>49200</v>
          </cell>
        </row>
        <row r="7728">
          <cell r="B7728">
            <v>3000000</v>
          </cell>
          <cell r="C7728">
            <v>40052</v>
          </cell>
          <cell r="F7728">
            <v>1275441.28</v>
          </cell>
          <cell r="G7728">
            <v>226666</v>
          </cell>
          <cell r="H7728">
            <v>41.5</v>
          </cell>
          <cell r="I7728">
            <v>0.41499999999999998</v>
          </cell>
          <cell r="J7728">
            <v>40085</v>
          </cell>
          <cell r="K7728">
            <v>40602</v>
          </cell>
          <cell r="L7728">
            <v>79500</v>
          </cell>
        </row>
        <row r="7729">
          <cell r="B7729">
            <v>10000000</v>
          </cell>
          <cell r="C7729">
            <v>40052</v>
          </cell>
          <cell r="E7729" t="str">
            <v>P</v>
          </cell>
          <cell r="F7729">
            <v>6382235.3899999997</v>
          </cell>
          <cell r="G7729">
            <v>755553</v>
          </cell>
          <cell r="H7729">
            <v>41.5</v>
          </cell>
          <cell r="I7729">
            <v>0.41499999999999998</v>
          </cell>
          <cell r="J7729">
            <v>40085</v>
          </cell>
          <cell r="K7729">
            <v>40602</v>
          </cell>
          <cell r="L7729">
            <v>265000</v>
          </cell>
        </row>
        <row r="7730">
          <cell r="B7730">
            <v>3000000</v>
          </cell>
          <cell r="C7730">
            <v>40052</v>
          </cell>
          <cell r="F7730">
            <v>1280683.32</v>
          </cell>
          <cell r="G7730">
            <v>226666</v>
          </cell>
          <cell r="H7730">
            <v>41.5</v>
          </cell>
          <cell r="I7730">
            <v>0.41499999999999998</v>
          </cell>
          <cell r="J7730">
            <v>40085</v>
          </cell>
          <cell r="K7730">
            <v>40602</v>
          </cell>
          <cell r="L7730">
            <v>79500</v>
          </cell>
        </row>
        <row r="7731">
          <cell r="B7731">
            <v>10000000</v>
          </cell>
          <cell r="C7731">
            <v>40052</v>
          </cell>
          <cell r="F7731">
            <v>6144422.8300000001</v>
          </cell>
          <cell r="G7731">
            <v>636651</v>
          </cell>
          <cell r="H7731">
            <v>44.54</v>
          </cell>
          <cell r="I7731">
            <v>0.44540000000000002</v>
          </cell>
          <cell r="J7731">
            <v>40085</v>
          </cell>
          <cell r="K7731">
            <v>40784</v>
          </cell>
          <cell r="L7731">
            <v>265500</v>
          </cell>
        </row>
        <row r="7732">
          <cell r="B7732">
            <v>3000000</v>
          </cell>
          <cell r="C7732">
            <v>40052</v>
          </cell>
          <cell r="D7732" t="str">
            <v>A</v>
          </cell>
          <cell r="E7732" t="str">
            <v>S</v>
          </cell>
          <cell r="F7732">
            <v>2024495.08</v>
          </cell>
          <cell r="G7732">
            <v>305494</v>
          </cell>
          <cell r="H7732">
            <v>38.729999999999997</v>
          </cell>
          <cell r="I7732">
            <v>0.38729999999999998</v>
          </cell>
          <cell r="J7732">
            <v>40085</v>
          </cell>
          <cell r="K7732">
            <v>40419</v>
          </cell>
          <cell r="L7732">
            <v>79500</v>
          </cell>
        </row>
        <row r="7733">
          <cell r="B7733">
            <v>5000000</v>
          </cell>
          <cell r="C7733">
            <v>40052</v>
          </cell>
          <cell r="E7733" t="str">
            <v>P</v>
          </cell>
          <cell r="F7733">
            <v>3081915.05</v>
          </cell>
          <cell r="G7733">
            <v>377777</v>
          </cell>
          <cell r="H7733">
            <v>41.5</v>
          </cell>
          <cell r="I7733">
            <v>0.41499999999999998</v>
          </cell>
          <cell r="J7733">
            <v>40085</v>
          </cell>
          <cell r="K7733">
            <v>40602</v>
          </cell>
          <cell r="L7733">
            <v>132500</v>
          </cell>
        </row>
        <row r="7734">
          <cell r="B7734">
            <v>4000000</v>
          </cell>
          <cell r="C7734">
            <v>40052</v>
          </cell>
          <cell r="E7734" t="str">
            <v>Q</v>
          </cell>
          <cell r="F7734">
            <v>3530602.05</v>
          </cell>
          <cell r="G7734">
            <v>254661</v>
          </cell>
          <cell r="H7734">
            <v>44.54</v>
          </cell>
          <cell r="I7734">
            <v>0.44540000000000002</v>
          </cell>
          <cell r="J7734">
            <v>40085</v>
          </cell>
          <cell r="K7734">
            <v>40784</v>
          </cell>
          <cell r="L7734">
            <v>106200</v>
          </cell>
        </row>
        <row r="7735">
          <cell r="B7735">
            <v>6000000</v>
          </cell>
          <cell r="C7735">
            <v>40052</v>
          </cell>
          <cell r="F7735">
            <v>4867993.8600000003</v>
          </cell>
          <cell r="G7735">
            <v>331674</v>
          </cell>
          <cell r="H7735">
            <v>51.88</v>
          </cell>
          <cell r="I7735">
            <v>0.51880000000000004</v>
          </cell>
          <cell r="J7735">
            <v>40085</v>
          </cell>
          <cell r="K7735">
            <v>41150</v>
          </cell>
          <cell r="L7735">
            <v>117000</v>
          </cell>
        </row>
        <row r="7736">
          <cell r="B7736">
            <v>4000000</v>
          </cell>
          <cell r="C7736">
            <v>40052</v>
          </cell>
          <cell r="F7736">
            <v>2500899.0099999998</v>
          </cell>
          <cell r="G7736">
            <v>254661</v>
          </cell>
          <cell r="H7736">
            <v>44.54</v>
          </cell>
          <cell r="I7736">
            <v>0.44540000000000002</v>
          </cell>
          <cell r="J7736">
            <v>40085</v>
          </cell>
          <cell r="K7736">
            <v>40784</v>
          </cell>
          <cell r="L7736">
            <v>106200</v>
          </cell>
        </row>
        <row r="7737">
          <cell r="B7737">
            <v>5000000</v>
          </cell>
          <cell r="C7737">
            <v>40053</v>
          </cell>
          <cell r="E7737" t="str">
            <v>P</v>
          </cell>
          <cell r="F7737">
            <v>1747220.04</v>
          </cell>
          <cell r="G7737">
            <v>509157</v>
          </cell>
          <cell r="H7737">
            <v>38.729999999999997</v>
          </cell>
          <cell r="I7737">
            <v>0.38729999999999998</v>
          </cell>
          <cell r="J7737">
            <v>40088</v>
          </cell>
          <cell r="K7737">
            <v>40423</v>
          </cell>
          <cell r="L7737">
            <v>132500</v>
          </cell>
        </row>
        <row r="7738">
          <cell r="B7738">
            <v>5500000</v>
          </cell>
          <cell r="C7738">
            <v>40053</v>
          </cell>
          <cell r="E7738" t="str">
            <v>P</v>
          </cell>
          <cell r="F7738">
            <v>2041398.83</v>
          </cell>
          <cell r="G7738">
            <v>560072</v>
          </cell>
          <cell r="H7738">
            <v>38.729999999999997</v>
          </cell>
          <cell r="I7738">
            <v>0.38729999999999998</v>
          </cell>
          <cell r="J7738">
            <v>40088</v>
          </cell>
          <cell r="K7738">
            <v>40423</v>
          </cell>
          <cell r="L7738">
            <v>145750</v>
          </cell>
        </row>
        <row r="7739">
          <cell r="B7739">
            <v>3000000</v>
          </cell>
          <cell r="C7739">
            <v>40053</v>
          </cell>
          <cell r="F7739">
            <v>197921.45</v>
          </cell>
          <cell r="G7739">
            <v>305494</v>
          </cell>
          <cell r="H7739">
            <v>38.729999999999997</v>
          </cell>
          <cell r="I7739">
            <v>0.38729999999999998</v>
          </cell>
          <cell r="J7739">
            <v>40088</v>
          </cell>
          <cell r="K7739">
            <v>40423</v>
          </cell>
          <cell r="L7739">
            <v>79500</v>
          </cell>
        </row>
        <row r="7740">
          <cell r="B7740">
            <v>5000000</v>
          </cell>
          <cell r="C7740">
            <v>40053</v>
          </cell>
          <cell r="F7740">
            <v>3501635.02</v>
          </cell>
          <cell r="G7740">
            <v>318326</v>
          </cell>
          <cell r="H7740">
            <v>44.54</v>
          </cell>
          <cell r="I7740">
            <v>0.44540000000000002</v>
          </cell>
          <cell r="J7740">
            <v>40088</v>
          </cell>
          <cell r="K7740">
            <v>40788</v>
          </cell>
          <cell r="L7740">
            <v>132750</v>
          </cell>
        </row>
        <row r="7741">
          <cell r="B7741">
            <v>12000000</v>
          </cell>
          <cell r="C7741">
            <v>40053</v>
          </cell>
          <cell r="F7741">
            <v>9880756.7599999998</v>
          </cell>
          <cell r="G7741">
            <v>549304</v>
          </cell>
          <cell r="H7741">
            <v>35.950000000000003</v>
          </cell>
          <cell r="I7741">
            <v>0.35950000000000004</v>
          </cell>
          <cell r="J7741">
            <v>40088</v>
          </cell>
          <cell r="K7741">
            <v>41154</v>
          </cell>
          <cell r="L7741">
            <v>234000</v>
          </cell>
        </row>
        <row r="7742">
          <cell r="B7742">
            <v>6000000</v>
          </cell>
          <cell r="C7742">
            <v>40053</v>
          </cell>
          <cell r="F7742">
            <v>572514.11</v>
          </cell>
          <cell r="G7742">
            <v>610988</v>
          </cell>
          <cell r="H7742">
            <v>38.729999999999997</v>
          </cell>
          <cell r="I7742">
            <v>0.38729999999999998</v>
          </cell>
          <cell r="J7742">
            <v>40088</v>
          </cell>
          <cell r="K7742">
            <v>40423</v>
          </cell>
          <cell r="L7742">
            <v>159000</v>
          </cell>
        </row>
        <row r="7743">
          <cell r="B7743">
            <v>15000000</v>
          </cell>
          <cell r="C7743">
            <v>40053</v>
          </cell>
          <cell r="F7743">
            <v>2075181.22</v>
          </cell>
          <cell r="G7743">
            <v>1506482</v>
          </cell>
          <cell r="H7743">
            <v>35.94</v>
          </cell>
          <cell r="I7743">
            <v>0.3594</v>
          </cell>
          <cell r="J7743">
            <v>40088</v>
          </cell>
          <cell r="K7743">
            <v>40423</v>
          </cell>
          <cell r="L7743">
            <v>397500</v>
          </cell>
        </row>
        <row r="7744">
          <cell r="B7744">
            <v>10000000</v>
          </cell>
          <cell r="C7744">
            <v>40053</v>
          </cell>
          <cell r="F7744">
            <v>8851379.6600000001</v>
          </cell>
          <cell r="G7744">
            <v>552789</v>
          </cell>
          <cell r="H7744">
            <v>51.88</v>
          </cell>
          <cell r="I7744">
            <v>0.51880000000000004</v>
          </cell>
          <cell r="J7744">
            <v>40088</v>
          </cell>
          <cell r="K7744">
            <v>41154</v>
          </cell>
          <cell r="L7744">
            <v>195000</v>
          </cell>
        </row>
        <row r="7745">
          <cell r="B7745">
            <v>8000000</v>
          </cell>
          <cell r="C7745">
            <v>40053</v>
          </cell>
          <cell r="F7745">
            <v>5596082.8799999999</v>
          </cell>
          <cell r="G7745">
            <v>509321</v>
          </cell>
          <cell r="H7745">
            <v>44.54</v>
          </cell>
          <cell r="I7745">
            <v>0.44540000000000002</v>
          </cell>
          <cell r="J7745">
            <v>40088</v>
          </cell>
          <cell r="K7745">
            <v>40788</v>
          </cell>
          <cell r="L7745">
            <v>212400</v>
          </cell>
        </row>
        <row r="7746">
          <cell r="B7746">
            <v>10000000</v>
          </cell>
          <cell r="C7746">
            <v>40053</v>
          </cell>
          <cell r="F7746">
            <v>5993757.9900000002</v>
          </cell>
          <cell r="G7746">
            <v>555686</v>
          </cell>
          <cell r="H7746">
            <v>29.33</v>
          </cell>
          <cell r="I7746">
            <v>0.29330000000000001</v>
          </cell>
          <cell r="J7746">
            <v>40088</v>
          </cell>
          <cell r="K7746">
            <v>40788</v>
          </cell>
          <cell r="L7746">
            <v>164500</v>
          </cell>
        </row>
        <row r="7747">
          <cell r="B7747">
            <v>10000000</v>
          </cell>
          <cell r="C7747">
            <v>40053</v>
          </cell>
          <cell r="F7747">
            <v>6396814.6100000003</v>
          </cell>
          <cell r="G7747">
            <v>555686</v>
          </cell>
          <cell r="H7747">
            <v>29.33</v>
          </cell>
          <cell r="I7747">
            <v>0.29330000000000001</v>
          </cell>
          <cell r="J7747">
            <v>40088</v>
          </cell>
          <cell r="K7747">
            <v>40788</v>
          </cell>
          <cell r="L7747">
            <v>164500</v>
          </cell>
        </row>
        <row r="7748">
          <cell r="B7748">
            <v>5500000</v>
          </cell>
          <cell r="C7748">
            <v>40053</v>
          </cell>
          <cell r="D7748" t="str">
            <v>A</v>
          </cell>
          <cell r="E7748" t="str">
            <v>R</v>
          </cell>
          <cell r="F7748">
            <v>5201770.59</v>
          </cell>
          <cell r="G7748">
            <v>350158</v>
          </cell>
          <cell r="H7748">
            <v>44.54</v>
          </cell>
          <cell r="I7748">
            <v>0.44540000000000002</v>
          </cell>
          <cell r="J7748">
            <v>40088</v>
          </cell>
          <cell r="K7748">
            <v>40788</v>
          </cell>
          <cell r="L7748">
            <v>146025</v>
          </cell>
        </row>
        <row r="7749">
          <cell r="B7749">
            <v>4800000</v>
          </cell>
          <cell r="C7749">
            <v>40053</v>
          </cell>
          <cell r="F7749">
            <v>3286097.65</v>
          </cell>
          <cell r="G7749">
            <v>305593</v>
          </cell>
          <cell r="H7749">
            <v>44.54</v>
          </cell>
          <cell r="I7749">
            <v>0.44540000000000002</v>
          </cell>
          <cell r="J7749">
            <v>40088</v>
          </cell>
          <cell r="K7749">
            <v>40788</v>
          </cell>
          <cell r="L7749">
            <v>127440</v>
          </cell>
        </row>
        <row r="7750">
          <cell r="B7750">
            <v>9000000</v>
          </cell>
          <cell r="C7750">
            <v>40053</v>
          </cell>
          <cell r="F7750">
            <v>879715.62</v>
          </cell>
          <cell r="G7750">
            <v>916482</v>
          </cell>
          <cell r="H7750">
            <v>38.729999999999997</v>
          </cell>
          <cell r="I7750">
            <v>0.38729999999999998</v>
          </cell>
          <cell r="J7750">
            <v>40088</v>
          </cell>
          <cell r="K7750">
            <v>40423</v>
          </cell>
          <cell r="L7750">
            <v>238500</v>
          </cell>
        </row>
        <row r="7751">
          <cell r="B7751">
            <v>20000000</v>
          </cell>
          <cell r="C7751">
            <v>40053</v>
          </cell>
          <cell r="F7751">
            <v>16740940.869999999</v>
          </cell>
          <cell r="G7751">
            <v>915507</v>
          </cell>
          <cell r="H7751">
            <v>35.950000000000003</v>
          </cell>
          <cell r="I7751">
            <v>0.35950000000000004</v>
          </cell>
          <cell r="J7751">
            <v>40088</v>
          </cell>
          <cell r="K7751">
            <v>41154</v>
          </cell>
          <cell r="L7751">
            <v>390000</v>
          </cell>
        </row>
        <row r="7752">
          <cell r="B7752">
            <v>80000000</v>
          </cell>
          <cell r="C7752">
            <v>40053</v>
          </cell>
          <cell r="F7752">
            <v>66543582.670000002</v>
          </cell>
          <cell r="G7752">
            <v>3662026</v>
          </cell>
          <cell r="H7752">
            <v>35.950000000000003</v>
          </cell>
          <cell r="I7752">
            <v>0.35950000000000004</v>
          </cell>
          <cell r="J7752">
            <v>40088</v>
          </cell>
          <cell r="K7752">
            <v>41154</v>
          </cell>
          <cell r="L7752">
            <v>1560000</v>
          </cell>
        </row>
        <row r="7753">
          <cell r="B7753">
            <v>4500000</v>
          </cell>
          <cell r="C7753">
            <v>40053</v>
          </cell>
          <cell r="F7753">
            <v>2323368.61</v>
          </cell>
          <cell r="G7753">
            <v>339999</v>
          </cell>
          <cell r="H7753">
            <v>41.5</v>
          </cell>
          <cell r="I7753">
            <v>0.41499999999999998</v>
          </cell>
          <cell r="J7753">
            <v>40088</v>
          </cell>
          <cell r="K7753">
            <v>40604</v>
          </cell>
          <cell r="L7753">
            <v>119250</v>
          </cell>
        </row>
        <row r="7754">
          <cell r="B7754">
            <v>14000000</v>
          </cell>
          <cell r="C7754">
            <v>40053</v>
          </cell>
          <cell r="F7754">
            <v>9483589.1600000001</v>
          </cell>
          <cell r="G7754">
            <v>826961</v>
          </cell>
          <cell r="H7754">
            <v>36.04</v>
          </cell>
          <cell r="I7754">
            <v>0.3604</v>
          </cell>
          <cell r="J7754">
            <v>40088</v>
          </cell>
          <cell r="K7754">
            <v>40788</v>
          </cell>
          <cell r="L7754">
            <v>371700</v>
          </cell>
        </row>
        <row r="7755">
          <cell r="B7755">
            <v>2000000</v>
          </cell>
          <cell r="C7755">
            <v>40053</v>
          </cell>
          <cell r="F7755">
            <v>317209.88</v>
          </cell>
          <cell r="G7755">
            <v>203663</v>
          </cell>
          <cell r="H7755">
            <v>38.729999999999997</v>
          </cell>
          <cell r="I7755">
            <v>0.38729999999999998</v>
          </cell>
          <cell r="J7755">
            <v>40088</v>
          </cell>
          <cell r="K7755">
            <v>40423</v>
          </cell>
          <cell r="L7755">
            <v>53000</v>
          </cell>
        </row>
        <row r="7756">
          <cell r="B7756">
            <v>16000000</v>
          </cell>
          <cell r="C7756">
            <v>40053</v>
          </cell>
          <cell r="F7756">
            <v>10869631.630000001</v>
          </cell>
          <cell r="G7756">
            <v>945098</v>
          </cell>
          <cell r="H7756">
            <v>36.04</v>
          </cell>
          <cell r="I7756">
            <v>0.3604</v>
          </cell>
          <cell r="J7756">
            <v>40088</v>
          </cell>
          <cell r="K7756">
            <v>40788</v>
          </cell>
          <cell r="L7756">
            <v>424800</v>
          </cell>
        </row>
        <row r="7757">
          <cell r="B7757">
            <v>5100000</v>
          </cell>
          <cell r="C7757">
            <v>40053</v>
          </cell>
          <cell r="F7757">
            <v>1015687.22</v>
          </cell>
          <cell r="G7757">
            <v>519340</v>
          </cell>
          <cell r="H7757">
            <v>38.729999999999997</v>
          </cell>
          <cell r="I7757">
            <v>0.38729999999999998</v>
          </cell>
          <cell r="J7757">
            <v>40088</v>
          </cell>
          <cell r="K7757">
            <v>40423</v>
          </cell>
          <cell r="L7757">
            <v>135150</v>
          </cell>
        </row>
        <row r="7758">
          <cell r="B7758">
            <v>4000000</v>
          </cell>
          <cell r="C7758">
            <v>40053</v>
          </cell>
          <cell r="F7758">
            <v>893440.38</v>
          </cell>
          <cell r="G7758">
            <v>407325</v>
          </cell>
          <cell r="H7758">
            <v>38.729999999999997</v>
          </cell>
          <cell r="I7758">
            <v>0.38729999999999998</v>
          </cell>
          <cell r="J7758">
            <v>40088</v>
          </cell>
          <cell r="K7758">
            <v>40423</v>
          </cell>
          <cell r="L7758">
            <v>106000</v>
          </cell>
        </row>
        <row r="7759">
          <cell r="B7759">
            <v>3000000</v>
          </cell>
          <cell r="C7759">
            <v>40053</v>
          </cell>
          <cell r="F7759">
            <v>1556719.61</v>
          </cell>
          <cell r="G7759">
            <v>226666</v>
          </cell>
          <cell r="H7759">
            <v>41.5</v>
          </cell>
          <cell r="I7759">
            <v>0.41499999999999998</v>
          </cell>
          <cell r="J7759">
            <v>40088</v>
          </cell>
          <cell r="K7759">
            <v>40604</v>
          </cell>
          <cell r="L7759">
            <v>79500</v>
          </cell>
        </row>
        <row r="7760">
          <cell r="B7760">
            <v>4000000</v>
          </cell>
          <cell r="C7760">
            <v>40053</v>
          </cell>
          <cell r="F7760">
            <v>2735439.75</v>
          </cell>
          <cell r="G7760">
            <v>254661</v>
          </cell>
          <cell r="H7760">
            <v>44.54</v>
          </cell>
          <cell r="I7760">
            <v>0.44540000000000002</v>
          </cell>
          <cell r="J7760">
            <v>40088</v>
          </cell>
          <cell r="K7760">
            <v>40788</v>
          </cell>
          <cell r="L7760">
            <v>106200</v>
          </cell>
        </row>
        <row r="7761">
          <cell r="B7761">
            <v>4000000</v>
          </cell>
          <cell r="C7761">
            <v>40053</v>
          </cell>
          <cell r="E7761" t="str">
            <v>R</v>
          </cell>
          <cell r="F7761">
            <v>3279642.88</v>
          </cell>
          <cell r="G7761">
            <v>302221</v>
          </cell>
          <cell r="H7761">
            <v>41.5</v>
          </cell>
          <cell r="I7761">
            <v>0.41499999999999998</v>
          </cell>
          <cell r="J7761">
            <v>40088</v>
          </cell>
          <cell r="K7761">
            <v>40604</v>
          </cell>
          <cell r="L7761">
            <v>106000</v>
          </cell>
        </row>
        <row r="7762">
          <cell r="B7762">
            <v>5400000</v>
          </cell>
          <cell r="C7762">
            <v>40053</v>
          </cell>
          <cell r="E7762" t="str">
            <v>R</v>
          </cell>
          <cell r="F7762">
            <v>4890686.9800000004</v>
          </cell>
          <cell r="G7762">
            <v>407999</v>
          </cell>
          <cell r="H7762">
            <v>41.5</v>
          </cell>
          <cell r="I7762">
            <v>0.41499999999999998</v>
          </cell>
          <cell r="J7762">
            <v>40088</v>
          </cell>
          <cell r="K7762">
            <v>40604</v>
          </cell>
          <cell r="L7762">
            <v>143100</v>
          </cell>
        </row>
        <row r="7763">
          <cell r="B7763">
            <v>5000000</v>
          </cell>
          <cell r="C7763">
            <v>40053</v>
          </cell>
          <cell r="F7763">
            <v>2668397.39</v>
          </cell>
          <cell r="G7763">
            <v>377777</v>
          </cell>
          <cell r="H7763">
            <v>41.5</v>
          </cell>
          <cell r="I7763">
            <v>0.41499999999999998</v>
          </cell>
          <cell r="J7763">
            <v>40088</v>
          </cell>
          <cell r="K7763">
            <v>40604</v>
          </cell>
          <cell r="L7763">
            <v>132500</v>
          </cell>
        </row>
        <row r="7764">
          <cell r="B7764">
            <v>18000000</v>
          </cell>
          <cell r="C7764">
            <v>40053</v>
          </cell>
          <cell r="F7764">
            <v>14148691.92</v>
          </cell>
          <cell r="G7764">
            <v>823956</v>
          </cell>
          <cell r="H7764">
            <v>35.950000000000003</v>
          </cell>
          <cell r="I7764">
            <v>0.35950000000000004</v>
          </cell>
          <cell r="J7764">
            <v>40088</v>
          </cell>
          <cell r="K7764">
            <v>41154</v>
          </cell>
          <cell r="L7764">
            <v>351000</v>
          </cell>
        </row>
        <row r="7765">
          <cell r="B7765">
            <v>5800000</v>
          </cell>
          <cell r="C7765">
            <v>40053</v>
          </cell>
          <cell r="F7765">
            <v>3624139.66</v>
          </cell>
          <cell r="G7765">
            <v>369258</v>
          </cell>
          <cell r="H7765">
            <v>44.54</v>
          </cell>
          <cell r="I7765">
            <v>0.44540000000000002</v>
          </cell>
          <cell r="J7765">
            <v>40088</v>
          </cell>
          <cell r="K7765">
            <v>40788</v>
          </cell>
          <cell r="L7765">
            <v>153990</v>
          </cell>
        </row>
        <row r="7766">
          <cell r="B7766">
            <v>10000000</v>
          </cell>
          <cell r="C7766">
            <v>40053</v>
          </cell>
          <cell r="F7766">
            <v>5198150.07</v>
          </cell>
          <cell r="G7766">
            <v>755553</v>
          </cell>
          <cell r="H7766">
            <v>41.5</v>
          </cell>
          <cell r="I7766">
            <v>0.41499999999999998</v>
          </cell>
          <cell r="J7766">
            <v>40088</v>
          </cell>
          <cell r="K7766">
            <v>40604</v>
          </cell>
          <cell r="L7766">
            <v>265000</v>
          </cell>
        </row>
        <row r="7767">
          <cell r="B7767">
            <v>5000000</v>
          </cell>
          <cell r="C7767">
            <v>40053</v>
          </cell>
          <cell r="F7767">
            <v>1121156.8600000001</v>
          </cell>
          <cell r="G7767">
            <v>509157</v>
          </cell>
          <cell r="H7767">
            <v>38.729999999999997</v>
          </cell>
          <cell r="I7767">
            <v>0.38729999999999998</v>
          </cell>
          <cell r="J7767">
            <v>40088</v>
          </cell>
          <cell r="K7767">
            <v>40423</v>
          </cell>
          <cell r="L7767">
            <v>132500</v>
          </cell>
        </row>
        <row r="7768">
          <cell r="B7768">
            <v>7000000</v>
          </cell>
          <cell r="C7768">
            <v>40053</v>
          </cell>
          <cell r="F7768">
            <v>1384587.51</v>
          </cell>
          <cell r="G7768">
            <v>712819</v>
          </cell>
          <cell r="H7768">
            <v>38.729999999999997</v>
          </cell>
          <cell r="I7768">
            <v>0.38729999999999998</v>
          </cell>
          <cell r="J7768">
            <v>40088</v>
          </cell>
          <cell r="K7768">
            <v>40423</v>
          </cell>
          <cell r="L7768">
            <v>185500</v>
          </cell>
        </row>
        <row r="7769">
          <cell r="B7769">
            <v>11500000</v>
          </cell>
          <cell r="C7769">
            <v>40053</v>
          </cell>
          <cell r="F7769">
            <v>7807222.0499999998</v>
          </cell>
          <cell r="G7769">
            <v>679290</v>
          </cell>
          <cell r="H7769">
            <v>36.04</v>
          </cell>
          <cell r="I7769">
            <v>0.3604</v>
          </cell>
          <cell r="J7769">
            <v>40088</v>
          </cell>
          <cell r="K7769">
            <v>40788</v>
          </cell>
          <cell r="L7769">
            <v>305325</v>
          </cell>
        </row>
        <row r="7770">
          <cell r="B7770">
            <v>10000000</v>
          </cell>
          <cell r="C7770">
            <v>40053</v>
          </cell>
          <cell r="F7770">
            <v>7967189.5599999996</v>
          </cell>
          <cell r="G7770">
            <v>583344</v>
          </cell>
          <cell r="H7770">
            <v>48.86</v>
          </cell>
          <cell r="I7770">
            <v>0.48859999999999998</v>
          </cell>
          <cell r="J7770">
            <v>40088</v>
          </cell>
          <cell r="K7770">
            <v>40970</v>
          </cell>
          <cell r="L7770">
            <v>245000</v>
          </cell>
        </row>
        <row r="7771">
          <cell r="B7771">
            <v>7500000</v>
          </cell>
          <cell r="C7771">
            <v>40053</v>
          </cell>
          <cell r="F7771">
            <v>3919719.73</v>
          </cell>
          <cell r="G7771">
            <v>566665</v>
          </cell>
          <cell r="H7771">
            <v>41.5</v>
          </cell>
          <cell r="I7771">
            <v>0.41499999999999998</v>
          </cell>
          <cell r="J7771">
            <v>40088</v>
          </cell>
          <cell r="K7771">
            <v>40604</v>
          </cell>
          <cell r="L7771">
            <v>198750</v>
          </cell>
        </row>
        <row r="7772">
          <cell r="B7772">
            <v>6000000</v>
          </cell>
          <cell r="C7772">
            <v>40053</v>
          </cell>
          <cell r="E7772" t="str">
            <v>P</v>
          </cell>
          <cell r="F7772">
            <v>1863629.38</v>
          </cell>
          <cell r="G7772">
            <v>610988</v>
          </cell>
          <cell r="H7772">
            <v>38.729999999999997</v>
          </cell>
          <cell r="I7772">
            <v>0.38729999999999998</v>
          </cell>
          <cell r="J7772">
            <v>40088</v>
          </cell>
          <cell r="K7772">
            <v>40423</v>
          </cell>
          <cell r="L7772">
            <v>159000</v>
          </cell>
        </row>
        <row r="7773">
          <cell r="B7773">
            <v>13000000</v>
          </cell>
          <cell r="C7773">
            <v>40053</v>
          </cell>
          <cell r="F7773">
            <v>6515372.6799999997</v>
          </cell>
          <cell r="G7773">
            <v>945813</v>
          </cell>
          <cell r="H7773">
            <v>36.090000000000003</v>
          </cell>
          <cell r="I7773">
            <v>0.36090000000000005</v>
          </cell>
          <cell r="J7773">
            <v>40088</v>
          </cell>
          <cell r="K7773">
            <v>40604</v>
          </cell>
          <cell r="L7773">
            <v>344500</v>
          </cell>
        </row>
        <row r="7774">
          <cell r="B7774">
            <v>13000000</v>
          </cell>
          <cell r="C7774">
            <v>40053</v>
          </cell>
          <cell r="D7774" t="str">
            <v>A</v>
          </cell>
          <cell r="E7774" t="str">
            <v>T</v>
          </cell>
          <cell r="F7774">
            <v>10550344.18</v>
          </cell>
          <cell r="G7774">
            <v>1305618</v>
          </cell>
          <cell r="H7774">
            <v>35.94</v>
          </cell>
          <cell r="I7774">
            <v>0.3594</v>
          </cell>
          <cell r="J7774">
            <v>40088</v>
          </cell>
          <cell r="K7774">
            <v>40423</v>
          </cell>
          <cell r="L7774">
            <v>344500</v>
          </cell>
        </row>
        <row r="7775">
          <cell r="B7775">
            <v>2000000</v>
          </cell>
          <cell r="C7775">
            <v>40053</v>
          </cell>
          <cell r="F7775">
            <v>314313.78000000003</v>
          </cell>
          <cell r="G7775">
            <v>203663</v>
          </cell>
          <cell r="H7775">
            <v>38.729999999999997</v>
          </cell>
          <cell r="I7775">
            <v>0.38729999999999998</v>
          </cell>
          <cell r="J7775">
            <v>40088</v>
          </cell>
          <cell r="K7775">
            <v>40423</v>
          </cell>
          <cell r="L7775">
            <v>53000</v>
          </cell>
        </row>
        <row r="7776">
          <cell r="B7776">
            <v>3000000</v>
          </cell>
          <cell r="C7776">
            <v>40053</v>
          </cell>
          <cell r="F7776">
            <v>602021.65</v>
          </cell>
          <cell r="G7776">
            <v>305494</v>
          </cell>
          <cell r="H7776">
            <v>38.729999999999997</v>
          </cell>
          <cell r="I7776">
            <v>0.38729999999999998</v>
          </cell>
          <cell r="J7776">
            <v>40088</v>
          </cell>
          <cell r="K7776">
            <v>40423</v>
          </cell>
          <cell r="L7776">
            <v>79500</v>
          </cell>
        </row>
        <row r="7777">
          <cell r="B7777">
            <v>12000000</v>
          </cell>
          <cell r="C7777">
            <v>40053</v>
          </cell>
          <cell r="F7777">
            <v>5253499.5599999996</v>
          </cell>
          <cell r="G7777">
            <v>833461</v>
          </cell>
          <cell r="H7777">
            <v>29.57</v>
          </cell>
          <cell r="I7777">
            <v>0.29570000000000002</v>
          </cell>
          <cell r="J7777">
            <v>40088</v>
          </cell>
          <cell r="K7777">
            <v>40604</v>
          </cell>
          <cell r="L7777">
            <v>196800</v>
          </cell>
        </row>
        <row r="7778">
          <cell r="B7778">
            <v>5000000</v>
          </cell>
          <cell r="C7778">
            <v>40053</v>
          </cell>
          <cell r="F7778">
            <v>2738100</v>
          </cell>
          <cell r="G7778">
            <v>377777</v>
          </cell>
          <cell r="H7778">
            <v>41.5</v>
          </cell>
          <cell r="I7778">
            <v>0.41499999999999998</v>
          </cell>
          <cell r="J7778">
            <v>40088</v>
          </cell>
          <cell r="K7778">
            <v>40604</v>
          </cell>
          <cell r="L7778">
            <v>132500</v>
          </cell>
        </row>
        <row r="7779">
          <cell r="B7779">
            <v>12000000</v>
          </cell>
          <cell r="C7779">
            <v>40053</v>
          </cell>
          <cell r="F7779">
            <v>8547130.6199999992</v>
          </cell>
          <cell r="G7779">
            <v>708824</v>
          </cell>
          <cell r="H7779">
            <v>36.04</v>
          </cell>
          <cell r="I7779">
            <v>0.3604</v>
          </cell>
          <cell r="J7779">
            <v>40088</v>
          </cell>
          <cell r="K7779">
            <v>40788</v>
          </cell>
          <cell r="L7779">
            <v>318600</v>
          </cell>
        </row>
        <row r="7780">
          <cell r="B7780">
            <v>2000000</v>
          </cell>
          <cell r="C7780">
            <v>40053</v>
          </cell>
          <cell r="F7780">
            <v>525855.04</v>
          </cell>
          <cell r="G7780">
            <v>136910</v>
          </cell>
          <cell r="H7780">
            <v>27.56</v>
          </cell>
          <cell r="I7780">
            <v>0.27560000000000001</v>
          </cell>
          <cell r="J7780">
            <v>40088</v>
          </cell>
          <cell r="K7780">
            <v>40604</v>
          </cell>
          <cell r="L7780">
            <v>12800</v>
          </cell>
        </row>
        <row r="7781">
          <cell r="B7781">
            <v>4000000</v>
          </cell>
          <cell r="C7781">
            <v>40053</v>
          </cell>
          <cell r="D7781" t="str">
            <v>A</v>
          </cell>
          <cell r="F7781">
            <v>3030045.31</v>
          </cell>
          <cell r="G7781">
            <v>254661</v>
          </cell>
          <cell r="H7781">
            <v>44.54</v>
          </cell>
          <cell r="I7781">
            <v>0.44540000000000002</v>
          </cell>
          <cell r="J7781">
            <v>40088</v>
          </cell>
          <cell r="K7781">
            <v>40788</v>
          </cell>
          <cell r="L7781">
            <v>106200</v>
          </cell>
        </row>
        <row r="7782">
          <cell r="B7782">
            <v>6000000</v>
          </cell>
          <cell r="C7782">
            <v>40053</v>
          </cell>
          <cell r="E7782" t="str">
            <v>R</v>
          </cell>
          <cell r="F7782">
            <v>4697076.88</v>
          </cell>
          <cell r="G7782">
            <v>453332</v>
          </cell>
          <cell r="H7782">
            <v>41.5</v>
          </cell>
          <cell r="I7782">
            <v>0.41499999999999998</v>
          </cell>
          <cell r="J7782">
            <v>40088</v>
          </cell>
          <cell r="K7782">
            <v>40604</v>
          </cell>
          <cell r="L7782">
            <v>159000</v>
          </cell>
        </row>
        <row r="7783">
          <cell r="B7783">
            <v>5000000</v>
          </cell>
          <cell r="C7783">
            <v>40053</v>
          </cell>
          <cell r="F7783">
            <v>3493342.03</v>
          </cell>
          <cell r="G7783">
            <v>318326</v>
          </cell>
          <cell r="H7783">
            <v>44.54</v>
          </cell>
          <cell r="I7783">
            <v>0.44540000000000002</v>
          </cell>
          <cell r="J7783">
            <v>40088</v>
          </cell>
          <cell r="K7783">
            <v>40788</v>
          </cell>
          <cell r="L7783">
            <v>132750</v>
          </cell>
        </row>
        <row r="7784">
          <cell r="B7784">
            <v>10500000</v>
          </cell>
          <cell r="C7784">
            <v>40053</v>
          </cell>
          <cell r="E7784" t="str">
            <v>P</v>
          </cell>
          <cell r="F7784">
            <v>9128723.6999999993</v>
          </cell>
          <cell r="G7784">
            <v>480641</v>
          </cell>
          <cell r="H7784">
            <v>35.950000000000003</v>
          </cell>
          <cell r="I7784">
            <v>0.35950000000000004</v>
          </cell>
          <cell r="J7784">
            <v>40088</v>
          </cell>
          <cell r="K7784">
            <v>41154</v>
          </cell>
          <cell r="L7784">
            <v>204750</v>
          </cell>
        </row>
        <row r="7785">
          <cell r="B7785">
            <v>21000000</v>
          </cell>
          <cell r="C7785">
            <v>40053</v>
          </cell>
          <cell r="F7785">
            <v>17348563.82</v>
          </cell>
          <cell r="G7785">
            <v>961282</v>
          </cell>
          <cell r="H7785">
            <v>35.950000000000003</v>
          </cell>
          <cell r="I7785">
            <v>0.35950000000000004</v>
          </cell>
          <cell r="J7785">
            <v>40088</v>
          </cell>
          <cell r="K7785">
            <v>41154</v>
          </cell>
          <cell r="L7785">
            <v>409500</v>
          </cell>
        </row>
        <row r="7786">
          <cell r="B7786">
            <v>10000000</v>
          </cell>
          <cell r="C7786">
            <v>40053</v>
          </cell>
          <cell r="D7786" t="str">
            <v>A</v>
          </cell>
          <cell r="E7786" t="str">
            <v>S</v>
          </cell>
          <cell r="F7786">
            <v>10942541.710000001</v>
          </cell>
          <cell r="G7786">
            <v>583344</v>
          </cell>
          <cell r="H7786">
            <v>48.86</v>
          </cell>
          <cell r="I7786">
            <v>0.48859999999999998</v>
          </cell>
          <cell r="J7786">
            <v>40088</v>
          </cell>
          <cell r="K7786">
            <v>40970</v>
          </cell>
          <cell r="L7786">
            <v>245000</v>
          </cell>
        </row>
        <row r="7787">
          <cell r="B7787">
            <v>6300000</v>
          </cell>
          <cell r="C7787">
            <v>40053</v>
          </cell>
          <cell r="F7787">
            <v>3788693.56</v>
          </cell>
          <cell r="G7787">
            <v>350082</v>
          </cell>
          <cell r="H7787">
            <v>29.33</v>
          </cell>
          <cell r="I7787">
            <v>0.29330000000000001</v>
          </cell>
          <cell r="J7787">
            <v>40088</v>
          </cell>
          <cell r="K7787">
            <v>40788</v>
          </cell>
          <cell r="L7787">
            <v>103635</v>
          </cell>
        </row>
        <row r="7788">
          <cell r="B7788">
            <v>10000000</v>
          </cell>
          <cell r="C7788">
            <v>40053</v>
          </cell>
          <cell r="F7788">
            <v>8220027.2699999996</v>
          </cell>
          <cell r="G7788">
            <v>416776</v>
          </cell>
          <cell r="H7788">
            <v>28.58</v>
          </cell>
          <cell r="I7788">
            <v>0.2858</v>
          </cell>
          <cell r="J7788">
            <v>40088</v>
          </cell>
          <cell r="K7788">
            <v>41154</v>
          </cell>
          <cell r="L7788">
            <v>144000</v>
          </cell>
        </row>
        <row r="7789">
          <cell r="B7789">
            <v>6000000</v>
          </cell>
          <cell r="C7789">
            <v>40053</v>
          </cell>
          <cell r="F7789">
            <v>3772593.96</v>
          </cell>
          <cell r="G7789">
            <v>381991</v>
          </cell>
          <cell r="H7789">
            <v>44.54</v>
          </cell>
          <cell r="I7789">
            <v>0.44540000000000002</v>
          </cell>
          <cell r="J7789">
            <v>40088</v>
          </cell>
          <cell r="K7789">
            <v>40788</v>
          </cell>
          <cell r="L7789">
            <v>159300</v>
          </cell>
        </row>
        <row r="7790">
          <cell r="B7790">
            <v>5000000</v>
          </cell>
          <cell r="C7790">
            <v>40053</v>
          </cell>
          <cell r="F7790">
            <v>3196070.13</v>
          </cell>
          <cell r="G7790">
            <v>318326</v>
          </cell>
          <cell r="H7790">
            <v>44.54</v>
          </cell>
          <cell r="I7790">
            <v>0.44540000000000002</v>
          </cell>
          <cell r="J7790">
            <v>40088</v>
          </cell>
          <cell r="K7790">
            <v>40788</v>
          </cell>
          <cell r="L7790">
            <v>132750</v>
          </cell>
        </row>
        <row r="7791">
          <cell r="B7791">
            <v>5300000</v>
          </cell>
          <cell r="C7791">
            <v>40053</v>
          </cell>
          <cell r="F7791">
            <v>3172589.68</v>
          </cell>
          <cell r="G7791">
            <v>294514</v>
          </cell>
          <cell r="H7791">
            <v>29.33</v>
          </cell>
          <cell r="I7791">
            <v>0.29330000000000001</v>
          </cell>
          <cell r="J7791">
            <v>40088</v>
          </cell>
          <cell r="K7791">
            <v>40788</v>
          </cell>
          <cell r="L7791">
            <v>87185</v>
          </cell>
        </row>
        <row r="7792">
          <cell r="B7792">
            <v>3500000</v>
          </cell>
          <cell r="C7792">
            <v>40054</v>
          </cell>
          <cell r="F7792">
            <v>1849317.41</v>
          </cell>
          <cell r="G7792">
            <v>264444</v>
          </cell>
          <cell r="H7792">
            <v>41.5</v>
          </cell>
          <cell r="I7792">
            <v>0.41499999999999998</v>
          </cell>
          <cell r="J7792">
            <v>40088</v>
          </cell>
          <cell r="K7792">
            <v>40604</v>
          </cell>
          <cell r="L7792">
            <v>92750</v>
          </cell>
        </row>
        <row r="7793">
          <cell r="B7793">
            <v>7000000</v>
          </cell>
          <cell r="C7793">
            <v>40054</v>
          </cell>
          <cell r="F7793">
            <v>1359015.4</v>
          </cell>
          <cell r="G7793">
            <v>712819</v>
          </cell>
          <cell r="H7793">
            <v>38.729999999999997</v>
          </cell>
          <cell r="I7793">
            <v>0.38729999999999998</v>
          </cell>
          <cell r="J7793">
            <v>40088</v>
          </cell>
          <cell r="K7793">
            <v>40423</v>
          </cell>
          <cell r="L7793">
            <v>185500</v>
          </cell>
        </row>
        <row r="7794">
          <cell r="B7794">
            <v>4500000</v>
          </cell>
          <cell r="C7794">
            <v>40054</v>
          </cell>
          <cell r="F7794">
            <v>818546.25</v>
          </cell>
          <cell r="G7794">
            <v>458241</v>
          </cell>
          <cell r="H7794">
            <v>38.729999999999997</v>
          </cell>
          <cell r="I7794">
            <v>0.38729999999999998</v>
          </cell>
          <cell r="J7794">
            <v>40088</v>
          </cell>
          <cell r="K7794">
            <v>40423</v>
          </cell>
          <cell r="L7794">
            <v>119250</v>
          </cell>
        </row>
        <row r="7795">
          <cell r="B7795">
            <v>4500000</v>
          </cell>
          <cell r="C7795">
            <v>40054</v>
          </cell>
          <cell r="E7795" t="str">
            <v>P</v>
          </cell>
          <cell r="F7795">
            <v>1598209.16</v>
          </cell>
          <cell r="G7795">
            <v>458241</v>
          </cell>
          <cell r="H7795">
            <v>38.729999999999997</v>
          </cell>
          <cell r="I7795">
            <v>0.38729999999999998</v>
          </cell>
          <cell r="J7795">
            <v>40088</v>
          </cell>
          <cell r="K7795">
            <v>40423</v>
          </cell>
          <cell r="L7795">
            <v>119250</v>
          </cell>
        </row>
        <row r="7796">
          <cell r="B7796">
            <v>8000000</v>
          </cell>
          <cell r="C7796">
            <v>40054</v>
          </cell>
          <cell r="F7796">
            <v>5552644.6799999997</v>
          </cell>
          <cell r="G7796">
            <v>509321</v>
          </cell>
          <cell r="H7796">
            <v>44.54</v>
          </cell>
          <cell r="I7796">
            <v>0.44540000000000002</v>
          </cell>
          <cell r="J7796">
            <v>40088</v>
          </cell>
          <cell r="K7796">
            <v>40788</v>
          </cell>
          <cell r="L7796">
            <v>212400</v>
          </cell>
        </row>
        <row r="7797">
          <cell r="B7797">
            <v>8000000</v>
          </cell>
          <cell r="C7797">
            <v>40054</v>
          </cell>
          <cell r="F7797">
            <v>5614699.5499999998</v>
          </cell>
          <cell r="G7797">
            <v>509321</v>
          </cell>
          <cell r="H7797">
            <v>44.54</v>
          </cell>
          <cell r="I7797">
            <v>0.44540000000000002</v>
          </cell>
          <cell r="J7797">
            <v>40088</v>
          </cell>
          <cell r="K7797">
            <v>40788</v>
          </cell>
          <cell r="L7797">
            <v>212400</v>
          </cell>
        </row>
        <row r="7798">
          <cell r="B7798">
            <v>6000000</v>
          </cell>
          <cell r="C7798">
            <v>40054</v>
          </cell>
          <cell r="F7798">
            <v>495134.71999999997</v>
          </cell>
          <cell r="G7798">
            <v>610988</v>
          </cell>
          <cell r="H7798">
            <v>38.729999999999997</v>
          </cell>
          <cell r="I7798">
            <v>0.38729999999999998</v>
          </cell>
          <cell r="J7798">
            <v>40088</v>
          </cell>
          <cell r="K7798">
            <v>40423</v>
          </cell>
          <cell r="L7798">
            <v>159000</v>
          </cell>
        </row>
        <row r="7799">
          <cell r="B7799">
            <v>12000000</v>
          </cell>
          <cell r="C7799">
            <v>40054</v>
          </cell>
          <cell r="D7799" t="str">
            <v>A</v>
          </cell>
          <cell r="F7799">
            <v>10204905</v>
          </cell>
          <cell r="G7799">
            <v>549304</v>
          </cell>
          <cell r="H7799">
            <v>35.950000000000003</v>
          </cell>
          <cell r="I7799">
            <v>0.35950000000000004</v>
          </cell>
          <cell r="J7799">
            <v>40088</v>
          </cell>
          <cell r="K7799">
            <v>41154</v>
          </cell>
          <cell r="L7799">
            <v>234000</v>
          </cell>
        </row>
        <row r="7800">
          <cell r="B7800">
            <v>2000000</v>
          </cell>
          <cell r="C7800">
            <v>40054</v>
          </cell>
          <cell r="F7800">
            <v>391912.18</v>
          </cell>
          <cell r="G7800">
            <v>203663</v>
          </cell>
          <cell r="H7800">
            <v>38.729999999999997</v>
          </cell>
          <cell r="I7800">
            <v>0.38729999999999998</v>
          </cell>
          <cell r="J7800">
            <v>40088</v>
          </cell>
          <cell r="K7800">
            <v>40423</v>
          </cell>
          <cell r="L7800">
            <v>53000</v>
          </cell>
        </row>
        <row r="7801">
          <cell r="B7801">
            <v>4000000</v>
          </cell>
          <cell r="C7801">
            <v>40054</v>
          </cell>
          <cell r="F7801">
            <v>2772941.16</v>
          </cell>
          <cell r="G7801">
            <v>254661</v>
          </cell>
          <cell r="H7801">
            <v>44.54</v>
          </cell>
          <cell r="I7801">
            <v>0.44540000000000002</v>
          </cell>
          <cell r="J7801">
            <v>40088</v>
          </cell>
          <cell r="K7801">
            <v>40788</v>
          </cell>
          <cell r="L7801">
            <v>106200</v>
          </cell>
        </row>
        <row r="7802">
          <cell r="B7802">
            <v>5000000</v>
          </cell>
          <cell r="C7802">
            <v>40054</v>
          </cell>
          <cell r="F7802">
            <v>425769.4</v>
          </cell>
          <cell r="G7802">
            <v>509157</v>
          </cell>
          <cell r="H7802">
            <v>38.729999999999997</v>
          </cell>
          <cell r="I7802">
            <v>0.38729999999999998</v>
          </cell>
          <cell r="J7802">
            <v>40088</v>
          </cell>
          <cell r="K7802">
            <v>40423</v>
          </cell>
          <cell r="L7802">
            <v>132500</v>
          </cell>
        </row>
        <row r="7803">
          <cell r="B7803">
            <v>7000000</v>
          </cell>
          <cell r="C7803">
            <v>40054</v>
          </cell>
          <cell r="F7803">
            <v>4813609.78</v>
          </cell>
          <cell r="G7803">
            <v>445656</v>
          </cell>
          <cell r="H7803">
            <v>44.54</v>
          </cell>
          <cell r="I7803">
            <v>0.44540000000000002</v>
          </cell>
          <cell r="J7803">
            <v>40088</v>
          </cell>
          <cell r="K7803">
            <v>40788</v>
          </cell>
          <cell r="L7803">
            <v>185850</v>
          </cell>
        </row>
        <row r="7804">
          <cell r="B7804">
            <v>10000000</v>
          </cell>
          <cell r="C7804">
            <v>40054</v>
          </cell>
          <cell r="F7804">
            <v>4635951.43</v>
          </cell>
          <cell r="G7804">
            <v>755553</v>
          </cell>
          <cell r="H7804">
            <v>41.5</v>
          </cell>
          <cell r="I7804">
            <v>0.41499999999999998</v>
          </cell>
          <cell r="J7804">
            <v>40088</v>
          </cell>
          <cell r="K7804">
            <v>40604</v>
          </cell>
          <cell r="L7804">
            <v>265000</v>
          </cell>
        </row>
        <row r="7805">
          <cell r="B7805">
            <v>5000000</v>
          </cell>
          <cell r="C7805">
            <v>40054</v>
          </cell>
          <cell r="E7805" t="str">
            <v>P</v>
          </cell>
          <cell r="F7805">
            <v>3736947.71</v>
          </cell>
          <cell r="G7805">
            <v>277843</v>
          </cell>
          <cell r="H7805">
            <v>29.33</v>
          </cell>
          <cell r="I7805">
            <v>0.29330000000000001</v>
          </cell>
          <cell r="J7805">
            <v>40088</v>
          </cell>
          <cell r="K7805">
            <v>40788</v>
          </cell>
          <cell r="L7805">
            <v>82250</v>
          </cell>
        </row>
        <row r="7806">
          <cell r="B7806">
            <v>3500000</v>
          </cell>
          <cell r="C7806">
            <v>40054</v>
          </cell>
          <cell r="D7806" t="str">
            <v>A</v>
          </cell>
          <cell r="E7806" t="str">
            <v>S</v>
          </cell>
          <cell r="F7806">
            <v>2677884.94</v>
          </cell>
          <cell r="G7806">
            <v>356410</v>
          </cell>
          <cell r="H7806">
            <v>38.729999999999997</v>
          </cell>
          <cell r="I7806">
            <v>0.38729999999999998</v>
          </cell>
          <cell r="J7806">
            <v>40088</v>
          </cell>
          <cell r="K7806">
            <v>40423</v>
          </cell>
          <cell r="L7806">
            <v>92750</v>
          </cell>
        </row>
        <row r="7807">
          <cell r="B7807">
            <v>5800000</v>
          </cell>
          <cell r="C7807">
            <v>40054</v>
          </cell>
          <cell r="E7807" t="str">
            <v>P</v>
          </cell>
          <cell r="F7807">
            <v>4222963.8</v>
          </cell>
          <cell r="G7807">
            <v>322298</v>
          </cell>
          <cell r="H7807">
            <v>29.33</v>
          </cell>
          <cell r="I7807">
            <v>0.29330000000000001</v>
          </cell>
          <cell r="J7807">
            <v>40088</v>
          </cell>
          <cell r="K7807">
            <v>40788</v>
          </cell>
          <cell r="L7807">
            <v>95410</v>
          </cell>
        </row>
        <row r="7808">
          <cell r="B7808">
            <v>6000000</v>
          </cell>
          <cell r="C7808">
            <v>40054</v>
          </cell>
          <cell r="F7808">
            <v>5019882.9800000004</v>
          </cell>
          <cell r="G7808">
            <v>350007</v>
          </cell>
          <cell r="H7808">
            <v>48.86</v>
          </cell>
          <cell r="I7808">
            <v>0.48859999999999998</v>
          </cell>
          <cell r="J7808">
            <v>40088</v>
          </cell>
          <cell r="K7808">
            <v>40970</v>
          </cell>
          <cell r="L7808">
            <v>147000</v>
          </cell>
        </row>
        <row r="7809">
          <cell r="B7809">
            <v>8000000</v>
          </cell>
          <cell r="C7809">
            <v>40054</v>
          </cell>
          <cell r="E7809" t="str">
            <v>Q</v>
          </cell>
          <cell r="F7809">
            <v>6938492.25</v>
          </cell>
          <cell r="G7809">
            <v>509321</v>
          </cell>
          <cell r="H7809">
            <v>44.54</v>
          </cell>
          <cell r="I7809">
            <v>0.44540000000000002</v>
          </cell>
          <cell r="J7809">
            <v>40088</v>
          </cell>
          <cell r="K7809">
            <v>40788</v>
          </cell>
          <cell r="L7809">
            <v>212400</v>
          </cell>
        </row>
        <row r="7810">
          <cell r="B7810">
            <v>5000000</v>
          </cell>
          <cell r="C7810">
            <v>40054</v>
          </cell>
          <cell r="E7810" t="str">
            <v>P</v>
          </cell>
          <cell r="F7810">
            <v>3021907.91</v>
          </cell>
          <cell r="G7810">
            <v>377777</v>
          </cell>
          <cell r="H7810">
            <v>41.5</v>
          </cell>
          <cell r="I7810">
            <v>0.41499999999999998</v>
          </cell>
          <cell r="J7810">
            <v>40088</v>
          </cell>
          <cell r="K7810">
            <v>40604</v>
          </cell>
          <cell r="L7810">
            <v>132500</v>
          </cell>
        </row>
        <row r="7811">
          <cell r="B7811">
            <v>6000000</v>
          </cell>
          <cell r="C7811">
            <v>40054</v>
          </cell>
          <cell r="F7811">
            <v>2700601.4</v>
          </cell>
          <cell r="G7811">
            <v>416731</v>
          </cell>
          <cell r="H7811">
            <v>29.57</v>
          </cell>
          <cell r="I7811">
            <v>0.29570000000000002</v>
          </cell>
          <cell r="J7811">
            <v>40088</v>
          </cell>
          <cell r="K7811">
            <v>40604</v>
          </cell>
          <cell r="L7811">
            <v>98400</v>
          </cell>
        </row>
        <row r="7812">
          <cell r="B7812">
            <v>5500000</v>
          </cell>
          <cell r="C7812">
            <v>40054</v>
          </cell>
          <cell r="F7812">
            <v>3803256.51</v>
          </cell>
          <cell r="G7812">
            <v>350158</v>
          </cell>
          <cell r="H7812">
            <v>44.54</v>
          </cell>
          <cell r="I7812">
            <v>0.44540000000000002</v>
          </cell>
          <cell r="J7812">
            <v>40088</v>
          </cell>
          <cell r="K7812">
            <v>40788</v>
          </cell>
          <cell r="L7812">
            <v>146025</v>
          </cell>
        </row>
        <row r="7813">
          <cell r="B7813">
            <v>6000000</v>
          </cell>
          <cell r="C7813">
            <v>40054</v>
          </cell>
          <cell r="E7813" t="str">
            <v>P</v>
          </cell>
          <cell r="F7813">
            <v>5273047</v>
          </cell>
          <cell r="G7813">
            <v>381991</v>
          </cell>
          <cell r="H7813">
            <v>44.54</v>
          </cell>
          <cell r="I7813">
            <v>0.44540000000000002</v>
          </cell>
          <cell r="J7813">
            <v>40088</v>
          </cell>
          <cell r="K7813">
            <v>40788</v>
          </cell>
          <cell r="L7813">
            <v>159300</v>
          </cell>
        </row>
        <row r="7814">
          <cell r="B7814">
            <v>10500000</v>
          </cell>
          <cell r="C7814">
            <v>40054</v>
          </cell>
          <cell r="E7814" t="str">
            <v>P</v>
          </cell>
          <cell r="F7814">
            <v>3427663.92</v>
          </cell>
          <cell r="G7814">
            <v>1054538</v>
          </cell>
          <cell r="H7814">
            <v>35.94</v>
          </cell>
          <cell r="I7814">
            <v>0.3594</v>
          </cell>
          <cell r="J7814">
            <v>40088</v>
          </cell>
          <cell r="K7814">
            <v>40423</v>
          </cell>
          <cell r="L7814">
            <v>278250</v>
          </cell>
        </row>
        <row r="7815">
          <cell r="B7815">
            <v>32000000</v>
          </cell>
          <cell r="C7815">
            <v>40054</v>
          </cell>
          <cell r="F7815">
            <v>25035055.600000001</v>
          </cell>
          <cell r="G7815">
            <v>1464811</v>
          </cell>
          <cell r="H7815">
            <v>35.950000000000003</v>
          </cell>
          <cell r="I7815">
            <v>0.35950000000000004</v>
          </cell>
          <cell r="J7815">
            <v>40088</v>
          </cell>
          <cell r="K7815">
            <v>41154</v>
          </cell>
          <cell r="L7815">
            <v>624000</v>
          </cell>
        </row>
        <row r="7816">
          <cell r="B7816">
            <v>12000000</v>
          </cell>
          <cell r="C7816">
            <v>40054</v>
          </cell>
          <cell r="E7816" t="str">
            <v>P</v>
          </cell>
          <cell r="F7816">
            <v>6990906.1399999997</v>
          </cell>
          <cell r="G7816">
            <v>873058</v>
          </cell>
          <cell r="H7816">
            <v>36.090000000000003</v>
          </cell>
          <cell r="I7816">
            <v>0.36090000000000005</v>
          </cell>
          <cell r="J7816">
            <v>40088</v>
          </cell>
          <cell r="K7816">
            <v>40604</v>
          </cell>
          <cell r="L7816">
            <v>318000</v>
          </cell>
        </row>
        <row r="7817">
          <cell r="B7817">
            <v>5000000</v>
          </cell>
          <cell r="C7817">
            <v>40054</v>
          </cell>
          <cell r="F7817">
            <v>921819.48</v>
          </cell>
          <cell r="G7817">
            <v>486158</v>
          </cell>
          <cell r="H7817">
            <v>29.48</v>
          </cell>
          <cell r="I7817">
            <v>0.29480000000000001</v>
          </cell>
          <cell r="J7817">
            <v>40088</v>
          </cell>
          <cell r="K7817">
            <v>40423</v>
          </cell>
          <cell r="L7817">
            <v>82000</v>
          </cell>
        </row>
        <row r="7818">
          <cell r="B7818">
            <v>6500000</v>
          </cell>
          <cell r="C7818">
            <v>40054</v>
          </cell>
          <cell r="F7818">
            <v>4970639.7</v>
          </cell>
          <cell r="G7818">
            <v>283898</v>
          </cell>
          <cell r="H7818">
            <v>32.22</v>
          </cell>
          <cell r="I7818">
            <v>0.32219999999999999</v>
          </cell>
          <cell r="J7818">
            <v>40088</v>
          </cell>
          <cell r="K7818">
            <v>41154</v>
          </cell>
          <cell r="L7818">
            <v>158600</v>
          </cell>
        </row>
        <row r="7819">
          <cell r="B7819">
            <v>12000000</v>
          </cell>
          <cell r="C7819">
            <v>40054</v>
          </cell>
          <cell r="F7819">
            <v>7954254.71</v>
          </cell>
          <cell r="G7819">
            <v>690816</v>
          </cell>
          <cell r="H7819">
            <v>33.19</v>
          </cell>
          <cell r="I7819">
            <v>0.33189999999999997</v>
          </cell>
          <cell r="J7819">
            <v>40088</v>
          </cell>
          <cell r="K7819">
            <v>40788</v>
          </cell>
          <cell r="L7819">
            <v>317400</v>
          </cell>
        </row>
        <row r="7820">
          <cell r="B7820">
            <v>29000000</v>
          </cell>
          <cell r="C7820">
            <v>40054</v>
          </cell>
          <cell r="F7820">
            <v>22223933.07</v>
          </cell>
          <cell r="G7820">
            <v>1208650</v>
          </cell>
          <cell r="H7820">
            <v>28.58</v>
          </cell>
          <cell r="I7820">
            <v>0.2858</v>
          </cell>
          <cell r="J7820">
            <v>40088</v>
          </cell>
          <cell r="K7820">
            <v>41154</v>
          </cell>
          <cell r="L7820">
            <v>417600</v>
          </cell>
        </row>
        <row r="7821">
          <cell r="B7821">
            <v>10000000</v>
          </cell>
          <cell r="C7821">
            <v>40054</v>
          </cell>
          <cell r="F7821">
            <v>8180310.25</v>
          </cell>
          <cell r="G7821">
            <v>436767</v>
          </cell>
          <cell r="H7821">
            <v>32.22</v>
          </cell>
          <cell r="I7821">
            <v>0.32219999999999999</v>
          </cell>
          <cell r="J7821">
            <v>40088</v>
          </cell>
          <cell r="K7821">
            <v>41154</v>
          </cell>
          <cell r="L7821">
            <v>244000</v>
          </cell>
        </row>
        <row r="7822">
          <cell r="B7822">
            <v>8000000</v>
          </cell>
          <cell r="C7822">
            <v>40054</v>
          </cell>
          <cell r="F7822">
            <v>5654581.2800000003</v>
          </cell>
          <cell r="G7822">
            <v>509321</v>
          </cell>
          <cell r="H7822">
            <v>44.54</v>
          </cell>
          <cell r="I7822">
            <v>0.44540000000000002</v>
          </cell>
          <cell r="J7822">
            <v>40088</v>
          </cell>
          <cell r="K7822">
            <v>40788</v>
          </cell>
          <cell r="L7822">
            <v>212400</v>
          </cell>
        </row>
        <row r="7823">
          <cell r="B7823">
            <v>5000000</v>
          </cell>
          <cell r="C7823">
            <v>40054</v>
          </cell>
          <cell r="F7823">
            <v>975323.76</v>
          </cell>
          <cell r="G7823">
            <v>509157</v>
          </cell>
          <cell r="H7823">
            <v>38.729999999999997</v>
          </cell>
          <cell r="I7823">
            <v>0.38729999999999998</v>
          </cell>
          <cell r="J7823">
            <v>40088</v>
          </cell>
          <cell r="K7823">
            <v>40423</v>
          </cell>
          <cell r="L7823">
            <v>132500</v>
          </cell>
        </row>
        <row r="7824">
          <cell r="B7824">
            <v>5400000</v>
          </cell>
          <cell r="C7824">
            <v>40054</v>
          </cell>
          <cell r="F7824">
            <v>3345734.05</v>
          </cell>
          <cell r="G7824">
            <v>343792</v>
          </cell>
          <cell r="H7824">
            <v>44.54</v>
          </cell>
          <cell r="I7824">
            <v>0.44540000000000002</v>
          </cell>
          <cell r="J7824">
            <v>40088</v>
          </cell>
          <cell r="K7824">
            <v>40788</v>
          </cell>
          <cell r="L7824">
            <v>143370</v>
          </cell>
        </row>
        <row r="7825">
          <cell r="B7825">
            <v>5000000</v>
          </cell>
          <cell r="C7825">
            <v>40054</v>
          </cell>
          <cell r="E7825" t="str">
            <v>P</v>
          </cell>
          <cell r="F7825">
            <v>4416792.32</v>
          </cell>
          <cell r="G7825">
            <v>218384</v>
          </cell>
          <cell r="H7825">
            <v>32.22</v>
          </cell>
          <cell r="I7825">
            <v>0.32219999999999999</v>
          </cell>
          <cell r="J7825">
            <v>40088</v>
          </cell>
          <cell r="K7825">
            <v>41154</v>
          </cell>
          <cell r="L7825">
            <v>122000</v>
          </cell>
        </row>
        <row r="7826">
          <cell r="B7826">
            <v>5000000</v>
          </cell>
          <cell r="C7826">
            <v>40056</v>
          </cell>
          <cell r="F7826">
            <v>952654.98</v>
          </cell>
          <cell r="G7826">
            <v>509157</v>
          </cell>
          <cell r="H7826">
            <v>38.729999999999997</v>
          </cell>
          <cell r="I7826">
            <v>0.38729999999999998</v>
          </cell>
          <cell r="J7826">
            <v>40088</v>
          </cell>
          <cell r="K7826">
            <v>40423</v>
          </cell>
          <cell r="L7826">
            <v>132500</v>
          </cell>
        </row>
        <row r="7827">
          <cell r="B7827">
            <v>20000000</v>
          </cell>
          <cell r="C7827">
            <v>40056</v>
          </cell>
          <cell r="F7827">
            <v>15636582.82</v>
          </cell>
          <cell r="G7827">
            <v>915507</v>
          </cell>
          <cell r="H7827">
            <v>35.950000000000003</v>
          </cell>
          <cell r="I7827">
            <v>0.35950000000000004</v>
          </cell>
          <cell r="J7827">
            <v>40088</v>
          </cell>
          <cell r="K7827">
            <v>41154</v>
          </cell>
          <cell r="L7827">
            <v>390000</v>
          </cell>
        </row>
        <row r="7828">
          <cell r="B7828">
            <v>6000000</v>
          </cell>
          <cell r="C7828">
            <v>40056</v>
          </cell>
          <cell r="D7828" t="str">
            <v>A</v>
          </cell>
          <cell r="E7828" t="str">
            <v>S</v>
          </cell>
          <cell r="F7828">
            <v>7088777.4199999999</v>
          </cell>
          <cell r="G7828">
            <v>331674</v>
          </cell>
          <cell r="H7828">
            <v>51.88</v>
          </cell>
          <cell r="I7828">
            <v>0.51880000000000004</v>
          </cell>
          <cell r="J7828">
            <v>40088</v>
          </cell>
          <cell r="K7828">
            <v>41154</v>
          </cell>
          <cell r="L7828">
            <v>117000</v>
          </cell>
        </row>
        <row r="7829">
          <cell r="B7829">
            <v>12000000</v>
          </cell>
          <cell r="C7829">
            <v>40056</v>
          </cell>
          <cell r="F7829">
            <v>8002247.0800000001</v>
          </cell>
          <cell r="G7829">
            <v>708824</v>
          </cell>
          <cell r="H7829">
            <v>36.04</v>
          </cell>
          <cell r="I7829">
            <v>0.3604</v>
          </cell>
          <cell r="J7829">
            <v>40088</v>
          </cell>
          <cell r="K7829">
            <v>40788</v>
          </cell>
          <cell r="L7829">
            <v>318600</v>
          </cell>
        </row>
        <row r="7830">
          <cell r="B7830">
            <v>4000000</v>
          </cell>
          <cell r="C7830">
            <v>40056</v>
          </cell>
          <cell r="F7830">
            <v>2766218.76</v>
          </cell>
          <cell r="G7830">
            <v>254661</v>
          </cell>
          <cell r="H7830">
            <v>44.54</v>
          </cell>
          <cell r="I7830">
            <v>0.44540000000000002</v>
          </cell>
          <cell r="J7830">
            <v>40088</v>
          </cell>
          <cell r="K7830">
            <v>40788</v>
          </cell>
          <cell r="L7830">
            <v>106200</v>
          </cell>
        </row>
        <row r="7831">
          <cell r="B7831">
            <v>3000000</v>
          </cell>
          <cell r="C7831">
            <v>40056</v>
          </cell>
          <cell r="F7831">
            <v>1352729.95</v>
          </cell>
          <cell r="G7831">
            <v>226666</v>
          </cell>
          <cell r="H7831">
            <v>41.5</v>
          </cell>
          <cell r="I7831">
            <v>0.41499999999999998</v>
          </cell>
          <cell r="J7831">
            <v>40088</v>
          </cell>
          <cell r="K7831">
            <v>40604</v>
          </cell>
          <cell r="L7831">
            <v>79500</v>
          </cell>
        </row>
        <row r="7832">
          <cell r="B7832">
            <v>6000000</v>
          </cell>
          <cell r="C7832">
            <v>40056</v>
          </cell>
          <cell r="F7832">
            <v>4187048.03</v>
          </cell>
          <cell r="G7832">
            <v>333412</v>
          </cell>
          <cell r="H7832">
            <v>29.33</v>
          </cell>
          <cell r="I7832">
            <v>0.29330000000000001</v>
          </cell>
          <cell r="J7832">
            <v>40088</v>
          </cell>
          <cell r="K7832">
            <v>40788</v>
          </cell>
          <cell r="L7832">
            <v>98700</v>
          </cell>
        </row>
        <row r="7833">
          <cell r="B7833">
            <v>8000000</v>
          </cell>
          <cell r="C7833">
            <v>40056</v>
          </cell>
          <cell r="F7833">
            <v>3596155.63</v>
          </cell>
          <cell r="G7833">
            <v>604442</v>
          </cell>
          <cell r="H7833">
            <v>41.5</v>
          </cell>
          <cell r="I7833">
            <v>0.41499999999999998</v>
          </cell>
          <cell r="J7833">
            <v>40088</v>
          </cell>
          <cell r="K7833">
            <v>40604</v>
          </cell>
          <cell r="L7833">
            <v>212000</v>
          </cell>
        </row>
        <row r="7834">
          <cell r="B7834">
            <v>10000000</v>
          </cell>
          <cell r="C7834">
            <v>40056</v>
          </cell>
          <cell r="F7834">
            <v>7628425.2400000002</v>
          </cell>
          <cell r="G7834">
            <v>416776</v>
          </cell>
          <cell r="H7834">
            <v>28.58</v>
          </cell>
          <cell r="I7834">
            <v>0.2858</v>
          </cell>
          <cell r="J7834">
            <v>40088</v>
          </cell>
          <cell r="K7834">
            <v>41154</v>
          </cell>
          <cell r="L7834">
            <v>144000</v>
          </cell>
        </row>
        <row r="7835">
          <cell r="B7835">
            <v>3000000</v>
          </cell>
          <cell r="C7835">
            <v>40056</v>
          </cell>
          <cell r="F7835">
            <v>1580036.86</v>
          </cell>
          <cell r="G7835">
            <v>226666</v>
          </cell>
          <cell r="H7835">
            <v>41.5</v>
          </cell>
          <cell r="I7835">
            <v>0.41499999999999998</v>
          </cell>
          <cell r="J7835">
            <v>40088</v>
          </cell>
          <cell r="K7835">
            <v>40604</v>
          </cell>
          <cell r="L7835">
            <v>79500</v>
          </cell>
        </row>
        <row r="7836">
          <cell r="B7836">
            <v>10000000</v>
          </cell>
          <cell r="C7836">
            <v>40056</v>
          </cell>
          <cell r="F7836">
            <v>8102975.1900000004</v>
          </cell>
          <cell r="G7836">
            <v>436767</v>
          </cell>
          <cell r="H7836">
            <v>32.22</v>
          </cell>
          <cell r="I7836">
            <v>0.32219999999999999</v>
          </cell>
          <cell r="J7836">
            <v>40088</v>
          </cell>
          <cell r="K7836">
            <v>41154</v>
          </cell>
          <cell r="L7836">
            <v>244000</v>
          </cell>
        </row>
        <row r="7837">
          <cell r="B7837">
            <v>10000000</v>
          </cell>
          <cell r="C7837">
            <v>40056</v>
          </cell>
          <cell r="F7837">
            <v>6707610.5999999996</v>
          </cell>
          <cell r="G7837">
            <v>555686</v>
          </cell>
          <cell r="H7837">
            <v>29.33</v>
          </cell>
          <cell r="I7837">
            <v>0.29330000000000001</v>
          </cell>
          <cell r="J7837">
            <v>40088</v>
          </cell>
          <cell r="K7837">
            <v>40788</v>
          </cell>
          <cell r="L7837">
            <v>164500</v>
          </cell>
        </row>
        <row r="7838">
          <cell r="B7838">
            <v>7000000</v>
          </cell>
          <cell r="C7838">
            <v>40056</v>
          </cell>
          <cell r="F7838">
            <v>4610654.53</v>
          </cell>
          <cell r="G7838">
            <v>388980</v>
          </cell>
          <cell r="H7838">
            <v>29.33</v>
          </cell>
          <cell r="I7838">
            <v>0.29330000000000001</v>
          </cell>
          <cell r="J7838">
            <v>40088</v>
          </cell>
          <cell r="K7838">
            <v>40788</v>
          </cell>
          <cell r="L7838">
            <v>115150</v>
          </cell>
        </row>
        <row r="7839">
          <cell r="B7839">
            <v>10000000</v>
          </cell>
          <cell r="C7839">
            <v>40056</v>
          </cell>
          <cell r="D7839" t="str">
            <v>A</v>
          </cell>
          <cell r="E7839" t="str">
            <v>T</v>
          </cell>
          <cell r="F7839">
            <v>10884085.43</v>
          </cell>
          <cell r="G7839">
            <v>555686</v>
          </cell>
          <cell r="H7839">
            <v>29.33</v>
          </cell>
          <cell r="I7839">
            <v>0.29330000000000001</v>
          </cell>
          <cell r="J7839">
            <v>40088</v>
          </cell>
          <cell r="K7839">
            <v>40788</v>
          </cell>
          <cell r="L7839">
            <v>164500</v>
          </cell>
        </row>
        <row r="7840">
          <cell r="B7840">
            <v>6000000</v>
          </cell>
          <cell r="C7840">
            <v>40056</v>
          </cell>
          <cell r="E7840" t="str">
            <v>P</v>
          </cell>
          <cell r="F7840">
            <v>4750418.5599999996</v>
          </cell>
          <cell r="G7840">
            <v>333412</v>
          </cell>
          <cell r="H7840">
            <v>29.33</v>
          </cell>
          <cell r="I7840">
            <v>0.29330000000000001</v>
          </cell>
          <cell r="J7840">
            <v>40088</v>
          </cell>
          <cell r="K7840">
            <v>40788</v>
          </cell>
          <cell r="L7840">
            <v>98700</v>
          </cell>
        </row>
        <row r="7841">
          <cell r="B7841">
            <v>30000000</v>
          </cell>
          <cell r="C7841">
            <v>40056</v>
          </cell>
          <cell r="F7841">
            <v>19868831.289999999</v>
          </cell>
          <cell r="G7841">
            <v>1667056</v>
          </cell>
          <cell r="H7841">
            <v>29.33</v>
          </cell>
          <cell r="I7841">
            <v>0.29330000000000001</v>
          </cell>
          <cell r="J7841">
            <v>40088</v>
          </cell>
          <cell r="K7841">
            <v>40788</v>
          </cell>
          <cell r="L7841">
            <v>493500</v>
          </cell>
        </row>
        <row r="7842">
          <cell r="B7842">
            <v>5000000</v>
          </cell>
          <cell r="C7842">
            <v>40056</v>
          </cell>
          <cell r="F7842">
            <v>467775.06</v>
          </cell>
          <cell r="G7842">
            <v>509157</v>
          </cell>
          <cell r="H7842">
            <v>38.729999999999997</v>
          </cell>
          <cell r="I7842">
            <v>0.38729999999999998</v>
          </cell>
          <cell r="J7842">
            <v>40088</v>
          </cell>
          <cell r="K7842">
            <v>40423</v>
          </cell>
          <cell r="L7842">
            <v>132500</v>
          </cell>
        </row>
        <row r="7843">
          <cell r="B7843">
            <v>6000000</v>
          </cell>
          <cell r="C7843">
            <v>40056</v>
          </cell>
          <cell r="F7843">
            <v>3177898.17</v>
          </cell>
          <cell r="G7843">
            <v>453332</v>
          </cell>
          <cell r="H7843">
            <v>41.5</v>
          </cell>
          <cell r="I7843">
            <v>0.41499999999999998</v>
          </cell>
          <cell r="J7843">
            <v>40088</v>
          </cell>
          <cell r="K7843">
            <v>40604</v>
          </cell>
          <cell r="L7843">
            <v>159000</v>
          </cell>
        </row>
        <row r="7844">
          <cell r="B7844">
            <v>5000000</v>
          </cell>
          <cell r="C7844">
            <v>40056</v>
          </cell>
          <cell r="F7844">
            <v>3113706.38</v>
          </cell>
          <cell r="G7844">
            <v>318326</v>
          </cell>
          <cell r="H7844">
            <v>44.54</v>
          </cell>
          <cell r="I7844">
            <v>0.44540000000000002</v>
          </cell>
          <cell r="J7844">
            <v>40088</v>
          </cell>
          <cell r="K7844">
            <v>40788</v>
          </cell>
          <cell r="L7844">
            <v>132750</v>
          </cell>
        </row>
        <row r="7845">
          <cell r="B7845">
            <v>14000000</v>
          </cell>
          <cell r="C7845">
            <v>40056</v>
          </cell>
          <cell r="F7845">
            <v>10944074.26</v>
          </cell>
          <cell r="G7845">
            <v>640855</v>
          </cell>
          <cell r="H7845">
            <v>35.950000000000003</v>
          </cell>
          <cell r="I7845">
            <v>0.35950000000000004</v>
          </cell>
          <cell r="J7845">
            <v>40088</v>
          </cell>
          <cell r="K7845">
            <v>41154</v>
          </cell>
          <cell r="L7845">
            <v>273000</v>
          </cell>
        </row>
        <row r="7846">
          <cell r="B7846">
            <v>15000000</v>
          </cell>
          <cell r="C7846">
            <v>40056</v>
          </cell>
          <cell r="F7846">
            <v>9245417.1699999999</v>
          </cell>
          <cell r="G7846">
            <v>886030</v>
          </cell>
          <cell r="H7846">
            <v>36.04</v>
          </cell>
          <cell r="I7846">
            <v>0.3604</v>
          </cell>
          <cell r="J7846">
            <v>40088</v>
          </cell>
          <cell r="K7846">
            <v>40788</v>
          </cell>
          <cell r="L7846">
            <v>398250</v>
          </cell>
        </row>
        <row r="7847">
          <cell r="B7847">
            <v>15000000</v>
          </cell>
          <cell r="C7847">
            <v>40056</v>
          </cell>
          <cell r="F7847">
            <v>6685677.29</v>
          </cell>
          <cell r="G7847">
            <v>1091323</v>
          </cell>
          <cell r="H7847">
            <v>36.090000000000003</v>
          </cell>
          <cell r="I7847">
            <v>0.36090000000000005</v>
          </cell>
          <cell r="J7847">
            <v>40088</v>
          </cell>
          <cell r="K7847">
            <v>40604</v>
          </cell>
          <cell r="L7847">
            <v>397500</v>
          </cell>
        </row>
        <row r="7848">
          <cell r="B7848">
            <v>6000000</v>
          </cell>
          <cell r="C7848">
            <v>40056</v>
          </cell>
          <cell r="F7848">
            <v>4165152.25</v>
          </cell>
          <cell r="G7848">
            <v>381991</v>
          </cell>
          <cell r="H7848">
            <v>44.54</v>
          </cell>
          <cell r="I7848">
            <v>0.44540000000000002</v>
          </cell>
          <cell r="J7848">
            <v>40088</v>
          </cell>
          <cell r="K7848">
            <v>40788</v>
          </cell>
          <cell r="L7848">
            <v>159300</v>
          </cell>
        </row>
        <row r="7849">
          <cell r="B7849">
            <v>15000000</v>
          </cell>
          <cell r="C7849">
            <v>40056</v>
          </cell>
          <cell r="E7849" t="str">
            <v>P</v>
          </cell>
          <cell r="F7849">
            <v>11114996.98</v>
          </cell>
          <cell r="G7849">
            <v>886030</v>
          </cell>
          <cell r="H7849">
            <v>36.04</v>
          </cell>
          <cell r="I7849">
            <v>0.3604</v>
          </cell>
          <cell r="J7849">
            <v>40088</v>
          </cell>
          <cell r="K7849">
            <v>40788</v>
          </cell>
          <cell r="L7849">
            <v>398250</v>
          </cell>
        </row>
        <row r="7850">
          <cell r="B7850">
            <v>2000000</v>
          </cell>
          <cell r="C7850">
            <v>40056</v>
          </cell>
          <cell r="E7850" t="str">
            <v>P</v>
          </cell>
          <cell r="F7850">
            <v>795133.01</v>
          </cell>
          <cell r="G7850">
            <v>203663</v>
          </cell>
          <cell r="H7850">
            <v>38.729999999999997</v>
          </cell>
          <cell r="I7850">
            <v>0.38729999999999998</v>
          </cell>
          <cell r="J7850">
            <v>40088</v>
          </cell>
          <cell r="K7850">
            <v>40423</v>
          </cell>
          <cell r="L7850">
            <v>53000</v>
          </cell>
        </row>
        <row r="7851">
          <cell r="B7851">
            <v>32500000</v>
          </cell>
          <cell r="C7851">
            <v>40056</v>
          </cell>
          <cell r="E7851" t="str">
            <v>P</v>
          </cell>
          <cell r="F7851">
            <v>27596107.829999998</v>
          </cell>
          <cell r="G7851">
            <v>1487698</v>
          </cell>
          <cell r="H7851">
            <v>35.950000000000003</v>
          </cell>
          <cell r="I7851">
            <v>0.35950000000000004</v>
          </cell>
          <cell r="J7851">
            <v>40088</v>
          </cell>
          <cell r="K7851">
            <v>41154</v>
          </cell>
          <cell r="L7851">
            <v>633750</v>
          </cell>
        </row>
        <row r="7852">
          <cell r="B7852">
            <v>4000000</v>
          </cell>
          <cell r="C7852">
            <v>40056</v>
          </cell>
          <cell r="F7852">
            <v>2907095.63</v>
          </cell>
          <cell r="G7852">
            <v>254661</v>
          </cell>
          <cell r="H7852">
            <v>44.54</v>
          </cell>
          <cell r="I7852">
            <v>0.44540000000000002</v>
          </cell>
          <cell r="J7852">
            <v>40088</v>
          </cell>
          <cell r="K7852">
            <v>40788</v>
          </cell>
          <cell r="L7852">
            <v>106200</v>
          </cell>
        </row>
        <row r="7853">
          <cell r="B7853">
            <v>4000000</v>
          </cell>
          <cell r="C7853">
            <v>40056</v>
          </cell>
          <cell r="E7853" t="str">
            <v>P</v>
          </cell>
          <cell r="F7853">
            <v>1334347.33</v>
          </cell>
          <cell r="G7853">
            <v>407325</v>
          </cell>
          <cell r="H7853">
            <v>38.729999999999997</v>
          </cell>
          <cell r="I7853">
            <v>0.38729999999999998</v>
          </cell>
          <cell r="J7853">
            <v>40088</v>
          </cell>
          <cell r="K7853">
            <v>40423</v>
          </cell>
          <cell r="L7853">
            <v>106000</v>
          </cell>
        </row>
        <row r="7854">
          <cell r="B7854">
            <v>5000000</v>
          </cell>
          <cell r="C7854">
            <v>40056</v>
          </cell>
          <cell r="F7854">
            <v>429102.89</v>
          </cell>
          <cell r="G7854">
            <v>486158</v>
          </cell>
          <cell r="H7854">
            <v>29.48</v>
          </cell>
          <cell r="I7854">
            <v>0.29480000000000001</v>
          </cell>
          <cell r="J7854">
            <v>40088</v>
          </cell>
          <cell r="K7854">
            <v>40423</v>
          </cell>
          <cell r="L7854">
            <v>82000</v>
          </cell>
        </row>
        <row r="7855">
          <cell r="B7855">
            <v>30000000</v>
          </cell>
          <cell r="C7855">
            <v>40056</v>
          </cell>
          <cell r="F7855">
            <v>24793608.68</v>
          </cell>
          <cell r="G7855">
            <v>1373260</v>
          </cell>
          <cell r="H7855">
            <v>35.950000000000003</v>
          </cell>
          <cell r="I7855">
            <v>0.35950000000000004</v>
          </cell>
          <cell r="J7855">
            <v>40088</v>
          </cell>
          <cell r="K7855">
            <v>41154</v>
          </cell>
          <cell r="L7855">
            <v>585000</v>
          </cell>
        </row>
        <row r="7856">
          <cell r="B7856">
            <v>6000000</v>
          </cell>
          <cell r="C7856">
            <v>40056</v>
          </cell>
          <cell r="F7856">
            <v>3774891.12</v>
          </cell>
          <cell r="G7856">
            <v>381991</v>
          </cell>
          <cell r="H7856">
            <v>44.54</v>
          </cell>
          <cell r="I7856">
            <v>0.44540000000000002</v>
          </cell>
          <cell r="J7856">
            <v>40088</v>
          </cell>
          <cell r="K7856">
            <v>40788</v>
          </cell>
          <cell r="L7856">
            <v>159300</v>
          </cell>
        </row>
        <row r="7857">
          <cell r="B7857">
            <v>14500000</v>
          </cell>
          <cell r="C7857">
            <v>40056</v>
          </cell>
          <cell r="E7857" t="str">
            <v>P</v>
          </cell>
          <cell r="F7857">
            <v>10731895.890000001</v>
          </cell>
          <cell r="G7857">
            <v>856495</v>
          </cell>
          <cell r="H7857">
            <v>36.04</v>
          </cell>
          <cell r="I7857">
            <v>0.3604</v>
          </cell>
          <cell r="J7857">
            <v>40088</v>
          </cell>
          <cell r="K7857">
            <v>40788</v>
          </cell>
          <cell r="L7857">
            <v>384975</v>
          </cell>
        </row>
        <row r="7858">
          <cell r="B7858">
            <v>13000000</v>
          </cell>
          <cell r="C7858">
            <v>40056</v>
          </cell>
          <cell r="E7858" t="str">
            <v>P</v>
          </cell>
          <cell r="F7858">
            <v>2765465.2</v>
          </cell>
          <cell r="G7858">
            <v>1305618</v>
          </cell>
          <cell r="H7858">
            <v>35.94</v>
          </cell>
          <cell r="I7858">
            <v>0.3594</v>
          </cell>
          <cell r="J7858">
            <v>40088</v>
          </cell>
          <cell r="K7858">
            <v>40423</v>
          </cell>
          <cell r="L7858">
            <v>344500</v>
          </cell>
        </row>
        <row r="7859">
          <cell r="B7859">
            <v>5000000</v>
          </cell>
          <cell r="C7859">
            <v>40056</v>
          </cell>
          <cell r="F7859">
            <v>2245886.2200000002</v>
          </cell>
          <cell r="G7859">
            <v>377777</v>
          </cell>
          <cell r="H7859">
            <v>41.5</v>
          </cell>
          <cell r="I7859">
            <v>0.41499999999999998</v>
          </cell>
          <cell r="J7859">
            <v>40088</v>
          </cell>
          <cell r="K7859">
            <v>40604</v>
          </cell>
          <cell r="L7859">
            <v>132500</v>
          </cell>
        </row>
        <row r="7860">
          <cell r="B7860">
            <v>6600000</v>
          </cell>
          <cell r="C7860">
            <v>40056</v>
          </cell>
          <cell r="E7860" t="str">
            <v>P</v>
          </cell>
          <cell r="F7860">
            <v>5987551.3099999996</v>
          </cell>
          <cell r="G7860">
            <v>288266</v>
          </cell>
          <cell r="H7860">
            <v>32.22</v>
          </cell>
          <cell r="I7860">
            <v>0.32219999999999999</v>
          </cell>
          <cell r="J7860">
            <v>40088</v>
          </cell>
          <cell r="K7860">
            <v>41154</v>
          </cell>
          <cell r="L7860">
            <v>161040</v>
          </cell>
        </row>
        <row r="7861">
          <cell r="B7861">
            <v>12000000</v>
          </cell>
          <cell r="C7861">
            <v>40056</v>
          </cell>
          <cell r="F7861">
            <v>8098302.29</v>
          </cell>
          <cell r="G7861">
            <v>708824</v>
          </cell>
          <cell r="H7861">
            <v>36.04</v>
          </cell>
          <cell r="I7861">
            <v>0.3604</v>
          </cell>
          <cell r="J7861">
            <v>40088</v>
          </cell>
          <cell r="K7861">
            <v>40788</v>
          </cell>
          <cell r="L7861">
            <v>318600</v>
          </cell>
        </row>
        <row r="7862">
          <cell r="B7862">
            <v>10000000</v>
          </cell>
          <cell r="C7862">
            <v>40056</v>
          </cell>
          <cell r="E7862" t="str">
            <v>P</v>
          </cell>
          <cell r="F7862">
            <v>7359539.75</v>
          </cell>
          <cell r="G7862">
            <v>636651</v>
          </cell>
          <cell r="H7862">
            <v>44.54</v>
          </cell>
          <cell r="I7862">
            <v>0.44540000000000002</v>
          </cell>
          <cell r="J7862">
            <v>40088</v>
          </cell>
          <cell r="K7862">
            <v>40788</v>
          </cell>
          <cell r="L7862">
            <v>265500</v>
          </cell>
        </row>
        <row r="7863">
          <cell r="B7863">
            <v>3500000</v>
          </cell>
          <cell r="C7863">
            <v>40056</v>
          </cell>
          <cell r="F7863">
            <v>1836746.11</v>
          </cell>
          <cell r="G7863">
            <v>264444</v>
          </cell>
          <cell r="H7863">
            <v>41.5</v>
          </cell>
          <cell r="I7863">
            <v>0.41499999999999998</v>
          </cell>
          <cell r="J7863">
            <v>40088</v>
          </cell>
          <cell r="K7863">
            <v>40604</v>
          </cell>
          <cell r="L7863">
            <v>92750</v>
          </cell>
        </row>
        <row r="7864">
          <cell r="B7864">
            <v>6600000</v>
          </cell>
          <cell r="C7864">
            <v>40056</v>
          </cell>
          <cell r="F7864">
            <v>4002692.24</v>
          </cell>
          <cell r="G7864">
            <v>379949</v>
          </cell>
          <cell r="H7864">
            <v>33.19</v>
          </cell>
          <cell r="I7864">
            <v>0.33189999999999997</v>
          </cell>
          <cell r="J7864">
            <v>40088</v>
          </cell>
          <cell r="K7864">
            <v>40788</v>
          </cell>
          <cell r="L7864">
            <v>174570</v>
          </cell>
        </row>
        <row r="7865">
          <cell r="B7865">
            <v>11000000</v>
          </cell>
          <cell r="C7865">
            <v>40056</v>
          </cell>
          <cell r="F7865">
            <v>8764059.8900000006</v>
          </cell>
          <cell r="G7865">
            <v>561394</v>
          </cell>
          <cell r="H7865">
            <v>36.03</v>
          </cell>
          <cell r="I7865">
            <v>0.36030000000000001</v>
          </cell>
          <cell r="J7865">
            <v>40088</v>
          </cell>
          <cell r="K7865">
            <v>40970</v>
          </cell>
          <cell r="L7865">
            <v>269500</v>
          </cell>
        </row>
        <row r="7866">
          <cell r="B7866">
            <v>22000000</v>
          </cell>
          <cell r="C7866">
            <v>40056</v>
          </cell>
          <cell r="F7866">
            <v>14411638.119999999</v>
          </cell>
          <cell r="G7866">
            <v>1222508</v>
          </cell>
          <cell r="H7866">
            <v>29.33</v>
          </cell>
          <cell r="I7866">
            <v>0.29330000000000001</v>
          </cell>
          <cell r="J7866">
            <v>40088</v>
          </cell>
          <cell r="K7866">
            <v>40788</v>
          </cell>
          <cell r="L7866">
            <v>361900</v>
          </cell>
        </row>
        <row r="7867">
          <cell r="B7867">
            <v>10500000</v>
          </cell>
          <cell r="C7867">
            <v>40056</v>
          </cell>
          <cell r="F7867">
            <v>7207251.2800000003</v>
          </cell>
          <cell r="G7867">
            <v>620221</v>
          </cell>
          <cell r="H7867">
            <v>36.04</v>
          </cell>
          <cell r="I7867">
            <v>0.3604</v>
          </cell>
          <cell r="J7867">
            <v>40088</v>
          </cell>
          <cell r="K7867">
            <v>40788</v>
          </cell>
          <cell r="L7867">
            <v>278775</v>
          </cell>
        </row>
        <row r="7868">
          <cell r="B7868">
            <v>10000000</v>
          </cell>
          <cell r="C7868">
            <v>40056</v>
          </cell>
          <cell r="F7868">
            <v>6297406.0700000003</v>
          </cell>
          <cell r="G7868">
            <v>636651</v>
          </cell>
          <cell r="H7868">
            <v>44.54</v>
          </cell>
          <cell r="I7868">
            <v>0.44540000000000002</v>
          </cell>
          <cell r="J7868">
            <v>40088</v>
          </cell>
          <cell r="K7868">
            <v>40788</v>
          </cell>
          <cell r="L7868">
            <v>265500</v>
          </cell>
        </row>
        <row r="7869">
          <cell r="B7869">
            <v>11000000</v>
          </cell>
          <cell r="C7869">
            <v>40056</v>
          </cell>
          <cell r="E7869" t="str">
            <v>P</v>
          </cell>
          <cell r="F7869">
            <v>8050455.4199999999</v>
          </cell>
          <cell r="G7869">
            <v>649755</v>
          </cell>
          <cell r="H7869">
            <v>36.04</v>
          </cell>
          <cell r="I7869">
            <v>0.3604</v>
          </cell>
          <cell r="J7869">
            <v>40088</v>
          </cell>
          <cell r="K7869">
            <v>40788</v>
          </cell>
          <cell r="L7869">
            <v>292050</v>
          </cell>
        </row>
        <row r="7870">
          <cell r="B7870">
            <v>5500000</v>
          </cell>
          <cell r="C7870">
            <v>40056</v>
          </cell>
          <cell r="E7870" t="str">
            <v>Q</v>
          </cell>
          <cell r="F7870">
            <v>4867738.97</v>
          </cell>
          <cell r="G7870">
            <v>350158</v>
          </cell>
          <cell r="H7870">
            <v>44.54</v>
          </cell>
          <cell r="I7870">
            <v>0.44540000000000002</v>
          </cell>
          <cell r="J7870">
            <v>40088</v>
          </cell>
          <cell r="K7870">
            <v>40788</v>
          </cell>
          <cell r="L7870">
            <v>146025</v>
          </cell>
        </row>
        <row r="7871">
          <cell r="B7871">
            <v>10000000</v>
          </cell>
          <cell r="C7871">
            <v>40056</v>
          </cell>
          <cell r="F7871">
            <v>4487744.08</v>
          </cell>
          <cell r="G7871">
            <v>755553</v>
          </cell>
          <cell r="H7871">
            <v>41.5</v>
          </cell>
          <cell r="I7871">
            <v>0.41499999999999998</v>
          </cell>
          <cell r="J7871">
            <v>40088</v>
          </cell>
          <cell r="K7871">
            <v>40604</v>
          </cell>
          <cell r="L7871">
            <v>265000</v>
          </cell>
        </row>
        <row r="7872">
          <cell r="B7872">
            <v>2000000</v>
          </cell>
          <cell r="C7872">
            <v>40056</v>
          </cell>
          <cell r="F7872">
            <v>1053937.9099999999</v>
          </cell>
          <cell r="G7872">
            <v>151111</v>
          </cell>
          <cell r="H7872">
            <v>41.5</v>
          </cell>
          <cell r="I7872">
            <v>0.41499999999999998</v>
          </cell>
          <cell r="J7872">
            <v>40088</v>
          </cell>
          <cell r="K7872">
            <v>40604</v>
          </cell>
          <cell r="L7872">
            <v>53000</v>
          </cell>
        </row>
        <row r="7873">
          <cell r="B7873">
            <v>20000000</v>
          </cell>
          <cell r="C7873">
            <v>40056</v>
          </cell>
          <cell r="F7873">
            <v>13506579.130000001</v>
          </cell>
          <cell r="G7873">
            <v>1181373</v>
          </cell>
          <cell r="H7873">
            <v>36.04</v>
          </cell>
          <cell r="I7873">
            <v>0.3604</v>
          </cell>
          <cell r="J7873">
            <v>40088</v>
          </cell>
          <cell r="K7873">
            <v>40788</v>
          </cell>
          <cell r="L7873">
            <v>531000</v>
          </cell>
        </row>
        <row r="7874">
          <cell r="B7874">
            <v>3500000</v>
          </cell>
          <cell r="C7874">
            <v>40056</v>
          </cell>
          <cell r="F7874">
            <v>2496081.21</v>
          </cell>
          <cell r="G7874">
            <v>222828</v>
          </cell>
          <cell r="H7874">
            <v>44.54</v>
          </cell>
          <cell r="I7874">
            <v>0.44540000000000002</v>
          </cell>
          <cell r="J7874">
            <v>40088</v>
          </cell>
          <cell r="K7874">
            <v>40788</v>
          </cell>
          <cell r="L7874">
            <v>92925</v>
          </cell>
        </row>
        <row r="7875">
          <cell r="B7875">
            <v>6000000</v>
          </cell>
          <cell r="C7875">
            <v>40056</v>
          </cell>
          <cell r="F7875">
            <v>4149748.15</v>
          </cell>
          <cell r="G7875">
            <v>381991</v>
          </cell>
          <cell r="H7875">
            <v>44.54</v>
          </cell>
          <cell r="I7875">
            <v>0.44540000000000002</v>
          </cell>
          <cell r="J7875">
            <v>40088</v>
          </cell>
          <cell r="K7875">
            <v>40788</v>
          </cell>
          <cell r="L7875">
            <v>159300</v>
          </cell>
        </row>
        <row r="7876">
          <cell r="B7876">
            <v>10000000</v>
          </cell>
          <cell r="C7876">
            <v>40056</v>
          </cell>
          <cell r="F7876">
            <v>6935897.7300000004</v>
          </cell>
          <cell r="G7876">
            <v>636651</v>
          </cell>
          <cell r="H7876">
            <v>44.54</v>
          </cell>
          <cell r="I7876">
            <v>0.44540000000000002</v>
          </cell>
          <cell r="J7876">
            <v>40088</v>
          </cell>
          <cell r="K7876">
            <v>40788</v>
          </cell>
          <cell r="L7876">
            <v>265500</v>
          </cell>
        </row>
        <row r="7877">
          <cell r="B7877">
            <v>10000000</v>
          </cell>
          <cell r="C7877">
            <v>40056</v>
          </cell>
          <cell r="F7877">
            <v>7936354.0300000003</v>
          </cell>
          <cell r="G7877">
            <v>552789</v>
          </cell>
          <cell r="H7877">
            <v>51.88</v>
          </cell>
          <cell r="I7877">
            <v>0.51880000000000004</v>
          </cell>
          <cell r="J7877">
            <v>40088</v>
          </cell>
          <cell r="K7877">
            <v>41154</v>
          </cell>
          <cell r="L7877">
            <v>195000</v>
          </cell>
        </row>
        <row r="7878">
          <cell r="B7878">
            <v>12000000</v>
          </cell>
          <cell r="C7878">
            <v>40056</v>
          </cell>
          <cell r="E7878" t="str">
            <v>R</v>
          </cell>
          <cell r="F7878">
            <v>11789291.970000001</v>
          </cell>
          <cell r="G7878">
            <v>549304</v>
          </cell>
          <cell r="H7878">
            <v>35.950000000000003</v>
          </cell>
          <cell r="I7878">
            <v>0.35950000000000004</v>
          </cell>
          <cell r="J7878">
            <v>40088</v>
          </cell>
          <cell r="K7878">
            <v>41154</v>
          </cell>
          <cell r="L7878">
            <v>234000</v>
          </cell>
        </row>
        <row r="7879">
          <cell r="B7879">
            <v>10000000</v>
          </cell>
          <cell r="C7879">
            <v>40056</v>
          </cell>
          <cell r="F7879">
            <v>4476017.96</v>
          </cell>
          <cell r="G7879">
            <v>755553</v>
          </cell>
          <cell r="H7879">
            <v>41.5</v>
          </cell>
          <cell r="I7879">
            <v>0.41499999999999998</v>
          </cell>
          <cell r="J7879">
            <v>40088</v>
          </cell>
          <cell r="K7879">
            <v>40604</v>
          </cell>
          <cell r="L7879">
            <v>265000</v>
          </cell>
        </row>
        <row r="7880">
          <cell r="B7880">
            <v>6000000</v>
          </cell>
          <cell r="C7880">
            <v>40056</v>
          </cell>
          <cell r="F7880">
            <v>3121433.44</v>
          </cell>
          <cell r="G7880">
            <v>453332</v>
          </cell>
          <cell r="H7880">
            <v>41.5</v>
          </cell>
          <cell r="I7880">
            <v>0.41499999999999998</v>
          </cell>
          <cell r="J7880">
            <v>40088</v>
          </cell>
          <cell r="K7880">
            <v>40604</v>
          </cell>
          <cell r="L7880">
            <v>159000</v>
          </cell>
        </row>
        <row r="7881">
          <cell r="B7881">
            <v>3000000</v>
          </cell>
          <cell r="C7881">
            <v>40056</v>
          </cell>
          <cell r="F7881">
            <v>599409.36</v>
          </cell>
          <cell r="G7881">
            <v>305494</v>
          </cell>
          <cell r="H7881">
            <v>38.729999999999997</v>
          </cell>
          <cell r="I7881">
            <v>0.38729999999999998</v>
          </cell>
          <cell r="J7881">
            <v>40088</v>
          </cell>
          <cell r="K7881">
            <v>40423</v>
          </cell>
          <cell r="L7881">
            <v>79500</v>
          </cell>
        </row>
        <row r="7882">
          <cell r="B7882">
            <v>14000000</v>
          </cell>
          <cell r="C7882">
            <v>40056</v>
          </cell>
          <cell r="F7882">
            <v>11368632.720000001</v>
          </cell>
          <cell r="G7882">
            <v>640855</v>
          </cell>
          <cell r="H7882">
            <v>35.950000000000003</v>
          </cell>
          <cell r="I7882">
            <v>0.35950000000000004</v>
          </cell>
          <cell r="J7882">
            <v>40088</v>
          </cell>
          <cell r="K7882">
            <v>41154</v>
          </cell>
          <cell r="L7882">
            <v>273000</v>
          </cell>
        </row>
        <row r="7883">
          <cell r="B7883">
            <v>3500000</v>
          </cell>
          <cell r="C7883">
            <v>40056</v>
          </cell>
          <cell r="F7883">
            <v>2784944.08</v>
          </cell>
          <cell r="G7883">
            <v>204171</v>
          </cell>
          <cell r="H7883">
            <v>48.86</v>
          </cell>
          <cell r="I7883">
            <v>0.48859999999999998</v>
          </cell>
          <cell r="J7883">
            <v>40088</v>
          </cell>
          <cell r="K7883">
            <v>40970</v>
          </cell>
          <cell r="L7883">
            <v>85750</v>
          </cell>
        </row>
        <row r="7884">
          <cell r="B7884">
            <v>5000000</v>
          </cell>
          <cell r="C7884">
            <v>40056</v>
          </cell>
          <cell r="F7884">
            <v>3139916.02</v>
          </cell>
          <cell r="G7884">
            <v>318326</v>
          </cell>
          <cell r="H7884">
            <v>44.54</v>
          </cell>
          <cell r="I7884">
            <v>0.44540000000000002</v>
          </cell>
          <cell r="J7884">
            <v>40088</v>
          </cell>
          <cell r="K7884">
            <v>40788</v>
          </cell>
          <cell r="L7884">
            <v>132750</v>
          </cell>
        </row>
        <row r="7885">
          <cell r="B7885">
            <v>3000000</v>
          </cell>
          <cell r="C7885">
            <v>40056</v>
          </cell>
          <cell r="F7885">
            <v>593060.24</v>
          </cell>
          <cell r="G7885">
            <v>305494</v>
          </cell>
          <cell r="H7885">
            <v>38.729999999999997</v>
          </cell>
          <cell r="I7885">
            <v>0.38729999999999998</v>
          </cell>
          <cell r="J7885">
            <v>40088</v>
          </cell>
          <cell r="K7885">
            <v>40423</v>
          </cell>
          <cell r="L7885">
            <v>79500</v>
          </cell>
        </row>
        <row r="7886">
          <cell r="B7886">
            <v>3600000</v>
          </cell>
          <cell r="C7886">
            <v>40056</v>
          </cell>
          <cell r="F7886">
            <v>326879.95</v>
          </cell>
          <cell r="G7886">
            <v>366593</v>
          </cell>
          <cell r="H7886">
            <v>38.729999999999997</v>
          </cell>
          <cell r="I7886">
            <v>0.38729999999999998</v>
          </cell>
          <cell r="J7886">
            <v>40088</v>
          </cell>
          <cell r="K7886">
            <v>40423</v>
          </cell>
          <cell r="L7886">
            <v>95400</v>
          </cell>
        </row>
        <row r="7887">
          <cell r="B7887">
            <v>15000000</v>
          </cell>
          <cell r="C7887">
            <v>40056</v>
          </cell>
          <cell r="F7887">
            <v>9827355.2799999993</v>
          </cell>
          <cell r="G7887">
            <v>886030</v>
          </cell>
          <cell r="H7887">
            <v>36.04</v>
          </cell>
          <cell r="I7887">
            <v>0.3604</v>
          </cell>
          <cell r="J7887">
            <v>40088</v>
          </cell>
          <cell r="K7887">
            <v>40788</v>
          </cell>
          <cell r="L7887">
            <v>398250</v>
          </cell>
        </row>
        <row r="7888">
          <cell r="B7888">
            <v>4000000</v>
          </cell>
          <cell r="C7888">
            <v>40056</v>
          </cell>
          <cell r="F7888">
            <v>2111177.73</v>
          </cell>
          <cell r="G7888">
            <v>302221</v>
          </cell>
          <cell r="H7888">
            <v>41.5</v>
          </cell>
          <cell r="I7888">
            <v>0.41499999999999998</v>
          </cell>
          <cell r="J7888">
            <v>40088</v>
          </cell>
          <cell r="K7888">
            <v>40604</v>
          </cell>
          <cell r="L7888">
            <v>106000</v>
          </cell>
        </row>
        <row r="7889">
          <cell r="B7889">
            <v>5000000</v>
          </cell>
          <cell r="C7889">
            <v>40056</v>
          </cell>
          <cell r="D7889" t="str">
            <v>A</v>
          </cell>
          <cell r="E7889" t="str">
            <v>Q</v>
          </cell>
          <cell r="F7889">
            <v>4789275.8</v>
          </cell>
          <cell r="G7889">
            <v>208388</v>
          </cell>
          <cell r="H7889">
            <v>28.58</v>
          </cell>
          <cell r="I7889">
            <v>0.2858</v>
          </cell>
          <cell r="J7889">
            <v>40088</v>
          </cell>
          <cell r="K7889">
            <v>41154</v>
          </cell>
          <cell r="L7889">
            <v>72000</v>
          </cell>
        </row>
        <row r="7890">
          <cell r="B7890">
            <v>6000000</v>
          </cell>
          <cell r="C7890">
            <v>40056</v>
          </cell>
          <cell r="F7890">
            <v>4166725.63</v>
          </cell>
          <cell r="G7890">
            <v>381991</v>
          </cell>
          <cell r="H7890">
            <v>44.54</v>
          </cell>
          <cell r="I7890">
            <v>0.44540000000000002</v>
          </cell>
          <cell r="J7890">
            <v>40088</v>
          </cell>
          <cell r="K7890">
            <v>40788</v>
          </cell>
          <cell r="L7890">
            <v>159300</v>
          </cell>
        </row>
        <row r="7891">
          <cell r="B7891">
            <v>12000000</v>
          </cell>
          <cell r="C7891">
            <v>40056</v>
          </cell>
          <cell r="F7891">
            <v>7913496.5</v>
          </cell>
          <cell r="G7891">
            <v>666823</v>
          </cell>
          <cell r="H7891">
            <v>29.33</v>
          </cell>
          <cell r="I7891">
            <v>0.29330000000000001</v>
          </cell>
          <cell r="J7891">
            <v>40088</v>
          </cell>
          <cell r="K7891">
            <v>40788</v>
          </cell>
          <cell r="L7891">
            <v>197400</v>
          </cell>
        </row>
        <row r="7892">
          <cell r="B7892">
            <v>3500000</v>
          </cell>
          <cell r="C7892">
            <v>40056</v>
          </cell>
          <cell r="F7892">
            <v>1838117.63</v>
          </cell>
          <cell r="G7892">
            <v>264444</v>
          </cell>
          <cell r="H7892">
            <v>41.5</v>
          </cell>
          <cell r="I7892">
            <v>0.41499999999999998</v>
          </cell>
          <cell r="J7892">
            <v>40088</v>
          </cell>
          <cell r="K7892">
            <v>40604</v>
          </cell>
          <cell r="L7892">
            <v>92750</v>
          </cell>
        </row>
        <row r="7893">
          <cell r="B7893">
            <v>15000000</v>
          </cell>
          <cell r="C7893">
            <v>40056</v>
          </cell>
          <cell r="F7893">
            <v>11503652.68</v>
          </cell>
          <cell r="G7893">
            <v>625164</v>
          </cell>
          <cell r="H7893">
            <v>28.58</v>
          </cell>
          <cell r="I7893">
            <v>0.2858</v>
          </cell>
          <cell r="J7893">
            <v>40088</v>
          </cell>
          <cell r="K7893">
            <v>41154</v>
          </cell>
          <cell r="L7893">
            <v>216000</v>
          </cell>
        </row>
        <row r="7894">
          <cell r="B7894">
            <v>11000000</v>
          </cell>
          <cell r="C7894">
            <v>40056</v>
          </cell>
          <cell r="F7894">
            <v>6191200.2300000004</v>
          </cell>
          <cell r="G7894">
            <v>800303</v>
          </cell>
          <cell r="H7894">
            <v>36.090000000000003</v>
          </cell>
          <cell r="I7894">
            <v>0.36090000000000005</v>
          </cell>
          <cell r="J7894">
            <v>40088</v>
          </cell>
          <cell r="K7894">
            <v>40604</v>
          </cell>
          <cell r="L7894">
            <v>291500</v>
          </cell>
        </row>
        <row r="7895">
          <cell r="B7895">
            <v>20000000</v>
          </cell>
          <cell r="C7895">
            <v>40056</v>
          </cell>
          <cell r="E7895" t="str">
            <v>P</v>
          </cell>
          <cell r="F7895">
            <v>17930271.5</v>
          </cell>
          <cell r="G7895">
            <v>915507</v>
          </cell>
          <cell r="H7895">
            <v>35.950000000000003</v>
          </cell>
          <cell r="I7895">
            <v>0.35950000000000004</v>
          </cell>
          <cell r="J7895">
            <v>40088</v>
          </cell>
          <cell r="K7895">
            <v>41154</v>
          </cell>
          <cell r="L7895">
            <v>390000</v>
          </cell>
        </row>
        <row r="7896">
          <cell r="B7896">
            <v>3000000</v>
          </cell>
          <cell r="C7896">
            <v>40056</v>
          </cell>
          <cell r="D7896" t="str">
            <v>A</v>
          </cell>
          <cell r="E7896" t="str">
            <v>T</v>
          </cell>
          <cell r="F7896">
            <v>3876519.82</v>
          </cell>
          <cell r="G7896">
            <v>190996</v>
          </cell>
          <cell r="H7896">
            <v>44.54</v>
          </cell>
          <cell r="I7896">
            <v>0.44540000000000002</v>
          </cell>
          <cell r="J7896">
            <v>40088</v>
          </cell>
          <cell r="K7896">
            <v>40788</v>
          </cell>
          <cell r="L7896">
            <v>79650</v>
          </cell>
        </row>
        <row r="7897">
          <cell r="B7897">
            <v>15000000</v>
          </cell>
          <cell r="C7897">
            <v>40056</v>
          </cell>
          <cell r="F7897">
            <v>7748426.8899999997</v>
          </cell>
          <cell r="G7897">
            <v>1091323</v>
          </cell>
          <cell r="H7897">
            <v>36.090000000000003</v>
          </cell>
          <cell r="I7897">
            <v>0.36090000000000005</v>
          </cell>
          <cell r="J7897">
            <v>40088</v>
          </cell>
          <cell r="K7897">
            <v>40604</v>
          </cell>
          <cell r="L7897">
            <v>397500</v>
          </cell>
        </row>
        <row r="7898">
          <cell r="B7898">
            <v>13000000</v>
          </cell>
          <cell r="C7898">
            <v>40056</v>
          </cell>
          <cell r="F7898">
            <v>8800064.9100000001</v>
          </cell>
          <cell r="G7898">
            <v>767893</v>
          </cell>
          <cell r="H7898">
            <v>36.04</v>
          </cell>
          <cell r="I7898">
            <v>0.3604</v>
          </cell>
          <cell r="J7898">
            <v>40088</v>
          </cell>
          <cell r="K7898">
            <v>40788</v>
          </cell>
          <cell r="L7898">
            <v>345150</v>
          </cell>
        </row>
        <row r="7899">
          <cell r="B7899">
            <v>4000000</v>
          </cell>
          <cell r="C7899">
            <v>40056</v>
          </cell>
          <cell r="E7899" t="str">
            <v>P</v>
          </cell>
          <cell r="F7899">
            <v>1666345.76</v>
          </cell>
          <cell r="G7899">
            <v>407325</v>
          </cell>
          <cell r="H7899">
            <v>38.729999999999997</v>
          </cell>
          <cell r="I7899">
            <v>0.38729999999999998</v>
          </cell>
          <cell r="J7899">
            <v>40088</v>
          </cell>
          <cell r="K7899">
            <v>40423</v>
          </cell>
          <cell r="L7899">
            <v>106000</v>
          </cell>
        </row>
        <row r="7900">
          <cell r="B7900">
            <v>20000000</v>
          </cell>
          <cell r="C7900">
            <v>40056</v>
          </cell>
          <cell r="D7900" t="str">
            <v>A</v>
          </cell>
          <cell r="E7900" t="str">
            <v>T</v>
          </cell>
          <cell r="F7900">
            <v>21717245.329999998</v>
          </cell>
          <cell r="G7900">
            <v>1181373</v>
          </cell>
          <cell r="H7900">
            <v>36.04</v>
          </cell>
          <cell r="I7900">
            <v>0.3604</v>
          </cell>
          <cell r="J7900">
            <v>40088</v>
          </cell>
          <cell r="K7900">
            <v>40788</v>
          </cell>
          <cell r="L7900">
            <v>531000</v>
          </cell>
        </row>
        <row r="7901">
          <cell r="B7901">
            <v>6000000</v>
          </cell>
          <cell r="C7901">
            <v>40056</v>
          </cell>
          <cell r="F7901">
            <v>563051.96</v>
          </cell>
          <cell r="G7901">
            <v>610988</v>
          </cell>
          <cell r="H7901">
            <v>38.729999999999997</v>
          </cell>
          <cell r="I7901">
            <v>0.38729999999999998</v>
          </cell>
          <cell r="J7901">
            <v>40088</v>
          </cell>
          <cell r="K7901">
            <v>40423</v>
          </cell>
          <cell r="L7901">
            <v>159000</v>
          </cell>
        </row>
        <row r="7902">
          <cell r="B7902">
            <v>13000000</v>
          </cell>
          <cell r="C7902">
            <v>40056</v>
          </cell>
          <cell r="F7902">
            <v>8546685.6300000008</v>
          </cell>
          <cell r="G7902">
            <v>722391</v>
          </cell>
          <cell r="H7902">
            <v>29.33</v>
          </cell>
          <cell r="I7902">
            <v>0.29330000000000001</v>
          </cell>
          <cell r="J7902">
            <v>40088</v>
          </cell>
          <cell r="K7902">
            <v>40788</v>
          </cell>
          <cell r="L7902">
            <v>213850</v>
          </cell>
        </row>
        <row r="7903">
          <cell r="B7903">
            <v>4000000</v>
          </cell>
          <cell r="C7903">
            <v>40056</v>
          </cell>
          <cell r="F7903">
            <v>360186.95</v>
          </cell>
          <cell r="G7903">
            <v>407325</v>
          </cell>
          <cell r="H7903">
            <v>38.729999999999997</v>
          </cell>
          <cell r="I7903">
            <v>0.38729999999999998</v>
          </cell>
          <cell r="J7903">
            <v>40088</v>
          </cell>
          <cell r="K7903">
            <v>40423</v>
          </cell>
          <cell r="L7903">
            <v>106000</v>
          </cell>
        </row>
        <row r="7904">
          <cell r="B7904">
            <v>14000000</v>
          </cell>
          <cell r="C7904">
            <v>40056</v>
          </cell>
          <cell r="F7904">
            <v>8480389.0600000005</v>
          </cell>
          <cell r="G7904">
            <v>826961</v>
          </cell>
          <cell r="H7904">
            <v>36.04</v>
          </cell>
          <cell r="I7904">
            <v>0.3604</v>
          </cell>
          <cell r="J7904">
            <v>40088</v>
          </cell>
          <cell r="K7904">
            <v>40788</v>
          </cell>
          <cell r="L7904">
            <v>371700</v>
          </cell>
        </row>
        <row r="7905">
          <cell r="B7905">
            <v>10000000</v>
          </cell>
          <cell r="C7905">
            <v>40056</v>
          </cell>
          <cell r="F7905">
            <v>8604465.0099999998</v>
          </cell>
          <cell r="G7905">
            <v>552789</v>
          </cell>
          <cell r="H7905">
            <v>51.88</v>
          </cell>
          <cell r="I7905">
            <v>0.51880000000000004</v>
          </cell>
          <cell r="J7905">
            <v>40088</v>
          </cell>
          <cell r="K7905">
            <v>41154</v>
          </cell>
          <cell r="L7905">
            <v>195000</v>
          </cell>
        </row>
        <row r="7906">
          <cell r="B7906">
            <v>3500000</v>
          </cell>
          <cell r="C7906">
            <v>40056</v>
          </cell>
          <cell r="E7906" t="str">
            <v>P</v>
          </cell>
          <cell r="F7906">
            <v>2747045.76</v>
          </cell>
          <cell r="G7906">
            <v>222828</v>
          </cell>
          <cell r="H7906">
            <v>44.54</v>
          </cell>
          <cell r="I7906">
            <v>0.44540000000000002</v>
          </cell>
          <cell r="J7906">
            <v>40088</v>
          </cell>
          <cell r="K7906">
            <v>40788</v>
          </cell>
          <cell r="L7906">
            <v>92925</v>
          </cell>
        </row>
        <row r="7907">
          <cell r="B7907">
            <v>15000000</v>
          </cell>
          <cell r="C7907">
            <v>40056</v>
          </cell>
          <cell r="F7907">
            <v>9932075.4399999995</v>
          </cell>
          <cell r="G7907">
            <v>886030</v>
          </cell>
          <cell r="H7907">
            <v>36.04</v>
          </cell>
          <cell r="I7907">
            <v>0.3604</v>
          </cell>
          <cell r="J7907">
            <v>40088</v>
          </cell>
          <cell r="K7907">
            <v>40788</v>
          </cell>
          <cell r="L7907">
            <v>398250</v>
          </cell>
        </row>
        <row r="7908">
          <cell r="B7908">
            <v>10000000</v>
          </cell>
          <cell r="C7908">
            <v>40056</v>
          </cell>
          <cell r="F7908">
            <v>5003919.01</v>
          </cell>
          <cell r="G7908">
            <v>755553</v>
          </cell>
          <cell r="H7908">
            <v>41.5</v>
          </cell>
          <cell r="I7908">
            <v>0.41499999999999998</v>
          </cell>
          <cell r="J7908">
            <v>40088</v>
          </cell>
          <cell r="K7908">
            <v>40604</v>
          </cell>
          <cell r="L7908">
            <v>265000</v>
          </cell>
        </row>
        <row r="7909">
          <cell r="B7909">
            <v>5500000</v>
          </cell>
          <cell r="C7909">
            <v>40056</v>
          </cell>
          <cell r="E7909" t="str">
            <v>P</v>
          </cell>
          <cell r="F7909">
            <v>1864801.42</v>
          </cell>
          <cell r="G7909">
            <v>560072</v>
          </cell>
          <cell r="H7909">
            <v>38.729999999999997</v>
          </cell>
          <cell r="I7909">
            <v>0.38729999999999998</v>
          </cell>
          <cell r="J7909">
            <v>40088</v>
          </cell>
          <cell r="K7909">
            <v>40423</v>
          </cell>
          <cell r="L7909">
            <v>145750</v>
          </cell>
        </row>
        <row r="7910">
          <cell r="B7910">
            <v>4000000</v>
          </cell>
          <cell r="C7910">
            <v>40056</v>
          </cell>
          <cell r="F7910">
            <v>2788340.95</v>
          </cell>
          <cell r="G7910">
            <v>254661</v>
          </cell>
          <cell r="H7910">
            <v>44.54</v>
          </cell>
          <cell r="I7910">
            <v>0.44540000000000002</v>
          </cell>
          <cell r="J7910">
            <v>40088</v>
          </cell>
          <cell r="K7910">
            <v>40788</v>
          </cell>
          <cell r="L7910">
            <v>106200</v>
          </cell>
        </row>
        <row r="7911">
          <cell r="B7911">
            <v>7000000</v>
          </cell>
          <cell r="C7911">
            <v>40056</v>
          </cell>
          <cell r="E7911" t="str">
            <v>Q</v>
          </cell>
          <cell r="F7911">
            <v>5768046.6799999997</v>
          </cell>
          <cell r="G7911">
            <v>445656</v>
          </cell>
          <cell r="H7911">
            <v>44.54</v>
          </cell>
          <cell r="I7911">
            <v>0.44540000000000002</v>
          </cell>
          <cell r="J7911">
            <v>40088</v>
          </cell>
          <cell r="K7911">
            <v>40788</v>
          </cell>
          <cell r="L7911">
            <v>185850</v>
          </cell>
        </row>
        <row r="7912">
          <cell r="B7912">
            <v>8400000</v>
          </cell>
          <cell r="C7912">
            <v>40056</v>
          </cell>
          <cell r="D7912" t="str">
            <v>A</v>
          </cell>
          <cell r="E7912" t="str">
            <v>T</v>
          </cell>
          <cell r="F7912">
            <v>9677919.3399999999</v>
          </cell>
          <cell r="G7912">
            <v>534787</v>
          </cell>
          <cell r="H7912">
            <v>44.54</v>
          </cell>
          <cell r="I7912">
            <v>0.44540000000000002</v>
          </cell>
          <cell r="J7912">
            <v>40088</v>
          </cell>
          <cell r="K7912">
            <v>40788</v>
          </cell>
          <cell r="L7912">
            <v>223020</v>
          </cell>
        </row>
        <row r="7913">
          <cell r="B7913">
            <v>6500000</v>
          </cell>
          <cell r="C7913">
            <v>40056</v>
          </cell>
          <cell r="F7913">
            <v>3941590.4</v>
          </cell>
          <cell r="G7913">
            <v>413824</v>
          </cell>
          <cell r="H7913">
            <v>44.54</v>
          </cell>
          <cell r="I7913">
            <v>0.44540000000000002</v>
          </cell>
          <cell r="J7913">
            <v>40088</v>
          </cell>
          <cell r="K7913">
            <v>40788</v>
          </cell>
          <cell r="L7913">
            <v>172575</v>
          </cell>
        </row>
        <row r="7914">
          <cell r="B7914">
            <v>10000000</v>
          </cell>
          <cell r="C7914">
            <v>40056</v>
          </cell>
          <cell r="F7914">
            <v>6034498.6699999999</v>
          </cell>
          <cell r="G7914">
            <v>555686</v>
          </cell>
          <cell r="H7914">
            <v>29.33</v>
          </cell>
          <cell r="I7914">
            <v>0.29330000000000001</v>
          </cell>
          <cell r="J7914">
            <v>40088</v>
          </cell>
          <cell r="K7914">
            <v>40788</v>
          </cell>
          <cell r="L7914">
            <v>164500</v>
          </cell>
        </row>
        <row r="7915">
          <cell r="B7915">
            <v>4500000</v>
          </cell>
          <cell r="C7915">
            <v>40056</v>
          </cell>
          <cell r="D7915" t="str">
            <v>A</v>
          </cell>
          <cell r="E7915" t="str">
            <v>T</v>
          </cell>
          <cell r="F7915">
            <v>4821114.26</v>
          </cell>
          <cell r="G7915">
            <v>339999</v>
          </cell>
          <cell r="H7915">
            <v>41.5</v>
          </cell>
          <cell r="I7915">
            <v>0.41499999999999998</v>
          </cell>
          <cell r="J7915">
            <v>40088</v>
          </cell>
          <cell r="K7915">
            <v>40604</v>
          </cell>
          <cell r="L7915">
            <v>119250</v>
          </cell>
        </row>
        <row r="7916">
          <cell r="B7916">
            <v>10000000</v>
          </cell>
          <cell r="C7916">
            <v>40056</v>
          </cell>
          <cell r="F7916">
            <v>1986441.96</v>
          </cell>
          <cell r="G7916">
            <v>1018313</v>
          </cell>
          <cell r="H7916">
            <v>38.729999999999997</v>
          </cell>
          <cell r="I7916">
            <v>0.38729999999999998</v>
          </cell>
          <cell r="J7916">
            <v>40088</v>
          </cell>
          <cell r="K7916">
            <v>40423</v>
          </cell>
          <cell r="L7916">
            <v>265000</v>
          </cell>
        </row>
        <row r="7917">
          <cell r="B7917">
            <v>5000000</v>
          </cell>
          <cell r="C7917">
            <v>40056</v>
          </cell>
          <cell r="F7917">
            <v>407328.72</v>
          </cell>
          <cell r="G7917">
            <v>509157</v>
          </cell>
          <cell r="H7917">
            <v>38.729999999999997</v>
          </cell>
          <cell r="I7917">
            <v>0.38729999999999998</v>
          </cell>
          <cell r="J7917">
            <v>40088</v>
          </cell>
          <cell r="K7917">
            <v>40423</v>
          </cell>
          <cell r="L7917">
            <v>132500</v>
          </cell>
        </row>
        <row r="7918">
          <cell r="B7918">
            <v>5000000</v>
          </cell>
          <cell r="C7918">
            <v>40056</v>
          </cell>
          <cell r="F7918">
            <v>3428967.39</v>
          </cell>
          <cell r="G7918">
            <v>318326</v>
          </cell>
          <cell r="H7918">
            <v>44.54</v>
          </cell>
          <cell r="I7918">
            <v>0.44540000000000002</v>
          </cell>
          <cell r="J7918">
            <v>40088</v>
          </cell>
          <cell r="K7918">
            <v>40788</v>
          </cell>
          <cell r="L7918">
            <v>132750</v>
          </cell>
        </row>
        <row r="7919">
          <cell r="B7919">
            <v>4500000</v>
          </cell>
          <cell r="C7919">
            <v>40056</v>
          </cell>
          <cell r="F7919">
            <v>411198.03</v>
          </cell>
          <cell r="G7919">
            <v>437542</v>
          </cell>
          <cell r="H7919">
            <v>29.48</v>
          </cell>
          <cell r="I7919">
            <v>0.29480000000000001</v>
          </cell>
          <cell r="J7919">
            <v>40088</v>
          </cell>
          <cell r="K7919">
            <v>40423</v>
          </cell>
          <cell r="L7919">
            <v>73800</v>
          </cell>
        </row>
        <row r="7920">
          <cell r="B7920">
            <v>6000000</v>
          </cell>
          <cell r="C7920">
            <v>40056</v>
          </cell>
          <cell r="F7920">
            <v>4330778.7300000004</v>
          </cell>
          <cell r="G7920">
            <v>381991</v>
          </cell>
          <cell r="H7920">
            <v>44.54</v>
          </cell>
          <cell r="I7920">
            <v>0.44540000000000002</v>
          </cell>
          <cell r="J7920">
            <v>40088</v>
          </cell>
          <cell r="K7920">
            <v>40788</v>
          </cell>
          <cell r="L7920">
            <v>159300</v>
          </cell>
        </row>
        <row r="7921">
          <cell r="B7921">
            <v>10000000</v>
          </cell>
          <cell r="C7921">
            <v>40056</v>
          </cell>
          <cell r="F7921">
            <v>6291931.5</v>
          </cell>
          <cell r="G7921">
            <v>636651</v>
          </cell>
          <cell r="H7921">
            <v>44.54</v>
          </cell>
          <cell r="I7921">
            <v>0.44540000000000002</v>
          </cell>
          <cell r="J7921">
            <v>40088</v>
          </cell>
          <cell r="K7921">
            <v>40788</v>
          </cell>
          <cell r="L7921">
            <v>265500</v>
          </cell>
        </row>
        <row r="7922">
          <cell r="B7922">
            <v>30000000</v>
          </cell>
          <cell r="C7922">
            <v>40056</v>
          </cell>
          <cell r="F7922">
            <v>20371775.129999999</v>
          </cell>
          <cell r="G7922">
            <v>1772059</v>
          </cell>
          <cell r="H7922">
            <v>36.04</v>
          </cell>
          <cell r="I7922">
            <v>0.3604</v>
          </cell>
          <cell r="J7922">
            <v>40088</v>
          </cell>
          <cell r="K7922">
            <v>40788</v>
          </cell>
          <cell r="L7922">
            <v>796500</v>
          </cell>
        </row>
        <row r="7923">
          <cell r="B7923">
            <v>6800000</v>
          </cell>
          <cell r="C7923">
            <v>40056</v>
          </cell>
          <cell r="F7923">
            <v>4481571.08</v>
          </cell>
          <cell r="G7923">
            <v>377866</v>
          </cell>
          <cell r="H7923">
            <v>29.33</v>
          </cell>
          <cell r="I7923">
            <v>0.29330000000000001</v>
          </cell>
          <cell r="J7923">
            <v>40088</v>
          </cell>
          <cell r="K7923">
            <v>40788</v>
          </cell>
          <cell r="L7923">
            <v>111860</v>
          </cell>
        </row>
        <row r="7924">
          <cell r="B7924">
            <v>5500000</v>
          </cell>
          <cell r="C7924">
            <v>40056</v>
          </cell>
          <cell r="F7924">
            <v>2949279.43</v>
          </cell>
          <cell r="G7924">
            <v>305627</v>
          </cell>
          <cell r="H7924">
            <v>29.33</v>
          </cell>
          <cell r="I7924">
            <v>0.29330000000000001</v>
          </cell>
          <cell r="J7924">
            <v>40088</v>
          </cell>
          <cell r="K7924">
            <v>40788</v>
          </cell>
          <cell r="L7924">
            <v>90475</v>
          </cell>
        </row>
        <row r="7925">
          <cell r="B7925">
            <v>5000000</v>
          </cell>
          <cell r="C7925">
            <v>40056</v>
          </cell>
          <cell r="F7925">
            <v>616893.07999999996</v>
          </cell>
          <cell r="G7925">
            <v>509157</v>
          </cell>
          <cell r="H7925">
            <v>38.729999999999997</v>
          </cell>
          <cell r="I7925">
            <v>0.38729999999999998</v>
          </cell>
          <cell r="J7925">
            <v>40088</v>
          </cell>
          <cell r="K7925">
            <v>40423</v>
          </cell>
          <cell r="L7925">
            <v>132500</v>
          </cell>
        </row>
        <row r="7926">
          <cell r="B7926">
            <v>5000000</v>
          </cell>
          <cell r="C7926">
            <v>40056</v>
          </cell>
          <cell r="F7926">
            <v>409547.94</v>
          </cell>
          <cell r="G7926">
            <v>486158</v>
          </cell>
          <cell r="H7926">
            <v>29.48</v>
          </cell>
          <cell r="I7926">
            <v>0.29480000000000001</v>
          </cell>
          <cell r="J7926">
            <v>40088</v>
          </cell>
          <cell r="K7926">
            <v>40423</v>
          </cell>
          <cell r="L7926">
            <v>82000</v>
          </cell>
        </row>
        <row r="7927">
          <cell r="B7927">
            <v>5000000</v>
          </cell>
          <cell r="C7927">
            <v>40056</v>
          </cell>
          <cell r="E7927" t="str">
            <v>P</v>
          </cell>
          <cell r="F7927">
            <v>3909190.33</v>
          </cell>
          <cell r="G7927">
            <v>318326</v>
          </cell>
          <cell r="H7927">
            <v>44.54</v>
          </cell>
          <cell r="I7927">
            <v>0.44540000000000002</v>
          </cell>
          <cell r="J7927">
            <v>40088</v>
          </cell>
          <cell r="K7927">
            <v>40788</v>
          </cell>
          <cell r="L7927">
            <v>132750</v>
          </cell>
        </row>
        <row r="7928">
          <cell r="B7928">
            <v>5000000</v>
          </cell>
          <cell r="C7928">
            <v>40056</v>
          </cell>
          <cell r="F7928">
            <v>2599669.6</v>
          </cell>
          <cell r="G7928">
            <v>377777</v>
          </cell>
          <cell r="H7928">
            <v>41.5</v>
          </cell>
          <cell r="I7928">
            <v>0.41499999999999998</v>
          </cell>
          <cell r="J7928">
            <v>40088</v>
          </cell>
          <cell r="K7928">
            <v>40604</v>
          </cell>
          <cell r="L7928">
            <v>132500</v>
          </cell>
        </row>
        <row r="7929">
          <cell r="B7929">
            <v>10500000</v>
          </cell>
          <cell r="C7929">
            <v>40056</v>
          </cell>
          <cell r="F7929">
            <v>8614123.3200000003</v>
          </cell>
          <cell r="G7929">
            <v>480641</v>
          </cell>
          <cell r="H7929">
            <v>35.950000000000003</v>
          </cell>
          <cell r="I7929">
            <v>0.35950000000000004</v>
          </cell>
          <cell r="J7929">
            <v>40088</v>
          </cell>
          <cell r="K7929">
            <v>41154</v>
          </cell>
          <cell r="L7929">
            <v>204750</v>
          </cell>
        </row>
        <row r="7930">
          <cell r="B7930">
            <v>40000000</v>
          </cell>
          <cell r="C7930">
            <v>40056</v>
          </cell>
          <cell r="F7930">
            <v>32463348.800000001</v>
          </cell>
          <cell r="G7930">
            <v>1831013</v>
          </cell>
          <cell r="H7930">
            <v>35.950000000000003</v>
          </cell>
          <cell r="I7930">
            <v>0.35950000000000004</v>
          </cell>
          <cell r="J7930">
            <v>40088</v>
          </cell>
          <cell r="K7930">
            <v>41154</v>
          </cell>
          <cell r="L7930">
            <v>780000</v>
          </cell>
        </row>
        <row r="7931">
          <cell r="B7931">
            <v>20000000</v>
          </cell>
          <cell r="C7931">
            <v>40057</v>
          </cell>
          <cell r="F7931">
            <v>16481000.6</v>
          </cell>
          <cell r="G7931">
            <v>915507</v>
          </cell>
          <cell r="H7931">
            <v>35.950000000000003</v>
          </cell>
          <cell r="I7931">
            <v>0.35950000000000004</v>
          </cell>
          <cell r="J7931">
            <v>40088</v>
          </cell>
          <cell r="K7931">
            <v>41154</v>
          </cell>
          <cell r="L7931">
            <v>390000</v>
          </cell>
        </row>
        <row r="7932">
          <cell r="B7932">
            <v>4000000</v>
          </cell>
          <cell r="C7932">
            <v>40057</v>
          </cell>
          <cell r="E7932" t="str">
            <v>P</v>
          </cell>
          <cell r="F7932">
            <v>3229216.64</v>
          </cell>
          <cell r="G7932">
            <v>254661</v>
          </cell>
          <cell r="H7932">
            <v>44.54</v>
          </cell>
          <cell r="I7932">
            <v>0.44540000000000002</v>
          </cell>
          <cell r="J7932">
            <v>40088</v>
          </cell>
          <cell r="K7932">
            <v>40788</v>
          </cell>
          <cell r="L7932">
            <v>106200</v>
          </cell>
        </row>
        <row r="7933">
          <cell r="B7933">
            <v>3500000</v>
          </cell>
          <cell r="C7933">
            <v>40057</v>
          </cell>
          <cell r="F7933">
            <v>2427658.73</v>
          </cell>
          <cell r="G7933">
            <v>222828</v>
          </cell>
          <cell r="H7933">
            <v>44.54</v>
          </cell>
          <cell r="I7933">
            <v>0.44540000000000002</v>
          </cell>
          <cell r="J7933">
            <v>40088</v>
          </cell>
          <cell r="K7933">
            <v>40788</v>
          </cell>
          <cell r="L7933">
            <v>92925</v>
          </cell>
        </row>
        <row r="7934">
          <cell r="B7934">
            <v>4000000</v>
          </cell>
          <cell r="C7934">
            <v>40057</v>
          </cell>
          <cell r="F7934">
            <v>3445622.99</v>
          </cell>
          <cell r="G7934">
            <v>221116</v>
          </cell>
          <cell r="H7934">
            <v>51.88</v>
          </cell>
          <cell r="I7934">
            <v>0.51880000000000004</v>
          </cell>
          <cell r="J7934">
            <v>40088</v>
          </cell>
          <cell r="K7934">
            <v>41154</v>
          </cell>
          <cell r="L7934">
            <v>78000</v>
          </cell>
        </row>
        <row r="7935">
          <cell r="B7935">
            <v>18000000</v>
          </cell>
          <cell r="C7935">
            <v>40057</v>
          </cell>
          <cell r="F7935">
            <v>14000632.640000001</v>
          </cell>
          <cell r="G7935">
            <v>823956</v>
          </cell>
          <cell r="H7935">
            <v>35.950000000000003</v>
          </cell>
          <cell r="I7935">
            <v>0.35950000000000004</v>
          </cell>
          <cell r="J7935">
            <v>40088</v>
          </cell>
          <cell r="K7935">
            <v>41154</v>
          </cell>
          <cell r="L7935">
            <v>351000</v>
          </cell>
        </row>
        <row r="7936">
          <cell r="B7936">
            <v>5000000</v>
          </cell>
          <cell r="C7936">
            <v>40057</v>
          </cell>
          <cell r="F7936">
            <v>448032.23</v>
          </cell>
          <cell r="G7936">
            <v>509157</v>
          </cell>
          <cell r="H7936">
            <v>38.729999999999997</v>
          </cell>
          <cell r="I7936">
            <v>0.38729999999999998</v>
          </cell>
          <cell r="J7936">
            <v>40088</v>
          </cell>
          <cell r="K7936">
            <v>40423</v>
          </cell>
          <cell r="L7936">
            <v>132500</v>
          </cell>
        </row>
        <row r="7937">
          <cell r="B7937">
            <v>5000000</v>
          </cell>
          <cell r="C7937">
            <v>40057</v>
          </cell>
          <cell r="F7937">
            <v>541248.34</v>
          </cell>
          <cell r="G7937">
            <v>486158</v>
          </cell>
          <cell r="H7937">
            <v>29.48</v>
          </cell>
          <cell r="I7937">
            <v>0.29480000000000001</v>
          </cell>
          <cell r="J7937">
            <v>40088</v>
          </cell>
          <cell r="K7937">
            <v>40423</v>
          </cell>
          <cell r="L7937">
            <v>82000</v>
          </cell>
        </row>
        <row r="7938">
          <cell r="B7938">
            <v>10500000</v>
          </cell>
          <cell r="C7938">
            <v>40057</v>
          </cell>
          <cell r="E7938" t="str">
            <v>P</v>
          </cell>
          <cell r="F7938">
            <v>9202136.2200000007</v>
          </cell>
          <cell r="G7938">
            <v>480641</v>
          </cell>
          <cell r="H7938">
            <v>35.950000000000003</v>
          </cell>
          <cell r="I7938">
            <v>0.35950000000000004</v>
          </cell>
          <cell r="J7938">
            <v>40088</v>
          </cell>
          <cell r="K7938">
            <v>41154</v>
          </cell>
          <cell r="L7938">
            <v>204750</v>
          </cell>
        </row>
        <row r="7939">
          <cell r="B7939">
            <v>12000000</v>
          </cell>
          <cell r="C7939">
            <v>40057</v>
          </cell>
          <cell r="F7939">
            <v>9237014.5700000003</v>
          </cell>
          <cell r="G7939">
            <v>612429</v>
          </cell>
          <cell r="H7939">
            <v>36.03</v>
          </cell>
          <cell r="I7939">
            <v>0.36030000000000001</v>
          </cell>
          <cell r="J7939">
            <v>40088</v>
          </cell>
          <cell r="K7939">
            <v>40970</v>
          </cell>
          <cell r="L7939">
            <v>294000</v>
          </cell>
        </row>
        <row r="7940">
          <cell r="B7940">
            <v>10000000</v>
          </cell>
          <cell r="C7940">
            <v>40057</v>
          </cell>
          <cell r="F7940">
            <v>8063364.4900000002</v>
          </cell>
          <cell r="G7940">
            <v>552789</v>
          </cell>
          <cell r="H7940">
            <v>51.88</v>
          </cell>
          <cell r="I7940">
            <v>0.51880000000000004</v>
          </cell>
          <cell r="J7940">
            <v>40088</v>
          </cell>
          <cell r="K7940">
            <v>41154</v>
          </cell>
          <cell r="L7940">
            <v>195000</v>
          </cell>
        </row>
        <row r="7941">
          <cell r="B7941">
            <v>10000000</v>
          </cell>
          <cell r="C7941">
            <v>40057</v>
          </cell>
          <cell r="F7941">
            <v>8059674.8099999996</v>
          </cell>
          <cell r="G7941">
            <v>552789</v>
          </cell>
          <cell r="H7941">
            <v>51.88</v>
          </cell>
          <cell r="I7941">
            <v>0.51880000000000004</v>
          </cell>
          <cell r="J7941">
            <v>40088</v>
          </cell>
          <cell r="K7941">
            <v>41154</v>
          </cell>
          <cell r="L7941">
            <v>195000</v>
          </cell>
        </row>
        <row r="7942">
          <cell r="B7942">
            <v>5000000</v>
          </cell>
          <cell r="C7942">
            <v>40057</v>
          </cell>
          <cell r="F7942">
            <v>4027453.99</v>
          </cell>
          <cell r="G7942">
            <v>276395</v>
          </cell>
          <cell r="H7942">
            <v>51.88</v>
          </cell>
          <cell r="I7942">
            <v>0.51880000000000004</v>
          </cell>
          <cell r="J7942">
            <v>40088</v>
          </cell>
          <cell r="K7942">
            <v>41154</v>
          </cell>
          <cell r="L7942">
            <v>97500</v>
          </cell>
        </row>
        <row r="7943">
          <cell r="B7943">
            <v>49000000</v>
          </cell>
          <cell r="C7943">
            <v>40057</v>
          </cell>
          <cell r="E7943" t="str">
            <v>Q</v>
          </cell>
          <cell r="F7943">
            <v>41612263.75</v>
          </cell>
          <cell r="G7943">
            <v>2500752</v>
          </cell>
          <cell r="H7943">
            <v>36.03</v>
          </cell>
          <cell r="I7943">
            <v>0.36030000000000001</v>
          </cell>
          <cell r="J7943">
            <v>40088</v>
          </cell>
          <cell r="K7943">
            <v>40970</v>
          </cell>
          <cell r="L7943">
            <v>1200500</v>
          </cell>
        </row>
        <row r="7944">
          <cell r="B7944">
            <v>5500000</v>
          </cell>
          <cell r="C7944">
            <v>40057</v>
          </cell>
          <cell r="E7944" t="str">
            <v>R</v>
          </cell>
          <cell r="F7944">
            <v>5276583.96</v>
          </cell>
          <cell r="G7944">
            <v>350158</v>
          </cell>
          <cell r="H7944">
            <v>44.54</v>
          </cell>
          <cell r="I7944">
            <v>0.44540000000000002</v>
          </cell>
          <cell r="J7944">
            <v>40088</v>
          </cell>
          <cell r="K7944">
            <v>40788</v>
          </cell>
          <cell r="L7944">
            <v>146025</v>
          </cell>
        </row>
        <row r="7945">
          <cell r="B7945">
            <v>4500000</v>
          </cell>
          <cell r="C7945">
            <v>40057</v>
          </cell>
          <cell r="F7945">
            <v>3779063.3</v>
          </cell>
          <cell r="G7945">
            <v>248756</v>
          </cell>
          <cell r="H7945">
            <v>51.88</v>
          </cell>
          <cell r="I7945">
            <v>0.51880000000000004</v>
          </cell>
          <cell r="J7945">
            <v>40088</v>
          </cell>
          <cell r="K7945">
            <v>41154</v>
          </cell>
          <cell r="L7945">
            <v>87750</v>
          </cell>
        </row>
        <row r="7946">
          <cell r="B7946">
            <v>4000000</v>
          </cell>
          <cell r="C7946">
            <v>40057</v>
          </cell>
          <cell r="F7946">
            <v>2684190.62</v>
          </cell>
          <cell r="G7946">
            <v>254661</v>
          </cell>
          <cell r="H7946">
            <v>44.54</v>
          </cell>
          <cell r="I7946">
            <v>0.44540000000000002</v>
          </cell>
          <cell r="J7946">
            <v>40088</v>
          </cell>
          <cell r="K7946">
            <v>40788</v>
          </cell>
          <cell r="L7946">
            <v>106200</v>
          </cell>
        </row>
        <row r="7947">
          <cell r="B7947">
            <v>3000000</v>
          </cell>
          <cell r="C7947">
            <v>40057</v>
          </cell>
          <cell r="F7947">
            <v>1873024.97</v>
          </cell>
          <cell r="G7947">
            <v>190996</v>
          </cell>
          <cell r="H7947">
            <v>44.54</v>
          </cell>
          <cell r="I7947">
            <v>0.44540000000000002</v>
          </cell>
          <cell r="J7947">
            <v>40088</v>
          </cell>
          <cell r="K7947">
            <v>40788</v>
          </cell>
          <cell r="L7947">
            <v>79650</v>
          </cell>
        </row>
        <row r="7948">
          <cell r="B7948">
            <v>15000000</v>
          </cell>
          <cell r="C7948">
            <v>40057</v>
          </cell>
          <cell r="F7948">
            <v>12357778.85</v>
          </cell>
          <cell r="G7948">
            <v>686630</v>
          </cell>
          <cell r="H7948">
            <v>35.950000000000003</v>
          </cell>
          <cell r="I7948">
            <v>0.35950000000000004</v>
          </cell>
          <cell r="J7948">
            <v>40088</v>
          </cell>
          <cell r="K7948">
            <v>41154</v>
          </cell>
          <cell r="L7948">
            <v>292500</v>
          </cell>
        </row>
        <row r="7949">
          <cell r="B7949">
            <v>5000000</v>
          </cell>
          <cell r="C7949">
            <v>40057</v>
          </cell>
          <cell r="F7949">
            <v>981293.3</v>
          </cell>
          <cell r="G7949">
            <v>509157</v>
          </cell>
          <cell r="H7949">
            <v>38.729999999999997</v>
          </cell>
          <cell r="I7949">
            <v>0.38729999999999998</v>
          </cell>
          <cell r="J7949">
            <v>40088</v>
          </cell>
          <cell r="K7949">
            <v>40423</v>
          </cell>
          <cell r="L7949">
            <v>132500</v>
          </cell>
        </row>
        <row r="7950">
          <cell r="B7950">
            <v>3000000</v>
          </cell>
          <cell r="C7950">
            <v>40057</v>
          </cell>
          <cell r="E7950" t="str">
            <v>P</v>
          </cell>
          <cell r="F7950">
            <v>1139039.3700000001</v>
          </cell>
          <cell r="G7950">
            <v>305494</v>
          </cell>
          <cell r="H7950">
            <v>38.729999999999997</v>
          </cell>
          <cell r="I7950">
            <v>0.38729999999999998</v>
          </cell>
          <cell r="J7950">
            <v>40088</v>
          </cell>
          <cell r="K7950">
            <v>40423</v>
          </cell>
          <cell r="L7950">
            <v>79500</v>
          </cell>
        </row>
        <row r="7951">
          <cell r="B7951">
            <v>12000000</v>
          </cell>
          <cell r="C7951">
            <v>40057</v>
          </cell>
          <cell r="E7951" t="str">
            <v>P</v>
          </cell>
          <cell r="F7951">
            <v>9164201.1300000008</v>
          </cell>
          <cell r="G7951">
            <v>708824</v>
          </cell>
          <cell r="H7951">
            <v>36.04</v>
          </cell>
          <cell r="I7951">
            <v>0.3604</v>
          </cell>
          <cell r="J7951">
            <v>40088</v>
          </cell>
          <cell r="K7951">
            <v>40788</v>
          </cell>
          <cell r="L7951">
            <v>318600</v>
          </cell>
        </row>
        <row r="7952">
          <cell r="B7952">
            <v>4500000</v>
          </cell>
          <cell r="C7952">
            <v>40057</v>
          </cell>
          <cell r="F7952">
            <v>2344457.2200000002</v>
          </cell>
          <cell r="G7952">
            <v>339999</v>
          </cell>
          <cell r="H7952">
            <v>41.5</v>
          </cell>
          <cell r="I7952">
            <v>0.41499999999999998</v>
          </cell>
          <cell r="J7952">
            <v>40088</v>
          </cell>
          <cell r="K7952">
            <v>40604</v>
          </cell>
          <cell r="L7952">
            <v>119250</v>
          </cell>
        </row>
        <row r="7953">
          <cell r="B7953">
            <v>3000000</v>
          </cell>
          <cell r="C7953">
            <v>40057</v>
          </cell>
          <cell r="E7953" t="str">
            <v>R</v>
          </cell>
          <cell r="F7953">
            <v>1686893.38</v>
          </cell>
          <cell r="G7953">
            <v>305494</v>
          </cell>
          <cell r="H7953">
            <v>38.729999999999997</v>
          </cell>
          <cell r="I7953">
            <v>0.38729999999999998</v>
          </cell>
          <cell r="J7953">
            <v>40088</v>
          </cell>
          <cell r="K7953">
            <v>40423</v>
          </cell>
          <cell r="L7953">
            <v>79500</v>
          </cell>
        </row>
        <row r="7954">
          <cell r="B7954">
            <v>5000000</v>
          </cell>
          <cell r="C7954">
            <v>40057</v>
          </cell>
          <cell r="F7954">
            <v>3584847.74</v>
          </cell>
          <cell r="G7954">
            <v>318326</v>
          </cell>
          <cell r="H7954">
            <v>44.54</v>
          </cell>
          <cell r="I7954">
            <v>0.44540000000000002</v>
          </cell>
          <cell r="J7954">
            <v>40088</v>
          </cell>
          <cell r="K7954">
            <v>40788</v>
          </cell>
          <cell r="L7954">
            <v>132750</v>
          </cell>
        </row>
        <row r="7955">
          <cell r="B7955">
            <v>14000000</v>
          </cell>
          <cell r="C7955">
            <v>40057</v>
          </cell>
          <cell r="F7955">
            <v>2482498.4900000002</v>
          </cell>
          <cell r="G7955">
            <v>1406050</v>
          </cell>
          <cell r="H7955">
            <v>35.94</v>
          </cell>
          <cell r="I7955">
            <v>0.3594</v>
          </cell>
          <cell r="J7955">
            <v>40088</v>
          </cell>
          <cell r="K7955">
            <v>40423</v>
          </cell>
          <cell r="L7955">
            <v>371000</v>
          </cell>
        </row>
        <row r="7956">
          <cell r="B7956">
            <v>10000000</v>
          </cell>
          <cell r="C7956">
            <v>40057</v>
          </cell>
          <cell r="F7956">
            <v>6985154.8300000001</v>
          </cell>
          <cell r="G7956">
            <v>636651</v>
          </cell>
          <cell r="H7956">
            <v>44.54</v>
          </cell>
          <cell r="I7956">
            <v>0.44540000000000002</v>
          </cell>
          <cell r="J7956">
            <v>40088</v>
          </cell>
          <cell r="K7956">
            <v>40788</v>
          </cell>
          <cell r="L7956">
            <v>265500</v>
          </cell>
        </row>
        <row r="7957">
          <cell r="B7957">
            <v>17500000</v>
          </cell>
          <cell r="C7957">
            <v>40057</v>
          </cell>
          <cell r="F7957">
            <v>14110047.789999999</v>
          </cell>
          <cell r="G7957">
            <v>729358</v>
          </cell>
          <cell r="H7957">
            <v>28.58</v>
          </cell>
          <cell r="I7957">
            <v>0.2858</v>
          </cell>
          <cell r="J7957">
            <v>40088</v>
          </cell>
          <cell r="K7957">
            <v>41154</v>
          </cell>
          <cell r="L7957">
            <v>252000</v>
          </cell>
        </row>
        <row r="7958">
          <cell r="B7958">
            <v>5000000</v>
          </cell>
          <cell r="C7958">
            <v>40057</v>
          </cell>
          <cell r="D7958" t="str">
            <v>A</v>
          </cell>
          <cell r="E7958" t="str">
            <v>S</v>
          </cell>
          <cell r="F7958">
            <v>5211323.33</v>
          </cell>
          <cell r="G7958">
            <v>318326</v>
          </cell>
          <cell r="H7958">
            <v>44.54</v>
          </cell>
          <cell r="I7958">
            <v>0.44540000000000002</v>
          </cell>
          <cell r="J7958">
            <v>40088</v>
          </cell>
          <cell r="K7958">
            <v>40788</v>
          </cell>
          <cell r="L7958">
            <v>132750</v>
          </cell>
        </row>
        <row r="7959">
          <cell r="B7959">
            <v>4000000</v>
          </cell>
          <cell r="C7959">
            <v>40058</v>
          </cell>
          <cell r="E7959" t="str">
            <v>P</v>
          </cell>
          <cell r="F7959">
            <v>1405722.41</v>
          </cell>
          <cell r="G7959">
            <v>407325</v>
          </cell>
          <cell r="H7959">
            <v>38.729999999999997</v>
          </cell>
          <cell r="I7959">
            <v>0.38729999999999998</v>
          </cell>
          <cell r="J7959">
            <v>40088</v>
          </cell>
          <cell r="K7959">
            <v>40423</v>
          </cell>
          <cell r="L7959">
            <v>106000</v>
          </cell>
        </row>
        <row r="7960">
          <cell r="B7960">
            <v>2000000</v>
          </cell>
          <cell r="C7960">
            <v>40058</v>
          </cell>
          <cell r="F7960">
            <v>1040246.2</v>
          </cell>
          <cell r="G7960">
            <v>151111</v>
          </cell>
          <cell r="H7960">
            <v>41.5</v>
          </cell>
          <cell r="I7960">
            <v>0.41499999999999998</v>
          </cell>
          <cell r="J7960">
            <v>40088</v>
          </cell>
          <cell r="K7960">
            <v>40604</v>
          </cell>
          <cell r="L7960">
            <v>53000</v>
          </cell>
        </row>
        <row r="7961">
          <cell r="B7961">
            <v>5000000</v>
          </cell>
          <cell r="C7961">
            <v>40058</v>
          </cell>
          <cell r="E7961" t="str">
            <v>R</v>
          </cell>
          <cell r="F7961">
            <v>5458459.3099999996</v>
          </cell>
          <cell r="G7961">
            <v>276395</v>
          </cell>
          <cell r="H7961">
            <v>51.88</v>
          </cell>
          <cell r="I7961">
            <v>0.51880000000000004</v>
          </cell>
          <cell r="J7961">
            <v>40088</v>
          </cell>
          <cell r="K7961">
            <v>41154</v>
          </cell>
          <cell r="L7961">
            <v>97500</v>
          </cell>
        </row>
        <row r="7962">
          <cell r="B7962">
            <v>5500000</v>
          </cell>
          <cell r="C7962">
            <v>40058</v>
          </cell>
          <cell r="F7962">
            <v>2880157.92</v>
          </cell>
          <cell r="G7962">
            <v>415554</v>
          </cell>
          <cell r="H7962">
            <v>41.5</v>
          </cell>
          <cell r="I7962">
            <v>0.41499999999999998</v>
          </cell>
          <cell r="J7962">
            <v>40088</v>
          </cell>
          <cell r="K7962">
            <v>40604</v>
          </cell>
          <cell r="L7962">
            <v>145750</v>
          </cell>
        </row>
        <row r="7963">
          <cell r="B7963">
            <v>10000000</v>
          </cell>
          <cell r="C7963">
            <v>40058</v>
          </cell>
          <cell r="D7963" t="str">
            <v>A</v>
          </cell>
          <cell r="E7963" t="str">
            <v>T</v>
          </cell>
          <cell r="F7963">
            <v>11032544.42</v>
          </cell>
          <cell r="G7963">
            <v>555686</v>
          </cell>
          <cell r="H7963">
            <v>29.33</v>
          </cell>
          <cell r="I7963">
            <v>0.29330000000000001</v>
          </cell>
          <cell r="J7963">
            <v>40088</v>
          </cell>
          <cell r="K7963">
            <v>40788</v>
          </cell>
          <cell r="L7963">
            <v>164500</v>
          </cell>
        </row>
        <row r="7964">
          <cell r="B7964">
            <v>5000000</v>
          </cell>
          <cell r="C7964">
            <v>40058</v>
          </cell>
          <cell r="F7964">
            <v>4434855.54</v>
          </cell>
          <cell r="G7964">
            <v>276395</v>
          </cell>
          <cell r="H7964">
            <v>51.88</v>
          </cell>
          <cell r="I7964">
            <v>0.51880000000000004</v>
          </cell>
          <cell r="J7964">
            <v>40088</v>
          </cell>
          <cell r="K7964">
            <v>41154</v>
          </cell>
          <cell r="L7964">
            <v>97500</v>
          </cell>
        </row>
        <row r="7965">
          <cell r="B7965">
            <v>4500000</v>
          </cell>
          <cell r="C7965">
            <v>40058</v>
          </cell>
          <cell r="F7965">
            <v>399647.31</v>
          </cell>
          <cell r="G7965">
            <v>437542</v>
          </cell>
          <cell r="H7965">
            <v>29.48</v>
          </cell>
          <cell r="I7965">
            <v>0.29480000000000001</v>
          </cell>
          <cell r="J7965">
            <v>40088</v>
          </cell>
          <cell r="K7965">
            <v>40423</v>
          </cell>
          <cell r="L7965">
            <v>73800</v>
          </cell>
        </row>
        <row r="7966">
          <cell r="B7966">
            <v>3500000</v>
          </cell>
          <cell r="C7966">
            <v>40058</v>
          </cell>
          <cell r="F7966">
            <v>319320.52</v>
          </cell>
          <cell r="G7966">
            <v>356410</v>
          </cell>
          <cell r="H7966">
            <v>38.729999999999997</v>
          </cell>
          <cell r="I7966">
            <v>0.38729999999999998</v>
          </cell>
          <cell r="J7966">
            <v>40088</v>
          </cell>
          <cell r="K7966">
            <v>40423</v>
          </cell>
          <cell r="L7966">
            <v>92750</v>
          </cell>
        </row>
        <row r="7967">
          <cell r="B7967">
            <v>7000000</v>
          </cell>
          <cell r="C7967">
            <v>40058</v>
          </cell>
          <cell r="F7967">
            <v>4952436.97</v>
          </cell>
          <cell r="G7967">
            <v>445656</v>
          </cell>
          <cell r="H7967">
            <v>44.54</v>
          </cell>
          <cell r="I7967">
            <v>0.44540000000000002</v>
          </cell>
          <cell r="J7967">
            <v>40088</v>
          </cell>
          <cell r="K7967">
            <v>40788</v>
          </cell>
          <cell r="L7967">
            <v>185850</v>
          </cell>
        </row>
        <row r="7968">
          <cell r="B7968">
            <v>15000000</v>
          </cell>
          <cell r="C7968">
            <v>40058</v>
          </cell>
          <cell r="F7968">
            <v>12036657.880000001</v>
          </cell>
          <cell r="G7968">
            <v>625164</v>
          </cell>
          <cell r="H7968">
            <v>28.58</v>
          </cell>
          <cell r="I7968">
            <v>0.2858</v>
          </cell>
          <cell r="J7968">
            <v>40088</v>
          </cell>
          <cell r="K7968">
            <v>41154</v>
          </cell>
          <cell r="L7968">
            <v>216000</v>
          </cell>
        </row>
        <row r="7969">
          <cell r="B7969">
            <v>10500000</v>
          </cell>
          <cell r="C7969">
            <v>40058</v>
          </cell>
          <cell r="E7969" t="str">
            <v>P</v>
          </cell>
          <cell r="F7969">
            <v>9365762.6600000001</v>
          </cell>
          <cell r="G7969">
            <v>480641</v>
          </cell>
          <cell r="H7969">
            <v>35.950000000000003</v>
          </cell>
          <cell r="I7969">
            <v>0.35950000000000004</v>
          </cell>
          <cell r="J7969">
            <v>40088</v>
          </cell>
          <cell r="K7969">
            <v>41154</v>
          </cell>
          <cell r="L7969">
            <v>204750</v>
          </cell>
        </row>
        <row r="7970">
          <cell r="B7970">
            <v>10000000</v>
          </cell>
          <cell r="C7970">
            <v>40058</v>
          </cell>
          <cell r="F7970">
            <v>6566791.5599999996</v>
          </cell>
          <cell r="G7970">
            <v>636651</v>
          </cell>
          <cell r="H7970">
            <v>44.54</v>
          </cell>
          <cell r="I7970">
            <v>0.44540000000000002</v>
          </cell>
          <cell r="J7970">
            <v>40088</v>
          </cell>
          <cell r="K7970">
            <v>40788</v>
          </cell>
          <cell r="L7970">
            <v>265500</v>
          </cell>
        </row>
        <row r="7971">
          <cell r="B7971">
            <v>12000000</v>
          </cell>
          <cell r="C7971">
            <v>40058</v>
          </cell>
          <cell r="F7971">
            <v>6329117.8200000003</v>
          </cell>
          <cell r="G7971">
            <v>873058</v>
          </cell>
          <cell r="H7971">
            <v>36.090000000000003</v>
          </cell>
          <cell r="I7971">
            <v>0.36090000000000005</v>
          </cell>
          <cell r="J7971">
            <v>40088</v>
          </cell>
          <cell r="K7971">
            <v>40604</v>
          </cell>
          <cell r="L7971">
            <v>318000</v>
          </cell>
        </row>
        <row r="7972">
          <cell r="B7972">
            <v>6000000</v>
          </cell>
          <cell r="C7972">
            <v>40058</v>
          </cell>
          <cell r="F7972">
            <v>4760702.93</v>
          </cell>
          <cell r="G7972">
            <v>350007</v>
          </cell>
          <cell r="H7972">
            <v>48.86</v>
          </cell>
          <cell r="I7972">
            <v>0.48859999999999998</v>
          </cell>
          <cell r="J7972">
            <v>40088</v>
          </cell>
          <cell r="K7972">
            <v>40970</v>
          </cell>
          <cell r="L7972">
            <v>147000</v>
          </cell>
        </row>
        <row r="7973">
          <cell r="B7973">
            <v>4200000</v>
          </cell>
          <cell r="C7973">
            <v>40058</v>
          </cell>
          <cell r="F7973">
            <v>2194904.81</v>
          </cell>
          <cell r="G7973">
            <v>317332</v>
          </cell>
          <cell r="H7973">
            <v>41.5</v>
          </cell>
          <cell r="I7973">
            <v>0.41499999999999998</v>
          </cell>
          <cell r="J7973">
            <v>40088</v>
          </cell>
          <cell r="K7973">
            <v>40604</v>
          </cell>
          <cell r="L7973">
            <v>111300</v>
          </cell>
        </row>
        <row r="7974">
          <cell r="B7974">
            <v>6500000</v>
          </cell>
          <cell r="C7974">
            <v>40058</v>
          </cell>
          <cell r="F7974">
            <v>4487192.32</v>
          </cell>
          <cell r="G7974">
            <v>413824</v>
          </cell>
          <cell r="H7974">
            <v>44.54</v>
          </cell>
          <cell r="I7974">
            <v>0.44540000000000002</v>
          </cell>
          <cell r="J7974">
            <v>40088</v>
          </cell>
          <cell r="K7974">
            <v>40788</v>
          </cell>
          <cell r="L7974">
            <v>172575</v>
          </cell>
        </row>
        <row r="7975">
          <cell r="B7975">
            <v>2000000</v>
          </cell>
          <cell r="C7975">
            <v>40058</v>
          </cell>
          <cell r="F7975">
            <v>361242.38</v>
          </cell>
          <cell r="G7975">
            <v>203663</v>
          </cell>
          <cell r="H7975">
            <v>38.729999999999997</v>
          </cell>
          <cell r="I7975">
            <v>0.38729999999999998</v>
          </cell>
          <cell r="J7975">
            <v>40088</v>
          </cell>
          <cell r="K7975">
            <v>40423</v>
          </cell>
          <cell r="L7975">
            <v>53000</v>
          </cell>
        </row>
        <row r="7976">
          <cell r="B7976">
            <v>2000000</v>
          </cell>
          <cell r="C7976">
            <v>40058</v>
          </cell>
          <cell r="F7976">
            <v>132103.1</v>
          </cell>
          <cell r="G7976">
            <v>203663</v>
          </cell>
          <cell r="H7976">
            <v>38.729999999999997</v>
          </cell>
          <cell r="I7976">
            <v>0.38729999999999998</v>
          </cell>
          <cell r="J7976">
            <v>40088</v>
          </cell>
          <cell r="K7976">
            <v>40423</v>
          </cell>
          <cell r="L7976">
            <v>53000</v>
          </cell>
        </row>
        <row r="7977">
          <cell r="B7977">
            <v>10500000</v>
          </cell>
          <cell r="C7977">
            <v>40058</v>
          </cell>
          <cell r="F7977">
            <v>8763779.9000000004</v>
          </cell>
          <cell r="G7977">
            <v>480641</v>
          </cell>
          <cell r="H7977">
            <v>35.950000000000003</v>
          </cell>
          <cell r="I7977">
            <v>0.35950000000000004</v>
          </cell>
          <cell r="J7977">
            <v>40088</v>
          </cell>
          <cell r="K7977">
            <v>41154</v>
          </cell>
          <cell r="L7977">
            <v>204750</v>
          </cell>
        </row>
        <row r="7978">
          <cell r="B7978">
            <v>10000000</v>
          </cell>
          <cell r="C7978">
            <v>40058</v>
          </cell>
          <cell r="D7978" t="str">
            <v>A</v>
          </cell>
          <cell r="E7978" t="str">
            <v>S</v>
          </cell>
          <cell r="F7978">
            <v>9066346.3100000005</v>
          </cell>
          <cell r="G7978">
            <v>755553</v>
          </cell>
          <cell r="H7978">
            <v>41.5</v>
          </cell>
          <cell r="I7978">
            <v>0.41499999999999998</v>
          </cell>
          <cell r="J7978">
            <v>40088</v>
          </cell>
          <cell r="K7978">
            <v>40604</v>
          </cell>
          <cell r="L7978">
            <v>265000</v>
          </cell>
        </row>
        <row r="7979">
          <cell r="B7979">
            <v>27000000</v>
          </cell>
          <cell r="C7979">
            <v>40058</v>
          </cell>
          <cell r="F7979">
            <v>22220723.350000001</v>
          </cell>
          <cell r="G7979">
            <v>1235934</v>
          </cell>
          <cell r="H7979">
            <v>35.950000000000003</v>
          </cell>
          <cell r="I7979">
            <v>0.35950000000000004</v>
          </cell>
          <cell r="J7979">
            <v>40088</v>
          </cell>
          <cell r="K7979">
            <v>41154</v>
          </cell>
          <cell r="L7979">
            <v>526500</v>
          </cell>
        </row>
        <row r="7980">
          <cell r="B7980">
            <v>11000000</v>
          </cell>
          <cell r="C7980">
            <v>40058</v>
          </cell>
          <cell r="F7980">
            <v>6879978.5</v>
          </cell>
          <cell r="G7980">
            <v>649755</v>
          </cell>
          <cell r="H7980">
            <v>36.04</v>
          </cell>
          <cell r="I7980">
            <v>0.3604</v>
          </cell>
          <cell r="J7980">
            <v>40088</v>
          </cell>
          <cell r="K7980">
            <v>40788</v>
          </cell>
          <cell r="L7980">
            <v>292050</v>
          </cell>
        </row>
        <row r="7981">
          <cell r="B7981">
            <v>25000000</v>
          </cell>
          <cell r="C7981">
            <v>40058</v>
          </cell>
          <cell r="F7981">
            <v>15316596.9</v>
          </cell>
          <cell r="G7981">
            <v>1476716</v>
          </cell>
          <cell r="H7981">
            <v>36.04</v>
          </cell>
          <cell r="I7981">
            <v>0.3604</v>
          </cell>
          <cell r="J7981">
            <v>40088</v>
          </cell>
          <cell r="K7981">
            <v>40788</v>
          </cell>
          <cell r="L7981">
            <v>663750</v>
          </cell>
        </row>
        <row r="7982">
          <cell r="B7982">
            <v>30000000</v>
          </cell>
          <cell r="C7982">
            <v>40058</v>
          </cell>
          <cell r="F7982">
            <v>23056728.100000001</v>
          </cell>
          <cell r="G7982">
            <v>1373260</v>
          </cell>
          <cell r="H7982">
            <v>35.950000000000003</v>
          </cell>
          <cell r="I7982">
            <v>0.35950000000000004</v>
          </cell>
          <cell r="J7982">
            <v>40088</v>
          </cell>
          <cell r="K7982">
            <v>41154</v>
          </cell>
          <cell r="L7982">
            <v>585000</v>
          </cell>
        </row>
        <row r="7983">
          <cell r="B7983">
            <v>32800000</v>
          </cell>
          <cell r="C7983">
            <v>40058</v>
          </cell>
          <cell r="F7983">
            <v>22015908.34</v>
          </cell>
          <cell r="G7983">
            <v>1937451</v>
          </cell>
          <cell r="H7983">
            <v>36.04</v>
          </cell>
          <cell r="I7983">
            <v>0.3604</v>
          </cell>
          <cell r="J7983">
            <v>40088</v>
          </cell>
          <cell r="K7983">
            <v>40788</v>
          </cell>
          <cell r="L7983">
            <v>870840</v>
          </cell>
        </row>
        <row r="7984">
          <cell r="B7984">
            <v>3700000</v>
          </cell>
          <cell r="C7984">
            <v>40058</v>
          </cell>
          <cell r="F7984">
            <v>2238889.34</v>
          </cell>
          <cell r="G7984">
            <v>213002</v>
          </cell>
          <cell r="H7984">
            <v>33.19</v>
          </cell>
          <cell r="I7984">
            <v>0.33189999999999997</v>
          </cell>
          <cell r="J7984">
            <v>40088</v>
          </cell>
          <cell r="K7984">
            <v>40788</v>
          </cell>
          <cell r="L7984">
            <v>97865</v>
          </cell>
        </row>
        <row r="7985">
          <cell r="B7985">
            <v>10000000</v>
          </cell>
          <cell r="C7985">
            <v>40058</v>
          </cell>
          <cell r="F7985">
            <v>2344447.89</v>
          </cell>
          <cell r="G7985">
            <v>1018313</v>
          </cell>
          <cell r="H7985">
            <v>38.729999999999997</v>
          </cell>
          <cell r="I7985">
            <v>0.38729999999999998</v>
          </cell>
          <cell r="J7985">
            <v>40088</v>
          </cell>
          <cell r="K7985">
            <v>40423</v>
          </cell>
          <cell r="L7985">
            <v>265000</v>
          </cell>
        </row>
        <row r="7986">
          <cell r="B7986">
            <v>8000000</v>
          </cell>
          <cell r="C7986">
            <v>40058</v>
          </cell>
          <cell r="F7986">
            <v>7239614.54</v>
          </cell>
          <cell r="G7986">
            <v>442232</v>
          </cell>
          <cell r="H7986">
            <v>51.88</v>
          </cell>
          <cell r="I7986">
            <v>0.51880000000000004</v>
          </cell>
          <cell r="J7986">
            <v>40088</v>
          </cell>
          <cell r="K7986">
            <v>41154</v>
          </cell>
          <cell r="L7986">
            <v>156000</v>
          </cell>
        </row>
        <row r="7987">
          <cell r="B7987">
            <v>6000000</v>
          </cell>
          <cell r="C7987">
            <v>40059</v>
          </cell>
          <cell r="F7987">
            <v>4157447.96</v>
          </cell>
          <cell r="G7987">
            <v>381991</v>
          </cell>
          <cell r="H7987">
            <v>44.54</v>
          </cell>
          <cell r="I7987">
            <v>0.44540000000000002</v>
          </cell>
          <cell r="J7987">
            <v>40091</v>
          </cell>
          <cell r="K7987">
            <v>40791</v>
          </cell>
          <cell r="L7987">
            <v>159300</v>
          </cell>
        </row>
        <row r="7988">
          <cell r="B7988">
            <v>8000000</v>
          </cell>
          <cell r="C7988">
            <v>40059</v>
          </cell>
          <cell r="F7988">
            <v>5783183.7199999997</v>
          </cell>
          <cell r="G7988">
            <v>509321</v>
          </cell>
          <cell r="H7988">
            <v>44.54</v>
          </cell>
          <cell r="I7988">
            <v>0.44540000000000002</v>
          </cell>
          <cell r="J7988">
            <v>40091</v>
          </cell>
          <cell r="K7988">
            <v>40791</v>
          </cell>
          <cell r="L7988">
            <v>212400</v>
          </cell>
        </row>
        <row r="7989">
          <cell r="B7989">
            <v>13500000</v>
          </cell>
          <cell r="C7989">
            <v>40059</v>
          </cell>
          <cell r="E7989" t="str">
            <v>P</v>
          </cell>
          <cell r="F7989">
            <v>8316160.8600000003</v>
          </cell>
          <cell r="G7989">
            <v>982190</v>
          </cell>
          <cell r="H7989">
            <v>36.090000000000003</v>
          </cell>
          <cell r="I7989">
            <v>0.36090000000000005</v>
          </cell>
          <cell r="J7989">
            <v>40091</v>
          </cell>
          <cell r="K7989">
            <v>40607</v>
          </cell>
          <cell r="L7989">
            <v>357750</v>
          </cell>
        </row>
        <row r="7990">
          <cell r="B7990">
            <v>13000000</v>
          </cell>
          <cell r="C7990">
            <v>40059</v>
          </cell>
          <cell r="F7990">
            <v>10759337.32</v>
          </cell>
          <cell r="G7990">
            <v>595080</v>
          </cell>
          <cell r="H7990">
            <v>35.950000000000003</v>
          </cell>
          <cell r="I7990">
            <v>0.35950000000000004</v>
          </cell>
          <cell r="J7990">
            <v>40091</v>
          </cell>
          <cell r="K7990">
            <v>41157</v>
          </cell>
          <cell r="L7990">
            <v>253500</v>
          </cell>
        </row>
        <row r="7991">
          <cell r="B7991">
            <v>10500000</v>
          </cell>
          <cell r="C7991">
            <v>40059</v>
          </cell>
          <cell r="F7991">
            <v>7387846.3899999997</v>
          </cell>
          <cell r="G7991">
            <v>620221</v>
          </cell>
          <cell r="H7991">
            <v>36.04</v>
          </cell>
          <cell r="I7991">
            <v>0.3604</v>
          </cell>
          <cell r="J7991">
            <v>40091</v>
          </cell>
          <cell r="K7991">
            <v>40791</v>
          </cell>
          <cell r="L7991">
            <v>278775</v>
          </cell>
        </row>
        <row r="7992">
          <cell r="B7992">
            <v>8000000</v>
          </cell>
          <cell r="C7992">
            <v>40059</v>
          </cell>
          <cell r="F7992">
            <v>5562141.5099999998</v>
          </cell>
          <cell r="G7992">
            <v>509321</v>
          </cell>
          <cell r="H7992">
            <v>44.54</v>
          </cell>
          <cell r="I7992">
            <v>0.44540000000000002</v>
          </cell>
          <cell r="J7992">
            <v>40091</v>
          </cell>
          <cell r="K7992">
            <v>40791</v>
          </cell>
          <cell r="L7992">
            <v>212400</v>
          </cell>
        </row>
        <row r="7993">
          <cell r="B7993">
            <v>10000000</v>
          </cell>
          <cell r="C7993">
            <v>40059</v>
          </cell>
          <cell r="D7993" t="str">
            <v>A</v>
          </cell>
          <cell r="E7993" t="str">
            <v>T</v>
          </cell>
          <cell r="F7993">
            <v>10361903.050000001</v>
          </cell>
          <cell r="G7993">
            <v>755553</v>
          </cell>
          <cell r="H7993">
            <v>41.5</v>
          </cell>
          <cell r="I7993">
            <v>0.41499999999999998</v>
          </cell>
          <cell r="J7993">
            <v>40091</v>
          </cell>
          <cell r="K7993">
            <v>40607</v>
          </cell>
          <cell r="L7993">
            <v>265000</v>
          </cell>
        </row>
        <row r="7994">
          <cell r="B7994">
            <v>10000000</v>
          </cell>
          <cell r="C7994">
            <v>40059</v>
          </cell>
          <cell r="F7994">
            <v>5387495.3799999999</v>
          </cell>
          <cell r="G7994">
            <v>755553</v>
          </cell>
          <cell r="H7994">
            <v>41.5</v>
          </cell>
          <cell r="I7994">
            <v>0.41499999999999998</v>
          </cell>
          <cell r="J7994">
            <v>40091</v>
          </cell>
          <cell r="K7994">
            <v>40607</v>
          </cell>
          <cell r="L7994">
            <v>265000</v>
          </cell>
        </row>
        <row r="7995">
          <cell r="B7995">
            <v>10500000</v>
          </cell>
          <cell r="C7995">
            <v>40059</v>
          </cell>
          <cell r="F7995">
            <v>8691370.6099999994</v>
          </cell>
          <cell r="G7995">
            <v>480641</v>
          </cell>
          <cell r="H7995">
            <v>35.950000000000003</v>
          </cell>
          <cell r="I7995">
            <v>0.35950000000000004</v>
          </cell>
          <cell r="J7995">
            <v>40091</v>
          </cell>
          <cell r="K7995">
            <v>41157</v>
          </cell>
          <cell r="L7995">
            <v>204750</v>
          </cell>
        </row>
        <row r="7996">
          <cell r="B7996">
            <v>12000000</v>
          </cell>
          <cell r="C7996">
            <v>40059</v>
          </cell>
          <cell r="F7996">
            <v>2296756.66</v>
          </cell>
          <cell r="G7996">
            <v>1167309</v>
          </cell>
          <cell r="H7996">
            <v>29.57</v>
          </cell>
          <cell r="I7996">
            <v>0.29570000000000002</v>
          </cell>
          <cell r="J7996">
            <v>40091</v>
          </cell>
          <cell r="K7996">
            <v>40426</v>
          </cell>
          <cell r="L7996">
            <v>196800</v>
          </cell>
        </row>
        <row r="7997">
          <cell r="B7997">
            <v>15000000</v>
          </cell>
          <cell r="C7997">
            <v>40059</v>
          </cell>
          <cell r="D7997" t="str">
            <v>A</v>
          </cell>
          <cell r="E7997" t="str">
            <v>T</v>
          </cell>
          <cell r="F7997">
            <v>16557316.83</v>
          </cell>
          <cell r="G7997">
            <v>686630</v>
          </cell>
          <cell r="H7997">
            <v>35.950000000000003</v>
          </cell>
          <cell r="I7997">
            <v>0.35950000000000004</v>
          </cell>
          <cell r="J7997">
            <v>40082</v>
          </cell>
          <cell r="K7997">
            <v>41147</v>
          </cell>
          <cell r="L7997">
            <v>292500</v>
          </cell>
        </row>
        <row r="7998">
          <cell r="B7998">
            <v>14500000</v>
          </cell>
          <cell r="C7998">
            <v>40059</v>
          </cell>
          <cell r="D7998" t="str">
            <v>A</v>
          </cell>
          <cell r="E7998" t="str">
            <v>T</v>
          </cell>
          <cell r="F7998">
            <v>16730224.199999999</v>
          </cell>
          <cell r="G7998">
            <v>663743</v>
          </cell>
          <cell r="H7998">
            <v>35.950000000000003</v>
          </cell>
          <cell r="I7998">
            <v>0.35950000000000004</v>
          </cell>
          <cell r="J7998">
            <v>40091</v>
          </cell>
          <cell r="K7998">
            <v>41157</v>
          </cell>
          <cell r="L7998">
            <v>282750</v>
          </cell>
        </row>
        <row r="7999">
          <cell r="B7999">
            <v>10000000</v>
          </cell>
          <cell r="C7999">
            <v>40059</v>
          </cell>
          <cell r="D7999" t="str">
            <v>A</v>
          </cell>
          <cell r="E7999" t="str">
            <v>T</v>
          </cell>
          <cell r="F7999">
            <v>11558420.439999999</v>
          </cell>
          <cell r="G7999">
            <v>636651</v>
          </cell>
          <cell r="H7999">
            <v>44.54</v>
          </cell>
          <cell r="I7999">
            <v>0.44540000000000002</v>
          </cell>
          <cell r="J7999">
            <v>40091</v>
          </cell>
          <cell r="K7999">
            <v>40791</v>
          </cell>
          <cell r="L7999">
            <v>265500</v>
          </cell>
        </row>
        <row r="8000">
          <cell r="B8000">
            <v>4500000</v>
          </cell>
          <cell r="C8000">
            <v>40059</v>
          </cell>
          <cell r="F8000">
            <v>3118225.94</v>
          </cell>
          <cell r="G8000">
            <v>286493</v>
          </cell>
          <cell r="H8000">
            <v>44.54</v>
          </cell>
          <cell r="I8000">
            <v>0.44540000000000002</v>
          </cell>
          <cell r="J8000">
            <v>40091</v>
          </cell>
          <cell r="K8000">
            <v>40791</v>
          </cell>
          <cell r="L8000">
            <v>119475</v>
          </cell>
        </row>
        <row r="8001">
          <cell r="B8001">
            <v>4500000</v>
          </cell>
          <cell r="C8001">
            <v>40059</v>
          </cell>
          <cell r="E8001" t="str">
            <v>P</v>
          </cell>
          <cell r="F8001">
            <v>1452457.39</v>
          </cell>
          <cell r="G8001">
            <v>458241</v>
          </cell>
          <cell r="H8001">
            <v>38.729999999999997</v>
          </cell>
          <cell r="I8001">
            <v>0.38729999999999998</v>
          </cell>
          <cell r="J8001">
            <v>40091</v>
          </cell>
          <cell r="K8001">
            <v>40426</v>
          </cell>
          <cell r="L8001">
            <v>119250</v>
          </cell>
        </row>
        <row r="8002">
          <cell r="B8002">
            <v>12000000</v>
          </cell>
          <cell r="C8002">
            <v>40059</v>
          </cell>
          <cell r="F8002">
            <v>8560878.8499999996</v>
          </cell>
          <cell r="G8002">
            <v>708824</v>
          </cell>
          <cell r="H8002">
            <v>36.04</v>
          </cell>
          <cell r="I8002">
            <v>0.3604</v>
          </cell>
          <cell r="J8002">
            <v>40091</v>
          </cell>
          <cell r="K8002">
            <v>40791</v>
          </cell>
          <cell r="L8002">
            <v>318600</v>
          </cell>
        </row>
        <row r="8003">
          <cell r="B8003">
            <v>5000000</v>
          </cell>
          <cell r="C8003">
            <v>40059</v>
          </cell>
          <cell r="F8003">
            <v>4303461.3899999997</v>
          </cell>
          <cell r="G8003">
            <v>276395</v>
          </cell>
          <cell r="H8003">
            <v>51.88</v>
          </cell>
          <cell r="I8003">
            <v>0.51880000000000004</v>
          </cell>
          <cell r="J8003">
            <v>40091</v>
          </cell>
          <cell r="K8003">
            <v>41157</v>
          </cell>
          <cell r="L8003">
            <v>97500</v>
          </cell>
        </row>
        <row r="8004">
          <cell r="B8004">
            <v>5000000</v>
          </cell>
          <cell r="C8004">
            <v>40059</v>
          </cell>
          <cell r="F8004">
            <v>2606615.5299999998</v>
          </cell>
          <cell r="G8004">
            <v>377777</v>
          </cell>
          <cell r="H8004">
            <v>41.5</v>
          </cell>
          <cell r="I8004">
            <v>0.41499999999999998</v>
          </cell>
          <cell r="J8004">
            <v>40091</v>
          </cell>
          <cell r="K8004">
            <v>40607</v>
          </cell>
          <cell r="L8004">
            <v>132500</v>
          </cell>
        </row>
        <row r="8005">
          <cell r="B8005">
            <v>5000000</v>
          </cell>
          <cell r="C8005">
            <v>40059</v>
          </cell>
          <cell r="F8005">
            <v>373262.46</v>
          </cell>
          <cell r="G8005">
            <v>486158</v>
          </cell>
          <cell r="H8005">
            <v>29.48</v>
          </cell>
          <cell r="I8005">
            <v>0.29480000000000001</v>
          </cell>
          <cell r="J8005">
            <v>40091</v>
          </cell>
          <cell r="K8005">
            <v>40426</v>
          </cell>
          <cell r="L8005">
            <v>82000</v>
          </cell>
        </row>
        <row r="8006">
          <cell r="B8006">
            <v>10800000</v>
          </cell>
          <cell r="C8006">
            <v>40059</v>
          </cell>
          <cell r="F8006">
            <v>6745917.6500000004</v>
          </cell>
          <cell r="G8006">
            <v>637942</v>
          </cell>
          <cell r="H8006">
            <v>36.04</v>
          </cell>
          <cell r="I8006">
            <v>0.3604</v>
          </cell>
          <cell r="J8006">
            <v>40091</v>
          </cell>
          <cell r="K8006">
            <v>40791</v>
          </cell>
          <cell r="L8006">
            <v>286740</v>
          </cell>
        </row>
        <row r="8007">
          <cell r="B8007">
            <v>4500000</v>
          </cell>
          <cell r="C8007">
            <v>40059</v>
          </cell>
          <cell r="E8007" t="str">
            <v>P</v>
          </cell>
          <cell r="F8007">
            <v>1617909.27</v>
          </cell>
          <cell r="G8007">
            <v>458241</v>
          </cell>
          <cell r="H8007">
            <v>38.729999999999997</v>
          </cell>
          <cell r="I8007">
            <v>0.38729999999999998</v>
          </cell>
          <cell r="J8007">
            <v>40091</v>
          </cell>
          <cell r="K8007">
            <v>40426</v>
          </cell>
          <cell r="L8007">
            <v>119250</v>
          </cell>
        </row>
        <row r="8008">
          <cell r="B8008">
            <v>17000000</v>
          </cell>
          <cell r="C8008">
            <v>40059</v>
          </cell>
          <cell r="F8008">
            <v>10099115.609999999</v>
          </cell>
          <cell r="G8008">
            <v>920849</v>
          </cell>
          <cell r="H8008">
            <v>26.58</v>
          </cell>
          <cell r="I8008">
            <v>0.26579999999999998</v>
          </cell>
          <cell r="J8008">
            <v>40088</v>
          </cell>
          <cell r="K8008">
            <v>40788</v>
          </cell>
          <cell r="L8008">
            <v>109650</v>
          </cell>
        </row>
        <row r="8009">
          <cell r="B8009">
            <v>6500000</v>
          </cell>
          <cell r="C8009">
            <v>40059</v>
          </cell>
          <cell r="F8009">
            <v>5107898.54</v>
          </cell>
          <cell r="G8009">
            <v>379174</v>
          </cell>
          <cell r="H8009">
            <v>48.86</v>
          </cell>
          <cell r="I8009">
            <v>0.48859999999999998</v>
          </cell>
          <cell r="J8009">
            <v>40091</v>
          </cell>
          <cell r="K8009">
            <v>40973</v>
          </cell>
          <cell r="L8009">
            <v>159250</v>
          </cell>
        </row>
        <row r="8010">
          <cell r="B8010">
            <v>30000000</v>
          </cell>
          <cell r="C8010">
            <v>40059</v>
          </cell>
          <cell r="E8010" t="str">
            <v>R</v>
          </cell>
          <cell r="F8010">
            <v>30452472.41</v>
          </cell>
          <cell r="G8010">
            <v>1373260</v>
          </cell>
          <cell r="H8010">
            <v>35.950000000000003</v>
          </cell>
          <cell r="I8010">
            <v>0.35950000000000004</v>
          </cell>
          <cell r="J8010">
            <v>40091</v>
          </cell>
          <cell r="K8010">
            <v>41157</v>
          </cell>
          <cell r="L8010">
            <v>585000</v>
          </cell>
        </row>
        <row r="8011">
          <cell r="B8011">
            <v>10500000</v>
          </cell>
          <cell r="C8011">
            <v>40059</v>
          </cell>
          <cell r="D8011" t="str">
            <v>A</v>
          </cell>
          <cell r="E8011" t="str">
            <v>T</v>
          </cell>
          <cell r="F8011">
            <v>11681512.26</v>
          </cell>
          <cell r="G8011">
            <v>620221</v>
          </cell>
          <cell r="H8011">
            <v>36.04</v>
          </cell>
          <cell r="I8011">
            <v>0.3604</v>
          </cell>
          <cell r="J8011">
            <v>40091</v>
          </cell>
          <cell r="K8011">
            <v>40791</v>
          </cell>
          <cell r="L8011">
            <v>278775</v>
          </cell>
        </row>
        <row r="8012">
          <cell r="B8012">
            <v>6500000</v>
          </cell>
          <cell r="C8012">
            <v>40059</v>
          </cell>
          <cell r="F8012">
            <v>3041356.43</v>
          </cell>
          <cell r="G8012">
            <v>491109</v>
          </cell>
          <cell r="H8012">
            <v>41.5</v>
          </cell>
          <cell r="I8012">
            <v>0.41499999999999998</v>
          </cell>
          <cell r="J8012">
            <v>40091</v>
          </cell>
          <cell r="K8012">
            <v>40607</v>
          </cell>
          <cell r="L8012">
            <v>172250</v>
          </cell>
        </row>
        <row r="8013">
          <cell r="B8013">
            <v>3000000</v>
          </cell>
          <cell r="C8013">
            <v>40059</v>
          </cell>
          <cell r="F8013">
            <v>1887027.58</v>
          </cell>
          <cell r="G8013">
            <v>190996</v>
          </cell>
          <cell r="H8013">
            <v>44.54</v>
          </cell>
          <cell r="I8013">
            <v>0.44540000000000002</v>
          </cell>
          <cell r="J8013">
            <v>40091</v>
          </cell>
          <cell r="K8013">
            <v>40791</v>
          </cell>
          <cell r="L8013">
            <v>79650</v>
          </cell>
        </row>
        <row r="8014">
          <cell r="B8014">
            <v>10000000</v>
          </cell>
          <cell r="C8014">
            <v>40059</v>
          </cell>
          <cell r="F8014">
            <v>1949510.04</v>
          </cell>
          <cell r="G8014">
            <v>972316</v>
          </cell>
          <cell r="H8014">
            <v>29.48</v>
          </cell>
          <cell r="I8014">
            <v>0.29480000000000001</v>
          </cell>
          <cell r="J8014">
            <v>40091</v>
          </cell>
          <cell r="K8014">
            <v>40426</v>
          </cell>
          <cell r="L8014">
            <v>164000</v>
          </cell>
        </row>
        <row r="8015">
          <cell r="B8015">
            <v>14000000</v>
          </cell>
          <cell r="C8015">
            <v>40059</v>
          </cell>
          <cell r="F8015">
            <v>11585124.689999999</v>
          </cell>
          <cell r="G8015">
            <v>640855</v>
          </cell>
          <cell r="H8015">
            <v>35.950000000000003</v>
          </cell>
          <cell r="I8015">
            <v>0.35950000000000004</v>
          </cell>
          <cell r="J8015">
            <v>40091</v>
          </cell>
          <cell r="K8015">
            <v>41157</v>
          </cell>
          <cell r="L8015">
            <v>273000</v>
          </cell>
        </row>
        <row r="8016">
          <cell r="B8016">
            <v>15000000</v>
          </cell>
          <cell r="C8016">
            <v>40059</v>
          </cell>
          <cell r="F8016">
            <v>10345367.310000001</v>
          </cell>
          <cell r="G8016">
            <v>886030</v>
          </cell>
          <cell r="H8016">
            <v>36.04</v>
          </cell>
          <cell r="I8016">
            <v>0.3604</v>
          </cell>
          <cell r="J8016">
            <v>40091</v>
          </cell>
          <cell r="K8016">
            <v>40791</v>
          </cell>
          <cell r="L8016">
            <v>398250</v>
          </cell>
        </row>
        <row r="8017">
          <cell r="B8017">
            <v>3000000</v>
          </cell>
          <cell r="C8017">
            <v>40059</v>
          </cell>
          <cell r="F8017">
            <v>1975616.89</v>
          </cell>
          <cell r="G8017">
            <v>166706</v>
          </cell>
          <cell r="H8017">
            <v>29.33</v>
          </cell>
          <cell r="I8017">
            <v>0.29330000000000001</v>
          </cell>
          <cell r="J8017">
            <v>40091</v>
          </cell>
          <cell r="K8017">
            <v>40791</v>
          </cell>
          <cell r="L8017">
            <v>49350</v>
          </cell>
        </row>
        <row r="8018">
          <cell r="B8018">
            <v>16000000</v>
          </cell>
          <cell r="C8018">
            <v>40059</v>
          </cell>
          <cell r="F8018">
            <v>12184298.689999999</v>
          </cell>
          <cell r="G8018">
            <v>666842</v>
          </cell>
          <cell r="H8018">
            <v>28.58</v>
          </cell>
          <cell r="I8018">
            <v>0.2858</v>
          </cell>
          <cell r="J8018">
            <v>40091</v>
          </cell>
          <cell r="K8018">
            <v>41157</v>
          </cell>
          <cell r="L8018">
            <v>230400</v>
          </cell>
        </row>
        <row r="8019">
          <cell r="B8019">
            <v>6500000</v>
          </cell>
          <cell r="C8019">
            <v>40059</v>
          </cell>
          <cell r="E8019" t="str">
            <v>R</v>
          </cell>
          <cell r="F8019">
            <v>6147026.21</v>
          </cell>
          <cell r="G8019">
            <v>413824</v>
          </cell>
          <cell r="H8019">
            <v>44.54</v>
          </cell>
          <cell r="I8019">
            <v>0.44540000000000002</v>
          </cell>
          <cell r="J8019">
            <v>40091</v>
          </cell>
          <cell r="K8019">
            <v>40791</v>
          </cell>
          <cell r="L8019">
            <v>172575</v>
          </cell>
        </row>
        <row r="8020">
          <cell r="B8020">
            <v>5000000</v>
          </cell>
          <cell r="C8020">
            <v>40059</v>
          </cell>
          <cell r="F8020">
            <v>4320918.3099999996</v>
          </cell>
          <cell r="G8020">
            <v>276395</v>
          </cell>
          <cell r="H8020">
            <v>51.88</v>
          </cell>
          <cell r="I8020">
            <v>0.51880000000000004</v>
          </cell>
          <cell r="J8020">
            <v>40091</v>
          </cell>
          <cell r="K8020">
            <v>41157</v>
          </cell>
          <cell r="L8020">
            <v>97500</v>
          </cell>
        </row>
        <row r="8021">
          <cell r="B8021">
            <v>5000000</v>
          </cell>
          <cell r="C8021">
            <v>40059</v>
          </cell>
          <cell r="F8021">
            <v>3800842.82</v>
          </cell>
          <cell r="G8021">
            <v>318326</v>
          </cell>
          <cell r="H8021">
            <v>44.54</v>
          </cell>
          <cell r="I8021">
            <v>0.44540000000000002</v>
          </cell>
          <cell r="J8021">
            <v>40091</v>
          </cell>
          <cell r="K8021">
            <v>40791</v>
          </cell>
          <cell r="L8021">
            <v>132750</v>
          </cell>
        </row>
        <row r="8022">
          <cell r="B8022">
            <v>4000000</v>
          </cell>
          <cell r="C8022">
            <v>40059</v>
          </cell>
          <cell r="F8022">
            <v>3383102.85</v>
          </cell>
          <cell r="G8022">
            <v>221116</v>
          </cell>
          <cell r="H8022">
            <v>51.88</v>
          </cell>
          <cell r="I8022">
            <v>0.51880000000000004</v>
          </cell>
          <cell r="J8022">
            <v>40091</v>
          </cell>
          <cell r="K8022">
            <v>41157</v>
          </cell>
          <cell r="L8022">
            <v>78000</v>
          </cell>
        </row>
        <row r="8023">
          <cell r="B8023">
            <v>4000000</v>
          </cell>
          <cell r="C8023">
            <v>40059</v>
          </cell>
          <cell r="F8023">
            <v>782024.54</v>
          </cell>
          <cell r="G8023">
            <v>407325</v>
          </cell>
          <cell r="H8023">
            <v>38.729999999999997</v>
          </cell>
          <cell r="I8023">
            <v>0.38729999999999998</v>
          </cell>
          <cell r="J8023">
            <v>40091</v>
          </cell>
          <cell r="K8023">
            <v>40426</v>
          </cell>
          <cell r="L8023">
            <v>106000</v>
          </cell>
        </row>
        <row r="8024">
          <cell r="B8024">
            <v>10000000</v>
          </cell>
          <cell r="C8024">
            <v>40059</v>
          </cell>
          <cell r="E8024" t="str">
            <v>P</v>
          </cell>
          <cell r="F8024">
            <v>2861433.83</v>
          </cell>
          <cell r="G8024">
            <v>1018313</v>
          </cell>
          <cell r="H8024">
            <v>38.729999999999997</v>
          </cell>
          <cell r="I8024">
            <v>0.38729999999999998</v>
          </cell>
          <cell r="J8024">
            <v>40091</v>
          </cell>
          <cell r="K8024">
            <v>40426</v>
          </cell>
          <cell r="L8024">
            <v>265000</v>
          </cell>
        </row>
        <row r="8025">
          <cell r="B8025">
            <v>17000000</v>
          </cell>
          <cell r="C8025">
            <v>40060</v>
          </cell>
          <cell r="F8025">
            <v>11407284.779999999</v>
          </cell>
          <cell r="G8025">
            <v>1004167</v>
          </cell>
          <cell r="H8025">
            <v>36.04</v>
          </cell>
          <cell r="I8025">
            <v>0.3604</v>
          </cell>
          <cell r="J8025">
            <v>40091</v>
          </cell>
          <cell r="K8025">
            <v>40791</v>
          </cell>
          <cell r="L8025">
            <v>451350</v>
          </cell>
        </row>
        <row r="8026">
          <cell r="B8026">
            <v>2500000</v>
          </cell>
          <cell r="C8026">
            <v>40060</v>
          </cell>
          <cell r="E8026" t="str">
            <v>P</v>
          </cell>
          <cell r="F8026">
            <v>990064.21</v>
          </cell>
          <cell r="G8026">
            <v>254579</v>
          </cell>
          <cell r="H8026">
            <v>38.729999999999997</v>
          </cell>
          <cell r="I8026">
            <v>0.38729999999999998</v>
          </cell>
          <cell r="J8026">
            <v>40091</v>
          </cell>
          <cell r="K8026">
            <v>40426</v>
          </cell>
          <cell r="L8026">
            <v>66250</v>
          </cell>
        </row>
        <row r="8027">
          <cell r="B8027">
            <v>10000000</v>
          </cell>
          <cell r="C8027">
            <v>40060</v>
          </cell>
          <cell r="F8027">
            <v>8477845.3599999994</v>
          </cell>
          <cell r="G8027">
            <v>552789</v>
          </cell>
          <cell r="H8027">
            <v>51.88</v>
          </cell>
          <cell r="I8027">
            <v>0.51880000000000004</v>
          </cell>
          <cell r="J8027">
            <v>40091</v>
          </cell>
          <cell r="K8027">
            <v>41157</v>
          </cell>
          <cell r="L8027">
            <v>195000</v>
          </cell>
        </row>
        <row r="8028">
          <cell r="B8028">
            <v>2000000</v>
          </cell>
          <cell r="C8028">
            <v>40060</v>
          </cell>
          <cell r="E8028" t="str">
            <v>R</v>
          </cell>
          <cell r="F8028">
            <v>1735931.59</v>
          </cell>
          <cell r="G8028">
            <v>151111</v>
          </cell>
          <cell r="H8028">
            <v>41.5</v>
          </cell>
          <cell r="I8028">
            <v>0.41499999999999998</v>
          </cell>
          <cell r="J8028">
            <v>40091</v>
          </cell>
          <cell r="K8028">
            <v>40607</v>
          </cell>
          <cell r="L8028">
            <v>53000</v>
          </cell>
        </row>
        <row r="8029">
          <cell r="B8029">
            <v>15000000</v>
          </cell>
          <cell r="C8029">
            <v>40060</v>
          </cell>
          <cell r="F8029">
            <v>12644279.83</v>
          </cell>
          <cell r="G8029">
            <v>686630</v>
          </cell>
          <cell r="H8029">
            <v>35.950000000000003</v>
          </cell>
          <cell r="I8029">
            <v>0.35950000000000004</v>
          </cell>
          <cell r="J8029">
            <v>40091</v>
          </cell>
          <cell r="K8029">
            <v>41157</v>
          </cell>
          <cell r="L8029">
            <v>292500</v>
          </cell>
        </row>
        <row r="8030">
          <cell r="B8030">
            <v>10000000</v>
          </cell>
          <cell r="C8030">
            <v>40060</v>
          </cell>
          <cell r="F8030">
            <v>7576862.9800000004</v>
          </cell>
          <cell r="G8030">
            <v>552789</v>
          </cell>
          <cell r="H8030">
            <v>51.88</v>
          </cell>
          <cell r="I8030">
            <v>0.51880000000000004</v>
          </cell>
          <cell r="J8030">
            <v>40091</v>
          </cell>
          <cell r="K8030">
            <v>41157</v>
          </cell>
          <cell r="L8030">
            <v>195000</v>
          </cell>
        </row>
        <row r="8031">
          <cell r="B8031">
            <v>10500000</v>
          </cell>
          <cell r="C8031">
            <v>40060</v>
          </cell>
          <cell r="F8031">
            <v>1992496.44</v>
          </cell>
          <cell r="G8031">
            <v>1054538</v>
          </cell>
          <cell r="H8031">
            <v>35.94</v>
          </cell>
          <cell r="I8031">
            <v>0.3594</v>
          </cell>
          <cell r="J8031">
            <v>40091</v>
          </cell>
          <cell r="K8031">
            <v>40426</v>
          </cell>
          <cell r="L8031">
            <v>278250</v>
          </cell>
        </row>
        <row r="8032">
          <cell r="B8032">
            <v>10000000</v>
          </cell>
          <cell r="C8032">
            <v>40060</v>
          </cell>
          <cell r="E8032" t="str">
            <v>P</v>
          </cell>
          <cell r="F8032">
            <v>8623383.2100000009</v>
          </cell>
          <cell r="G8032">
            <v>416776</v>
          </cell>
          <cell r="H8032">
            <v>28.58</v>
          </cell>
          <cell r="I8032">
            <v>0.2858</v>
          </cell>
          <cell r="J8032">
            <v>40091</v>
          </cell>
          <cell r="K8032">
            <v>41157</v>
          </cell>
          <cell r="L8032">
            <v>144000</v>
          </cell>
        </row>
        <row r="8033">
          <cell r="B8033">
            <v>4000000</v>
          </cell>
          <cell r="C8033">
            <v>40060</v>
          </cell>
          <cell r="F8033">
            <v>746279.64</v>
          </cell>
          <cell r="G8033">
            <v>407325</v>
          </cell>
          <cell r="H8033">
            <v>38.729999999999997</v>
          </cell>
          <cell r="I8033">
            <v>0.38729999999999998</v>
          </cell>
          <cell r="J8033">
            <v>40091</v>
          </cell>
          <cell r="K8033">
            <v>40426</v>
          </cell>
          <cell r="L8033">
            <v>106000</v>
          </cell>
        </row>
        <row r="8034">
          <cell r="B8034">
            <v>16000000</v>
          </cell>
          <cell r="C8034">
            <v>40060</v>
          </cell>
          <cell r="F8034">
            <v>12304724.27</v>
          </cell>
          <cell r="G8034">
            <v>816572</v>
          </cell>
          <cell r="H8034">
            <v>36.03</v>
          </cell>
          <cell r="I8034">
            <v>0.36030000000000001</v>
          </cell>
          <cell r="J8034">
            <v>40091</v>
          </cell>
          <cell r="K8034">
            <v>40973</v>
          </cell>
          <cell r="L8034">
            <v>392000</v>
          </cell>
        </row>
        <row r="8035">
          <cell r="B8035">
            <v>14000000</v>
          </cell>
          <cell r="C8035">
            <v>40060</v>
          </cell>
          <cell r="F8035">
            <v>6964762.5</v>
          </cell>
          <cell r="G8035">
            <v>1018568</v>
          </cell>
          <cell r="H8035">
            <v>36.090000000000003</v>
          </cell>
          <cell r="I8035">
            <v>0.36090000000000005</v>
          </cell>
          <cell r="J8035">
            <v>40091</v>
          </cell>
          <cell r="K8035">
            <v>40607</v>
          </cell>
          <cell r="L8035">
            <v>371000</v>
          </cell>
        </row>
        <row r="8036">
          <cell r="B8036">
            <v>4500000</v>
          </cell>
          <cell r="C8036">
            <v>40060</v>
          </cell>
          <cell r="F8036">
            <v>3341659.13</v>
          </cell>
          <cell r="G8036">
            <v>286493</v>
          </cell>
          <cell r="H8036">
            <v>44.54</v>
          </cell>
          <cell r="I8036">
            <v>0.44540000000000002</v>
          </cell>
          <cell r="J8036">
            <v>40091</v>
          </cell>
          <cell r="K8036">
            <v>40791</v>
          </cell>
          <cell r="L8036">
            <v>119475</v>
          </cell>
        </row>
        <row r="8037">
          <cell r="B8037">
            <v>5000000</v>
          </cell>
          <cell r="C8037">
            <v>40060</v>
          </cell>
          <cell r="F8037">
            <v>2593843.08</v>
          </cell>
          <cell r="G8037">
            <v>377777</v>
          </cell>
          <cell r="H8037">
            <v>41.5</v>
          </cell>
          <cell r="I8037">
            <v>0.41499999999999998</v>
          </cell>
          <cell r="J8037">
            <v>40091</v>
          </cell>
          <cell r="K8037">
            <v>40607</v>
          </cell>
          <cell r="L8037">
            <v>132500</v>
          </cell>
        </row>
        <row r="8038">
          <cell r="B8038">
            <v>10000000</v>
          </cell>
          <cell r="C8038">
            <v>40060</v>
          </cell>
          <cell r="F8038">
            <v>8700646.7400000002</v>
          </cell>
          <cell r="G8038">
            <v>552789</v>
          </cell>
          <cell r="H8038">
            <v>51.88</v>
          </cell>
          <cell r="I8038">
            <v>0.51880000000000004</v>
          </cell>
          <cell r="J8038">
            <v>40091</v>
          </cell>
          <cell r="K8038">
            <v>41157</v>
          </cell>
          <cell r="L8038">
            <v>195000</v>
          </cell>
        </row>
        <row r="8039">
          <cell r="B8039">
            <v>3000000</v>
          </cell>
          <cell r="C8039">
            <v>40060</v>
          </cell>
          <cell r="F8039">
            <v>1844053.79</v>
          </cell>
          <cell r="G8039">
            <v>190996</v>
          </cell>
          <cell r="H8039">
            <v>44.54</v>
          </cell>
          <cell r="I8039">
            <v>0.44540000000000002</v>
          </cell>
          <cell r="J8039">
            <v>40091</v>
          </cell>
          <cell r="K8039">
            <v>40791</v>
          </cell>
          <cell r="L8039">
            <v>79650</v>
          </cell>
        </row>
        <row r="8040">
          <cell r="B8040">
            <v>40000000</v>
          </cell>
          <cell r="C8040">
            <v>40060</v>
          </cell>
          <cell r="F8040">
            <v>33011566.789999999</v>
          </cell>
          <cell r="G8040">
            <v>1831013</v>
          </cell>
          <cell r="H8040">
            <v>35.950000000000003</v>
          </cell>
          <cell r="I8040">
            <v>0.35950000000000004</v>
          </cell>
          <cell r="J8040">
            <v>40091</v>
          </cell>
          <cell r="K8040">
            <v>41157</v>
          </cell>
          <cell r="L8040">
            <v>780000</v>
          </cell>
        </row>
        <row r="8041">
          <cell r="B8041">
            <v>5000000</v>
          </cell>
          <cell r="C8041">
            <v>40060</v>
          </cell>
          <cell r="F8041">
            <v>948806.88</v>
          </cell>
          <cell r="G8041">
            <v>486158</v>
          </cell>
          <cell r="H8041">
            <v>29.48</v>
          </cell>
          <cell r="I8041">
            <v>0.29480000000000001</v>
          </cell>
          <cell r="J8041">
            <v>40091</v>
          </cell>
          <cell r="K8041">
            <v>40426</v>
          </cell>
          <cell r="L8041">
            <v>82000</v>
          </cell>
        </row>
        <row r="8042">
          <cell r="B8042">
            <v>5000000</v>
          </cell>
          <cell r="C8042">
            <v>40060</v>
          </cell>
          <cell r="E8042" t="str">
            <v>P</v>
          </cell>
          <cell r="F8042">
            <v>1119009.71</v>
          </cell>
          <cell r="G8042">
            <v>509157</v>
          </cell>
          <cell r="H8042">
            <v>38.729999999999997</v>
          </cell>
          <cell r="I8042">
            <v>0.38729999999999998</v>
          </cell>
          <cell r="J8042">
            <v>40091</v>
          </cell>
          <cell r="K8042">
            <v>40426</v>
          </cell>
          <cell r="L8042">
            <v>132500</v>
          </cell>
        </row>
        <row r="8043">
          <cell r="B8043">
            <v>3500000</v>
          </cell>
          <cell r="C8043">
            <v>40060</v>
          </cell>
          <cell r="F8043">
            <v>1882338.64</v>
          </cell>
          <cell r="G8043">
            <v>264444</v>
          </cell>
          <cell r="H8043">
            <v>41.5</v>
          </cell>
          <cell r="I8043">
            <v>0.41499999999999998</v>
          </cell>
          <cell r="J8043">
            <v>40091</v>
          </cell>
          <cell r="K8043">
            <v>40607</v>
          </cell>
          <cell r="L8043">
            <v>92750</v>
          </cell>
        </row>
        <row r="8044">
          <cell r="B8044">
            <v>3700000</v>
          </cell>
          <cell r="C8044">
            <v>40060</v>
          </cell>
          <cell r="F8044">
            <v>2438482.88</v>
          </cell>
          <cell r="G8044">
            <v>213002</v>
          </cell>
          <cell r="H8044">
            <v>33.19</v>
          </cell>
          <cell r="I8044">
            <v>0.33189999999999997</v>
          </cell>
          <cell r="J8044">
            <v>40091</v>
          </cell>
          <cell r="K8044">
            <v>40791</v>
          </cell>
          <cell r="L8044">
            <v>97865</v>
          </cell>
        </row>
        <row r="8045">
          <cell r="B8045">
            <v>22000000</v>
          </cell>
          <cell r="C8045">
            <v>40060</v>
          </cell>
          <cell r="F8045">
            <v>18188311.039999999</v>
          </cell>
          <cell r="G8045">
            <v>1007058</v>
          </cell>
          <cell r="H8045">
            <v>35.950000000000003</v>
          </cell>
          <cell r="I8045">
            <v>0.35950000000000004</v>
          </cell>
          <cell r="J8045">
            <v>40091</v>
          </cell>
          <cell r="K8045">
            <v>41157</v>
          </cell>
          <cell r="L8045">
            <v>429000</v>
          </cell>
        </row>
        <row r="8046">
          <cell r="B8046">
            <v>24700000</v>
          </cell>
          <cell r="C8046">
            <v>40060</v>
          </cell>
          <cell r="F8046">
            <v>19253311.550000001</v>
          </cell>
          <cell r="G8046">
            <v>1130651</v>
          </cell>
          <cell r="H8046">
            <v>35.950000000000003</v>
          </cell>
          <cell r="I8046">
            <v>0.35950000000000004</v>
          </cell>
          <cell r="J8046">
            <v>40091</v>
          </cell>
          <cell r="K8046">
            <v>41157</v>
          </cell>
          <cell r="L8046">
            <v>481650</v>
          </cell>
        </row>
        <row r="8047">
          <cell r="B8047">
            <v>6000000</v>
          </cell>
          <cell r="C8047">
            <v>40060</v>
          </cell>
          <cell r="F8047">
            <v>1010434.83</v>
          </cell>
          <cell r="G8047">
            <v>610988</v>
          </cell>
          <cell r="H8047">
            <v>38.729999999999997</v>
          </cell>
          <cell r="I8047">
            <v>0.38729999999999998</v>
          </cell>
          <cell r="J8047">
            <v>40091</v>
          </cell>
          <cell r="K8047">
            <v>40426</v>
          </cell>
          <cell r="L8047">
            <v>159000</v>
          </cell>
        </row>
        <row r="8048">
          <cell r="B8048">
            <v>10000000</v>
          </cell>
          <cell r="C8048">
            <v>40060</v>
          </cell>
          <cell r="D8048" t="str">
            <v>A</v>
          </cell>
          <cell r="E8048" t="str">
            <v>R</v>
          </cell>
          <cell r="F8048">
            <v>9490181.5999999996</v>
          </cell>
          <cell r="G8048">
            <v>636651</v>
          </cell>
          <cell r="H8048">
            <v>44.54</v>
          </cell>
          <cell r="I8048">
            <v>0.44540000000000002</v>
          </cell>
          <cell r="J8048">
            <v>40091</v>
          </cell>
          <cell r="K8048">
            <v>40791</v>
          </cell>
          <cell r="L8048">
            <v>265500</v>
          </cell>
        </row>
        <row r="8049">
          <cell r="B8049">
            <v>14000000</v>
          </cell>
          <cell r="C8049">
            <v>40060</v>
          </cell>
          <cell r="F8049">
            <v>11276729.279999999</v>
          </cell>
          <cell r="G8049">
            <v>583486</v>
          </cell>
          <cell r="H8049">
            <v>28.58</v>
          </cell>
          <cell r="I8049">
            <v>0.2858</v>
          </cell>
          <cell r="J8049">
            <v>40091</v>
          </cell>
          <cell r="K8049">
            <v>41157</v>
          </cell>
          <cell r="L8049">
            <v>201600</v>
          </cell>
        </row>
        <row r="8050">
          <cell r="B8050">
            <v>12000000</v>
          </cell>
          <cell r="C8050">
            <v>40060</v>
          </cell>
          <cell r="F8050">
            <v>5244019.5599999996</v>
          </cell>
          <cell r="G8050">
            <v>873058</v>
          </cell>
          <cell r="H8050">
            <v>36.090000000000003</v>
          </cell>
          <cell r="I8050">
            <v>0.36090000000000005</v>
          </cell>
          <cell r="J8050">
            <v>40091</v>
          </cell>
          <cell r="K8050">
            <v>40607</v>
          </cell>
          <cell r="L8050">
            <v>318000</v>
          </cell>
        </row>
        <row r="8051">
          <cell r="B8051">
            <v>4500000</v>
          </cell>
          <cell r="C8051">
            <v>40060</v>
          </cell>
          <cell r="F8051">
            <v>3103666.01</v>
          </cell>
          <cell r="G8051">
            <v>286493</v>
          </cell>
          <cell r="H8051">
            <v>44.54</v>
          </cell>
          <cell r="I8051">
            <v>0.44540000000000002</v>
          </cell>
          <cell r="J8051">
            <v>40091</v>
          </cell>
          <cell r="K8051">
            <v>40791</v>
          </cell>
          <cell r="L8051">
            <v>119475</v>
          </cell>
        </row>
        <row r="8052">
          <cell r="B8052">
            <v>25000000</v>
          </cell>
          <cell r="C8052">
            <v>40060</v>
          </cell>
          <cell r="E8052" t="str">
            <v>Q</v>
          </cell>
          <cell r="F8052">
            <v>10721048.970000001</v>
          </cell>
          <cell r="G8052">
            <v>2510803</v>
          </cell>
          <cell r="H8052">
            <v>35.94</v>
          </cell>
          <cell r="I8052">
            <v>0.3594</v>
          </cell>
          <cell r="J8052">
            <v>40091</v>
          </cell>
          <cell r="K8052">
            <v>40426</v>
          </cell>
          <cell r="L8052">
            <v>662500</v>
          </cell>
        </row>
        <row r="8053">
          <cell r="B8053">
            <v>6300000</v>
          </cell>
          <cell r="C8053">
            <v>40060</v>
          </cell>
          <cell r="F8053">
            <v>1180466.28</v>
          </cell>
          <cell r="G8053">
            <v>612559</v>
          </cell>
          <cell r="H8053">
            <v>29.48</v>
          </cell>
          <cell r="I8053">
            <v>0.29480000000000001</v>
          </cell>
          <cell r="J8053">
            <v>40091</v>
          </cell>
          <cell r="K8053">
            <v>40426</v>
          </cell>
          <cell r="L8053">
            <v>103320</v>
          </cell>
        </row>
        <row r="8054">
          <cell r="B8054">
            <v>3500000</v>
          </cell>
          <cell r="C8054">
            <v>40060</v>
          </cell>
          <cell r="F8054">
            <v>322347.52000000002</v>
          </cell>
          <cell r="G8054">
            <v>356410</v>
          </cell>
          <cell r="H8054">
            <v>38.729999999999997</v>
          </cell>
          <cell r="I8054">
            <v>0.38729999999999998</v>
          </cell>
          <cell r="J8054">
            <v>40091</v>
          </cell>
          <cell r="K8054">
            <v>40426</v>
          </cell>
          <cell r="L8054">
            <v>92750</v>
          </cell>
        </row>
        <row r="8055">
          <cell r="B8055">
            <v>36000000</v>
          </cell>
          <cell r="C8055">
            <v>40060</v>
          </cell>
          <cell r="E8055" t="str">
            <v>Q</v>
          </cell>
          <cell r="F8055">
            <v>15104773.960000001</v>
          </cell>
          <cell r="G8055">
            <v>3615556</v>
          </cell>
          <cell r="H8055">
            <v>35.94</v>
          </cell>
          <cell r="I8055">
            <v>0.3594</v>
          </cell>
          <cell r="J8055">
            <v>40091</v>
          </cell>
          <cell r="K8055">
            <v>40426</v>
          </cell>
          <cell r="L8055">
            <v>954000</v>
          </cell>
        </row>
        <row r="8056">
          <cell r="B8056">
            <v>33500000</v>
          </cell>
          <cell r="C8056">
            <v>40060</v>
          </cell>
          <cell r="E8056" t="str">
            <v>Q</v>
          </cell>
          <cell r="F8056">
            <v>26870468.579999998</v>
          </cell>
          <cell r="G8056">
            <v>1978799</v>
          </cell>
          <cell r="H8056">
            <v>36.04</v>
          </cell>
          <cell r="I8056">
            <v>0.3604</v>
          </cell>
          <cell r="J8056">
            <v>40091</v>
          </cell>
          <cell r="K8056">
            <v>40791</v>
          </cell>
          <cell r="L8056">
            <v>889425</v>
          </cell>
        </row>
        <row r="8057">
          <cell r="B8057">
            <v>15000000</v>
          </cell>
          <cell r="C8057">
            <v>40060</v>
          </cell>
          <cell r="F8057">
            <v>10206487.15</v>
          </cell>
          <cell r="G8057">
            <v>886030</v>
          </cell>
          <cell r="H8057">
            <v>36.04</v>
          </cell>
          <cell r="I8057">
            <v>0.3604</v>
          </cell>
          <cell r="J8057">
            <v>40091</v>
          </cell>
          <cell r="K8057">
            <v>40791</v>
          </cell>
          <cell r="L8057">
            <v>398250</v>
          </cell>
        </row>
        <row r="8058">
          <cell r="B8058">
            <v>15000000</v>
          </cell>
          <cell r="C8058">
            <v>40060</v>
          </cell>
          <cell r="F8058">
            <v>10228795.039999999</v>
          </cell>
          <cell r="G8058">
            <v>886030</v>
          </cell>
          <cell r="H8058">
            <v>36.04</v>
          </cell>
          <cell r="I8058">
            <v>0.3604</v>
          </cell>
          <cell r="J8058">
            <v>40091</v>
          </cell>
          <cell r="K8058">
            <v>40791</v>
          </cell>
          <cell r="L8058">
            <v>398250</v>
          </cell>
        </row>
        <row r="8059">
          <cell r="B8059">
            <v>10000000</v>
          </cell>
          <cell r="C8059">
            <v>40060</v>
          </cell>
          <cell r="F8059">
            <v>7942625.1200000001</v>
          </cell>
          <cell r="G8059">
            <v>583344</v>
          </cell>
          <cell r="H8059">
            <v>48.86</v>
          </cell>
          <cell r="I8059">
            <v>0.48859999999999998</v>
          </cell>
          <cell r="J8059">
            <v>40091</v>
          </cell>
          <cell r="K8059">
            <v>40973</v>
          </cell>
          <cell r="L8059">
            <v>245000</v>
          </cell>
        </row>
        <row r="8060">
          <cell r="B8060">
            <v>4000000</v>
          </cell>
          <cell r="C8060">
            <v>40060</v>
          </cell>
          <cell r="F8060">
            <v>2480381</v>
          </cell>
          <cell r="G8060">
            <v>254661</v>
          </cell>
          <cell r="H8060">
            <v>44.54</v>
          </cell>
          <cell r="I8060">
            <v>0.44540000000000002</v>
          </cell>
          <cell r="J8060">
            <v>40091</v>
          </cell>
          <cell r="K8060">
            <v>40791</v>
          </cell>
          <cell r="L8060">
            <v>106200</v>
          </cell>
        </row>
        <row r="8061">
          <cell r="B8061">
            <v>4000000</v>
          </cell>
          <cell r="C8061">
            <v>40060</v>
          </cell>
          <cell r="E8061" t="str">
            <v>P</v>
          </cell>
          <cell r="F8061">
            <v>1497334.87</v>
          </cell>
          <cell r="G8061">
            <v>407325</v>
          </cell>
          <cell r="H8061">
            <v>38.729999999999997</v>
          </cell>
          <cell r="I8061">
            <v>0.38729999999999998</v>
          </cell>
          <cell r="J8061">
            <v>40091</v>
          </cell>
          <cell r="K8061">
            <v>40426</v>
          </cell>
          <cell r="L8061">
            <v>106000</v>
          </cell>
        </row>
        <row r="8062">
          <cell r="B8062">
            <v>5000000</v>
          </cell>
          <cell r="C8062">
            <v>40060</v>
          </cell>
          <cell r="F8062">
            <v>4304900.09</v>
          </cell>
          <cell r="G8062">
            <v>276395</v>
          </cell>
          <cell r="H8062">
            <v>51.88</v>
          </cell>
          <cell r="I8062">
            <v>0.51880000000000004</v>
          </cell>
          <cell r="J8062">
            <v>40091</v>
          </cell>
          <cell r="K8062">
            <v>41157</v>
          </cell>
          <cell r="L8062">
            <v>97500</v>
          </cell>
        </row>
        <row r="8063">
          <cell r="B8063">
            <v>4500000</v>
          </cell>
          <cell r="C8063">
            <v>40060</v>
          </cell>
          <cell r="F8063">
            <v>2241604.2000000002</v>
          </cell>
          <cell r="G8063">
            <v>339999</v>
          </cell>
          <cell r="H8063">
            <v>41.5</v>
          </cell>
          <cell r="I8063">
            <v>0.41499999999999998</v>
          </cell>
          <cell r="J8063">
            <v>40091</v>
          </cell>
          <cell r="K8063">
            <v>40607</v>
          </cell>
          <cell r="L8063">
            <v>119250</v>
          </cell>
        </row>
        <row r="8064">
          <cell r="B8064">
            <v>5000000</v>
          </cell>
          <cell r="C8064">
            <v>40060</v>
          </cell>
          <cell r="F8064">
            <v>1857396.45</v>
          </cell>
          <cell r="G8064">
            <v>377777</v>
          </cell>
          <cell r="H8064">
            <v>41.5</v>
          </cell>
          <cell r="I8064">
            <v>0.41499999999999998</v>
          </cell>
          <cell r="J8064">
            <v>40091</v>
          </cell>
          <cell r="K8064">
            <v>40607</v>
          </cell>
          <cell r="L8064">
            <v>132500</v>
          </cell>
        </row>
        <row r="8065">
          <cell r="B8065">
            <v>7000000</v>
          </cell>
          <cell r="C8065">
            <v>40060</v>
          </cell>
          <cell r="E8065" t="str">
            <v>P</v>
          </cell>
          <cell r="F8065">
            <v>5504741.9400000004</v>
          </cell>
          <cell r="G8065">
            <v>445656</v>
          </cell>
          <cell r="H8065">
            <v>44.54</v>
          </cell>
          <cell r="I8065">
            <v>0.44540000000000002</v>
          </cell>
          <cell r="J8065">
            <v>40091</v>
          </cell>
          <cell r="K8065">
            <v>40791</v>
          </cell>
          <cell r="L8065">
            <v>185850</v>
          </cell>
        </row>
        <row r="8066">
          <cell r="B8066">
            <v>5000000</v>
          </cell>
          <cell r="C8066">
            <v>40060</v>
          </cell>
          <cell r="F8066">
            <v>3966540.25</v>
          </cell>
          <cell r="G8066">
            <v>291672</v>
          </cell>
          <cell r="H8066">
            <v>48.86</v>
          </cell>
          <cell r="I8066">
            <v>0.48859999999999998</v>
          </cell>
          <cell r="J8066">
            <v>40091</v>
          </cell>
          <cell r="K8066">
            <v>40973</v>
          </cell>
          <cell r="L8066">
            <v>122500</v>
          </cell>
        </row>
        <row r="8067">
          <cell r="B8067">
            <v>6500000</v>
          </cell>
          <cell r="C8067">
            <v>40063</v>
          </cell>
          <cell r="F8067">
            <v>5916018.6699999999</v>
          </cell>
          <cell r="G8067">
            <v>359313</v>
          </cell>
          <cell r="H8067">
            <v>51.88</v>
          </cell>
          <cell r="I8067">
            <v>0.51880000000000004</v>
          </cell>
          <cell r="J8067">
            <v>40091</v>
          </cell>
          <cell r="K8067">
            <v>41157</v>
          </cell>
          <cell r="L8067">
            <v>126750</v>
          </cell>
        </row>
        <row r="8068">
          <cell r="B8068">
            <v>2000000</v>
          </cell>
          <cell r="C8068">
            <v>40063</v>
          </cell>
          <cell r="F8068">
            <v>858738.93</v>
          </cell>
          <cell r="G8068">
            <v>151111</v>
          </cell>
          <cell r="H8068">
            <v>41.5</v>
          </cell>
          <cell r="I8068">
            <v>0.41499999999999998</v>
          </cell>
          <cell r="J8068">
            <v>40091</v>
          </cell>
          <cell r="K8068">
            <v>40607</v>
          </cell>
          <cell r="L8068">
            <v>53000</v>
          </cell>
        </row>
        <row r="8069">
          <cell r="B8069">
            <v>5000000</v>
          </cell>
          <cell r="C8069">
            <v>40063</v>
          </cell>
          <cell r="E8069" t="str">
            <v>P</v>
          </cell>
          <cell r="F8069">
            <v>1519011.37</v>
          </cell>
          <cell r="G8069">
            <v>486158</v>
          </cell>
          <cell r="H8069">
            <v>29.48</v>
          </cell>
          <cell r="I8069">
            <v>0.29480000000000001</v>
          </cell>
          <cell r="J8069">
            <v>40091</v>
          </cell>
          <cell r="K8069">
            <v>40426</v>
          </cell>
          <cell r="L8069">
            <v>82000</v>
          </cell>
        </row>
        <row r="8070">
          <cell r="B8070">
            <v>10000000</v>
          </cell>
          <cell r="C8070">
            <v>40063</v>
          </cell>
          <cell r="F8070">
            <v>7448288.0999999996</v>
          </cell>
          <cell r="G8070">
            <v>472326</v>
          </cell>
          <cell r="H8070">
            <v>28.97</v>
          </cell>
          <cell r="I8070">
            <v>0.28970000000000001</v>
          </cell>
          <cell r="J8070">
            <v>40091</v>
          </cell>
          <cell r="K8070">
            <v>40973</v>
          </cell>
          <cell r="L8070">
            <v>144000</v>
          </cell>
        </row>
        <row r="8071">
          <cell r="B8071">
            <v>10000000</v>
          </cell>
          <cell r="C8071">
            <v>40063</v>
          </cell>
          <cell r="F8071">
            <v>4441269.49</v>
          </cell>
          <cell r="G8071">
            <v>755553</v>
          </cell>
          <cell r="H8071">
            <v>41.5</v>
          </cell>
          <cell r="I8071">
            <v>0.41499999999999998</v>
          </cell>
          <cell r="J8071">
            <v>40091</v>
          </cell>
          <cell r="K8071">
            <v>40607</v>
          </cell>
          <cell r="L8071">
            <v>265000</v>
          </cell>
        </row>
        <row r="8072">
          <cell r="B8072">
            <v>3000000</v>
          </cell>
          <cell r="C8072">
            <v>40063</v>
          </cell>
          <cell r="F8072">
            <v>263568.62</v>
          </cell>
          <cell r="G8072">
            <v>305494</v>
          </cell>
          <cell r="H8072">
            <v>38.729999999999997</v>
          </cell>
          <cell r="I8072">
            <v>0.38729999999999998</v>
          </cell>
          <cell r="J8072">
            <v>40091</v>
          </cell>
          <cell r="K8072">
            <v>40426</v>
          </cell>
          <cell r="L8072">
            <v>79500</v>
          </cell>
        </row>
        <row r="8073">
          <cell r="B8073">
            <v>5000000</v>
          </cell>
          <cell r="C8073">
            <v>40063</v>
          </cell>
          <cell r="F8073">
            <v>2574609.98</v>
          </cell>
          <cell r="G8073">
            <v>377777</v>
          </cell>
          <cell r="H8073">
            <v>41.5</v>
          </cell>
          <cell r="I8073">
            <v>0.41499999999999998</v>
          </cell>
          <cell r="J8073">
            <v>40091</v>
          </cell>
          <cell r="K8073">
            <v>40607</v>
          </cell>
          <cell r="L8073">
            <v>132500</v>
          </cell>
        </row>
        <row r="8074">
          <cell r="B8074">
            <v>3000000</v>
          </cell>
          <cell r="C8074">
            <v>40063</v>
          </cell>
          <cell r="D8074" t="str">
            <v>A</v>
          </cell>
          <cell r="E8074" t="str">
            <v>T</v>
          </cell>
          <cell r="F8074">
            <v>3858049.28</v>
          </cell>
          <cell r="G8074">
            <v>190996</v>
          </cell>
          <cell r="H8074">
            <v>44.54</v>
          </cell>
          <cell r="I8074">
            <v>0.44540000000000002</v>
          </cell>
          <cell r="J8074">
            <v>40091</v>
          </cell>
          <cell r="K8074">
            <v>40791</v>
          </cell>
          <cell r="L8074">
            <v>79650</v>
          </cell>
        </row>
        <row r="8075">
          <cell r="B8075">
            <v>10000000</v>
          </cell>
          <cell r="C8075">
            <v>40063</v>
          </cell>
          <cell r="F8075">
            <v>6560220.7999999998</v>
          </cell>
          <cell r="G8075">
            <v>555686</v>
          </cell>
          <cell r="H8075">
            <v>29.33</v>
          </cell>
          <cell r="I8075">
            <v>0.29330000000000001</v>
          </cell>
          <cell r="J8075">
            <v>40091</v>
          </cell>
          <cell r="K8075">
            <v>40791</v>
          </cell>
          <cell r="L8075">
            <v>164500</v>
          </cell>
        </row>
        <row r="8076">
          <cell r="B8076">
            <v>5500000</v>
          </cell>
          <cell r="C8076">
            <v>40063</v>
          </cell>
          <cell r="F8076">
            <v>4666938</v>
          </cell>
          <cell r="G8076">
            <v>304034</v>
          </cell>
          <cell r="H8076">
            <v>51.88</v>
          </cell>
          <cell r="I8076">
            <v>0.51880000000000004</v>
          </cell>
          <cell r="J8076">
            <v>40091</v>
          </cell>
          <cell r="K8076">
            <v>41157</v>
          </cell>
          <cell r="L8076">
            <v>107250</v>
          </cell>
        </row>
        <row r="8077">
          <cell r="B8077">
            <v>10000000</v>
          </cell>
          <cell r="C8077">
            <v>40063</v>
          </cell>
          <cell r="F8077">
            <v>6794930.6699999999</v>
          </cell>
          <cell r="G8077">
            <v>636651</v>
          </cell>
          <cell r="H8077">
            <v>44.54</v>
          </cell>
          <cell r="I8077">
            <v>0.44540000000000002</v>
          </cell>
          <cell r="J8077">
            <v>40091</v>
          </cell>
          <cell r="K8077">
            <v>40791</v>
          </cell>
          <cell r="L8077">
            <v>265500</v>
          </cell>
        </row>
        <row r="8078">
          <cell r="B8078">
            <v>5000000</v>
          </cell>
          <cell r="C8078">
            <v>40063</v>
          </cell>
          <cell r="F8078">
            <v>3991689.56</v>
          </cell>
          <cell r="G8078">
            <v>276395</v>
          </cell>
          <cell r="H8078">
            <v>51.88</v>
          </cell>
          <cell r="I8078">
            <v>0.51880000000000004</v>
          </cell>
          <cell r="J8078">
            <v>40091</v>
          </cell>
          <cell r="K8078">
            <v>41157</v>
          </cell>
          <cell r="L8078">
            <v>97500</v>
          </cell>
        </row>
        <row r="8079">
          <cell r="B8079">
            <v>10000000</v>
          </cell>
          <cell r="C8079">
            <v>40063</v>
          </cell>
          <cell r="E8079" t="str">
            <v>Q</v>
          </cell>
          <cell r="F8079">
            <v>6940054.6100000003</v>
          </cell>
          <cell r="G8079">
            <v>755553</v>
          </cell>
          <cell r="H8079">
            <v>41.5</v>
          </cell>
          <cell r="I8079">
            <v>0.41499999999999998</v>
          </cell>
          <cell r="J8079">
            <v>40091</v>
          </cell>
          <cell r="K8079">
            <v>40607</v>
          </cell>
          <cell r="L8079">
            <v>265000</v>
          </cell>
        </row>
        <row r="8080">
          <cell r="B8080">
            <v>5000000</v>
          </cell>
          <cell r="C8080">
            <v>40063</v>
          </cell>
          <cell r="F8080">
            <v>4509443.8499999996</v>
          </cell>
          <cell r="G8080">
            <v>276395</v>
          </cell>
          <cell r="H8080">
            <v>51.88</v>
          </cell>
          <cell r="I8080">
            <v>0.51880000000000004</v>
          </cell>
          <cell r="J8080">
            <v>40091</v>
          </cell>
          <cell r="K8080">
            <v>41157</v>
          </cell>
          <cell r="L8080">
            <v>97500</v>
          </cell>
        </row>
        <row r="8081">
          <cell r="B8081">
            <v>10000000</v>
          </cell>
          <cell r="C8081">
            <v>40063</v>
          </cell>
          <cell r="E8081" t="str">
            <v>P</v>
          </cell>
          <cell r="F8081">
            <v>5416689.6900000004</v>
          </cell>
          <cell r="G8081">
            <v>755553</v>
          </cell>
          <cell r="H8081">
            <v>41.5</v>
          </cell>
          <cell r="I8081">
            <v>0.41499999999999998</v>
          </cell>
          <cell r="J8081">
            <v>40091</v>
          </cell>
          <cell r="K8081">
            <v>40607</v>
          </cell>
          <cell r="L8081">
            <v>265000</v>
          </cell>
        </row>
        <row r="8082">
          <cell r="B8082">
            <v>6750000</v>
          </cell>
          <cell r="C8082">
            <v>40063</v>
          </cell>
          <cell r="F8082">
            <v>4183756.34</v>
          </cell>
          <cell r="G8082">
            <v>429740</v>
          </cell>
          <cell r="H8082">
            <v>44.54</v>
          </cell>
          <cell r="I8082">
            <v>0.44540000000000002</v>
          </cell>
          <cell r="J8082">
            <v>40091</v>
          </cell>
          <cell r="K8082">
            <v>40791</v>
          </cell>
          <cell r="L8082">
            <v>179212</v>
          </cell>
        </row>
        <row r="8083">
          <cell r="B8083">
            <v>14000000</v>
          </cell>
          <cell r="C8083">
            <v>40063</v>
          </cell>
          <cell r="F8083">
            <v>9262469.0999999996</v>
          </cell>
          <cell r="G8083">
            <v>777960</v>
          </cell>
          <cell r="H8083">
            <v>29.33</v>
          </cell>
          <cell r="I8083">
            <v>0.29330000000000001</v>
          </cell>
          <cell r="J8083">
            <v>40091</v>
          </cell>
          <cell r="K8083">
            <v>40791</v>
          </cell>
          <cell r="L8083">
            <v>230300</v>
          </cell>
        </row>
        <row r="8084">
          <cell r="B8084">
            <v>6500000</v>
          </cell>
          <cell r="C8084">
            <v>40063</v>
          </cell>
          <cell r="F8084">
            <v>4034463.82</v>
          </cell>
          <cell r="G8084">
            <v>413824</v>
          </cell>
          <cell r="H8084">
            <v>44.54</v>
          </cell>
          <cell r="I8084">
            <v>0.44540000000000002</v>
          </cell>
          <cell r="J8084">
            <v>40091</v>
          </cell>
          <cell r="K8084">
            <v>40791</v>
          </cell>
          <cell r="L8084">
            <v>172575</v>
          </cell>
        </row>
        <row r="8085">
          <cell r="B8085">
            <v>15000000</v>
          </cell>
          <cell r="C8085">
            <v>40063</v>
          </cell>
          <cell r="F8085">
            <v>12334878.699999999</v>
          </cell>
          <cell r="G8085">
            <v>686630</v>
          </cell>
          <cell r="H8085">
            <v>35.950000000000003</v>
          </cell>
          <cell r="I8085">
            <v>0.35950000000000004</v>
          </cell>
          <cell r="J8085">
            <v>40091</v>
          </cell>
          <cell r="K8085">
            <v>41157</v>
          </cell>
          <cell r="L8085">
            <v>292500</v>
          </cell>
        </row>
        <row r="8086">
          <cell r="B8086">
            <v>6000000</v>
          </cell>
          <cell r="C8086">
            <v>40063</v>
          </cell>
          <cell r="F8086">
            <v>2572834.62</v>
          </cell>
          <cell r="G8086">
            <v>416731</v>
          </cell>
          <cell r="H8086">
            <v>29.57</v>
          </cell>
          <cell r="I8086">
            <v>0.29570000000000002</v>
          </cell>
          <cell r="J8086">
            <v>40091</v>
          </cell>
          <cell r="K8086">
            <v>40607</v>
          </cell>
          <cell r="L8086">
            <v>98400</v>
          </cell>
        </row>
        <row r="8087">
          <cell r="B8087">
            <v>6500000</v>
          </cell>
          <cell r="C8087">
            <v>40063</v>
          </cell>
          <cell r="F8087">
            <v>5520344.2400000002</v>
          </cell>
          <cell r="G8087">
            <v>359313</v>
          </cell>
          <cell r="H8087">
            <v>51.88</v>
          </cell>
          <cell r="I8087">
            <v>0.51880000000000004</v>
          </cell>
          <cell r="J8087">
            <v>40091</v>
          </cell>
          <cell r="K8087">
            <v>41157</v>
          </cell>
          <cell r="L8087">
            <v>126750</v>
          </cell>
        </row>
        <row r="8088">
          <cell r="B8088">
            <v>6800000</v>
          </cell>
          <cell r="C8088">
            <v>40063</v>
          </cell>
          <cell r="F8088">
            <v>1272569.04</v>
          </cell>
          <cell r="G8088">
            <v>674776</v>
          </cell>
          <cell r="H8088">
            <v>33.53</v>
          </cell>
          <cell r="I8088">
            <v>0.33529999999999999</v>
          </cell>
          <cell r="J8088">
            <v>40091</v>
          </cell>
          <cell r="K8088">
            <v>40426</v>
          </cell>
          <cell r="L8088">
            <v>179520</v>
          </cell>
        </row>
        <row r="8089">
          <cell r="B8089">
            <v>10000000</v>
          </cell>
          <cell r="C8089">
            <v>40063</v>
          </cell>
          <cell r="F8089">
            <v>6634507.79</v>
          </cell>
          <cell r="G8089">
            <v>555686</v>
          </cell>
          <cell r="H8089">
            <v>29.33</v>
          </cell>
          <cell r="I8089">
            <v>0.29330000000000001</v>
          </cell>
          <cell r="J8089">
            <v>40091</v>
          </cell>
          <cell r="K8089">
            <v>40791</v>
          </cell>
          <cell r="L8089">
            <v>164500</v>
          </cell>
        </row>
        <row r="8090">
          <cell r="B8090">
            <v>3000000</v>
          </cell>
          <cell r="C8090">
            <v>40063</v>
          </cell>
          <cell r="E8090" t="str">
            <v>P</v>
          </cell>
          <cell r="F8090">
            <v>826137.98</v>
          </cell>
          <cell r="G8090">
            <v>305494</v>
          </cell>
          <cell r="H8090">
            <v>38.729999999999997</v>
          </cell>
          <cell r="I8090">
            <v>0.38729999999999998</v>
          </cell>
          <cell r="J8090">
            <v>40091</v>
          </cell>
          <cell r="K8090">
            <v>40426</v>
          </cell>
          <cell r="L8090">
            <v>79500</v>
          </cell>
        </row>
        <row r="8091">
          <cell r="B8091">
            <v>10500000</v>
          </cell>
          <cell r="C8091">
            <v>40063</v>
          </cell>
          <cell r="F8091">
            <v>7016573.04</v>
          </cell>
          <cell r="G8091">
            <v>620221</v>
          </cell>
          <cell r="H8091">
            <v>36.04</v>
          </cell>
          <cell r="I8091">
            <v>0.3604</v>
          </cell>
          <cell r="J8091">
            <v>40091</v>
          </cell>
          <cell r="K8091">
            <v>40791</v>
          </cell>
          <cell r="L8091">
            <v>278775</v>
          </cell>
        </row>
        <row r="8092">
          <cell r="B8092">
            <v>5000000</v>
          </cell>
          <cell r="C8092">
            <v>40063</v>
          </cell>
          <cell r="E8092" t="str">
            <v>P</v>
          </cell>
          <cell r="F8092">
            <v>4603992.49</v>
          </cell>
          <cell r="G8092">
            <v>218384</v>
          </cell>
          <cell r="H8092">
            <v>32.22</v>
          </cell>
          <cell r="I8092">
            <v>0.32219999999999999</v>
          </cell>
          <cell r="J8092">
            <v>40091</v>
          </cell>
          <cell r="K8092">
            <v>41157</v>
          </cell>
          <cell r="L8092">
            <v>122000</v>
          </cell>
        </row>
        <row r="8093">
          <cell r="B8093">
            <v>14000000</v>
          </cell>
          <cell r="C8093">
            <v>40063</v>
          </cell>
          <cell r="F8093">
            <v>9319935.1400000006</v>
          </cell>
          <cell r="G8093">
            <v>826961</v>
          </cell>
          <cell r="H8093">
            <v>36.04</v>
          </cell>
          <cell r="I8093">
            <v>0.3604</v>
          </cell>
          <cell r="J8093">
            <v>40091</v>
          </cell>
          <cell r="K8093">
            <v>40791</v>
          </cell>
          <cell r="L8093">
            <v>371700</v>
          </cell>
        </row>
        <row r="8094">
          <cell r="B8094">
            <v>6000000</v>
          </cell>
          <cell r="C8094">
            <v>40063</v>
          </cell>
          <cell r="E8094" t="str">
            <v>P</v>
          </cell>
          <cell r="F8094">
            <v>1862671.09</v>
          </cell>
          <cell r="G8094">
            <v>610988</v>
          </cell>
          <cell r="H8094">
            <v>38.729999999999997</v>
          </cell>
          <cell r="I8094">
            <v>0.38729999999999998</v>
          </cell>
          <cell r="J8094">
            <v>40091</v>
          </cell>
          <cell r="K8094">
            <v>40426</v>
          </cell>
          <cell r="L8094">
            <v>159000</v>
          </cell>
        </row>
        <row r="8095">
          <cell r="B8095">
            <v>3600000</v>
          </cell>
          <cell r="C8095">
            <v>40063</v>
          </cell>
          <cell r="F8095">
            <v>1953870.27</v>
          </cell>
          <cell r="G8095">
            <v>271999</v>
          </cell>
          <cell r="H8095">
            <v>41.5</v>
          </cell>
          <cell r="I8095">
            <v>0.41499999999999998</v>
          </cell>
          <cell r="J8095">
            <v>40091</v>
          </cell>
          <cell r="K8095">
            <v>40607</v>
          </cell>
          <cell r="L8095">
            <v>95400</v>
          </cell>
        </row>
        <row r="8096">
          <cell r="B8096">
            <v>5600000</v>
          </cell>
          <cell r="C8096">
            <v>40063</v>
          </cell>
          <cell r="F8096">
            <v>3844629.25</v>
          </cell>
          <cell r="G8096">
            <v>356525</v>
          </cell>
          <cell r="H8096">
            <v>44.54</v>
          </cell>
          <cell r="I8096">
            <v>0.44540000000000002</v>
          </cell>
          <cell r="J8096">
            <v>40091</v>
          </cell>
          <cell r="K8096">
            <v>40791</v>
          </cell>
          <cell r="L8096">
            <v>148680</v>
          </cell>
        </row>
        <row r="8097">
          <cell r="B8097">
            <v>3500000</v>
          </cell>
          <cell r="C8097">
            <v>40063</v>
          </cell>
          <cell r="D8097" t="str">
            <v>A</v>
          </cell>
          <cell r="E8097" t="str">
            <v>T</v>
          </cell>
          <cell r="F8097">
            <v>4388471.24</v>
          </cell>
          <cell r="G8097">
            <v>222828</v>
          </cell>
          <cell r="H8097">
            <v>44.54</v>
          </cell>
          <cell r="I8097">
            <v>0.44540000000000002</v>
          </cell>
          <cell r="J8097">
            <v>40091</v>
          </cell>
          <cell r="K8097">
            <v>40791</v>
          </cell>
          <cell r="L8097">
            <v>92925</v>
          </cell>
        </row>
        <row r="8098">
          <cell r="B8098">
            <v>4000000</v>
          </cell>
          <cell r="C8098">
            <v>40063</v>
          </cell>
          <cell r="D8098" t="str">
            <v>A</v>
          </cell>
          <cell r="E8098" t="str">
            <v>T</v>
          </cell>
          <cell r="F8098">
            <v>3722889.91</v>
          </cell>
          <cell r="G8098">
            <v>407325</v>
          </cell>
          <cell r="H8098">
            <v>38.729999999999997</v>
          </cell>
          <cell r="I8098">
            <v>0.38729999999999998</v>
          </cell>
          <cell r="J8098">
            <v>40091</v>
          </cell>
          <cell r="K8098">
            <v>40426</v>
          </cell>
          <cell r="L8098">
            <v>106000</v>
          </cell>
        </row>
        <row r="8099">
          <cell r="B8099">
            <v>5000000</v>
          </cell>
          <cell r="C8099">
            <v>40063</v>
          </cell>
          <cell r="F8099">
            <v>3465031.57</v>
          </cell>
          <cell r="G8099">
            <v>277843</v>
          </cell>
          <cell r="H8099">
            <v>29.33</v>
          </cell>
          <cell r="I8099">
            <v>0.29330000000000001</v>
          </cell>
          <cell r="J8099">
            <v>40091</v>
          </cell>
          <cell r="K8099">
            <v>40791</v>
          </cell>
          <cell r="L8099">
            <v>82250</v>
          </cell>
        </row>
        <row r="8100">
          <cell r="B8100">
            <v>8000000</v>
          </cell>
          <cell r="C8100">
            <v>40063</v>
          </cell>
          <cell r="F8100">
            <v>5488084.9199999999</v>
          </cell>
          <cell r="G8100">
            <v>509321</v>
          </cell>
          <cell r="H8100">
            <v>44.54</v>
          </cell>
          <cell r="I8100">
            <v>0.44540000000000002</v>
          </cell>
          <cell r="J8100">
            <v>40091</v>
          </cell>
          <cell r="K8100">
            <v>40791</v>
          </cell>
          <cell r="L8100">
            <v>212400</v>
          </cell>
        </row>
        <row r="8101">
          <cell r="B8101">
            <v>6500000</v>
          </cell>
          <cell r="C8101">
            <v>40063</v>
          </cell>
          <cell r="F8101">
            <v>5557610.5300000003</v>
          </cell>
          <cell r="G8101">
            <v>359313</v>
          </cell>
          <cell r="H8101">
            <v>51.88</v>
          </cell>
          <cell r="I8101">
            <v>0.51880000000000004</v>
          </cell>
          <cell r="J8101">
            <v>40091</v>
          </cell>
          <cell r="K8101">
            <v>41157</v>
          </cell>
          <cell r="L8101">
            <v>126750</v>
          </cell>
        </row>
        <row r="8102">
          <cell r="B8102">
            <v>4500000</v>
          </cell>
          <cell r="C8102">
            <v>40063</v>
          </cell>
          <cell r="E8102" t="str">
            <v>P</v>
          </cell>
          <cell r="F8102">
            <v>1441018.48</v>
          </cell>
          <cell r="G8102">
            <v>458241</v>
          </cell>
          <cell r="H8102">
            <v>38.729999999999997</v>
          </cell>
          <cell r="I8102">
            <v>0.38729999999999998</v>
          </cell>
          <cell r="J8102">
            <v>40091</v>
          </cell>
          <cell r="K8102">
            <v>40426</v>
          </cell>
          <cell r="L8102">
            <v>119250</v>
          </cell>
        </row>
        <row r="8103">
          <cell r="B8103">
            <v>6000000</v>
          </cell>
          <cell r="C8103">
            <v>40063</v>
          </cell>
          <cell r="E8103" t="str">
            <v>P</v>
          </cell>
          <cell r="F8103">
            <v>5491405.5300000003</v>
          </cell>
          <cell r="G8103">
            <v>350007</v>
          </cell>
          <cell r="H8103">
            <v>48.86</v>
          </cell>
          <cell r="I8103">
            <v>0.48859999999999998</v>
          </cell>
          <cell r="J8103">
            <v>40091</v>
          </cell>
          <cell r="K8103">
            <v>40973</v>
          </cell>
          <cell r="L8103">
            <v>147000</v>
          </cell>
        </row>
        <row r="8104">
          <cell r="B8104">
            <v>6000000</v>
          </cell>
          <cell r="C8104">
            <v>40063</v>
          </cell>
          <cell r="E8104" t="str">
            <v>P</v>
          </cell>
          <cell r="F8104">
            <v>5249596.57</v>
          </cell>
          <cell r="G8104">
            <v>262060</v>
          </cell>
          <cell r="H8104">
            <v>32.22</v>
          </cell>
          <cell r="I8104">
            <v>0.32219999999999999</v>
          </cell>
          <cell r="J8104">
            <v>40091</v>
          </cell>
          <cell r="K8104">
            <v>41157</v>
          </cell>
          <cell r="L8104">
            <v>146400</v>
          </cell>
        </row>
        <row r="8105">
          <cell r="B8105">
            <v>10500000</v>
          </cell>
          <cell r="C8105">
            <v>40063</v>
          </cell>
          <cell r="F8105">
            <v>8555826.3000000007</v>
          </cell>
          <cell r="G8105">
            <v>437615</v>
          </cell>
          <cell r="H8105">
            <v>28.58</v>
          </cell>
          <cell r="I8105">
            <v>0.2858</v>
          </cell>
          <cell r="J8105">
            <v>40091</v>
          </cell>
          <cell r="K8105">
            <v>41157</v>
          </cell>
          <cell r="L8105">
            <v>151200</v>
          </cell>
        </row>
        <row r="8106">
          <cell r="B8106">
            <v>5000000</v>
          </cell>
          <cell r="C8106">
            <v>40063</v>
          </cell>
          <cell r="D8106" t="str">
            <v>A</v>
          </cell>
          <cell r="E8106" t="str">
            <v>T</v>
          </cell>
          <cell r="F8106">
            <v>6459869.04</v>
          </cell>
          <cell r="G8106">
            <v>276395</v>
          </cell>
          <cell r="H8106">
            <v>51.88</v>
          </cell>
          <cell r="I8106">
            <v>0.51880000000000004</v>
          </cell>
          <cell r="J8106">
            <v>40091</v>
          </cell>
          <cell r="K8106">
            <v>41157</v>
          </cell>
          <cell r="L8106">
            <v>97500</v>
          </cell>
        </row>
        <row r="8107">
          <cell r="B8107">
            <v>2000000</v>
          </cell>
          <cell r="C8107">
            <v>40063</v>
          </cell>
          <cell r="F8107">
            <v>501406.55</v>
          </cell>
          <cell r="G8107">
            <v>203663</v>
          </cell>
          <cell r="H8107">
            <v>38.729999999999997</v>
          </cell>
          <cell r="I8107">
            <v>0.38729999999999998</v>
          </cell>
          <cell r="J8107">
            <v>40091</v>
          </cell>
          <cell r="K8107">
            <v>40426</v>
          </cell>
          <cell r="L8107">
            <v>53000</v>
          </cell>
        </row>
        <row r="8108">
          <cell r="B8108">
            <v>10000000</v>
          </cell>
          <cell r="C8108">
            <v>40063</v>
          </cell>
          <cell r="E8108" t="str">
            <v>R</v>
          </cell>
          <cell r="F8108">
            <v>8264212.4299999997</v>
          </cell>
          <cell r="G8108">
            <v>755553</v>
          </cell>
          <cell r="H8108">
            <v>41.5</v>
          </cell>
          <cell r="I8108">
            <v>0.41499999999999998</v>
          </cell>
          <cell r="J8108">
            <v>40091</v>
          </cell>
          <cell r="K8108">
            <v>40607</v>
          </cell>
          <cell r="L8108">
            <v>265000</v>
          </cell>
        </row>
        <row r="8109">
          <cell r="B8109">
            <v>3000000</v>
          </cell>
          <cell r="C8109">
            <v>40063</v>
          </cell>
          <cell r="F8109">
            <v>572974.84</v>
          </cell>
          <cell r="G8109">
            <v>305494</v>
          </cell>
          <cell r="H8109">
            <v>38.729999999999997</v>
          </cell>
          <cell r="I8109">
            <v>0.38729999999999998</v>
          </cell>
          <cell r="J8109">
            <v>40091</v>
          </cell>
          <cell r="K8109">
            <v>40426</v>
          </cell>
          <cell r="L8109">
            <v>79500</v>
          </cell>
        </row>
        <row r="8110">
          <cell r="B8110">
            <v>4000000</v>
          </cell>
          <cell r="C8110">
            <v>40063</v>
          </cell>
          <cell r="E8110" t="str">
            <v>Q</v>
          </cell>
          <cell r="F8110">
            <v>1755258.41</v>
          </cell>
          <cell r="G8110">
            <v>407325</v>
          </cell>
          <cell r="H8110">
            <v>38.729999999999997</v>
          </cell>
          <cell r="I8110">
            <v>0.38729999999999998</v>
          </cell>
          <cell r="J8110">
            <v>40091</v>
          </cell>
          <cell r="K8110">
            <v>40426</v>
          </cell>
          <cell r="L8110">
            <v>106000</v>
          </cell>
        </row>
        <row r="8111">
          <cell r="B8111">
            <v>12000000</v>
          </cell>
          <cell r="C8111">
            <v>40063</v>
          </cell>
          <cell r="F8111">
            <v>8908084.4700000007</v>
          </cell>
          <cell r="G8111">
            <v>500131</v>
          </cell>
          <cell r="H8111">
            <v>28.58</v>
          </cell>
          <cell r="I8111">
            <v>0.2858</v>
          </cell>
          <cell r="J8111">
            <v>40091</v>
          </cell>
          <cell r="K8111">
            <v>41157</v>
          </cell>
          <cell r="L8111">
            <v>172800</v>
          </cell>
        </row>
        <row r="8112">
          <cell r="B8112">
            <v>5000000</v>
          </cell>
          <cell r="C8112">
            <v>40063</v>
          </cell>
          <cell r="F8112">
            <v>2733712.41</v>
          </cell>
          <cell r="G8112">
            <v>377777</v>
          </cell>
          <cell r="H8112">
            <v>41.5</v>
          </cell>
          <cell r="I8112">
            <v>0.41499999999999998</v>
          </cell>
          <cell r="J8112">
            <v>40091</v>
          </cell>
          <cell r="K8112">
            <v>40607</v>
          </cell>
          <cell r="L8112">
            <v>132500</v>
          </cell>
        </row>
        <row r="8113">
          <cell r="B8113">
            <v>10000000</v>
          </cell>
          <cell r="C8113">
            <v>40063</v>
          </cell>
          <cell r="F8113">
            <v>6518335.4900000002</v>
          </cell>
          <cell r="G8113">
            <v>555686</v>
          </cell>
          <cell r="H8113">
            <v>29.33</v>
          </cell>
          <cell r="I8113">
            <v>0.29330000000000001</v>
          </cell>
          <cell r="J8113">
            <v>40091</v>
          </cell>
          <cell r="K8113">
            <v>40791</v>
          </cell>
          <cell r="L8113">
            <v>164500</v>
          </cell>
        </row>
        <row r="8114">
          <cell r="B8114">
            <v>3000000</v>
          </cell>
          <cell r="C8114">
            <v>40063</v>
          </cell>
          <cell r="E8114" t="str">
            <v>P</v>
          </cell>
          <cell r="F8114">
            <v>2353077.66</v>
          </cell>
          <cell r="G8114">
            <v>190996</v>
          </cell>
          <cell r="H8114">
            <v>44.54</v>
          </cell>
          <cell r="I8114">
            <v>0.44540000000000002</v>
          </cell>
          <cell r="J8114">
            <v>40091</v>
          </cell>
          <cell r="K8114">
            <v>40791</v>
          </cell>
          <cell r="L8114">
            <v>79650</v>
          </cell>
        </row>
        <row r="8115">
          <cell r="B8115">
            <v>10000000</v>
          </cell>
          <cell r="C8115">
            <v>40063</v>
          </cell>
          <cell r="F8115">
            <v>7990325.2599999998</v>
          </cell>
          <cell r="G8115">
            <v>552789</v>
          </cell>
          <cell r="H8115">
            <v>51.88</v>
          </cell>
          <cell r="I8115">
            <v>0.51880000000000004</v>
          </cell>
          <cell r="J8115">
            <v>40091</v>
          </cell>
          <cell r="K8115">
            <v>41157</v>
          </cell>
          <cell r="L8115">
            <v>195000</v>
          </cell>
        </row>
        <row r="8116">
          <cell r="B8116">
            <v>10000000</v>
          </cell>
          <cell r="C8116">
            <v>40063</v>
          </cell>
          <cell r="E8116" t="str">
            <v>Q</v>
          </cell>
          <cell r="F8116">
            <v>8475661.0700000003</v>
          </cell>
          <cell r="G8116">
            <v>636651</v>
          </cell>
          <cell r="H8116">
            <v>44.54</v>
          </cell>
          <cell r="I8116">
            <v>0.44540000000000002</v>
          </cell>
          <cell r="J8116">
            <v>40091</v>
          </cell>
          <cell r="K8116">
            <v>40791</v>
          </cell>
          <cell r="L8116">
            <v>265500</v>
          </cell>
        </row>
        <row r="8117">
          <cell r="B8117">
            <v>10000000</v>
          </cell>
          <cell r="C8117">
            <v>40063</v>
          </cell>
          <cell r="F8117">
            <v>6583117.2699999996</v>
          </cell>
          <cell r="G8117">
            <v>555686</v>
          </cell>
          <cell r="H8117">
            <v>29.33</v>
          </cell>
          <cell r="I8117">
            <v>0.29330000000000001</v>
          </cell>
          <cell r="J8117">
            <v>40091</v>
          </cell>
          <cell r="K8117">
            <v>40791</v>
          </cell>
          <cell r="L8117">
            <v>164500</v>
          </cell>
        </row>
        <row r="8118">
          <cell r="B8118">
            <v>5000000</v>
          </cell>
          <cell r="C8118">
            <v>40063</v>
          </cell>
          <cell r="F8118">
            <v>917012.29</v>
          </cell>
          <cell r="G8118">
            <v>509157</v>
          </cell>
          <cell r="H8118">
            <v>38.729999999999997</v>
          </cell>
          <cell r="I8118">
            <v>0.38729999999999998</v>
          </cell>
          <cell r="J8118">
            <v>40091</v>
          </cell>
          <cell r="K8118">
            <v>40426</v>
          </cell>
          <cell r="L8118">
            <v>132500</v>
          </cell>
        </row>
        <row r="8119">
          <cell r="B8119">
            <v>5000000</v>
          </cell>
          <cell r="C8119">
            <v>40063</v>
          </cell>
          <cell r="F8119">
            <v>3534918.96</v>
          </cell>
          <cell r="G8119">
            <v>318326</v>
          </cell>
          <cell r="H8119">
            <v>44.54</v>
          </cell>
          <cell r="I8119">
            <v>0.44540000000000002</v>
          </cell>
          <cell r="J8119">
            <v>40091</v>
          </cell>
          <cell r="K8119">
            <v>40791</v>
          </cell>
          <cell r="L8119">
            <v>132750</v>
          </cell>
        </row>
        <row r="8120">
          <cell r="B8120">
            <v>10000000</v>
          </cell>
          <cell r="C8120">
            <v>40063</v>
          </cell>
          <cell r="F8120">
            <v>6864561.4900000002</v>
          </cell>
          <cell r="G8120">
            <v>636651</v>
          </cell>
          <cell r="H8120">
            <v>44.54</v>
          </cell>
          <cell r="I8120">
            <v>0.44540000000000002</v>
          </cell>
          <cell r="J8120">
            <v>40091</v>
          </cell>
          <cell r="K8120">
            <v>40791</v>
          </cell>
          <cell r="L8120">
            <v>265500</v>
          </cell>
        </row>
        <row r="8121">
          <cell r="B8121">
            <v>10000000</v>
          </cell>
          <cell r="C8121">
            <v>40063</v>
          </cell>
          <cell r="F8121">
            <v>6938380.29</v>
          </cell>
          <cell r="G8121">
            <v>636651</v>
          </cell>
          <cell r="H8121">
            <v>44.54</v>
          </cell>
          <cell r="I8121">
            <v>0.44540000000000002</v>
          </cell>
          <cell r="J8121">
            <v>40091</v>
          </cell>
          <cell r="K8121">
            <v>40791</v>
          </cell>
          <cell r="L8121">
            <v>265500</v>
          </cell>
        </row>
        <row r="8122">
          <cell r="B8122">
            <v>10000000</v>
          </cell>
          <cell r="C8122">
            <v>40063</v>
          </cell>
          <cell r="E8122" t="str">
            <v>Q</v>
          </cell>
          <cell r="F8122">
            <v>8386309.9800000004</v>
          </cell>
          <cell r="G8122">
            <v>636651</v>
          </cell>
          <cell r="H8122">
            <v>44.54</v>
          </cell>
          <cell r="I8122">
            <v>0.44540000000000002</v>
          </cell>
          <cell r="J8122">
            <v>40091</v>
          </cell>
          <cell r="K8122">
            <v>40791</v>
          </cell>
          <cell r="L8122">
            <v>265500</v>
          </cell>
        </row>
        <row r="8123">
          <cell r="B8123">
            <v>4500000</v>
          </cell>
          <cell r="C8123">
            <v>40063</v>
          </cell>
          <cell r="F8123">
            <v>793242.29</v>
          </cell>
          <cell r="G8123">
            <v>458241</v>
          </cell>
          <cell r="H8123">
            <v>38.729999999999997</v>
          </cell>
          <cell r="I8123">
            <v>0.38729999999999998</v>
          </cell>
          <cell r="J8123">
            <v>40091</v>
          </cell>
          <cell r="K8123">
            <v>40426</v>
          </cell>
          <cell r="L8123">
            <v>119250</v>
          </cell>
        </row>
        <row r="8124">
          <cell r="B8124">
            <v>4000000</v>
          </cell>
          <cell r="C8124">
            <v>40063</v>
          </cell>
          <cell r="F8124">
            <v>2762569.64</v>
          </cell>
          <cell r="G8124">
            <v>254661</v>
          </cell>
          <cell r="H8124">
            <v>44.54</v>
          </cell>
          <cell r="I8124">
            <v>0.44540000000000002</v>
          </cell>
          <cell r="J8124">
            <v>40091</v>
          </cell>
          <cell r="K8124">
            <v>40791</v>
          </cell>
          <cell r="L8124">
            <v>106200</v>
          </cell>
        </row>
        <row r="8125">
          <cell r="B8125">
            <v>4000000</v>
          </cell>
          <cell r="C8125">
            <v>40063</v>
          </cell>
          <cell r="F8125">
            <v>1911588.06</v>
          </cell>
          <cell r="G8125">
            <v>302221</v>
          </cell>
          <cell r="H8125">
            <v>41.5</v>
          </cell>
          <cell r="I8125">
            <v>0.41499999999999998</v>
          </cell>
          <cell r="J8125">
            <v>40091</v>
          </cell>
          <cell r="K8125">
            <v>40607</v>
          </cell>
          <cell r="L8125">
            <v>106000</v>
          </cell>
        </row>
        <row r="8126">
          <cell r="B8126">
            <v>48000000</v>
          </cell>
          <cell r="C8126">
            <v>40064</v>
          </cell>
          <cell r="F8126">
            <v>32992299.600000001</v>
          </cell>
          <cell r="G8126">
            <v>2835294</v>
          </cell>
          <cell r="H8126">
            <v>36.04</v>
          </cell>
          <cell r="I8126">
            <v>0.3604</v>
          </cell>
          <cell r="J8126">
            <v>40101</v>
          </cell>
          <cell r="K8126">
            <v>40801</v>
          </cell>
          <cell r="L8126">
            <v>1274400</v>
          </cell>
        </row>
        <row r="8127">
          <cell r="B8127">
            <v>40000000</v>
          </cell>
          <cell r="C8127">
            <v>40064</v>
          </cell>
          <cell r="F8127">
            <v>27224562.289999999</v>
          </cell>
          <cell r="G8127">
            <v>2362745</v>
          </cell>
          <cell r="H8127">
            <v>36.04</v>
          </cell>
          <cell r="I8127">
            <v>0.3604</v>
          </cell>
          <cell r="J8127">
            <v>40101</v>
          </cell>
          <cell r="K8127">
            <v>40801</v>
          </cell>
          <cell r="L8127">
            <v>1062000</v>
          </cell>
        </row>
        <row r="8128">
          <cell r="B8128">
            <v>30350000</v>
          </cell>
          <cell r="C8128">
            <v>40064</v>
          </cell>
          <cell r="F8128">
            <v>25312102.379999999</v>
          </cell>
          <cell r="G8128">
            <v>1389282</v>
          </cell>
          <cell r="H8128">
            <v>35.950000000000003</v>
          </cell>
          <cell r="I8128">
            <v>0.35950000000000004</v>
          </cell>
          <cell r="J8128">
            <v>40101</v>
          </cell>
          <cell r="K8128">
            <v>41167</v>
          </cell>
          <cell r="L8128">
            <v>591825</v>
          </cell>
        </row>
        <row r="8129">
          <cell r="B8129">
            <v>5000000</v>
          </cell>
          <cell r="C8129">
            <v>40064</v>
          </cell>
          <cell r="F8129">
            <v>2637439.6</v>
          </cell>
          <cell r="G8129">
            <v>377777</v>
          </cell>
          <cell r="H8129">
            <v>41.5</v>
          </cell>
          <cell r="I8129">
            <v>0.41499999999999998</v>
          </cell>
          <cell r="J8129">
            <v>40101</v>
          </cell>
          <cell r="K8129">
            <v>40617</v>
          </cell>
          <cell r="L8129">
            <v>132500</v>
          </cell>
        </row>
        <row r="8130">
          <cell r="B8130">
            <v>43000000</v>
          </cell>
          <cell r="C8130">
            <v>40064</v>
          </cell>
          <cell r="D8130" t="str">
            <v>A</v>
          </cell>
          <cell r="E8130" t="str">
            <v>T</v>
          </cell>
          <cell r="F8130">
            <v>47608939.479999997</v>
          </cell>
          <cell r="G8130">
            <v>1968339</v>
          </cell>
          <cell r="H8130">
            <v>35.950000000000003</v>
          </cell>
          <cell r="I8130">
            <v>0.35950000000000004</v>
          </cell>
          <cell r="J8130">
            <v>40101</v>
          </cell>
          <cell r="K8130">
            <v>41167</v>
          </cell>
          <cell r="L8130">
            <v>838500</v>
          </cell>
        </row>
        <row r="8131">
          <cell r="B8131">
            <v>30000000</v>
          </cell>
          <cell r="C8131">
            <v>40064</v>
          </cell>
          <cell r="D8131" t="str">
            <v>A</v>
          </cell>
          <cell r="E8131" t="str">
            <v>T</v>
          </cell>
          <cell r="F8131">
            <v>32939016.670000002</v>
          </cell>
          <cell r="G8131">
            <v>1373260</v>
          </cell>
          <cell r="H8131">
            <v>35.950000000000003</v>
          </cell>
          <cell r="I8131">
            <v>0.35950000000000004</v>
          </cell>
          <cell r="J8131">
            <v>40101</v>
          </cell>
          <cell r="K8131">
            <v>41167</v>
          </cell>
          <cell r="L8131">
            <v>585000</v>
          </cell>
        </row>
        <row r="8132">
          <cell r="B8132">
            <v>3500000</v>
          </cell>
          <cell r="C8132">
            <v>40064</v>
          </cell>
          <cell r="F8132">
            <v>2568133.67</v>
          </cell>
          <cell r="G8132">
            <v>222828</v>
          </cell>
          <cell r="H8132">
            <v>44.54</v>
          </cell>
          <cell r="I8132">
            <v>0.44540000000000002</v>
          </cell>
          <cell r="J8132">
            <v>40101</v>
          </cell>
          <cell r="K8132">
            <v>40801</v>
          </cell>
          <cell r="L8132">
            <v>92925</v>
          </cell>
        </row>
        <row r="8133">
          <cell r="B8133">
            <v>16500000</v>
          </cell>
          <cell r="C8133">
            <v>40064</v>
          </cell>
          <cell r="E8133" t="str">
            <v>Q</v>
          </cell>
          <cell r="F8133">
            <v>13381825</v>
          </cell>
          <cell r="G8133">
            <v>974633</v>
          </cell>
          <cell r="H8133">
            <v>36.04</v>
          </cell>
          <cell r="I8133">
            <v>0.3604</v>
          </cell>
          <cell r="J8133">
            <v>40101</v>
          </cell>
          <cell r="K8133">
            <v>40801</v>
          </cell>
          <cell r="L8133">
            <v>438075</v>
          </cell>
        </row>
        <row r="8134">
          <cell r="B8134">
            <v>10000000</v>
          </cell>
          <cell r="C8134">
            <v>40064</v>
          </cell>
          <cell r="D8134" t="str">
            <v>A</v>
          </cell>
          <cell r="E8134" t="str">
            <v>T</v>
          </cell>
          <cell r="F8134">
            <v>12908307.720000001</v>
          </cell>
          <cell r="G8134">
            <v>552789</v>
          </cell>
          <cell r="H8134">
            <v>51.88</v>
          </cell>
          <cell r="I8134">
            <v>0.51880000000000004</v>
          </cell>
          <cell r="J8134">
            <v>40101</v>
          </cell>
          <cell r="K8134">
            <v>41167</v>
          </cell>
          <cell r="L8134">
            <v>195000</v>
          </cell>
        </row>
        <row r="8135">
          <cell r="B8135">
            <v>17500000</v>
          </cell>
          <cell r="C8135">
            <v>40064</v>
          </cell>
          <cell r="F8135">
            <v>14538158.75</v>
          </cell>
          <cell r="G8135">
            <v>801069</v>
          </cell>
          <cell r="H8135">
            <v>35.950000000000003</v>
          </cell>
          <cell r="I8135">
            <v>0.35950000000000004</v>
          </cell>
          <cell r="J8135">
            <v>40101</v>
          </cell>
          <cell r="K8135">
            <v>41167</v>
          </cell>
          <cell r="L8135">
            <v>341250</v>
          </cell>
        </row>
        <row r="8136">
          <cell r="B8136">
            <v>4500000</v>
          </cell>
          <cell r="C8136">
            <v>40064</v>
          </cell>
          <cell r="F8136">
            <v>3172886.54</v>
          </cell>
          <cell r="G8136">
            <v>286493</v>
          </cell>
          <cell r="H8136">
            <v>44.54</v>
          </cell>
          <cell r="I8136">
            <v>0.44540000000000002</v>
          </cell>
          <cell r="J8136">
            <v>40101</v>
          </cell>
          <cell r="K8136">
            <v>40801</v>
          </cell>
          <cell r="L8136">
            <v>119475</v>
          </cell>
        </row>
        <row r="8137">
          <cell r="B8137">
            <v>15000000</v>
          </cell>
          <cell r="C8137">
            <v>40064</v>
          </cell>
          <cell r="E8137" t="str">
            <v>P</v>
          </cell>
          <cell r="F8137">
            <v>9315047.3200000003</v>
          </cell>
          <cell r="G8137">
            <v>1091323</v>
          </cell>
          <cell r="H8137">
            <v>36.090000000000003</v>
          </cell>
          <cell r="I8137">
            <v>0.36090000000000005</v>
          </cell>
          <cell r="J8137">
            <v>40101</v>
          </cell>
          <cell r="K8137">
            <v>40617</v>
          </cell>
          <cell r="L8137">
            <v>397500</v>
          </cell>
        </row>
        <row r="8138">
          <cell r="B8138">
            <v>12500000</v>
          </cell>
          <cell r="C8138">
            <v>40064</v>
          </cell>
          <cell r="F8138">
            <v>8587397.5299999993</v>
          </cell>
          <cell r="G8138">
            <v>738358</v>
          </cell>
          <cell r="H8138">
            <v>36.04</v>
          </cell>
          <cell r="I8138">
            <v>0.3604</v>
          </cell>
          <cell r="J8138">
            <v>40101</v>
          </cell>
          <cell r="K8138">
            <v>40801</v>
          </cell>
          <cell r="L8138">
            <v>331875</v>
          </cell>
        </row>
        <row r="8139">
          <cell r="B8139">
            <v>12000000</v>
          </cell>
          <cell r="C8139">
            <v>40064</v>
          </cell>
          <cell r="E8139" t="str">
            <v>P</v>
          </cell>
          <cell r="F8139">
            <v>7804127.4199999999</v>
          </cell>
          <cell r="G8139">
            <v>873058</v>
          </cell>
          <cell r="H8139">
            <v>36.090000000000003</v>
          </cell>
          <cell r="I8139">
            <v>0.36090000000000005</v>
          </cell>
          <cell r="J8139">
            <v>40101</v>
          </cell>
          <cell r="K8139">
            <v>40617</v>
          </cell>
          <cell r="L8139">
            <v>318000</v>
          </cell>
        </row>
        <row r="8140">
          <cell r="B8140">
            <v>12500000</v>
          </cell>
          <cell r="C8140">
            <v>40064</v>
          </cell>
          <cell r="F8140">
            <v>7572118.0899999999</v>
          </cell>
          <cell r="G8140">
            <v>694607</v>
          </cell>
          <cell r="H8140">
            <v>29.33</v>
          </cell>
          <cell r="I8140">
            <v>0.29330000000000001</v>
          </cell>
          <cell r="J8140">
            <v>40101</v>
          </cell>
          <cell r="K8140">
            <v>40801</v>
          </cell>
          <cell r="L8140">
            <v>205625</v>
          </cell>
        </row>
        <row r="8141">
          <cell r="B8141">
            <v>5000000</v>
          </cell>
          <cell r="C8141">
            <v>40064</v>
          </cell>
          <cell r="F8141">
            <v>3762861.54</v>
          </cell>
          <cell r="G8141">
            <v>318326</v>
          </cell>
          <cell r="H8141">
            <v>44.54</v>
          </cell>
          <cell r="I8141">
            <v>0.44540000000000002</v>
          </cell>
          <cell r="J8141">
            <v>40101</v>
          </cell>
          <cell r="K8141">
            <v>40801</v>
          </cell>
          <cell r="L8141">
            <v>132750</v>
          </cell>
        </row>
        <row r="8142">
          <cell r="B8142">
            <v>11000000</v>
          </cell>
          <cell r="C8142">
            <v>40064</v>
          </cell>
          <cell r="F8142">
            <v>7559557.9299999997</v>
          </cell>
          <cell r="G8142">
            <v>649755</v>
          </cell>
          <cell r="H8142">
            <v>36.04</v>
          </cell>
          <cell r="I8142">
            <v>0.3604</v>
          </cell>
          <cell r="J8142">
            <v>40101</v>
          </cell>
          <cell r="K8142">
            <v>40801</v>
          </cell>
          <cell r="L8142">
            <v>292050</v>
          </cell>
        </row>
        <row r="8143">
          <cell r="B8143">
            <v>10000000</v>
          </cell>
          <cell r="C8143">
            <v>40064</v>
          </cell>
          <cell r="F8143">
            <v>7024462.54</v>
          </cell>
          <cell r="G8143">
            <v>636651</v>
          </cell>
          <cell r="H8143">
            <v>44.54</v>
          </cell>
          <cell r="I8143">
            <v>0.44540000000000002</v>
          </cell>
          <cell r="J8143">
            <v>40101</v>
          </cell>
          <cell r="K8143">
            <v>40801</v>
          </cell>
          <cell r="L8143">
            <v>265500</v>
          </cell>
        </row>
        <row r="8144">
          <cell r="B8144">
            <v>10000000</v>
          </cell>
          <cell r="C8144">
            <v>40064</v>
          </cell>
          <cell r="F8144">
            <v>7522767.6299999999</v>
          </cell>
          <cell r="G8144">
            <v>472326</v>
          </cell>
          <cell r="H8144">
            <v>28.97</v>
          </cell>
          <cell r="I8144">
            <v>0.28970000000000001</v>
          </cell>
          <cell r="J8144">
            <v>40101</v>
          </cell>
          <cell r="K8144">
            <v>40983</v>
          </cell>
          <cell r="L8144">
            <v>144000</v>
          </cell>
        </row>
        <row r="8145">
          <cell r="B8145">
            <v>20000000</v>
          </cell>
          <cell r="C8145">
            <v>40064</v>
          </cell>
          <cell r="F8145">
            <v>13803176</v>
          </cell>
          <cell r="G8145">
            <v>1181373</v>
          </cell>
          <cell r="H8145">
            <v>36.04</v>
          </cell>
          <cell r="I8145">
            <v>0.3604</v>
          </cell>
          <cell r="J8145">
            <v>40101</v>
          </cell>
          <cell r="K8145">
            <v>40801</v>
          </cell>
          <cell r="L8145">
            <v>531000</v>
          </cell>
        </row>
        <row r="8146">
          <cell r="B8146">
            <v>10000000</v>
          </cell>
          <cell r="C8146">
            <v>40064</v>
          </cell>
          <cell r="F8146">
            <v>6662108.6699999999</v>
          </cell>
          <cell r="G8146">
            <v>555686</v>
          </cell>
          <cell r="H8146">
            <v>29.33</v>
          </cell>
          <cell r="I8146">
            <v>0.29330000000000001</v>
          </cell>
          <cell r="J8146">
            <v>40101</v>
          </cell>
          <cell r="K8146">
            <v>40801</v>
          </cell>
          <cell r="L8146">
            <v>164500</v>
          </cell>
        </row>
        <row r="8147">
          <cell r="B8147">
            <v>10000000</v>
          </cell>
          <cell r="C8147">
            <v>40064</v>
          </cell>
          <cell r="F8147">
            <v>7013316.6900000004</v>
          </cell>
          <cell r="G8147">
            <v>636651</v>
          </cell>
          <cell r="H8147">
            <v>44.54</v>
          </cell>
          <cell r="I8147">
            <v>0.44540000000000002</v>
          </cell>
          <cell r="J8147">
            <v>40101</v>
          </cell>
          <cell r="K8147">
            <v>40801</v>
          </cell>
          <cell r="L8147">
            <v>265500</v>
          </cell>
        </row>
        <row r="8148">
          <cell r="B8148">
            <v>10000000</v>
          </cell>
          <cell r="C8148">
            <v>40064</v>
          </cell>
          <cell r="F8148">
            <v>8193659.7400000002</v>
          </cell>
          <cell r="G8148">
            <v>416776</v>
          </cell>
          <cell r="H8148">
            <v>28.58</v>
          </cell>
          <cell r="I8148">
            <v>0.2858</v>
          </cell>
          <cell r="J8148">
            <v>40101</v>
          </cell>
          <cell r="K8148">
            <v>41167</v>
          </cell>
          <cell r="L8148">
            <v>144000</v>
          </cell>
        </row>
        <row r="8149">
          <cell r="B8149">
            <v>7000000</v>
          </cell>
          <cell r="C8149">
            <v>40064</v>
          </cell>
          <cell r="F8149">
            <v>4050627.91</v>
          </cell>
          <cell r="G8149">
            <v>528887</v>
          </cell>
          <cell r="H8149">
            <v>41.5</v>
          </cell>
          <cell r="I8149">
            <v>0.41499999999999998</v>
          </cell>
          <cell r="J8149">
            <v>40101</v>
          </cell>
          <cell r="K8149">
            <v>40617</v>
          </cell>
          <cell r="L8149">
            <v>185500</v>
          </cell>
        </row>
        <row r="8150">
          <cell r="B8150">
            <v>6000000</v>
          </cell>
          <cell r="C8150">
            <v>40064</v>
          </cell>
          <cell r="F8150">
            <v>5229814.07</v>
          </cell>
          <cell r="G8150">
            <v>331674</v>
          </cell>
          <cell r="H8150">
            <v>51.88</v>
          </cell>
          <cell r="I8150">
            <v>0.51880000000000004</v>
          </cell>
          <cell r="J8150">
            <v>40101</v>
          </cell>
          <cell r="K8150">
            <v>41167</v>
          </cell>
          <cell r="L8150">
            <v>117000</v>
          </cell>
        </row>
        <row r="8151">
          <cell r="B8151">
            <v>7500000</v>
          </cell>
          <cell r="C8151">
            <v>40064</v>
          </cell>
          <cell r="E8151" t="str">
            <v>P</v>
          </cell>
          <cell r="F8151">
            <v>5723761.1299999999</v>
          </cell>
          <cell r="G8151">
            <v>416764</v>
          </cell>
          <cell r="H8151">
            <v>29.33</v>
          </cell>
          <cell r="I8151">
            <v>0.29330000000000001</v>
          </cell>
          <cell r="J8151">
            <v>40101</v>
          </cell>
          <cell r="K8151">
            <v>40801</v>
          </cell>
          <cell r="L8151">
            <v>123375</v>
          </cell>
        </row>
        <row r="8152">
          <cell r="B8152">
            <v>17000000</v>
          </cell>
          <cell r="C8152">
            <v>40064</v>
          </cell>
          <cell r="E8152" t="str">
            <v>P</v>
          </cell>
          <cell r="F8152">
            <v>15545300.01</v>
          </cell>
          <cell r="G8152">
            <v>778181</v>
          </cell>
          <cell r="H8152">
            <v>35.950000000000003</v>
          </cell>
          <cell r="I8152">
            <v>0.35950000000000004</v>
          </cell>
          <cell r="J8152">
            <v>40101</v>
          </cell>
          <cell r="K8152">
            <v>41167</v>
          </cell>
          <cell r="L8152">
            <v>331500</v>
          </cell>
        </row>
        <row r="8153">
          <cell r="B8153">
            <v>10000000</v>
          </cell>
          <cell r="C8153">
            <v>40064</v>
          </cell>
          <cell r="E8153" t="str">
            <v>R</v>
          </cell>
          <cell r="F8153">
            <v>8825306.8699999992</v>
          </cell>
          <cell r="G8153">
            <v>555686</v>
          </cell>
          <cell r="H8153">
            <v>29.33</v>
          </cell>
          <cell r="I8153">
            <v>0.29330000000000001</v>
          </cell>
          <cell r="J8153">
            <v>40101</v>
          </cell>
          <cell r="K8153">
            <v>40801</v>
          </cell>
          <cell r="L8153">
            <v>164500</v>
          </cell>
        </row>
        <row r="8154">
          <cell r="B8154">
            <v>7000000</v>
          </cell>
          <cell r="C8154">
            <v>40064</v>
          </cell>
          <cell r="F8154">
            <v>1110661</v>
          </cell>
          <cell r="G8154">
            <v>712819</v>
          </cell>
          <cell r="H8154">
            <v>38.729999999999997</v>
          </cell>
          <cell r="I8154">
            <v>0.38729999999999998</v>
          </cell>
          <cell r="J8154">
            <v>40101</v>
          </cell>
          <cell r="K8154">
            <v>40436</v>
          </cell>
          <cell r="L8154">
            <v>185500</v>
          </cell>
        </row>
        <row r="8155">
          <cell r="B8155">
            <v>4500000</v>
          </cell>
          <cell r="C8155">
            <v>40064</v>
          </cell>
          <cell r="F8155">
            <v>2405564.7999999998</v>
          </cell>
          <cell r="G8155">
            <v>339999</v>
          </cell>
          <cell r="H8155">
            <v>41.5</v>
          </cell>
          <cell r="I8155">
            <v>0.41499999999999998</v>
          </cell>
          <cell r="J8155">
            <v>40101</v>
          </cell>
          <cell r="K8155">
            <v>40617</v>
          </cell>
          <cell r="L8155">
            <v>119250</v>
          </cell>
        </row>
        <row r="8156">
          <cell r="B8156">
            <v>6500000</v>
          </cell>
          <cell r="C8156">
            <v>40064</v>
          </cell>
          <cell r="F8156">
            <v>4762468.87</v>
          </cell>
          <cell r="G8156">
            <v>413824</v>
          </cell>
          <cell r="H8156">
            <v>44.54</v>
          </cell>
          <cell r="I8156">
            <v>0.44540000000000002</v>
          </cell>
          <cell r="J8156">
            <v>40101</v>
          </cell>
          <cell r="K8156">
            <v>40801</v>
          </cell>
          <cell r="L8156">
            <v>172575</v>
          </cell>
        </row>
        <row r="8157">
          <cell r="B8157">
            <v>10000000</v>
          </cell>
          <cell r="C8157">
            <v>40064</v>
          </cell>
          <cell r="F8157">
            <v>5344748.9000000004</v>
          </cell>
          <cell r="G8157">
            <v>755553</v>
          </cell>
          <cell r="H8157">
            <v>41.5</v>
          </cell>
          <cell r="I8157">
            <v>0.41499999999999998</v>
          </cell>
          <cell r="J8157">
            <v>40101</v>
          </cell>
          <cell r="K8157">
            <v>40617</v>
          </cell>
          <cell r="L8157">
            <v>265000</v>
          </cell>
        </row>
        <row r="8158">
          <cell r="B8158">
            <v>4000000</v>
          </cell>
          <cell r="C8158">
            <v>40064</v>
          </cell>
          <cell r="D8158" t="str">
            <v>A</v>
          </cell>
          <cell r="E8158" t="str">
            <v>T</v>
          </cell>
          <cell r="F8158">
            <v>5019404.88</v>
          </cell>
          <cell r="G8158">
            <v>254661</v>
          </cell>
          <cell r="H8158">
            <v>44.54</v>
          </cell>
          <cell r="I8158">
            <v>0.44540000000000002</v>
          </cell>
          <cell r="J8158">
            <v>40101</v>
          </cell>
          <cell r="K8158">
            <v>40801</v>
          </cell>
          <cell r="L8158">
            <v>106200</v>
          </cell>
        </row>
        <row r="8159">
          <cell r="B8159">
            <v>5000000</v>
          </cell>
          <cell r="C8159">
            <v>40064</v>
          </cell>
          <cell r="F8159">
            <v>2668818.0099999998</v>
          </cell>
          <cell r="G8159">
            <v>377777</v>
          </cell>
          <cell r="H8159">
            <v>41.5</v>
          </cell>
          <cell r="I8159">
            <v>0.41499999999999998</v>
          </cell>
          <cell r="J8159">
            <v>40101</v>
          </cell>
          <cell r="K8159">
            <v>40617</v>
          </cell>
          <cell r="L8159">
            <v>132500</v>
          </cell>
        </row>
        <row r="8160">
          <cell r="B8160">
            <v>4000000</v>
          </cell>
          <cell r="C8160">
            <v>40064</v>
          </cell>
          <cell r="F8160">
            <v>2773815.99</v>
          </cell>
          <cell r="G8160">
            <v>254661</v>
          </cell>
          <cell r="H8160">
            <v>44.54</v>
          </cell>
          <cell r="I8160">
            <v>0.44540000000000002</v>
          </cell>
          <cell r="J8160">
            <v>40101</v>
          </cell>
          <cell r="K8160">
            <v>40801</v>
          </cell>
          <cell r="L8160">
            <v>106200</v>
          </cell>
        </row>
        <row r="8161">
          <cell r="B8161">
            <v>10000000</v>
          </cell>
          <cell r="C8161">
            <v>40064</v>
          </cell>
          <cell r="F8161">
            <v>6936153.7999999998</v>
          </cell>
          <cell r="G8161">
            <v>636651</v>
          </cell>
          <cell r="H8161">
            <v>44.54</v>
          </cell>
          <cell r="I8161">
            <v>0.44540000000000002</v>
          </cell>
          <cell r="J8161">
            <v>40101</v>
          </cell>
          <cell r="K8161">
            <v>40801</v>
          </cell>
          <cell r="L8161">
            <v>265500</v>
          </cell>
        </row>
        <row r="8162">
          <cell r="B8162">
            <v>6000000</v>
          </cell>
          <cell r="C8162">
            <v>40064</v>
          </cell>
          <cell r="F8162">
            <v>4201475.9000000004</v>
          </cell>
          <cell r="G8162">
            <v>381991</v>
          </cell>
          <cell r="H8162">
            <v>44.54</v>
          </cell>
          <cell r="I8162">
            <v>0.44540000000000002</v>
          </cell>
          <cell r="J8162">
            <v>40101</v>
          </cell>
          <cell r="K8162">
            <v>40801</v>
          </cell>
          <cell r="L8162">
            <v>159300</v>
          </cell>
        </row>
        <row r="8163">
          <cell r="B8163">
            <v>16000000</v>
          </cell>
          <cell r="C8163">
            <v>40064</v>
          </cell>
          <cell r="F8163">
            <v>10493720.74</v>
          </cell>
          <cell r="G8163">
            <v>889097</v>
          </cell>
          <cell r="H8163">
            <v>29.33</v>
          </cell>
          <cell r="I8163">
            <v>0.29330000000000001</v>
          </cell>
          <cell r="J8163">
            <v>40101</v>
          </cell>
          <cell r="K8163">
            <v>40801</v>
          </cell>
          <cell r="L8163">
            <v>263200</v>
          </cell>
        </row>
        <row r="8164">
          <cell r="B8164">
            <v>10000000</v>
          </cell>
          <cell r="C8164">
            <v>40064</v>
          </cell>
          <cell r="F8164">
            <v>6970171.7999999998</v>
          </cell>
          <cell r="G8164">
            <v>636651</v>
          </cell>
          <cell r="H8164">
            <v>44.54</v>
          </cell>
          <cell r="I8164">
            <v>0.44540000000000002</v>
          </cell>
          <cell r="J8164">
            <v>40101</v>
          </cell>
          <cell r="K8164">
            <v>40801</v>
          </cell>
          <cell r="L8164">
            <v>265500</v>
          </cell>
        </row>
        <row r="8165">
          <cell r="B8165">
            <v>33500000</v>
          </cell>
          <cell r="C8165">
            <v>40064</v>
          </cell>
          <cell r="E8165" t="str">
            <v>R</v>
          </cell>
          <cell r="F8165">
            <v>29741639.969999999</v>
          </cell>
          <cell r="G8165">
            <v>1978799</v>
          </cell>
          <cell r="H8165">
            <v>36.04</v>
          </cell>
          <cell r="I8165">
            <v>0.3604</v>
          </cell>
          <cell r="J8165">
            <v>40101</v>
          </cell>
          <cell r="K8165">
            <v>40801</v>
          </cell>
          <cell r="L8165">
            <v>889425</v>
          </cell>
        </row>
        <row r="8166">
          <cell r="B8166">
            <v>18000000</v>
          </cell>
          <cell r="C8166">
            <v>40064</v>
          </cell>
          <cell r="F8166">
            <v>12237052.800000001</v>
          </cell>
          <cell r="G8166">
            <v>1063236</v>
          </cell>
          <cell r="H8166">
            <v>36.04</v>
          </cell>
          <cell r="I8166">
            <v>0.3604</v>
          </cell>
          <cell r="J8166">
            <v>40101</v>
          </cell>
          <cell r="K8166">
            <v>40801</v>
          </cell>
          <cell r="L8166">
            <v>477900</v>
          </cell>
        </row>
        <row r="8167">
          <cell r="B8167">
            <v>5500000</v>
          </cell>
          <cell r="C8167">
            <v>40064</v>
          </cell>
          <cell r="F8167">
            <v>4436362.22</v>
          </cell>
          <cell r="G8167">
            <v>320840</v>
          </cell>
          <cell r="H8167">
            <v>48.86</v>
          </cell>
          <cell r="I8167">
            <v>0.48859999999999998</v>
          </cell>
          <cell r="J8167">
            <v>40101</v>
          </cell>
          <cell r="K8167">
            <v>40983</v>
          </cell>
          <cell r="L8167">
            <v>134750</v>
          </cell>
        </row>
        <row r="8168">
          <cell r="B8168">
            <v>6000000</v>
          </cell>
          <cell r="C8168">
            <v>40064</v>
          </cell>
          <cell r="F8168">
            <v>4207645.75</v>
          </cell>
          <cell r="G8168">
            <v>381991</v>
          </cell>
          <cell r="H8168">
            <v>44.54</v>
          </cell>
          <cell r="I8168">
            <v>0.44540000000000002</v>
          </cell>
          <cell r="J8168">
            <v>40101</v>
          </cell>
          <cell r="K8168">
            <v>40801</v>
          </cell>
          <cell r="L8168">
            <v>159300</v>
          </cell>
        </row>
        <row r="8169">
          <cell r="B8169">
            <v>14000000</v>
          </cell>
          <cell r="C8169">
            <v>40064</v>
          </cell>
          <cell r="D8169" t="str">
            <v>A</v>
          </cell>
          <cell r="E8169" t="str">
            <v>T</v>
          </cell>
          <cell r="F8169">
            <v>15691450.359999999</v>
          </cell>
          <cell r="G8169">
            <v>640855</v>
          </cell>
          <cell r="H8169">
            <v>35.950000000000003</v>
          </cell>
          <cell r="I8169">
            <v>0.35950000000000004</v>
          </cell>
          <cell r="J8169">
            <v>40101</v>
          </cell>
          <cell r="K8169">
            <v>41167</v>
          </cell>
          <cell r="L8169">
            <v>273000</v>
          </cell>
        </row>
        <row r="8170">
          <cell r="B8170">
            <v>15000000</v>
          </cell>
          <cell r="C8170">
            <v>40064</v>
          </cell>
          <cell r="F8170">
            <v>12209638.560000001</v>
          </cell>
          <cell r="G8170">
            <v>625164</v>
          </cell>
          <cell r="H8170">
            <v>28.58</v>
          </cell>
          <cell r="I8170">
            <v>0.2858</v>
          </cell>
          <cell r="J8170">
            <v>40101</v>
          </cell>
          <cell r="K8170">
            <v>41167</v>
          </cell>
          <cell r="L8170">
            <v>216000</v>
          </cell>
        </row>
        <row r="8171">
          <cell r="B8171">
            <v>10500000</v>
          </cell>
          <cell r="C8171">
            <v>40064</v>
          </cell>
          <cell r="F8171">
            <v>7121326.6299999999</v>
          </cell>
          <cell r="G8171">
            <v>620221</v>
          </cell>
          <cell r="H8171">
            <v>36.04</v>
          </cell>
          <cell r="I8171">
            <v>0.3604</v>
          </cell>
          <cell r="J8171">
            <v>40101</v>
          </cell>
          <cell r="K8171">
            <v>40801</v>
          </cell>
          <cell r="L8171">
            <v>278775</v>
          </cell>
        </row>
        <row r="8172">
          <cell r="B8172">
            <v>6500000</v>
          </cell>
          <cell r="C8172">
            <v>40064</v>
          </cell>
          <cell r="F8172">
            <v>1323269.97</v>
          </cell>
          <cell r="G8172">
            <v>661904</v>
          </cell>
          <cell r="H8172">
            <v>38.729999999999997</v>
          </cell>
          <cell r="I8172">
            <v>0.38729999999999998</v>
          </cell>
          <cell r="J8172">
            <v>40101</v>
          </cell>
          <cell r="K8172">
            <v>40436</v>
          </cell>
          <cell r="L8172">
            <v>172250</v>
          </cell>
        </row>
        <row r="8173">
          <cell r="B8173">
            <v>5500000</v>
          </cell>
          <cell r="C8173">
            <v>40064</v>
          </cell>
          <cell r="E8173" t="str">
            <v>P</v>
          </cell>
          <cell r="F8173">
            <v>4324445.93</v>
          </cell>
          <cell r="G8173">
            <v>350158</v>
          </cell>
          <cell r="H8173">
            <v>44.54</v>
          </cell>
          <cell r="I8173">
            <v>0.44540000000000002</v>
          </cell>
          <cell r="J8173">
            <v>40101</v>
          </cell>
          <cell r="K8173">
            <v>40801</v>
          </cell>
          <cell r="L8173">
            <v>146025</v>
          </cell>
        </row>
        <row r="8174">
          <cell r="B8174">
            <v>6500000</v>
          </cell>
          <cell r="C8174">
            <v>40064</v>
          </cell>
          <cell r="F8174">
            <v>5569637.4000000004</v>
          </cell>
          <cell r="G8174">
            <v>359313</v>
          </cell>
          <cell r="H8174">
            <v>51.88</v>
          </cell>
          <cell r="I8174">
            <v>0.51880000000000004</v>
          </cell>
          <cell r="J8174">
            <v>40101</v>
          </cell>
          <cell r="K8174">
            <v>41167</v>
          </cell>
          <cell r="L8174">
            <v>126750</v>
          </cell>
        </row>
        <row r="8175">
          <cell r="B8175">
            <v>4000000</v>
          </cell>
          <cell r="C8175">
            <v>40064</v>
          </cell>
          <cell r="F8175">
            <v>741052.46</v>
          </cell>
          <cell r="G8175">
            <v>407325</v>
          </cell>
          <cell r="H8175">
            <v>38.729999999999997</v>
          </cell>
          <cell r="I8175">
            <v>0.38729999999999998</v>
          </cell>
          <cell r="J8175">
            <v>40101</v>
          </cell>
          <cell r="K8175">
            <v>40436</v>
          </cell>
          <cell r="L8175">
            <v>106000</v>
          </cell>
        </row>
        <row r="8176">
          <cell r="B8176">
            <v>4000000</v>
          </cell>
          <cell r="C8176">
            <v>40064</v>
          </cell>
          <cell r="F8176">
            <v>2121225.36</v>
          </cell>
          <cell r="G8176">
            <v>302221</v>
          </cell>
          <cell r="H8176">
            <v>41.5</v>
          </cell>
          <cell r="I8176">
            <v>0.41499999999999998</v>
          </cell>
          <cell r="J8176">
            <v>40101</v>
          </cell>
          <cell r="K8176">
            <v>40617</v>
          </cell>
          <cell r="L8176">
            <v>106000</v>
          </cell>
        </row>
        <row r="8177">
          <cell r="B8177">
            <v>3600000</v>
          </cell>
          <cell r="C8177">
            <v>40064</v>
          </cell>
          <cell r="F8177">
            <v>727539.93</v>
          </cell>
          <cell r="G8177">
            <v>366593</v>
          </cell>
          <cell r="H8177">
            <v>38.729999999999997</v>
          </cell>
          <cell r="I8177">
            <v>0.38729999999999998</v>
          </cell>
          <cell r="J8177">
            <v>40101</v>
          </cell>
          <cell r="K8177">
            <v>40436</v>
          </cell>
          <cell r="L8177">
            <v>95400</v>
          </cell>
        </row>
        <row r="8178">
          <cell r="B8178">
            <v>18000000</v>
          </cell>
          <cell r="C8178">
            <v>40064</v>
          </cell>
          <cell r="F8178">
            <v>11928657.369999999</v>
          </cell>
          <cell r="G8178">
            <v>1000234</v>
          </cell>
          <cell r="H8178">
            <v>29.33</v>
          </cell>
          <cell r="I8178">
            <v>0.29330000000000001</v>
          </cell>
          <cell r="J8178">
            <v>40101</v>
          </cell>
          <cell r="K8178">
            <v>40801</v>
          </cell>
          <cell r="L8178">
            <v>296100</v>
          </cell>
        </row>
        <row r="8179">
          <cell r="B8179">
            <v>3500000</v>
          </cell>
          <cell r="C8179">
            <v>40064</v>
          </cell>
          <cell r="F8179">
            <v>2367905.9500000002</v>
          </cell>
          <cell r="G8179">
            <v>222828</v>
          </cell>
          <cell r="H8179">
            <v>44.54</v>
          </cell>
          <cell r="I8179">
            <v>0.44540000000000002</v>
          </cell>
          <cell r="J8179">
            <v>40101</v>
          </cell>
          <cell r="K8179">
            <v>40801</v>
          </cell>
          <cell r="L8179">
            <v>92925</v>
          </cell>
        </row>
        <row r="8180">
          <cell r="B8180">
            <v>10000000</v>
          </cell>
          <cell r="C8180">
            <v>40064</v>
          </cell>
          <cell r="F8180">
            <v>6952465.9699999997</v>
          </cell>
          <cell r="G8180">
            <v>636651</v>
          </cell>
          <cell r="H8180">
            <v>44.54</v>
          </cell>
          <cell r="I8180">
            <v>0.44540000000000002</v>
          </cell>
          <cell r="J8180">
            <v>40101</v>
          </cell>
          <cell r="K8180">
            <v>40801</v>
          </cell>
          <cell r="L8180">
            <v>265500</v>
          </cell>
        </row>
        <row r="8181">
          <cell r="B8181">
            <v>4500000</v>
          </cell>
          <cell r="C8181">
            <v>40064</v>
          </cell>
          <cell r="E8181" t="str">
            <v>R</v>
          </cell>
          <cell r="F8181">
            <v>2963257.08</v>
          </cell>
          <cell r="G8181">
            <v>458241</v>
          </cell>
          <cell r="H8181">
            <v>38.729999999999997</v>
          </cell>
          <cell r="I8181">
            <v>0.38729999999999998</v>
          </cell>
          <cell r="J8181">
            <v>40101</v>
          </cell>
          <cell r="K8181">
            <v>40436</v>
          </cell>
          <cell r="L8181">
            <v>119250</v>
          </cell>
        </row>
        <row r="8182">
          <cell r="B8182">
            <v>19000000</v>
          </cell>
          <cell r="C8182">
            <v>40064</v>
          </cell>
          <cell r="D8182" t="str">
            <v>A</v>
          </cell>
          <cell r="E8182" t="str">
            <v>T</v>
          </cell>
          <cell r="F8182">
            <v>22092292.309999999</v>
          </cell>
          <cell r="G8182">
            <v>869732</v>
          </cell>
          <cell r="H8182">
            <v>35.950000000000003</v>
          </cell>
          <cell r="I8182">
            <v>0.35950000000000004</v>
          </cell>
          <cell r="J8182">
            <v>40101</v>
          </cell>
          <cell r="K8182">
            <v>41167</v>
          </cell>
          <cell r="L8182">
            <v>370500</v>
          </cell>
        </row>
        <row r="8183">
          <cell r="B8183">
            <v>4500000</v>
          </cell>
          <cell r="C8183">
            <v>40064</v>
          </cell>
          <cell r="D8183" t="str">
            <v>A</v>
          </cell>
          <cell r="E8183" t="str">
            <v>T</v>
          </cell>
          <cell r="F8183">
            <v>4682120.88</v>
          </cell>
          <cell r="G8183">
            <v>458241</v>
          </cell>
          <cell r="H8183">
            <v>38.729999999999997</v>
          </cell>
          <cell r="I8183">
            <v>0.38729999999999998</v>
          </cell>
          <cell r="J8183">
            <v>40101</v>
          </cell>
          <cell r="K8183">
            <v>40436</v>
          </cell>
          <cell r="L8183">
            <v>119250</v>
          </cell>
        </row>
        <row r="8184">
          <cell r="B8184">
            <v>4000000</v>
          </cell>
          <cell r="C8184">
            <v>40064</v>
          </cell>
          <cell r="F8184">
            <v>2787634.78</v>
          </cell>
          <cell r="G8184">
            <v>254661</v>
          </cell>
          <cell r="H8184">
            <v>44.54</v>
          </cell>
          <cell r="I8184">
            <v>0.44540000000000002</v>
          </cell>
          <cell r="J8184">
            <v>40101</v>
          </cell>
          <cell r="K8184">
            <v>40801</v>
          </cell>
          <cell r="L8184">
            <v>106200</v>
          </cell>
        </row>
        <row r="8185">
          <cell r="B8185">
            <v>15000000</v>
          </cell>
          <cell r="C8185">
            <v>40064</v>
          </cell>
          <cell r="F8185">
            <v>10215100.210000001</v>
          </cell>
          <cell r="G8185">
            <v>886030</v>
          </cell>
          <cell r="H8185">
            <v>36.04</v>
          </cell>
          <cell r="I8185">
            <v>0.3604</v>
          </cell>
          <cell r="J8185">
            <v>40101</v>
          </cell>
          <cell r="K8185">
            <v>40801</v>
          </cell>
          <cell r="L8185">
            <v>398250</v>
          </cell>
        </row>
        <row r="8186">
          <cell r="B8186">
            <v>12000000</v>
          </cell>
          <cell r="C8186">
            <v>40064</v>
          </cell>
          <cell r="F8186">
            <v>1017659.54</v>
          </cell>
          <cell r="G8186">
            <v>1205186</v>
          </cell>
          <cell r="H8186">
            <v>35.94</v>
          </cell>
          <cell r="I8186">
            <v>0.3594</v>
          </cell>
          <cell r="J8186">
            <v>40101</v>
          </cell>
          <cell r="K8186">
            <v>40436</v>
          </cell>
          <cell r="L8186">
            <v>318000</v>
          </cell>
        </row>
        <row r="8187">
          <cell r="B8187">
            <v>5000000</v>
          </cell>
          <cell r="C8187">
            <v>40064</v>
          </cell>
          <cell r="F8187">
            <v>2663945.37</v>
          </cell>
          <cell r="G8187">
            <v>377777</v>
          </cell>
          <cell r="H8187">
            <v>41.5</v>
          </cell>
          <cell r="I8187">
            <v>0.41499999999999998</v>
          </cell>
          <cell r="J8187">
            <v>40101</v>
          </cell>
          <cell r="K8187">
            <v>40617</v>
          </cell>
          <cell r="L8187">
            <v>132500</v>
          </cell>
        </row>
        <row r="8188">
          <cell r="B8188">
            <v>4000000</v>
          </cell>
          <cell r="C8188">
            <v>40064</v>
          </cell>
          <cell r="F8188">
            <v>808608.25</v>
          </cell>
          <cell r="G8188">
            <v>407325</v>
          </cell>
          <cell r="H8188">
            <v>38.729999999999997</v>
          </cell>
          <cell r="I8188">
            <v>0.38729999999999998</v>
          </cell>
          <cell r="J8188">
            <v>40101</v>
          </cell>
          <cell r="K8188">
            <v>40436</v>
          </cell>
          <cell r="L8188">
            <v>106000</v>
          </cell>
        </row>
        <row r="8189">
          <cell r="B8189">
            <v>12000000</v>
          </cell>
          <cell r="C8189">
            <v>40064</v>
          </cell>
          <cell r="F8189">
            <v>8099533.2000000002</v>
          </cell>
          <cell r="G8189">
            <v>708824</v>
          </cell>
          <cell r="H8189">
            <v>36.04</v>
          </cell>
          <cell r="I8189">
            <v>0.3604</v>
          </cell>
          <cell r="J8189">
            <v>40101</v>
          </cell>
          <cell r="K8189">
            <v>40801</v>
          </cell>
          <cell r="L8189">
            <v>318600</v>
          </cell>
        </row>
        <row r="8190">
          <cell r="B8190">
            <v>3500000</v>
          </cell>
          <cell r="C8190">
            <v>40064</v>
          </cell>
          <cell r="E8190" t="str">
            <v>R</v>
          </cell>
          <cell r="F8190">
            <v>3047850.03</v>
          </cell>
          <cell r="G8190">
            <v>264444</v>
          </cell>
          <cell r="H8190">
            <v>41.5</v>
          </cell>
          <cell r="I8190">
            <v>0.41499999999999998</v>
          </cell>
          <cell r="J8190">
            <v>40101</v>
          </cell>
          <cell r="K8190">
            <v>40617</v>
          </cell>
          <cell r="L8190">
            <v>92750</v>
          </cell>
        </row>
        <row r="8191">
          <cell r="B8191">
            <v>10000000</v>
          </cell>
          <cell r="C8191">
            <v>40064</v>
          </cell>
          <cell r="F8191">
            <v>7089455.8899999997</v>
          </cell>
          <cell r="G8191">
            <v>636651</v>
          </cell>
          <cell r="H8191">
            <v>44.54</v>
          </cell>
          <cell r="I8191">
            <v>0.44540000000000002</v>
          </cell>
          <cell r="J8191">
            <v>40101</v>
          </cell>
          <cell r="K8191">
            <v>40801</v>
          </cell>
          <cell r="L8191">
            <v>265500</v>
          </cell>
        </row>
        <row r="8192">
          <cell r="B8192">
            <v>5000000</v>
          </cell>
          <cell r="C8192">
            <v>40064</v>
          </cell>
          <cell r="F8192">
            <v>3504159.14</v>
          </cell>
          <cell r="G8192">
            <v>318326</v>
          </cell>
          <cell r="H8192">
            <v>44.54</v>
          </cell>
          <cell r="I8192">
            <v>0.44540000000000002</v>
          </cell>
          <cell r="J8192">
            <v>40101</v>
          </cell>
          <cell r="K8192">
            <v>40801</v>
          </cell>
          <cell r="L8192">
            <v>132750</v>
          </cell>
        </row>
        <row r="8193">
          <cell r="B8193">
            <v>10000000</v>
          </cell>
          <cell r="C8193">
            <v>40064</v>
          </cell>
          <cell r="E8193" t="str">
            <v>P</v>
          </cell>
          <cell r="F8193">
            <v>7857669.9900000002</v>
          </cell>
          <cell r="G8193">
            <v>636651</v>
          </cell>
          <cell r="H8193">
            <v>44.54</v>
          </cell>
          <cell r="I8193">
            <v>0.44540000000000002</v>
          </cell>
          <cell r="J8193">
            <v>40101</v>
          </cell>
          <cell r="K8193">
            <v>40801</v>
          </cell>
          <cell r="L8193">
            <v>265500</v>
          </cell>
        </row>
        <row r="8194">
          <cell r="B8194">
            <v>5500000</v>
          </cell>
          <cell r="C8194">
            <v>40064</v>
          </cell>
          <cell r="F8194">
            <v>3964575.86</v>
          </cell>
          <cell r="G8194">
            <v>350158</v>
          </cell>
          <cell r="H8194">
            <v>44.54</v>
          </cell>
          <cell r="I8194">
            <v>0.44540000000000002</v>
          </cell>
          <cell r="J8194">
            <v>40101</v>
          </cell>
          <cell r="K8194">
            <v>40801</v>
          </cell>
          <cell r="L8194">
            <v>146025</v>
          </cell>
        </row>
        <row r="8195">
          <cell r="B8195">
            <v>10000000</v>
          </cell>
          <cell r="C8195">
            <v>40064</v>
          </cell>
          <cell r="F8195">
            <v>7378779.7699999996</v>
          </cell>
          <cell r="G8195">
            <v>636651</v>
          </cell>
          <cell r="H8195">
            <v>44.54</v>
          </cell>
          <cell r="I8195">
            <v>0.44540000000000002</v>
          </cell>
          <cell r="J8195">
            <v>40101</v>
          </cell>
          <cell r="K8195">
            <v>40801</v>
          </cell>
          <cell r="L8195">
            <v>265500</v>
          </cell>
        </row>
        <row r="8196">
          <cell r="B8196">
            <v>3000000</v>
          </cell>
          <cell r="C8196">
            <v>40065</v>
          </cell>
          <cell r="E8196" t="str">
            <v>P</v>
          </cell>
          <cell r="F8196">
            <v>1889968.5</v>
          </cell>
          <cell r="G8196">
            <v>226666</v>
          </cell>
          <cell r="H8196">
            <v>41.5</v>
          </cell>
          <cell r="I8196">
            <v>0.41499999999999998</v>
          </cell>
          <cell r="J8196">
            <v>40101</v>
          </cell>
          <cell r="K8196">
            <v>40617</v>
          </cell>
          <cell r="L8196">
            <v>79500</v>
          </cell>
        </row>
        <row r="8197">
          <cell r="B8197">
            <v>13000000</v>
          </cell>
          <cell r="C8197">
            <v>40065</v>
          </cell>
          <cell r="F8197">
            <v>10824350.890000001</v>
          </cell>
          <cell r="G8197">
            <v>595080</v>
          </cell>
          <cell r="H8197">
            <v>35.950000000000003</v>
          </cell>
          <cell r="I8197">
            <v>0.35950000000000004</v>
          </cell>
          <cell r="J8197">
            <v>40101</v>
          </cell>
          <cell r="K8197">
            <v>41167</v>
          </cell>
          <cell r="L8197">
            <v>253500</v>
          </cell>
        </row>
        <row r="8198">
          <cell r="B8198">
            <v>15000000</v>
          </cell>
          <cell r="C8198">
            <v>40065</v>
          </cell>
          <cell r="D8198" t="str">
            <v>A</v>
          </cell>
          <cell r="E8198" t="str">
            <v>S</v>
          </cell>
          <cell r="F8198">
            <v>14505320.73</v>
          </cell>
          <cell r="G8198">
            <v>886030</v>
          </cell>
          <cell r="H8198">
            <v>36.04</v>
          </cell>
          <cell r="I8198">
            <v>0.3604</v>
          </cell>
          <cell r="J8198">
            <v>40101</v>
          </cell>
          <cell r="K8198">
            <v>40801</v>
          </cell>
          <cell r="L8198">
            <v>398250</v>
          </cell>
        </row>
        <row r="8199">
          <cell r="B8199">
            <v>12000000</v>
          </cell>
          <cell r="C8199">
            <v>40065</v>
          </cell>
          <cell r="F8199">
            <v>9971893.3900000006</v>
          </cell>
          <cell r="G8199">
            <v>549304</v>
          </cell>
          <cell r="H8199">
            <v>35.950000000000003</v>
          </cell>
          <cell r="I8199">
            <v>0.35950000000000004</v>
          </cell>
          <cell r="J8199">
            <v>40101</v>
          </cell>
          <cell r="K8199">
            <v>41167</v>
          </cell>
          <cell r="L8199">
            <v>234000</v>
          </cell>
        </row>
        <row r="8200">
          <cell r="B8200">
            <v>15000000</v>
          </cell>
          <cell r="C8200">
            <v>40065</v>
          </cell>
          <cell r="F8200">
            <v>12484125.84</v>
          </cell>
          <cell r="G8200">
            <v>686630</v>
          </cell>
          <cell r="H8200">
            <v>35.950000000000003</v>
          </cell>
          <cell r="I8200">
            <v>0.35950000000000004</v>
          </cell>
          <cell r="J8200">
            <v>40101</v>
          </cell>
          <cell r="K8200">
            <v>41167</v>
          </cell>
          <cell r="L8200">
            <v>292500</v>
          </cell>
        </row>
        <row r="8201">
          <cell r="B8201">
            <v>10000000</v>
          </cell>
          <cell r="C8201">
            <v>40065</v>
          </cell>
          <cell r="F8201">
            <v>6842780.8899999997</v>
          </cell>
          <cell r="G8201">
            <v>636651</v>
          </cell>
          <cell r="H8201">
            <v>44.54</v>
          </cell>
          <cell r="I8201">
            <v>0.44540000000000002</v>
          </cell>
          <cell r="J8201">
            <v>40101</v>
          </cell>
          <cell r="K8201">
            <v>40801</v>
          </cell>
          <cell r="L8201">
            <v>265500</v>
          </cell>
        </row>
        <row r="8202">
          <cell r="B8202">
            <v>3000000</v>
          </cell>
          <cell r="C8202">
            <v>40065</v>
          </cell>
          <cell r="E8202" t="str">
            <v>P</v>
          </cell>
          <cell r="F8202">
            <v>979723.77</v>
          </cell>
          <cell r="G8202">
            <v>291695</v>
          </cell>
          <cell r="H8202">
            <v>29.48</v>
          </cell>
          <cell r="I8202">
            <v>0.29480000000000001</v>
          </cell>
          <cell r="J8202">
            <v>40101</v>
          </cell>
          <cell r="K8202">
            <v>40436</v>
          </cell>
          <cell r="L8202">
            <v>49200</v>
          </cell>
        </row>
        <row r="8203">
          <cell r="B8203">
            <v>42000000</v>
          </cell>
          <cell r="C8203">
            <v>40065</v>
          </cell>
          <cell r="D8203" t="str">
            <v>A</v>
          </cell>
          <cell r="E8203" t="str">
            <v>S</v>
          </cell>
          <cell r="F8203">
            <v>39776470.009999998</v>
          </cell>
          <cell r="G8203">
            <v>2480883</v>
          </cell>
          <cell r="H8203">
            <v>36.04</v>
          </cell>
          <cell r="I8203">
            <v>0.3604</v>
          </cell>
          <cell r="J8203">
            <v>40101</v>
          </cell>
          <cell r="K8203">
            <v>40801</v>
          </cell>
          <cell r="L8203">
            <v>1115100</v>
          </cell>
        </row>
        <row r="8204">
          <cell r="B8204">
            <v>10000000</v>
          </cell>
          <cell r="C8204">
            <v>40065</v>
          </cell>
          <cell r="F8204">
            <v>7123540.6200000001</v>
          </cell>
          <cell r="G8204">
            <v>636651</v>
          </cell>
          <cell r="H8204">
            <v>44.54</v>
          </cell>
          <cell r="I8204">
            <v>0.44540000000000002</v>
          </cell>
          <cell r="J8204">
            <v>40101</v>
          </cell>
          <cell r="K8204">
            <v>40801</v>
          </cell>
          <cell r="L8204">
            <v>265500</v>
          </cell>
        </row>
        <row r="8205">
          <cell r="B8205">
            <v>10000000</v>
          </cell>
          <cell r="C8205">
            <v>40065</v>
          </cell>
          <cell r="F8205">
            <v>7633440.0899999999</v>
          </cell>
          <cell r="G8205">
            <v>416776</v>
          </cell>
          <cell r="H8205">
            <v>28.58</v>
          </cell>
          <cell r="I8205">
            <v>0.2858</v>
          </cell>
          <cell r="J8205">
            <v>40101</v>
          </cell>
          <cell r="K8205">
            <v>41167</v>
          </cell>
          <cell r="L8205">
            <v>144000</v>
          </cell>
        </row>
        <row r="8206">
          <cell r="B8206">
            <v>35000000</v>
          </cell>
          <cell r="C8206">
            <v>40065</v>
          </cell>
          <cell r="F8206">
            <v>29047544.550000001</v>
          </cell>
          <cell r="G8206">
            <v>1602137</v>
          </cell>
          <cell r="H8206">
            <v>35.950000000000003</v>
          </cell>
          <cell r="I8206">
            <v>0.35950000000000004</v>
          </cell>
          <cell r="J8206">
            <v>40101</v>
          </cell>
          <cell r="K8206">
            <v>41167</v>
          </cell>
          <cell r="L8206">
            <v>682500</v>
          </cell>
        </row>
        <row r="8207">
          <cell r="B8207">
            <v>6000000</v>
          </cell>
          <cell r="C8207">
            <v>40065</v>
          </cell>
          <cell r="F8207">
            <v>3327631.72</v>
          </cell>
          <cell r="G8207">
            <v>453332</v>
          </cell>
          <cell r="H8207">
            <v>41.5</v>
          </cell>
          <cell r="I8207">
            <v>0.41499999999999998</v>
          </cell>
          <cell r="J8207">
            <v>40101</v>
          </cell>
          <cell r="K8207">
            <v>40617</v>
          </cell>
          <cell r="L8207">
            <v>159000</v>
          </cell>
        </row>
        <row r="8208">
          <cell r="B8208">
            <v>10500000</v>
          </cell>
          <cell r="C8208">
            <v>40065</v>
          </cell>
          <cell r="F8208">
            <v>7316155.9699999997</v>
          </cell>
          <cell r="G8208">
            <v>620221</v>
          </cell>
          <cell r="H8208">
            <v>36.04</v>
          </cell>
          <cell r="I8208">
            <v>0.3604</v>
          </cell>
          <cell r="J8208">
            <v>40101</v>
          </cell>
          <cell r="K8208">
            <v>40801</v>
          </cell>
          <cell r="L8208">
            <v>278775</v>
          </cell>
        </row>
        <row r="8209">
          <cell r="B8209">
            <v>5000000</v>
          </cell>
          <cell r="C8209">
            <v>40065</v>
          </cell>
          <cell r="F8209">
            <v>984337.54</v>
          </cell>
          <cell r="G8209">
            <v>509157</v>
          </cell>
          <cell r="H8209">
            <v>38.729999999999997</v>
          </cell>
          <cell r="I8209">
            <v>0.38729999999999998</v>
          </cell>
          <cell r="J8209">
            <v>40101</v>
          </cell>
          <cell r="K8209">
            <v>40436</v>
          </cell>
          <cell r="L8209">
            <v>132500</v>
          </cell>
        </row>
        <row r="8210">
          <cell r="B8210">
            <v>5500000</v>
          </cell>
          <cell r="C8210">
            <v>40065</v>
          </cell>
          <cell r="F8210">
            <v>2920223.11</v>
          </cell>
          <cell r="G8210">
            <v>415554</v>
          </cell>
          <cell r="H8210">
            <v>41.5</v>
          </cell>
          <cell r="I8210">
            <v>0.41499999999999998</v>
          </cell>
          <cell r="J8210">
            <v>40101</v>
          </cell>
          <cell r="K8210">
            <v>40617</v>
          </cell>
          <cell r="L8210">
            <v>145750</v>
          </cell>
        </row>
        <row r="8211">
          <cell r="B8211">
            <v>5000000</v>
          </cell>
          <cell r="C8211">
            <v>40065</v>
          </cell>
          <cell r="F8211">
            <v>3489078.58</v>
          </cell>
          <cell r="G8211">
            <v>318326</v>
          </cell>
          <cell r="H8211">
            <v>44.54</v>
          </cell>
          <cell r="I8211">
            <v>0.44540000000000002</v>
          </cell>
          <cell r="J8211">
            <v>40101</v>
          </cell>
          <cell r="K8211">
            <v>40801</v>
          </cell>
          <cell r="L8211">
            <v>132750</v>
          </cell>
        </row>
        <row r="8212">
          <cell r="B8212">
            <v>5000000</v>
          </cell>
          <cell r="C8212">
            <v>40065</v>
          </cell>
          <cell r="D8212" t="str">
            <v>A</v>
          </cell>
          <cell r="E8212" t="str">
            <v>R</v>
          </cell>
          <cell r="F8212">
            <v>4045564.04</v>
          </cell>
          <cell r="G8212">
            <v>377777</v>
          </cell>
          <cell r="H8212">
            <v>41.5</v>
          </cell>
          <cell r="I8212">
            <v>0.41499999999999998</v>
          </cell>
          <cell r="J8212">
            <v>40101</v>
          </cell>
          <cell r="K8212">
            <v>40617</v>
          </cell>
          <cell r="L8212">
            <v>132500</v>
          </cell>
        </row>
        <row r="8213">
          <cell r="B8213">
            <v>5000000</v>
          </cell>
          <cell r="C8213">
            <v>40065</v>
          </cell>
          <cell r="F8213">
            <v>2893117.38</v>
          </cell>
          <cell r="G8213">
            <v>318326</v>
          </cell>
          <cell r="H8213">
            <v>44.54</v>
          </cell>
          <cell r="I8213">
            <v>0.44540000000000002</v>
          </cell>
          <cell r="J8213">
            <v>40101</v>
          </cell>
          <cell r="K8213">
            <v>40801</v>
          </cell>
          <cell r="L8213">
            <v>132750</v>
          </cell>
        </row>
        <row r="8214">
          <cell r="B8214">
            <v>14000000</v>
          </cell>
          <cell r="C8214">
            <v>40065</v>
          </cell>
          <cell r="D8214" t="str">
            <v>A</v>
          </cell>
          <cell r="E8214" t="str">
            <v>S</v>
          </cell>
          <cell r="F8214">
            <v>13056158.33</v>
          </cell>
          <cell r="G8214">
            <v>826961</v>
          </cell>
          <cell r="H8214">
            <v>36.04</v>
          </cell>
          <cell r="I8214">
            <v>0.3604</v>
          </cell>
          <cell r="J8214">
            <v>40101</v>
          </cell>
          <cell r="K8214">
            <v>40801</v>
          </cell>
          <cell r="L8214">
            <v>371700</v>
          </cell>
        </row>
        <row r="8215">
          <cell r="B8215">
            <v>40000000</v>
          </cell>
          <cell r="C8215">
            <v>40065</v>
          </cell>
          <cell r="F8215">
            <v>27157368.510000002</v>
          </cell>
          <cell r="G8215">
            <v>2362745</v>
          </cell>
          <cell r="H8215">
            <v>36.04</v>
          </cell>
          <cell r="I8215">
            <v>0.3604</v>
          </cell>
          <cell r="J8215">
            <v>40101</v>
          </cell>
          <cell r="K8215">
            <v>40801</v>
          </cell>
          <cell r="L8215">
            <v>1062000</v>
          </cell>
        </row>
        <row r="8216">
          <cell r="B8216">
            <v>4000000</v>
          </cell>
          <cell r="C8216">
            <v>40065</v>
          </cell>
          <cell r="F8216">
            <v>2540914.34</v>
          </cell>
          <cell r="G8216">
            <v>254661</v>
          </cell>
          <cell r="H8216">
            <v>44.54</v>
          </cell>
          <cell r="I8216">
            <v>0.44540000000000002</v>
          </cell>
          <cell r="J8216">
            <v>40101</v>
          </cell>
          <cell r="K8216">
            <v>40801</v>
          </cell>
          <cell r="L8216">
            <v>106200</v>
          </cell>
        </row>
        <row r="8217">
          <cell r="B8217">
            <v>15000000</v>
          </cell>
          <cell r="C8217">
            <v>40065</v>
          </cell>
          <cell r="D8217" t="str">
            <v>A</v>
          </cell>
          <cell r="E8217" t="str">
            <v>T</v>
          </cell>
          <cell r="F8217">
            <v>14189541.720000001</v>
          </cell>
          <cell r="G8217">
            <v>833528</v>
          </cell>
          <cell r="H8217">
            <v>29.33</v>
          </cell>
          <cell r="I8217">
            <v>0.29330000000000001</v>
          </cell>
          <cell r="J8217">
            <v>40101</v>
          </cell>
          <cell r="K8217">
            <v>40801</v>
          </cell>
          <cell r="L8217">
            <v>246750</v>
          </cell>
        </row>
        <row r="8218">
          <cell r="B8218">
            <v>4000000</v>
          </cell>
          <cell r="C8218">
            <v>40065</v>
          </cell>
          <cell r="F8218">
            <v>3484060.19</v>
          </cell>
          <cell r="G8218">
            <v>221116</v>
          </cell>
          <cell r="H8218">
            <v>51.88</v>
          </cell>
          <cell r="I8218">
            <v>0.51880000000000004</v>
          </cell>
          <cell r="J8218">
            <v>40101</v>
          </cell>
          <cell r="K8218">
            <v>41167</v>
          </cell>
          <cell r="L8218">
            <v>78000</v>
          </cell>
        </row>
        <row r="8219">
          <cell r="B8219">
            <v>3000000</v>
          </cell>
          <cell r="C8219">
            <v>40065</v>
          </cell>
          <cell r="D8219" t="str">
            <v>A</v>
          </cell>
          <cell r="E8219" t="str">
            <v>T</v>
          </cell>
          <cell r="F8219">
            <v>2737517.15</v>
          </cell>
          <cell r="G8219">
            <v>305494</v>
          </cell>
          <cell r="H8219">
            <v>38.729999999999997</v>
          </cell>
          <cell r="I8219">
            <v>0.38729999999999998</v>
          </cell>
          <cell r="J8219">
            <v>40101</v>
          </cell>
          <cell r="K8219">
            <v>40436</v>
          </cell>
          <cell r="L8219">
            <v>79500</v>
          </cell>
        </row>
        <row r="8220">
          <cell r="B8220">
            <v>5000000</v>
          </cell>
          <cell r="C8220">
            <v>40065</v>
          </cell>
          <cell r="F8220">
            <v>3487260.44</v>
          </cell>
          <cell r="G8220">
            <v>318326</v>
          </cell>
          <cell r="H8220">
            <v>44.54</v>
          </cell>
          <cell r="I8220">
            <v>0.44540000000000002</v>
          </cell>
          <cell r="J8220">
            <v>40101</v>
          </cell>
          <cell r="K8220">
            <v>40801</v>
          </cell>
          <cell r="L8220">
            <v>132750</v>
          </cell>
        </row>
        <row r="8221">
          <cell r="B8221">
            <v>10000000</v>
          </cell>
          <cell r="C8221">
            <v>40065</v>
          </cell>
          <cell r="D8221" t="str">
            <v>A</v>
          </cell>
          <cell r="E8221" t="str">
            <v>T</v>
          </cell>
          <cell r="F8221">
            <v>11404192.539999999</v>
          </cell>
          <cell r="G8221">
            <v>416776</v>
          </cell>
          <cell r="H8221">
            <v>28.58</v>
          </cell>
          <cell r="I8221">
            <v>0.2858</v>
          </cell>
          <cell r="J8221">
            <v>40101</v>
          </cell>
          <cell r="K8221">
            <v>41167</v>
          </cell>
          <cell r="L8221">
            <v>144000</v>
          </cell>
        </row>
        <row r="8222">
          <cell r="B8222">
            <v>5600000</v>
          </cell>
          <cell r="C8222">
            <v>40065</v>
          </cell>
          <cell r="D8222" t="str">
            <v>A</v>
          </cell>
          <cell r="E8222" t="str">
            <v>T</v>
          </cell>
          <cell r="F8222">
            <v>6370901.75</v>
          </cell>
          <cell r="G8222">
            <v>233395</v>
          </cell>
          <cell r="H8222">
            <v>28.58</v>
          </cell>
          <cell r="I8222">
            <v>0.2858</v>
          </cell>
          <cell r="J8222">
            <v>40101</v>
          </cell>
          <cell r="K8222">
            <v>41167</v>
          </cell>
          <cell r="L8222">
            <v>80640</v>
          </cell>
        </row>
        <row r="8223">
          <cell r="B8223">
            <v>4000000</v>
          </cell>
          <cell r="C8223">
            <v>40065</v>
          </cell>
          <cell r="F8223">
            <v>846351.65</v>
          </cell>
          <cell r="G8223">
            <v>388927</v>
          </cell>
          <cell r="H8223">
            <v>29.48</v>
          </cell>
          <cell r="I8223">
            <v>0.29480000000000001</v>
          </cell>
          <cell r="J8223">
            <v>40101</v>
          </cell>
          <cell r="K8223">
            <v>40436</v>
          </cell>
          <cell r="L8223">
            <v>65600</v>
          </cell>
        </row>
        <row r="8224">
          <cell r="B8224">
            <v>5900000</v>
          </cell>
          <cell r="C8224">
            <v>40065</v>
          </cell>
          <cell r="F8224">
            <v>3967161.2</v>
          </cell>
          <cell r="G8224">
            <v>339651</v>
          </cell>
          <cell r="H8224">
            <v>33.19</v>
          </cell>
          <cell r="I8224">
            <v>0.33189999999999997</v>
          </cell>
          <cell r="J8224">
            <v>40101</v>
          </cell>
          <cell r="K8224">
            <v>40801</v>
          </cell>
          <cell r="L8224">
            <v>156055</v>
          </cell>
        </row>
        <row r="8225">
          <cell r="B8225">
            <v>5700000</v>
          </cell>
          <cell r="C8225">
            <v>40065</v>
          </cell>
          <cell r="F8225">
            <v>3769934.74</v>
          </cell>
          <cell r="G8225">
            <v>316741</v>
          </cell>
          <cell r="H8225">
            <v>29.33</v>
          </cell>
          <cell r="I8225">
            <v>0.29330000000000001</v>
          </cell>
          <cell r="J8225">
            <v>40101</v>
          </cell>
          <cell r="K8225">
            <v>40801</v>
          </cell>
          <cell r="L8225">
            <v>93765</v>
          </cell>
        </row>
        <row r="8226">
          <cell r="B8226">
            <v>11000000</v>
          </cell>
          <cell r="C8226">
            <v>40065</v>
          </cell>
          <cell r="F8226">
            <v>9041565.75</v>
          </cell>
          <cell r="G8226">
            <v>458454</v>
          </cell>
          <cell r="H8226">
            <v>28.58</v>
          </cell>
          <cell r="I8226">
            <v>0.2858</v>
          </cell>
          <cell r="J8226">
            <v>40101</v>
          </cell>
          <cell r="K8226">
            <v>41167</v>
          </cell>
          <cell r="L8226">
            <v>158400</v>
          </cell>
        </row>
        <row r="8227">
          <cell r="B8227">
            <v>6000000</v>
          </cell>
          <cell r="C8227">
            <v>40065</v>
          </cell>
          <cell r="E8227" t="str">
            <v>P</v>
          </cell>
          <cell r="F8227">
            <v>4607215.05</v>
          </cell>
          <cell r="G8227">
            <v>381991</v>
          </cell>
          <cell r="H8227">
            <v>44.54</v>
          </cell>
          <cell r="I8227">
            <v>0.44540000000000002</v>
          </cell>
          <cell r="J8227">
            <v>40101</v>
          </cell>
          <cell r="K8227">
            <v>40801</v>
          </cell>
          <cell r="L8227">
            <v>159300</v>
          </cell>
        </row>
        <row r="8228">
          <cell r="B8228">
            <v>21000000</v>
          </cell>
          <cell r="C8228">
            <v>40065</v>
          </cell>
          <cell r="F8228">
            <v>14390916.77</v>
          </cell>
          <cell r="G8228">
            <v>1240442</v>
          </cell>
          <cell r="H8228">
            <v>36.04</v>
          </cell>
          <cell r="I8228">
            <v>0.3604</v>
          </cell>
          <cell r="J8228">
            <v>40101</v>
          </cell>
          <cell r="K8228">
            <v>40801</v>
          </cell>
          <cell r="L8228">
            <v>557550</v>
          </cell>
        </row>
        <row r="8229">
          <cell r="B8229">
            <v>6000000</v>
          </cell>
          <cell r="C8229">
            <v>40066</v>
          </cell>
          <cell r="E8229" t="str">
            <v>R</v>
          </cell>
          <cell r="F8229">
            <v>4795685.38</v>
          </cell>
          <cell r="G8229">
            <v>453332</v>
          </cell>
          <cell r="H8229">
            <v>41.5</v>
          </cell>
          <cell r="I8229">
            <v>0.41499999999999998</v>
          </cell>
          <cell r="J8229">
            <v>40101</v>
          </cell>
          <cell r="K8229">
            <v>40617</v>
          </cell>
          <cell r="L8229">
            <v>159000</v>
          </cell>
        </row>
        <row r="8230">
          <cell r="B8230">
            <v>5000000</v>
          </cell>
          <cell r="C8230">
            <v>40066</v>
          </cell>
          <cell r="E8230" t="str">
            <v>P</v>
          </cell>
          <cell r="F8230">
            <v>4163260.89</v>
          </cell>
          <cell r="G8230">
            <v>318326</v>
          </cell>
          <cell r="H8230">
            <v>44.54</v>
          </cell>
          <cell r="I8230">
            <v>0.44540000000000002</v>
          </cell>
          <cell r="J8230">
            <v>40101</v>
          </cell>
          <cell r="K8230">
            <v>40801</v>
          </cell>
          <cell r="L8230">
            <v>132750</v>
          </cell>
        </row>
        <row r="8231">
          <cell r="B8231">
            <v>8000000</v>
          </cell>
          <cell r="C8231">
            <v>40066</v>
          </cell>
          <cell r="E8231" t="str">
            <v>R</v>
          </cell>
          <cell r="F8231">
            <v>7502874.2300000004</v>
          </cell>
          <cell r="G8231">
            <v>509321</v>
          </cell>
          <cell r="H8231">
            <v>44.54</v>
          </cell>
          <cell r="I8231">
            <v>0.44540000000000002</v>
          </cell>
          <cell r="J8231">
            <v>40101</v>
          </cell>
          <cell r="K8231">
            <v>40801</v>
          </cell>
          <cell r="L8231">
            <v>212400</v>
          </cell>
        </row>
        <row r="8232">
          <cell r="B8232">
            <v>5000000</v>
          </cell>
          <cell r="C8232">
            <v>40066</v>
          </cell>
          <cell r="F8232">
            <v>4194940.7300000004</v>
          </cell>
          <cell r="G8232">
            <v>291672</v>
          </cell>
          <cell r="H8232">
            <v>48.86</v>
          </cell>
          <cell r="I8232">
            <v>0.48859999999999998</v>
          </cell>
          <cell r="J8232">
            <v>40101</v>
          </cell>
          <cell r="K8232">
            <v>40983</v>
          </cell>
          <cell r="L8232">
            <v>122500</v>
          </cell>
        </row>
        <row r="8233">
          <cell r="B8233">
            <v>5000000</v>
          </cell>
          <cell r="C8233">
            <v>40066</v>
          </cell>
          <cell r="F8233">
            <v>2575217.42</v>
          </cell>
          <cell r="G8233">
            <v>377777</v>
          </cell>
          <cell r="H8233">
            <v>41.5</v>
          </cell>
          <cell r="I8233">
            <v>0.41499999999999998</v>
          </cell>
          <cell r="J8233">
            <v>40101</v>
          </cell>
          <cell r="K8233">
            <v>40617</v>
          </cell>
          <cell r="L8233">
            <v>132500</v>
          </cell>
        </row>
        <row r="8234">
          <cell r="B8234">
            <v>15000000</v>
          </cell>
          <cell r="C8234">
            <v>40066</v>
          </cell>
          <cell r="F8234">
            <v>10146717.359999999</v>
          </cell>
          <cell r="G8234">
            <v>886030</v>
          </cell>
          <cell r="H8234">
            <v>36.04</v>
          </cell>
          <cell r="I8234">
            <v>0.3604</v>
          </cell>
          <cell r="J8234">
            <v>40101</v>
          </cell>
          <cell r="K8234">
            <v>40801</v>
          </cell>
          <cell r="L8234">
            <v>398250</v>
          </cell>
        </row>
        <row r="8235">
          <cell r="B8235">
            <v>5000000</v>
          </cell>
          <cell r="C8235">
            <v>40066</v>
          </cell>
          <cell r="F8235">
            <v>3459142.62</v>
          </cell>
          <cell r="G8235">
            <v>318326</v>
          </cell>
          <cell r="H8235">
            <v>44.54</v>
          </cell>
          <cell r="I8235">
            <v>0.44540000000000002</v>
          </cell>
          <cell r="J8235">
            <v>40101</v>
          </cell>
          <cell r="K8235">
            <v>40801</v>
          </cell>
          <cell r="L8235">
            <v>132750</v>
          </cell>
        </row>
        <row r="8236">
          <cell r="B8236">
            <v>17000000</v>
          </cell>
          <cell r="C8236">
            <v>40066</v>
          </cell>
          <cell r="E8236" t="str">
            <v>P</v>
          </cell>
          <cell r="F8236">
            <v>15487654.33</v>
          </cell>
          <cell r="G8236">
            <v>778181</v>
          </cell>
          <cell r="H8236">
            <v>35.950000000000003</v>
          </cell>
          <cell r="I8236">
            <v>0.35950000000000004</v>
          </cell>
          <cell r="J8236">
            <v>40101</v>
          </cell>
          <cell r="K8236">
            <v>41167</v>
          </cell>
          <cell r="L8236">
            <v>331500</v>
          </cell>
        </row>
        <row r="8237">
          <cell r="B8237">
            <v>12000000</v>
          </cell>
          <cell r="C8237">
            <v>40066</v>
          </cell>
          <cell r="F8237">
            <v>8243705.4199999999</v>
          </cell>
          <cell r="G8237">
            <v>708824</v>
          </cell>
          <cell r="H8237">
            <v>36.04</v>
          </cell>
          <cell r="I8237">
            <v>0.3604</v>
          </cell>
          <cell r="J8237">
            <v>40101</v>
          </cell>
          <cell r="K8237">
            <v>40801</v>
          </cell>
          <cell r="L8237">
            <v>318600</v>
          </cell>
        </row>
        <row r="8238">
          <cell r="B8238">
            <v>6000000</v>
          </cell>
          <cell r="C8238">
            <v>40066</v>
          </cell>
          <cell r="F8238">
            <v>568122.19999999995</v>
          </cell>
          <cell r="G8238">
            <v>610988</v>
          </cell>
          <cell r="H8238">
            <v>38.729999999999997</v>
          </cell>
          <cell r="I8238">
            <v>0.38729999999999998</v>
          </cell>
          <cell r="J8238">
            <v>40101</v>
          </cell>
          <cell r="K8238">
            <v>40436</v>
          </cell>
          <cell r="L8238">
            <v>159000</v>
          </cell>
        </row>
        <row r="8239">
          <cell r="B8239">
            <v>5000000</v>
          </cell>
          <cell r="C8239">
            <v>40066</v>
          </cell>
          <cell r="F8239">
            <v>2645566.31</v>
          </cell>
          <cell r="G8239">
            <v>377777</v>
          </cell>
          <cell r="H8239">
            <v>41.5</v>
          </cell>
          <cell r="I8239">
            <v>0.41499999999999998</v>
          </cell>
          <cell r="J8239">
            <v>40101</v>
          </cell>
          <cell r="K8239">
            <v>40617</v>
          </cell>
          <cell r="L8239">
            <v>132500</v>
          </cell>
        </row>
        <row r="8240">
          <cell r="B8240">
            <v>10000000</v>
          </cell>
          <cell r="C8240">
            <v>40066</v>
          </cell>
          <cell r="F8240">
            <v>8572606.5600000005</v>
          </cell>
          <cell r="G8240">
            <v>552789</v>
          </cell>
          <cell r="H8240">
            <v>51.88</v>
          </cell>
          <cell r="I8240">
            <v>0.51880000000000004</v>
          </cell>
          <cell r="J8240">
            <v>40101</v>
          </cell>
          <cell r="K8240">
            <v>41167</v>
          </cell>
          <cell r="L8240">
            <v>195000</v>
          </cell>
        </row>
        <row r="8241">
          <cell r="B8241">
            <v>4000000</v>
          </cell>
          <cell r="C8241">
            <v>40066</v>
          </cell>
          <cell r="F8241">
            <v>3021586.1</v>
          </cell>
          <cell r="G8241">
            <v>254661</v>
          </cell>
          <cell r="H8241">
            <v>44.54</v>
          </cell>
          <cell r="I8241">
            <v>0.44540000000000002</v>
          </cell>
          <cell r="J8241">
            <v>40101</v>
          </cell>
          <cell r="K8241">
            <v>40801</v>
          </cell>
          <cell r="L8241">
            <v>106200</v>
          </cell>
        </row>
        <row r="8242">
          <cell r="B8242">
            <v>6000000</v>
          </cell>
          <cell r="C8242">
            <v>40066</v>
          </cell>
          <cell r="D8242" t="str">
            <v>A</v>
          </cell>
          <cell r="E8242" t="str">
            <v>S</v>
          </cell>
          <cell r="F8242">
            <v>5875632.4800000004</v>
          </cell>
          <cell r="G8242">
            <v>381991</v>
          </cell>
          <cell r="H8242">
            <v>44.54</v>
          </cell>
          <cell r="I8242">
            <v>0.44540000000000002</v>
          </cell>
          <cell r="J8242">
            <v>40101</v>
          </cell>
          <cell r="K8242">
            <v>40801</v>
          </cell>
          <cell r="L8242">
            <v>159300</v>
          </cell>
        </row>
        <row r="8243">
          <cell r="B8243">
            <v>3000000</v>
          </cell>
          <cell r="C8243">
            <v>40066</v>
          </cell>
          <cell r="F8243">
            <v>570394.81000000006</v>
          </cell>
          <cell r="G8243">
            <v>305494</v>
          </cell>
          <cell r="H8243">
            <v>38.729999999999997</v>
          </cell>
          <cell r="I8243">
            <v>0.38729999999999998</v>
          </cell>
          <cell r="J8243">
            <v>40101</v>
          </cell>
          <cell r="K8243">
            <v>40436</v>
          </cell>
          <cell r="L8243">
            <v>79500</v>
          </cell>
        </row>
        <row r="8244">
          <cell r="B8244">
            <v>4000000</v>
          </cell>
          <cell r="C8244">
            <v>40066</v>
          </cell>
          <cell r="F8244">
            <v>2934491.92</v>
          </cell>
          <cell r="G8244">
            <v>254661</v>
          </cell>
          <cell r="H8244">
            <v>44.54</v>
          </cell>
          <cell r="I8244">
            <v>0.44540000000000002</v>
          </cell>
          <cell r="J8244">
            <v>40101</v>
          </cell>
          <cell r="K8244">
            <v>40801</v>
          </cell>
          <cell r="L8244">
            <v>106200</v>
          </cell>
        </row>
        <row r="8245">
          <cell r="B8245">
            <v>6000000</v>
          </cell>
          <cell r="C8245">
            <v>40066</v>
          </cell>
          <cell r="F8245">
            <v>3306219.53</v>
          </cell>
          <cell r="G8245">
            <v>453332</v>
          </cell>
          <cell r="H8245">
            <v>41.5</v>
          </cell>
          <cell r="I8245">
            <v>0.41499999999999998</v>
          </cell>
          <cell r="J8245">
            <v>40101</v>
          </cell>
          <cell r="K8245">
            <v>40617</v>
          </cell>
          <cell r="L8245">
            <v>159000</v>
          </cell>
        </row>
        <row r="8246">
          <cell r="B8246">
            <v>3500000</v>
          </cell>
          <cell r="C8246">
            <v>40066</v>
          </cell>
          <cell r="F8246">
            <v>310345.77</v>
          </cell>
          <cell r="G8246">
            <v>356410</v>
          </cell>
          <cell r="H8246">
            <v>38.729999999999997</v>
          </cell>
          <cell r="I8246">
            <v>0.38729999999999998</v>
          </cell>
          <cell r="J8246">
            <v>40101</v>
          </cell>
          <cell r="K8246">
            <v>40436</v>
          </cell>
          <cell r="L8246">
            <v>92750</v>
          </cell>
        </row>
        <row r="8247">
          <cell r="B8247">
            <v>4000000</v>
          </cell>
          <cell r="C8247">
            <v>40066</v>
          </cell>
          <cell r="D8247" t="str">
            <v>A</v>
          </cell>
          <cell r="E8247" t="str">
            <v>T</v>
          </cell>
          <cell r="F8247">
            <v>4669041.68</v>
          </cell>
          <cell r="G8247">
            <v>254661</v>
          </cell>
          <cell r="H8247">
            <v>44.54</v>
          </cell>
          <cell r="I8247">
            <v>0.44540000000000002</v>
          </cell>
          <cell r="J8247">
            <v>40101</v>
          </cell>
          <cell r="K8247">
            <v>40801</v>
          </cell>
          <cell r="L8247">
            <v>106200</v>
          </cell>
        </row>
        <row r="8248">
          <cell r="B8248">
            <v>8000000</v>
          </cell>
          <cell r="C8248">
            <v>40066</v>
          </cell>
          <cell r="F8248">
            <v>6833797.25</v>
          </cell>
          <cell r="G8248">
            <v>442232</v>
          </cell>
          <cell r="H8248">
            <v>51.88</v>
          </cell>
          <cell r="I8248">
            <v>0.51880000000000004</v>
          </cell>
          <cell r="J8248">
            <v>40101</v>
          </cell>
          <cell r="K8248">
            <v>41167</v>
          </cell>
          <cell r="L8248">
            <v>156000</v>
          </cell>
        </row>
        <row r="8249">
          <cell r="B8249">
            <v>6000000</v>
          </cell>
          <cell r="C8249">
            <v>40066</v>
          </cell>
          <cell r="F8249">
            <v>1309039.42</v>
          </cell>
          <cell r="G8249">
            <v>610988</v>
          </cell>
          <cell r="H8249">
            <v>38.729999999999997</v>
          </cell>
          <cell r="I8249">
            <v>0.38729999999999998</v>
          </cell>
          <cell r="J8249">
            <v>40101</v>
          </cell>
          <cell r="K8249">
            <v>40436</v>
          </cell>
          <cell r="L8249">
            <v>159000</v>
          </cell>
        </row>
        <row r="8250">
          <cell r="B8250">
            <v>10000000</v>
          </cell>
          <cell r="C8250">
            <v>40066</v>
          </cell>
          <cell r="F8250">
            <v>2004940.59</v>
          </cell>
          <cell r="G8250">
            <v>1018313</v>
          </cell>
          <cell r="H8250">
            <v>38.729999999999997</v>
          </cell>
          <cell r="I8250">
            <v>0.38729999999999998</v>
          </cell>
          <cell r="J8250">
            <v>40101</v>
          </cell>
          <cell r="K8250">
            <v>40436</v>
          </cell>
          <cell r="L8250">
            <v>265000</v>
          </cell>
        </row>
        <row r="8251">
          <cell r="B8251">
            <v>3000000</v>
          </cell>
          <cell r="C8251">
            <v>40066</v>
          </cell>
          <cell r="F8251">
            <v>591267.42000000004</v>
          </cell>
          <cell r="G8251">
            <v>305494</v>
          </cell>
          <cell r="H8251">
            <v>38.729999999999997</v>
          </cell>
          <cell r="I8251">
            <v>0.38729999999999998</v>
          </cell>
          <cell r="J8251">
            <v>40101</v>
          </cell>
          <cell r="K8251">
            <v>40436</v>
          </cell>
          <cell r="L8251">
            <v>79500</v>
          </cell>
        </row>
        <row r="8252">
          <cell r="B8252">
            <v>5000000</v>
          </cell>
          <cell r="C8252">
            <v>40066</v>
          </cell>
          <cell r="F8252">
            <v>3483524.81</v>
          </cell>
          <cell r="G8252">
            <v>318326</v>
          </cell>
          <cell r="H8252">
            <v>44.54</v>
          </cell>
          <cell r="I8252">
            <v>0.44540000000000002</v>
          </cell>
          <cell r="J8252">
            <v>40101</v>
          </cell>
          <cell r="K8252">
            <v>40801</v>
          </cell>
          <cell r="L8252">
            <v>132750</v>
          </cell>
        </row>
        <row r="8253">
          <cell r="B8253">
            <v>2000000</v>
          </cell>
          <cell r="C8253">
            <v>40066</v>
          </cell>
          <cell r="E8253" t="str">
            <v>Q</v>
          </cell>
          <cell r="F8253">
            <v>935352.96</v>
          </cell>
          <cell r="G8253">
            <v>203663</v>
          </cell>
          <cell r="H8253">
            <v>38.729999999999997</v>
          </cell>
          <cell r="I8253">
            <v>0.38729999999999998</v>
          </cell>
          <cell r="J8253">
            <v>40101</v>
          </cell>
          <cell r="K8253">
            <v>40436</v>
          </cell>
          <cell r="L8253">
            <v>53000</v>
          </cell>
        </row>
        <row r="8254">
          <cell r="B8254">
            <v>3000000</v>
          </cell>
          <cell r="C8254">
            <v>40066</v>
          </cell>
          <cell r="F8254">
            <v>2122653.4900000002</v>
          </cell>
          <cell r="G8254">
            <v>190996</v>
          </cell>
          <cell r="H8254">
            <v>44.54</v>
          </cell>
          <cell r="I8254">
            <v>0.44540000000000002</v>
          </cell>
          <cell r="J8254">
            <v>40101</v>
          </cell>
          <cell r="K8254">
            <v>40801</v>
          </cell>
          <cell r="L8254">
            <v>79650</v>
          </cell>
        </row>
        <row r="8255">
          <cell r="B8255">
            <v>5000000</v>
          </cell>
          <cell r="C8255">
            <v>40066</v>
          </cell>
          <cell r="E8255" t="str">
            <v>P</v>
          </cell>
          <cell r="F8255">
            <v>1602574.84</v>
          </cell>
          <cell r="G8255">
            <v>509157</v>
          </cell>
          <cell r="H8255">
            <v>38.729999999999997</v>
          </cell>
          <cell r="I8255">
            <v>0.38729999999999998</v>
          </cell>
          <cell r="J8255">
            <v>40101</v>
          </cell>
          <cell r="K8255">
            <v>40436</v>
          </cell>
          <cell r="L8255">
            <v>132500</v>
          </cell>
        </row>
        <row r="8256">
          <cell r="B8256">
            <v>3000000</v>
          </cell>
          <cell r="C8256">
            <v>40066</v>
          </cell>
          <cell r="F8256">
            <v>2609311.34</v>
          </cell>
          <cell r="G8256">
            <v>165837</v>
          </cell>
          <cell r="H8256">
            <v>51.88</v>
          </cell>
          <cell r="I8256">
            <v>0.51880000000000004</v>
          </cell>
          <cell r="J8256">
            <v>40101</v>
          </cell>
          <cell r="K8256">
            <v>41167</v>
          </cell>
          <cell r="L8256">
            <v>58500</v>
          </cell>
        </row>
        <row r="8257">
          <cell r="B8257">
            <v>6000000</v>
          </cell>
          <cell r="C8257">
            <v>40066</v>
          </cell>
          <cell r="D8257" t="str">
            <v>A</v>
          </cell>
          <cell r="E8257" t="str">
            <v>S</v>
          </cell>
          <cell r="F8257">
            <v>4048629.02</v>
          </cell>
          <cell r="G8257">
            <v>610988</v>
          </cell>
          <cell r="H8257">
            <v>38.729999999999997</v>
          </cell>
          <cell r="I8257">
            <v>0.38729999999999998</v>
          </cell>
          <cell r="J8257">
            <v>40101</v>
          </cell>
          <cell r="K8257">
            <v>40436</v>
          </cell>
          <cell r="L8257">
            <v>159000</v>
          </cell>
        </row>
        <row r="8258">
          <cell r="B8258">
            <v>6000000</v>
          </cell>
          <cell r="C8258">
            <v>40066</v>
          </cell>
          <cell r="F8258">
            <v>4178284.86</v>
          </cell>
          <cell r="G8258">
            <v>381991</v>
          </cell>
          <cell r="H8258">
            <v>44.54</v>
          </cell>
          <cell r="I8258">
            <v>0.44540000000000002</v>
          </cell>
          <cell r="J8258">
            <v>40101</v>
          </cell>
          <cell r="K8258">
            <v>40801</v>
          </cell>
          <cell r="L8258">
            <v>159300</v>
          </cell>
        </row>
        <row r="8259">
          <cell r="B8259">
            <v>7000000</v>
          </cell>
          <cell r="C8259">
            <v>40066</v>
          </cell>
          <cell r="F8259">
            <v>5600961.6799999997</v>
          </cell>
          <cell r="G8259">
            <v>386953</v>
          </cell>
          <cell r="H8259">
            <v>51.88</v>
          </cell>
          <cell r="I8259">
            <v>0.51880000000000004</v>
          </cell>
          <cell r="J8259">
            <v>40101</v>
          </cell>
          <cell r="K8259">
            <v>41167</v>
          </cell>
          <cell r="L8259">
            <v>136500</v>
          </cell>
        </row>
        <row r="8260">
          <cell r="B8260">
            <v>20000000</v>
          </cell>
          <cell r="C8260">
            <v>40066</v>
          </cell>
          <cell r="F8260">
            <v>13500248.720000001</v>
          </cell>
          <cell r="G8260">
            <v>1181373</v>
          </cell>
          <cell r="H8260">
            <v>36.04</v>
          </cell>
          <cell r="I8260">
            <v>0.3604</v>
          </cell>
          <cell r="J8260">
            <v>40101</v>
          </cell>
          <cell r="K8260">
            <v>40801</v>
          </cell>
          <cell r="L8260">
            <v>531000</v>
          </cell>
        </row>
        <row r="8261">
          <cell r="B8261">
            <v>5000000</v>
          </cell>
          <cell r="C8261">
            <v>40066</v>
          </cell>
          <cell r="F8261">
            <v>2653602.84</v>
          </cell>
          <cell r="G8261">
            <v>377777</v>
          </cell>
          <cell r="H8261">
            <v>41.5</v>
          </cell>
          <cell r="I8261">
            <v>0.41499999999999998</v>
          </cell>
          <cell r="J8261">
            <v>40101</v>
          </cell>
          <cell r="K8261">
            <v>40617</v>
          </cell>
          <cell r="L8261">
            <v>132500</v>
          </cell>
        </row>
        <row r="8262">
          <cell r="B8262">
            <v>20000000</v>
          </cell>
          <cell r="C8262">
            <v>40066</v>
          </cell>
          <cell r="F8262">
            <v>13472101.140000001</v>
          </cell>
          <cell r="G8262">
            <v>1181373</v>
          </cell>
          <cell r="H8262">
            <v>36.04</v>
          </cell>
          <cell r="I8262">
            <v>0.3604</v>
          </cell>
          <cell r="J8262">
            <v>40101</v>
          </cell>
          <cell r="K8262">
            <v>40801</v>
          </cell>
          <cell r="L8262">
            <v>531000</v>
          </cell>
        </row>
        <row r="8263">
          <cell r="B8263">
            <v>10000000</v>
          </cell>
          <cell r="C8263">
            <v>40066</v>
          </cell>
          <cell r="F8263">
            <v>8024244.1699999999</v>
          </cell>
          <cell r="G8263">
            <v>583344</v>
          </cell>
          <cell r="H8263">
            <v>48.86</v>
          </cell>
          <cell r="I8263">
            <v>0.48859999999999998</v>
          </cell>
          <cell r="J8263">
            <v>40101</v>
          </cell>
          <cell r="K8263">
            <v>40983</v>
          </cell>
          <cell r="L8263">
            <v>245000</v>
          </cell>
        </row>
        <row r="8264">
          <cell r="B8264">
            <v>30000000</v>
          </cell>
          <cell r="C8264">
            <v>40066</v>
          </cell>
          <cell r="F8264">
            <v>20100811.32</v>
          </cell>
          <cell r="G8264">
            <v>1772059</v>
          </cell>
          <cell r="H8264">
            <v>36.04</v>
          </cell>
          <cell r="I8264">
            <v>0.3604</v>
          </cell>
          <cell r="J8264">
            <v>40101</v>
          </cell>
          <cell r="K8264">
            <v>40801</v>
          </cell>
          <cell r="L8264">
            <v>796500</v>
          </cell>
        </row>
        <row r="8265">
          <cell r="B8265">
            <v>8000000</v>
          </cell>
          <cell r="C8265">
            <v>40066</v>
          </cell>
          <cell r="F8265">
            <v>5804320.6299999999</v>
          </cell>
          <cell r="G8265">
            <v>509321</v>
          </cell>
          <cell r="H8265">
            <v>44.54</v>
          </cell>
          <cell r="I8265">
            <v>0.44540000000000002</v>
          </cell>
          <cell r="J8265">
            <v>40101</v>
          </cell>
          <cell r="K8265">
            <v>40801</v>
          </cell>
          <cell r="L8265">
            <v>212400</v>
          </cell>
        </row>
        <row r="8266">
          <cell r="B8266">
            <v>30000000</v>
          </cell>
          <cell r="C8266">
            <v>40066</v>
          </cell>
          <cell r="E8266" t="str">
            <v>P</v>
          </cell>
          <cell r="F8266">
            <v>22720285.850000001</v>
          </cell>
          <cell r="G8266">
            <v>1772059</v>
          </cell>
          <cell r="H8266">
            <v>36.04</v>
          </cell>
          <cell r="I8266">
            <v>0.3604</v>
          </cell>
          <cell r="J8266">
            <v>40101</v>
          </cell>
          <cell r="K8266">
            <v>40801</v>
          </cell>
          <cell r="L8266">
            <v>796500</v>
          </cell>
        </row>
        <row r="8267">
          <cell r="B8267">
            <v>15000000</v>
          </cell>
          <cell r="C8267">
            <v>40066</v>
          </cell>
          <cell r="F8267">
            <v>11245449.32</v>
          </cell>
          <cell r="G8267">
            <v>708488</v>
          </cell>
          <cell r="H8267">
            <v>28.97</v>
          </cell>
          <cell r="I8267">
            <v>0.28970000000000001</v>
          </cell>
          <cell r="J8267">
            <v>40101</v>
          </cell>
          <cell r="K8267">
            <v>40983</v>
          </cell>
          <cell r="L8267">
            <v>216000</v>
          </cell>
        </row>
        <row r="8268">
          <cell r="B8268">
            <v>3000000</v>
          </cell>
          <cell r="C8268">
            <v>40066</v>
          </cell>
          <cell r="E8268" t="str">
            <v>P</v>
          </cell>
          <cell r="F8268">
            <v>2025750.29</v>
          </cell>
          <cell r="G8268">
            <v>226666</v>
          </cell>
          <cell r="H8268">
            <v>41.5</v>
          </cell>
          <cell r="I8268">
            <v>0.41499999999999998</v>
          </cell>
          <cell r="J8268">
            <v>40101</v>
          </cell>
          <cell r="K8268">
            <v>40617</v>
          </cell>
          <cell r="L8268">
            <v>79500</v>
          </cell>
        </row>
        <row r="8269">
          <cell r="B8269">
            <v>4500000</v>
          </cell>
          <cell r="C8269">
            <v>40066</v>
          </cell>
          <cell r="E8269" t="str">
            <v>Q</v>
          </cell>
          <cell r="F8269">
            <v>4289382.05</v>
          </cell>
          <cell r="G8269">
            <v>286493</v>
          </cell>
          <cell r="H8269">
            <v>44.54</v>
          </cell>
          <cell r="I8269">
            <v>0.44540000000000002</v>
          </cell>
          <cell r="J8269">
            <v>40101</v>
          </cell>
          <cell r="K8269">
            <v>40801</v>
          </cell>
          <cell r="L8269">
            <v>119475</v>
          </cell>
        </row>
        <row r="8270">
          <cell r="B8270">
            <v>24000000</v>
          </cell>
          <cell r="C8270">
            <v>40066</v>
          </cell>
          <cell r="F8270">
            <v>19903416.420000002</v>
          </cell>
          <cell r="G8270">
            <v>1098608</v>
          </cell>
          <cell r="H8270">
            <v>35.950000000000003</v>
          </cell>
          <cell r="I8270">
            <v>0.35950000000000004</v>
          </cell>
          <cell r="J8270">
            <v>40101</v>
          </cell>
          <cell r="K8270">
            <v>41167</v>
          </cell>
          <cell r="L8270">
            <v>468000</v>
          </cell>
        </row>
        <row r="8271">
          <cell r="B8271">
            <v>2000000</v>
          </cell>
          <cell r="C8271">
            <v>40066</v>
          </cell>
          <cell r="F8271">
            <v>1391190.36</v>
          </cell>
          <cell r="G8271">
            <v>127331</v>
          </cell>
          <cell r="H8271">
            <v>44.54</v>
          </cell>
          <cell r="I8271">
            <v>0.44540000000000002</v>
          </cell>
          <cell r="J8271">
            <v>40101</v>
          </cell>
          <cell r="K8271">
            <v>40801</v>
          </cell>
          <cell r="L8271">
            <v>53100</v>
          </cell>
        </row>
        <row r="8272">
          <cell r="B8272">
            <v>20000000</v>
          </cell>
          <cell r="C8272">
            <v>40066</v>
          </cell>
          <cell r="F8272">
            <v>16602054.85</v>
          </cell>
          <cell r="G8272">
            <v>915507</v>
          </cell>
          <cell r="H8272">
            <v>35.950000000000003</v>
          </cell>
          <cell r="I8272">
            <v>0.35950000000000004</v>
          </cell>
          <cell r="J8272">
            <v>40101</v>
          </cell>
          <cell r="K8272">
            <v>41167</v>
          </cell>
          <cell r="L8272">
            <v>390000</v>
          </cell>
        </row>
        <row r="8273">
          <cell r="B8273">
            <v>3000000</v>
          </cell>
          <cell r="C8273">
            <v>40066</v>
          </cell>
          <cell r="F8273">
            <v>1576920.12</v>
          </cell>
          <cell r="G8273">
            <v>226666</v>
          </cell>
          <cell r="H8273">
            <v>41.5</v>
          </cell>
          <cell r="I8273">
            <v>0.41499999999999998</v>
          </cell>
          <cell r="J8273">
            <v>40101</v>
          </cell>
          <cell r="K8273">
            <v>40617</v>
          </cell>
          <cell r="L8273">
            <v>79500</v>
          </cell>
        </row>
        <row r="8274">
          <cell r="B8274">
            <v>4500000</v>
          </cell>
          <cell r="C8274">
            <v>40066</v>
          </cell>
          <cell r="F8274">
            <v>2970362.75</v>
          </cell>
          <cell r="G8274">
            <v>250059</v>
          </cell>
          <cell r="H8274">
            <v>29.33</v>
          </cell>
          <cell r="I8274">
            <v>0.29330000000000001</v>
          </cell>
          <cell r="J8274">
            <v>40101</v>
          </cell>
          <cell r="K8274">
            <v>40801</v>
          </cell>
          <cell r="L8274">
            <v>74025</v>
          </cell>
        </row>
        <row r="8275">
          <cell r="B8275">
            <v>25000000</v>
          </cell>
          <cell r="C8275">
            <v>40066</v>
          </cell>
          <cell r="E8275" t="str">
            <v>P</v>
          </cell>
          <cell r="F8275">
            <v>21945744.489999998</v>
          </cell>
          <cell r="G8275">
            <v>1144384</v>
          </cell>
          <cell r="H8275">
            <v>35.950000000000003</v>
          </cell>
          <cell r="I8275">
            <v>0.35950000000000004</v>
          </cell>
          <cell r="J8275">
            <v>40101</v>
          </cell>
          <cell r="K8275">
            <v>41167</v>
          </cell>
          <cell r="L8275">
            <v>487500</v>
          </cell>
        </row>
        <row r="8276">
          <cell r="B8276">
            <v>20000000</v>
          </cell>
          <cell r="C8276">
            <v>40066</v>
          </cell>
          <cell r="E8276" t="str">
            <v>P</v>
          </cell>
          <cell r="F8276">
            <v>18160445.649999999</v>
          </cell>
          <cell r="G8276">
            <v>915507</v>
          </cell>
          <cell r="H8276">
            <v>35.950000000000003</v>
          </cell>
          <cell r="I8276">
            <v>0.35950000000000004</v>
          </cell>
          <cell r="J8276">
            <v>40101</v>
          </cell>
          <cell r="K8276">
            <v>41167</v>
          </cell>
          <cell r="L8276">
            <v>390000</v>
          </cell>
        </row>
        <row r="8277">
          <cell r="B8277">
            <v>10000000</v>
          </cell>
          <cell r="C8277">
            <v>40066</v>
          </cell>
          <cell r="F8277">
            <v>8828462.3000000007</v>
          </cell>
          <cell r="G8277">
            <v>552789</v>
          </cell>
          <cell r="H8277">
            <v>51.88</v>
          </cell>
          <cell r="I8277">
            <v>0.51880000000000004</v>
          </cell>
          <cell r="J8277">
            <v>40101</v>
          </cell>
          <cell r="K8277">
            <v>41167</v>
          </cell>
          <cell r="L8277">
            <v>195000</v>
          </cell>
        </row>
        <row r="8278">
          <cell r="B8278">
            <v>3000000</v>
          </cell>
          <cell r="C8278">
            <v>40066</v>
          </cell>
          <cell r="F8278">
            <v>2328503.91</v>
          </cell>
          <cell r="G8278">
            <v>190996</v>
          </cell>
          <cell r="H8278">
            <v>44.54</v>
          </cell>
          <cell r="I8278">
            <v>0.44540000000000002</v>
          </cell>
          <cell r="J8278">
            <v>40101</v>
          </cell>
          <cell r="K8278">
            <v>40801</v>
          </cell>
          <cell r="L8278">
            <v>79650</v>
          </cell>
        </row>
        <row r="8279">
          <cell r="B8279">
            <v>19000000</v>
          </cell>
          <cell r="C8279">
            <v>40066</v>
          </cell>
          <cell r="F8279">
            <v>15810251.23</v>
          </cell>
          <cell r="G8279">
            <v>869732</v>
          </cell>
          <cell r="H8279">
            <v>35.950000000000003</v>
          </cell>
          <cell r="I8279">
            <v>0.35950000000000004</v>
          </cell>
          <cell r="J8279">
            <v>40101</v>
          </cell>
          <cell r="K8279">
            <v>41167</v>
          </cell>
          <cell r="L8279">
            <v>370500</v>
          </cell>
        </row>
        <row r="8280">
          <cell r="B8280">
            <v>5000000</v>
          </cell>
          <cell r="C8280">
            <v>40066</v>
          </cell>
          <cell r="F8280">
            <v>2615404.9300000002</v>
          </cell>
          <cell r="G8280">
            <v>377777</v>
          </cell>
          <cell r="H8280">
            <v>41.5</v>
          </cell>
          <cell r="I8280">
            <v>0.41499999999999998</v>
          </cell>
          <cell r="J8280">
            <v>40101</v>
          </cell>
          <cell r="K8280">
            <v>40617</v>
          </cell>
          <cell r="L8280">
            <v>132500</v>
          </cell>
        </row>
        <row r="8281">
          <cell r="B8281">
            <v>21800000</v>
          </cell>
          <cell r="C8281">
            <v>40066</v>
          </cell>
          <cell r="D8281" t="str">
            <v>A</v>
          </cell>
          <cell r="E8281" t="str">
            <v>T</v>
          </cell>
          <cell r="F8281">
            <v>25019565.170000002</v>
          </cell>
          <cell r="G8281">
            <v>997903</v>
          </cell>
          <cell r="H8281">
            <v>35.950000000000003</v>
          </cell>
          <cell r="I8281">
            <v>0.35950000000000004</v>
          </cell>
          <cell r="J8281">
            <v>40101</v>
          </cell>
          <cell r="K8281">
            <v>41167</v>
          </cell>
          <cell r="L8281">
            <v>425100</v>
          </cell>
        </row>
        <row r="8282">
          <cell r="B8282">
            <v>16000000</v>
          </cell>
          <cell r="C8282">
            <v>40066</v>
          </cell>
          <cell r="E8282" t="str">
            <v>R</v>
          </cell>
          <cell r="F8282">
            <v>14484797.27</v>
          </cell>
          <cell r="G8282">
            <v>945098</v>
          </cell>
          <cell r="H8282">
            <v>36.04</v>
          </cell>
          <cell r="I8282">
            <v>0.3604</v>
          </cell>
          <cell r="J8282">
            <v>40101</v>
          </cell>
          <cell r="K8282">
            <v>40801</v>
          </cell>
          <cell r="L8282">
            <v>424800</v>
          </cell>
        </row>
        <row r="8283">
          <cell r="B8283">
            <v>18000000</v>
          </cell>
          <cell r="C8283">
            <v>40066</v>
          </cell>
          <cell r="F8283">
            <v>15021168.1</v>
          </cell>
          <cell r="G8283">
            <v>823956</v>
          </cell>
          <cell r="H8283">
            <v>35.950000000000003</v>
          </cell>
          <cell r="I8283">
            <v>0.35950000000000004</v>
          </cell>
          <cell r="J8283">
            <v>40101</v>
          </cell>
          <cell r="K8283">
            <v>41167</v>
          </cell>
          <cell r="L8283">
            <v>351000</v>
          </cell>
        </row>
        <row r="8284">
          <cell r="B8284">
            <v>4800000</v>
          </cell>
          <cell r="C8284">
            <v>40066</v>
          </cell>
          <cell r="F8284">
            <v>2781021.08</v>
          </cell>
          <cell r="G8284">
            <v>362665</v>
          </cell>
          <cell r="H8284">
            <v>41.5</v>
          </cell>
          <cell r="I8284">
            <v>0.41499999999999998</v>
          </cell>
          <cell r="J8284">
            <v>40101</v>
          </cell>
          <cell r="K8284">
            <v>40617</v>
          </cell>
          <cell r="L8284">
            <v>127200</v>
          </cell>
        </row>
        <row r="8285">
          <cell r="B8285">
            <v>5000000</v>
          </cell>
          <cell r="C8285">
            <v>40066</v>
          </cell>
          <cell r="F8285">
            <v>3477239.06</v>
          </cell>
          <cell r="G8285">
            <v>318326</v>
          </cell>
          <cell r="H8285">
            <v>44.54</v>
          </cell>
          <cell r="I8285">
            <v>0.44540000000000002</v>
          </cell>
          <cell r="J8285">
            <v>40101</v>
          </cell>
          <cell r="K8285">
            <v>40801</v>
          </cell>
          <cell r="L8285">
            <v>132750</v>
          </cell>
        </row>
        <row r="8286">
          <cell r="B8286">
            <v>10000000</v>
          </cell>
          <cell r="C8286">
            <v>40066</v>
          </cell>
          <cell r="F8286">
            <v>5015736.58</v>
          </cell>
          <cell r="G8286">
            <v>694551</v>
          </cell>
          <cell r="H8286">
            <v>29.57</v>
          </cell>
          <cell r="I8286">
            <v>0.29570000000000002</v>
          </cell>
          <cell r="J8286">
            <v>40101</v>
          </cell>
          <cell r="K8286">
            <v>40617</v>
          </cell>
          <cell r="L8286">
            <v>164000</v>
          </cell>
        </row>
        <row r="8287">
          <cell r="B8287">
            <v>29000000</v>
          </cell>
          <cell r="C8287">
            <v>40066</v>
          </cell>
          <cell r="F8287">
            <v>5755722.1399999997</v>
          </cell>
          <cell r="G8287">
            <v>2912531</v>
          </cell>
          <cell r="H8287">
            <v>35.94</v>
          </cell>
          <cell r="I8287">
            <v>0.3594</v>
          </cell>
          <cell r="J8287">
            <v>40101</v>
          </cell>
          <cell r="K8287">
            <v>40436</v>
          </cell>
          <cell r="L8287">
            <v>768500</v>
          </cell>
        </row>
        <row r="8288">
          <cell r="B8288">
            <v>6000000</v>
          </cell>
          <cell r="C8288">
            <v>40066</v>
          </cell>
          <cell r="D8288" t="str">
            <v>A</v>
          </cell>
          <cell r="E8288" t="str">
            <v>S</v>
          </cell>
          <cell r="F8288">
            <v>6458288.0800000001</v>
          </cell>
          <cell r="G8288">
            <v>381991</v>
          </cell>
          <cell r="H8288">
            <v>44.54</v>
          </cell>
          <cell r="I8288">
            <v>0.44540000000000002</v>
          </cell>
          <cell r="J8288">
            <v>40101</v>
          </cell>
          <cell r="K8288">
            <v>40801</v>
          </cell>
          <cell r="L8288">
            <v>159300</v>
          </cell>
        </row>
        <row r="8289">
          <cell r="B8289">
            <v>6500000</v>
          </cell>
          <cell r="C8289">
            <v>40066</v>
          </cell>
          <cell r="F8289">
            <v>5509648.9800000004</v>
          </cell>
          <cell r="G8289">
            <v>359313</v>
          </cell>
          <cell r="H8289">
            <v>51.88</v>
          </cell>
          <cell r="I8289">
            <v>0.51880000000000004</v>
          </cell>
          <cell r="J8289">
            <v>40101</v>
          </cell>
          <cell r="K8289">
            <v>41167</v>
          </cell>
          <cell r="L8289">
            <v>126750</v>
          </cell>
        </row>
        <row r="8290">
          <cell r="B8290">
            <v>40000000</v>
          </cell>
          <cell r="C8290">
            <v>40066</v>
          </cell>
          <cell r="D8290" t="str">
            <v>A</v>
          </cell>
          <cell r="E8290" t="str">
            <v>T</v>
          </cell>
          <cell r="F8290">
            <v>42757348.189999998</v>
          </cell>
          <cell r="G8290">
            <v>1831013</v>
          </cell>
          <cell r="H8290">
            <v>35.950000000000003</v>
          </cell>
          <cell r="I8290">
            <v>0.35950000000000004</v>
          </cell>
          <cell r="J8290">
            <v>40101</v>
          </cell>
          <cell r="K8290">
            <v>41167</v>
          </cell>
          <cell r="L8290">
            <v>780000</v>
          </cell>
        </row>
        <row r="8291">
          <cell r="B8291">
            <v>12000000</v>
          </cell>
          <cell r="C8291">
            <v>40066</v>
          </cell>
          <cell r="F8291">
            <v>8140276.7999999998</v>
          </cell>
          <cell r="G8291">
            <v>708824</v>
          </cell>
          <cell r="H8291">
            <v>36.04</v>
          </cell>
          <cell r="I8291">
            <v>0.3604</v>
          </cell>
          <cell r="J8291">
            <v>40101</v>
          </cell>
          <cell r="K8291">
            <v>40801</v>
          </cell>
          <cell r="L8291">
            <v>318600</v>
          </cell>
        </row>
        <row r="8292">
          <cell r="B8292">
            <v>15000000</v>
          </cell>
          <cell r="C8292">
            <v>40066</v>
          </cell>
          <cell r="F8292">
            <v>12415064.369999999</v>
          </cell>
          <cell r="G8292">
            <v>686630</v>
          </cell>
          <cell r="H8292">
            <v>35.950000000000003</v>
          </cell>
          <cell r="I8292">
            <v>0.35950000000000004</v>
          </cell>
          <cell r="J8292">
            <v>40101</v>
          </cell>
          <cell r="K8292">
            <v>41167</v>
          </cell>
          <cell r="L8292">
            <v>292500</v>
          </cell>
        </row>
        <row r="8293">
          <cell r="B8293">
            <v>5000000</v>
          </cell>
          <cell r="C8293">
            <v>40066</v>
          </cell>
          <cell r="F8293">
            <v>3009431.54</v>
          </cell>
          <cell r="G8293">
            <v>277843</v>
          </cell>
          <cell r="H8293">
            <v>29.33</v>
          </cell>
          <cell r="I8293">
            <v>0.29330000000000001</v>
          </cell>
          <cell r="J8293">
            <v>40101</v>
          </cell>
          <cell r="K8293">
            <v>40801</v>
          </cell>
          <cell r="L8293">
            <v>82250</v>
          </cell>
        </row>
        <row r="8294">
          <cell r="B8294">
            <v>43500000</v>
          </cell>
          <cell r="C8294">
            <v>40066</v>
          </cell>
          <cell r="F8294">
            <v>36089380.609999999</v>
          </cell>
          <cell r="G8294">
            <v>1991227</v>
          </cell>
          <cell r="H8294">
            <v>35.950000000000003</v>
          </cell>
          <cell r="I8294">
            <v>0.35950000000000004</v>
          </cell>
          <cell r="J8294">
            <v>40101</v>
          </cell>
          <cell r="K8294">
            <v>41167</v>
          </cell>
          <cell r="L8294">
            <v>848250</v>
          </cell>
        </row>
        <row r="8295">
          <cell r="B8295">
            <v>10000000</v>
          </cell>
          <cell r="C8295">
            <v>40066</v>
          </cell>
          <cell r="F8295">
            <v>8705929.1099999994</v>
          </cell>
          <cell r="G8295">
            <v>552789</v>
          </cell>
          <cell r="H8295">
            <v>51.88</v>
          </cell>
          <cell r="I8295">
            <v>0.51880000000000004</v>
          </cell>
          <cell r="J8295">
            <v>40101</v>
          </cell>
          <cell r="K8295">
            <v>41167</v>
          </cell>
          <cell r="L8295">
            <v>195000</v>
          </cell>
        </row>
        <row r="8296">
          <cell r="B8296">
            <v>4500000</v>
          </cell>
          <cell r="C8296">
            <v>40066</v>
          </cell>
          <cell r="F8296">
            <v>3257447.4</v>
          </cell>
          <cell r="G8296">
            <v>286493</v>
          </cell>
          <cell r="H8296">
            <v>44.54</v>
          </cell>
          <cell r="I8296">
            <v>0.44540000000000002</v>
          </cell>
          <cell r="J8296">
            <v>40101</v>
          </cell>
          <cell r="K8296">
            <v>40801</v>
          </cell>
          <cell r="L8296">
            <v>119475</v>
          </cell>
        </row>
        <row r="8297">
          <cell r="B8297">
            <v>15000000</v>
          </cell>
          <cell r="C8297">
            <v>40066</v>
          </cell>
          <cell r="E8297" t="str">
            <v>P</v>
          </cell>
          <cell r="F8297">
            <v>13624371.34</v>
          </cell>
          <cell r="G8297">
            <v>686630</v>
          </cell>
          <cell r="H8297">
            <v>35.950000000000003</v>
          </cell>
          <cell r="I8297">
            <v>0.35950000000000004</v>
          </cell>
          <cell r="J8297">
            <v>40101</v>
          </cell>
          <cell r="K8297">
            <v>41167</v>
          </cell>
          <cell r="L8297">
            <v>292500</v>
          </cell>
        </row>
        <row r="8298">
          <cell r="B8298">
            <v>10000000</v>
          </cell>
          <cell r="C8298">
            <v>40066</v>
          </cell>
          <cell r="E8298" t="str">
            <v>Q</v>
          </cell>
          <cell r="F8298">
            <v>3950258.15</v>
          </cell>
          <cell r="G8298">
            <v>1018313</v>
          </cell>
          <cell r="H8298">
            <v>38.729999999999997</v>
          </cell>
          <cell r="I8298">
            <v>0.38729999999999998</v>
          </cell>
          <cell r="J8298">
            <v>40101</v>
          </cell>
          <cell r="K8298">
            <v>40436</v>
          </cell>
          <cell r="L8298">
            <v>265000</v>
          </cell>
        </row>
        <row r="8299">
          <cell r="B8299">
            <v>10400000</v>
          </cell>
          <cell r="C8299">
            <v>40066</v>
          </cell>
          <cell r="F8299">
            <v>7281982.4800000004</v>
          </cell>
          <cell r="G8299">
            <v>614314</v>
          </cell>
          <cell r="H8299">
            <v>36.04</v>
          </cell>
          <cell r="I8299">
            <v>0.3604</v>
          </cell>
          <cell r="J8299">
            <v>40101</v>
          </cell>
          <cell r="K8299">
            <v>40801</v>
          </cell>
          <cell r="L8299">
            <v>276120</v>
          </cell>
        </row>
        <row r="8300">
          <cell r="B8300">
            <v>10000000</v>
          </cell>
          <cell r="C8300">
            <v>40066</v>
          </cell>
          <cell r="F8300">
            <v>4909697.8600000003</v>
          </cell>
          <cell r="G8300">
            <v>755553</v>
          </cell>
          <cell r="H8300">
            <v>41.5</v>
          </cell>
          <cell r="I8300">
            <v>0.41499999999999998</v>
          </cell>
          <cell r="J8300">
            <v>40101</v>
          </cell>
          <cell r="K8300">
            <v>40617</v>
          </cell>
          <cell r="L8300">
            <v>265000</v>
          </cell>
        </row>
        <row r="8301">
          <cell r="B8301">
            <v>7000000</v>
          </cell>
          <cell r="C8301">
            <v>40066</v>
          </cell>
          <cell r="F8301">
            <v>4415507.83</v>
          </cell>
          <cell r="G8301">
            <v>445656</v>
          </cell>
          <cell r="H8301">
            <v>44.54</v>
          </cell>
          <cell r="I8301">
            <v>0.44540000000000002</v>
          </cell>
          <cell r="J8301">
            <v>40101</v>
          </cell>
          <cell r="K8301">
            <v>40801</v>
          </cell>
          <cell r="L8301">
            <v>185850</v>
          </cell>
        </row>
        <row r="8302">
          <cell r="B8302">
            <v>10500000</v>
          </cell>
          <cell r="C8302">
            <v>40066</v>
          </cell>
          <cell r="F8302">
            <v>7102894.5599999996</v>
          </cell>
          <cell r="G8302">
            <v>620221</v>
          </cell>
          <cell r="H8302">
            <v>36.04</v>
          </cell>
          <cell r="I8302">
            <v>0.3604</v>
          </cell>
          <cell r="J8302">
            <v>40101</v>
          </cell>
          <cell r="K8302">
            <v>40801</v>
          </cell>
          <cell r="L8302">
            <v>278775</v>
          </cell>
        </row>
        <row r="8303">
          <cell r="B8303">
            <v>10000000</v>
          </cell>
          <cell r="C8303">
            <v>40066</v>
          </cell>
          <cell r="E8303" t="str">
            <v>P</v>
          </cell>
          <cell r="F8303">
            <v>2492768.19</v>
          </cell>
          <cell r="G8303">
            <v>1018313</v>
          </cell>
          <cell r="H8303">
            <v>38.729999999999997</v>
          </cell>
          <cell r="I8303">
            <v>0.38729999999999998</v>
          </cell>
          <cell r="J8303">
            <v>40101</v>
          </cell>
          <cell r="K8303">
            <v>40436</v>
          </cell>
          <cell r="L8303">
            <v>265000</v>
          </cell>
        </row>
        <row r="8304">
          <cell r="B8304">
            <v>10000000</v>
          </cell>
          <cell r="C8304">
            <v>40066</v>
          </cell>
          <cell r="F8304">
            <v>5960645.1900000004</v>
          </cell>
          <cell r="G8304">
            <v>575680</v>
          </cell>
          <cell r="H8304">
            <v>33.19</v>
          </cell>
          <cell r="I8304">
            <v>0.33189999999999997</v>
          </cell>
          <cell r="J8304">
            <v>40101</v>
          </cell>
          <cell r="K8304">
            <v>40801</v>
          </cell>
          <cell r="L8304">
            <v>264500</v>
          </cell>
        </row>
        <row r="8305">
          <cell r="B8305">
            <v>12000000</v>
          </cell>
          <cell r="C8305">
            <v>40066</v>
          </cell>
          <cell r="F8305">
            <v>7806185.9800000004</v>
          </cell>
          <cell r="G8305">
            <v>708824</v>
          </cell>
          <cell r="H8305">
            <v>36.04</v>
          </cell>
          <cell r="I8305">
            <v>0.3604</v>
          </cell>
          <cell r="J8305">
            <v>40101</v>
          </cell>
          <cell r="K8305">
            <v>40801</v>
          </cell>
          <cell r="L8305">
            <v>318600</v>
          </cell>
        </row>
        <row r="8306">
          <cell r="B8306">
            <v>34000000</v>
          </cell>
          <cell r="C8306">
            <v>40066</v>
          </cell>
          <cell r="F8306">
            <v>18108703.59</v>
          </cell>
          <cell r="G8306">
            <v>2473664</v>
          </cell>
          <cell r="H8306">
            <v>36.090000000000003</v>
          </cell>
          <cell r="I8306">
            <v>0.36090000000000005</v>
          </cell>
          <cell r="J8306">
            <v>40101</v>
          </cell>
          <cell r="K8306">
            <v>40617</v>
          </cell>
          <cell r="L8306">
            <v>901000</v>
          </cell>
        </row>
        <row r="8307">
          <cell r="B8307">
            <v>9000000</v>
          </cell>
          <cell r="C8307">
            <v>40066</v>
          </cell>
          <cell r="F8307">
            <v>1777973.57</v>
          </cell>
          <cell r="G8307">
            <v>916482</v>
          </cell>
          <cell r="H8307">
            <v>38.729999999999997</v>
          </cell>
          <cell r="I8307">
            <v>0.38729999999999998</v>
          </cell>
          <cell r="J8307">
            <v>40101</v>
          </cell>
          <cell r="K8307">
            <v>40436</v>
          </cell>
          <cell r="L8307">
            <v>238500</v>
          </cell>
        </row>
        <row r="8308">
          <cell r="B8308">
            <v>32700000</v>
          </cell>
          <cell r="C8308">
            <v>40066</v>
          </cell>
          <cell r="D8308" t="str">
            <v>A</v>
          </cell>
          <cell r="E8308" t="str">
            <v>S</v>
          </cell>
          <cell r="F8308">
            <v>33913374.799999997</v>
          </cell>
          <cell r="G8308">
            <v>1496854</v>
          </cell>
          <cell r="H8308">
            <v>35.950000000000003</v>
          </cell>
          <cell r="I8308">
            <v>0.35950000000000004</v>
          </cell>
          <cell r="J8308">
            <v>40101</v>
          </cell>
          <cell r="K8308">
            <v>41167</v>
          </cell>
          <cell r="L8308">
            <v>637650</v>
          </cell>
        </row>
        <row r="8309">
          <cell r="B8309">
            <v>11000000</v>
          </cell>
          <cell r="C8309">
            <v>40066</v>
          </cell>
          <cell r="F8309">
            <v>8484627.0600000005</v>
          </cell>
          <cell r="G8309">
            <v>561394</v>
          </cell>
          <cell r="H8309">
            <v>36.03</v>
          </cell>
          <cell r="I8309">
            <v>0.36030000000000001</v>
          </cell>
          <cell r="J8309">
            <v>40101</v>
          </cell>
          <cell r="K8309">
            <v>40983</v>
          </cell>
          <cell r="L8309">
            <v>269500</v>
          </cell>
        </row>
        <row r="8310">
          <cell r="B8310">
            <v>5000000</v>
          </cell>
          <cell r="C8310">
            <v>40066</v>
          </cell>
          <cell r="F8310">
            <v>3481769.63</v>
          </cell>
          <cell r="G8310">
            <v>318326</v>
          </cell>
          <cell r="H8310">
            <v>44.54</v>
          </cell>
          <cell r="I8310">
            <v>0.44540000000000002</v>
          </cell>
          <cell r="J8310">
            <v>40101</v>
          </cell>
          <cell r="K8310">
            <v>40801</v>
          </cell>
          <cell r="L8310">
            <v>132750</v>
          </cell>
        </row>
        <row r="8311">
          <cell r="B8311">
            <v>10000000</v>
          </cell>
          <cell r="C8311">
            <v>40066</v>
          </cell>
          <cell r="F8311">
            <v>6942009.9100000001</v>
          </cell>
          <cell r="G8311">
            <v>636651</v>
          </cell>
          <cell r="H8311">
            <v>44.54</v>
          </cell>
          <cell r="I8311">
            <v>0.44540000000000002</v>
          </cell>
          <cell r="J8311">
            <v>40101</v>
          </cell>
          <cell r="K8311">
            <v>40801</v>
          </cell>
          <cell r="L8311">
            <v>265500</v>
          </cell>
        </row>
        <row r="8312">
          <cell r="B8312">
            <v>5000000</v>
          </cell>
          <cell r="C8312">
            <v>40066</v>
          </cell>
          <cell r="F8312">
            <v>3474966.56</v>
          </cell>
          <cell r="G8312">
            <v>318326</v>
          </cell>
          <cell r="H8312">
            <v>44.54</v>
          </cell>
          <cell r="I8312">
            <v>0.44540000000000002</v>
          </cell>
          <cell r="J8312">
            <v>40101</v>
          </cell>
          <cell r="K8312">
            <v>40801</v>
          </cell>
          <cell r="L8312">
            <v>132750</v>
          </cell>
        </row>
        <row r="8313">
          <cell r="B8313">
            <v>27000000</v>
          </cell>
          <cell r="C8313">
            <v>40066</v>
          </cell>
          <cell r="F8313">
            <v>22781983.100000001</v>
          </cell>
          <cell r="G8313">
            <v>1235934</v>
          </cell>
          <cell r="H8313">
            <v>35.950000000000003</v>
          </cell>
          <cell r="I8313">
            <v>0.35950000000000004</v>
          </cell>
          <cell r="J8313">
            <v>40101</v>
          </cell>
          <cell r="K8313">
            <v>41167</v>
          </cell>
          <cell r="L8313">
            <v>526500</v>
          </cell>
        </row>
        <row r="8314">
          <cell r="B8314">
            <v>15000000</v>
          </cell>
          <cell r="C8314">
            <v>40066</v>
          </cell>
          <cell r="F8314">
            <v>12268372.529999999</v>
          </cell>
          <cell r="G8314">
            <v>625164</v>
          </cell>
          <cell r="H8314">
            <v>28.58</v>
          </cell>
          <cell r="I8314">
            <v>0.2858</v>
          </cell>
          <cell r="J8314">
            <v>40101</v>
          </cell>
          <cell r="K8314">
            <v>41167</v>
          </cell>
          <cell r="L8314">
            <v>216000</v>
          </cell>
        </row>
        <row r="8315">
          <cell r="B8315">
            <v>21500000</v>
          </cell>
          <cell r="C8315">
            <v>40066</v>
          </cell>
          <cell r="F8315">
            <v>18090204.949999999</v>
          </cell>
          <cell r="G8315">
            <v>984170</v>
          </cell>
          <cell r="H8315">
            <v>35.950000000000003</v>
          </cell>
          <cell r="I8315">
            <v>0.35950000000000004</v>
          </cell>
          <cell r="J8315">
            <v>40101</v>
          </cell>
          <cell r="K8315">
            <v>41167</v>
          </cell>
          <cell r="L8315">
            <v>419250</v>
          </cell>
        </row>
        <row r="8316">
          <cell r="B8316">
            <v>15000000</v>
          </cell>
          <cell r="C8316">
            <v>40066</v>
          </cell>
          <cell r="F8316">
            <v>11294445.609999999</v>
          </cell>
          <cell r="G8316">
            <v>708488</v>
          </cell>
          <cell r="H8316">
            <v>28.97</v>
          </cell>
          <cell r="I8316">
            <v>0.28970000000000001</v>
          </cell>
          <cell r="J8316">
            <v>40101</v>
          </cell>
          <cell r="K8316">
            <v>40983</v>
          </cell>
          <cell r="L8316">
            <v>216000</v>
          </cell>
        </row>
        <row r="8317">
          <cell r="B8317">
            <v>10000000</v>
          </cell>
          <cell r="C8317">
            <v>40066</v>
          </cell>
          <cell r="D8317" t="str">
            <v>A</v>
          </cell>
          <cell r="E8317" t="str">
            <v>S</v>
          </cell>
          <cell r="F8317">
            <v>9500305.2699999996</v>
          </cell>
          <cell r="G8317">
            <v>555686</v>
          </cell>
          <cell r="H8317">
            <v>29.33</v>
          </cell>
          <cell r="I8317">
            <v>0.29330000000000001</v>
          </cell>
          <cell r="J8317">
            <v>40101</v>
          </cell>
          <cell r="K8317">
            <v>40801</v>
          </cell>
          <cell r="L8317">
            <v>164500</v>
          </cell>
        </row>
        <row r="8318">
          <cell r="B8318">
            <v>5000000</v>
          </cell>
          <cell r="C8318">
            <v>40066</v>
          </cell>
          <cell r="E8318" t="str">
            <v>R</v>
          </cell>
          <cell r="F8318">
            <v>4902247.25</v>
          </cell>
          <cell r="G8318">
            <v>318326</v>
          </cell>
          <cell r="H8318">
            <v>44.54</v>
          </cell>
          <cell r="I8318">
            <v>0.44540000000000002</v>
          </cell>
          <cell r="J8318">
            <v>40101</v>
          </cell>
          <cell r="K8318">
            <v>40801</v>
          </cell>
          <cell r="L8318">
            <v>132750</v>
          </cell>
        </row>
        <row r="8319">
          <cell r="B8319">
            <v>10000000</v>
          </cell>
          <cell r="C8319">
            <v>40066</v>
          </cell>
          <cell r="E8319" t="str">
            <v>R</v>
          </cell>
          <cell r="F8319">
            <v>7502284.6100000003</v>
          </cell>
          <cell r="G8319">
            <v>755553</v>
          </cell>
          <cell r="H8319">
            <v>41.5</v>
          </cell>
          <cell r="I8319">
            <v>0.41499999999999998</v>
          </cell>
          <cell r="J8319">
            <v>40101</v>
          </cell>
          <cell r="K8319">
            <v>40617</v>
          </cell>
          <cell r="L8319">
            <v>265000</v>
          </cell>
        </row>
        <row r="8320">
          <cell r="B8320">
            <v>10000000</v>
          </cell>
          <cell r="C8320">
            <v>40066</v>
          </cell>
          <cell r="D8320" t="str">
            <v>A</v>
          </cell>
          <cell r="E8320" t="str">
            <v>T</v>
          </cell>
          <cell r="F8320">
            <v>10268049.380000001</v>
          </cell>
          <cell r="G8320">
            <v>755553</v>
          </cell>
          <cell r="H8320">
            <v>41.5</v>
          </cell>
          <cell r="I8320">
            <v>0.41499999999999998</v>
          </cell>
          <cell r="J8320">
            <v>40101</v>
          </cell>
          <cell r="K8320">
            <v>40617</v>
          </cell>
          <cell r="L8320">
            <v>265000</v>
          </cell>
        </row>
        <row r="8321">
          <cell r="B8321">
            <v>22000000</v>
          </cell>
          <cell r="C8321">
            <v>40066</v>
          </cell>
          <cell r="F8321">
            <v>14932271.720000001</v>
          </cell>
          <cell r="G8321">
            <v>1299510</v>
          </cell>
          <cell r="H8321">
            <v>36.04</v>
          </cell>
          <cell r="I8321">
            <v>0.3604</v>
          </cell>
          <cell r="J8321">
            <v>40101</v>
          </cell>
          <cell r="K8321">
            <v>40801</v>
          </cell>
          <cell r="L8321">
            <v>584100</v>
          </cell>
        </row>
        <row r="8322">
          <cell r="B8322">
            <v>10000000</v>
          </cell>
          <cell r="C8322">
            <v>40066</v>
          </cell>
          <cell r="E8322" t="str">
            <v>P</v>
          </cell>
          <cell r="F8322">
            <v>9107456.4600000009</v>
          </cell>
          <cell r="G8322">
            <v>583344</v>
          </cell>
          <cell r="H8322">
            <v>48.86</v>
          </cell>
          <cell r="I8322">
            <v>0.48859999999999998</v>
          </cell>
          <cell r="J8322">
            <v>40101</v>
          </cell>
          <cell r="K8322">
            <v>40983</v>
          </cell>
          <cell r="L8322">
            <v>245000</v>
          </cell>
        </row>
        <row r="8323">
          <cell r="B8323">
            <v>22000000</v>
          </cell>
          <cell r="C8323">
            <v>40066</v>
          </cell>
          <cell r="F8323">
            <v>18280365.800000001</v>
          </cell>
          <cell r="G8323">
            <v>1007058</v>
          </cell>
          <cell r="H8323">
            <v>35.950000000000003</v>
          </cell>
          <cell r="I8323">
            <v>0.35950000000000004</v>
          </cell>
          <cell r="J8323">
            <v>40101</v>
          </cell>
          <cell r="K8323">
            <v>41167</v>
          </cell>
          <cell r="L8323">
            <v>429000</v>
          </cell>
        </row>
        <row r="8324">
          <cell r="B8324">
            <v>3500000</v>
          </cell>
          <cell r="C8324">
            <v>40066</v>
          </cell>
          <cell r="D8324" t="str">
            <v>A</v>
          </cell>
          <cell r="E8324" t="str">
            <v>S</v>
          </cell>
          <cell r="F8324">
            <v>4056650.81</v>
          </cell>
          <cell r="G8324">
            <v>222828</v>
          </cell>
          <cell r="H8324">
            <v>44.54</v>
          </cell>
          <cell r="I8324">
            <v>0.44540000000000002</v>
          </cell>
          <cell r="J8324">
            <v>40101</v>
          </cell>
          <cell r="K8324">
            <v>40801</v>
          </cell>
          <cell r="L8324">
            <v>92925</v>
          </cell>
        </row>
        <row r="8325">
          <cell r="B8325">
            <v>7500000</v>
          </cell>
          <cell r="C8325">
            <v>40066</v>
          </cell>
          <cell r="F8325">
            <v>5568803.6799999997</v>
          </cell>
          <cell r="G8325">
            <v>477489</v>
          </cell>
          <cell r="H8325">
            <v>44.54</v>
          </cell>
          <cell r="I8325">
            <v>0.44540000000000002</v>
          </cell>
          <cell r="J8325">
            <v>40101</v>
          </cell>
          <cell r="K8325">
            <v>40801</v>
          </cell>
          <cell r="L8325">
            <v>199125</v>
          </cell>
        </row>
        <row r="8326">
          <cell r="B8326">
            <v>21000000</v>
          </cell>
          <cell r="C8326">
            <v>40066</v>
          </cell>
          <cell r="F8326">
            <v>14228583.59</v>
          </cell>
          <cell r="G8326">
            <v>1240442</v>
          </cell>
          <cell r="H8326">
            <v>36.04</v>
          </cell>
          <cell r="I8326">
            <v>0.3604</v>
          </cell>
          <cell r="J8326">
            <v>40101</v>
          </cell>
          <cell r="K8326">
            <v>40801</v>
          </cell>
          <cell r="L8326">
            <v>557550</v>
          </cell>
        </row>
        <row r="8327">
          <cell r="B8327">
            <v>5000000</v>
          </cell>
          <cell r="C8327">
            <v>40066</v>
          </cell>
          <cell r="F8327">
            <v>3486515.74</v>
          </cell>
          <cell r="G8327">
            <v>318326</v>
          </cell>
          <cell r="H8327">
            <v>44.54</v>
          </cell>
          <cell r="I8327">
            <v>0.44540000000000002</v>
          </cell>
          <cell r="J8327">
            <v>40101</v>
          </cell>
          <cell r="K8327">
            <v>40801</v>
          </cell>
          <cell r="L8327">
            <v>132750</v>
          </cell>
        </row>
        <row r="8328">
          <cell r="B8328">
            <v>5000000</v>
          </cell>
          <cell r="C8328">
            <v>40066</v>
          </cell>
          <cell r="F8328">
            <v>3959023.33</v>
          </cell>
          <cell r="G8328">
            <v>291672</v>
          </cell>
          <cell r="H8328">
            <v>48.86</v>
          </cell>
          <cell r="I8328">
            <v>0.48859999999999998</v>
          </cell>
          <cell r="J8328">
            <v>40101</v>
          </cell>
          <cell r="K8328">
            <v>40983</v>
          </cell>
          <cell r="L8328">
            <v>122500</v>
          </cell>
        </row>
        <row r="8329">
          <cell r="B8329">
            <v>5000000</v>
          </cell>
          <cell r="C8329">
            <v>40066</v>
          </cell>
          <cell r="D8329" t="str">
            <v>A</v>
          </cell>
          <cell r="E8329" t="str">
            <v>T</v>
          </cell>
          <cell r="F8329">
            <v>4182389.99</v>
          </cell>
          <cell r="G8329">
            <v>509157</v>
          </cell>
          <cell r="H8329">
            <v>38.729999999999997</v>
          </cell>
          <cell r="I8329">
            <v>0.38729999999999998</v>
          </cell>
          <cell r="J8329">
            <v>40091</v>
          </cell>
          <cell r="K8329">
            <v>40426</v>
          </cell>
          <cell r="L8329">
            <v>132500</v>
          </cell>
        </row>
        <row r="8330">
          <cell r="B8330">
            <v>6000000</v>
          </cell>
          <cell r="C8330">
            <v>40066</v>
          </cell>
          <cell r="E8330" t="str">
            <v>P</v>
          </cell>
          <cell r="F8330">
            <v>4658819.8099999996</v>
          </cell>
          <cell r="G8330">
            <v>381991</v>
          </cell>
          <cell r="H8330">
            <v>44.54</v>
          </cell>
          <cell r="I8330">
            <v>0.44540000000000002</v>
          </cell>
          <cell r="J8330">
            <v>40101</v>
          </cell>
          <cell r="K8330">
            <v>40801</v>
          </cell>
          <cell r="L8330">
            <v>159300</v>
          </cell>
        </row>
        <row r="8331">
          <cell r="B8331">
            <v>6500000</v>
          </cell>
          <cell r="C8331">
            <v>40066</v>
          </cell>
          <cell r="F8331">
            <v>4101015.01</v>
          </cell>
          <cell r="G8331">
            <v>413824</v>
          </cell>
          <cell r="H8331">
            <v>44.54</v>
          </cell>
          <cell r="I8331">
            <v>0.44540000000000002</v>
          </cell>
          <cell r="J8331">
            <v>40101</v>
          </cell>
          <cell r="K8331">
            <v>40801</v>
          </cell>
          <cell r="L8331">
            <v>172575</v>
          </cell>
        </row>
        <row r="8332">
          <cell r="B8332">
            <v>6000000</v>
          </cell>
          <cell r="C8332">
            <v>40066</v>
          </cell>
          <cell r="F8332">
            <v>1266077.3</v>
          </cell>
          <cell r="G8332">
            <v>610988</v>
          </cell>
          <cell r="H8332">
            <v>38.729999999999997</v>
          </cell>
          <cell r="I8332">
            <v>0.38729999999999998</v>
          </cell>
          <cell r="J8332">
            <v>40101</v>
          </cell>
          <cell r="K8332">
            <v>40436</v>
          </cell>
          <cell r="L8332">
            <v>159000</v>
          </cell>
        </row>
        <row r="8333">
          <cell r="B8333">
            <v>7000000</v>
          </cell>
          <cell r="C8333">
            <v>40066</v>
          </cell>
          <cell r="F8333">
            <v>3691544.56</v>
          </cell>
          <cell r="G8333">
            <v>528887</v>
          </cell>
          <cell r="H8333">
            <v>41.5</v>
          </cell>
          <cell r="I8333">
            <v>0.41499999999999998</v>
          </cell>
          <cell r="J8333">
            <v>40101</v>
          </cell>
          <cell r="K8333">
            <v>40617</v>
          </cell>
          <cell r="L8333">
            <v>185500</v>
          </cell>
        </row>
        <row r="8334">
          <cell r="B8334">
            <v>3000000</v>
          </cell>
          <cell r="C8334">
            <v>40066</v>
          </cell>
          <cell r="F8334">
            <v>556736.1</v>
          </cell>
          <cell r="G8334">
            <v>291695</v>
          </cell>
          <cell r="H8334">
            <v>29.48</v>
          </cell>
          <cell r="I8334">
            <v>0.29480000000000001</v>
          </cell>
          <cell r="J8334">
            <v>40101</v>
          </cell>
          <cell r="K8334">
            <v>40436</v>
          </cell>
          <cell r="L8334">
            <v>49200</v>
          </cell>
        </row>
        <row r="8335">
          <cell r="B8335">
            <v>7000000</v>
          </cell>
          <cell r="C8335">
            <v>40066</v>
          </cell>
          <cell r="E8335" t="str">
            <v>P</v>
          </cell>
          <cell r="F8335">
            <v>4365513.8899999997</v>
          </cell>
          <cell r="G8335">
            <v>528887</v>
          </cell>
          <cell r="H8335">
            <v>41.5</v>
          </cell>
          <cell r="I8335">
            <v>0.41499999999999998</v>
          </cell>
          <cell r="J8335">
            <v>40101</v>
          </cell>
          <cell r="K8335">
            <v>40617</v>
          </cell>
          <cell r="L8335">
            <v>185500</v>
          </cell>
        </row>
        <row r="8336">
          <cell r="B8336">
            <v>5000000</v>
          </cell>
          <cell r="C8336">
            <v>40066</v>
          </cell>
          <cell r="F8336">
            <v>3152231.04</v>
          </cell>
          <cell r="G8336">
            <v>318326</v>
          </cell>
          <cell r="H8336">
            <v>44.54</v>
          </cell>
          <cell r="I8336">
            <v>0.44540000000000002</v>
          </cell>
          <cell r="J8336">
            <v>40101</v>
          </cell>
          <cell r="K8336">
            <v>40801</v>
          </cell>
          <cell r="L8336">
            <v>132750</v>
          </cell>
        </row>
        <row r="8337">
          <cell r="B8337">
            <v>2000000</v>
          </cell>
          <cell r="C8337">
            <v>40066</v>
          </cell>
          <cell r="F8337">
            <v>1391769.38</v>
          </cell>
          <cell r="G8337">
            <v>127331</v>
          </cell>
          <cell r="H8337">
            <v>44.54</v>
          </cell>
          <cell r="I8337">
            <v>0.44540000000000002</v>
          </cell>
          <cell r="J8337">
            <v>40101</v>
          </cell>
          <cell r="K8337">
            <v>40801</v>
          </cell>
          <cell r="L8337">
            <v>53100</v>
          </cell>
        </row>
        <row r="8338">
          <cell r="B8338">
            <v>4000000</v>
          </cell>
          <cell r="C8338">
            <v>40066</v>
          </cell>
          <cell r="F8338">
            <v>2783399.38</v>
          </cell>
          <cell r="G8338">
            <v>254661</v>
          </cell>
          <cell r="H8338">
            <v>44.54</v>
          </cell>
          <cell r="I8338">
            <v>0.44540000000000002</v>
          </cell>
          <cell r="J8338">
            <v>40101</v>
          </cell>
          <cell r="K8338">
            <v>40801</v>
          </cell>
          <cell r="L8338">
            <v>106200</v>
          </cell>
        </row>
        <row r="8339">
          <cell r="B8339">
            <v>6000000</v>
          </cell>
          <cell r="C8339">
            <v>40066</v>
          </cell>
          <cell r="F8339">
            <v>5760680.04</v>
          </cell>
          <cell r="G8339">
            <v>331674</v>
          </cell>
          <cell r="H8339">
            <v>51.88</v>
          </cell>
          <cell r="I8339">
            <v>0.51880000000000004</v>
          </cell>
          <cell r="J8339">
            <v>40101</v>
          </cell>
          <cell r="K8339">
            <v>41167</v>
          </cell>
          <cell r="L8339">
            <v>117000</v>
          </cell>
        </row>
        <row r="8340">
          <cell r="B8340">
            <v>5000000</v>
          </cell>
          <cell r="C8340">
            <v>40066</v>
          </cell>
          <cell r="F8340">
            <v>3467862.85</v>
          </cell>
          <cell r="G8340">
            <v>318326</v>
          </cell>
          <cell r="H8340">
            <v>44.54</v>
          </cell>
          <cell r="I8340">
            <v>0.44540000000000002</v>
          </cell>
          <cell r="J8340">
            <v>40101</v>
          </cell>
          <cell r="K8340">
            <v>40801</v>
          </cell>
          <cell r="L8340">
            <v>132750</v>
          </cell>
        </row>
        <row r="8341">
          <cell r="B8341">
            <v>13000000</v>
          </cell>
          <cell r="C8341">
            <v>40066</v>
          </cell>
          <cell r="F8341">
            <v>10567299</v>
          </cell>
          <cell r="G8341">
            <v>541809</v>
          </cell>
          <cell r="H8341">
            <v>28.58</v>
          </cell>
          <cell r="I8341">
            <v>0.2858</v>
          </cell>
          <cell r="J8341">
            <v>40101</v>
          </cell>
          <cell r="K8341">
            <v>41167</v>
          </cell>
          <cell r="L8341">
            <v>187200</v>
          </cell>
        </row>
        <row r="8342">
          <cell r="B8342">
            <v>20000000</v>
          </cell>
          <cell r="C8342">
            <v>40066</v>
          </cell>
          <cell r="F8342">
            <v>13629645.109999999</v>
          </cell>
          <cell r="G8342">
            <v>1181373</v>
          </cell>
          <cell r="H8342">
            <v>36.04</v>
          </cell>
          <cell r="I8342">
            <v>0.3604</v>
          </cell>
          <cell r="J8342">
            <v>40101</v>
          </cell>
          <cell r="K8342">
            <v>40801</v>
          </cell>
          <cell r="L8342">
            <v>531000</v>
          </cell>
        </row>
        <row r="8343">
          <cell r="B8343">
            <v>4900000</v>
          </cell>
          <cell r="C8343">
            <v>40066</v>
          </cell>
          <cell r="F8343">
            <v>960173.72</v>
          </cell>
          <cell r="G8343">
            <v>498974</v>
          </cell>
          <cell r="H8343">
            <v>38.729999999999997</v>
          </cell>
          <cell r="I8343">
            <v>0.38729999999999998</v>
          </cell>
          <cell r="J8343">
            <v>40101</v>
          </cell>
          <cell r="K8343">
            <v>40436</v>
          </cell>
          <cell r="L8343">
            <v>129850</v>
          </cell>
        </row>
        <row r="8344">
          <cell r="B8344">
            <v>18000000</v>
          </cell>
          <cell r="C8344">
            <v>40066</v>
          </cell>
          <cell r="D8344" t="str">
            <v>A</v>
          </cell>
          <cell r="E8344" t="str">
            <v>S</v>
          </cell>
          <cell r="F8344">
            <v>18863799.940000001</v>
          </cell>
          <cell r="G8344">
            <v>823956</v>
          </cell>
          <cell r="H8344">
            <v>35.950000000000003</v>
          </cell>
          <cell r="I8344">
            <v>0.35950000000000004</v>
          </cell>
          <cell r="J8344">
            <v>40101</v>
          </cell>
          <cell r="K8344">
            <v>41167</v>
          </cell>
          <cell r="L8344">
            <v>351000</v>
          </cell>
        </row>
        <row r="8345">
          <cell r="B8345">
            <v>3500000</v>
          </cell>
          <cell r="C8345">
            <v>40067</v>
          </cell>
          <cell r="F8345">
            <v>1848888.54</v>
          </cell>
          <cell r="G8345">
            <v>264444</v>
          </cell>
          <cell r="H8345">
            <v>41.5</v>
          </cell>
          <cell r="I8345">
            <v>0.41499999999999998</v>
          </cell>
          <cell r="J8345">
            <v>40101</v>
          </cell>
          <cell r="K8345">
            <v>40617</v>
          </cell>
          <cell r="L8345">
            <v>92750</v>
          </cell>
        </row>
        <row r="8346">
          <cell r="B8346">
            <v>7500000</v>
          </cell>
          <cell r="C8346">
            <v>40067</v>
          </cell>
          <cell r="F8346">
            <v>3968114.46</v>
          </cell>
          <cell r="G8346">
            <v>566665</v>
          </cell>
          <cell r="H8346">
            <v>41.5</v>
          </cell>
          <cell r="I8346">
            <v>0.41499999999999998</v>
          </cell>
          <cell r="J8346">
            <v>40101</v>
          </cell>
          <cell r="K8346">
            <v>40617</v>
          </cell>
          <cell r="L8346">
            <v>198750</v>
          </cell>
        </row>
        <row r="8347">
          <cell r="B8347">
            <v>4500000</v>
          </cell>
          <cell r="C8347">
            <v>40067</v>
          </cell>
          <cell r="F8347">
            <v>3124794.03</v>
          </cell>
          <cell r="G8347">
            <v>286493</v>
          </cell>
          <cell r="H8347">
            <v>44.54</v>
          </cell>
          <cell r="I8347">
            <v>0.44540000000000002</v>
          </cell>
          <cell r="J8347">
            <v>40101</v>
          </cell>
          <cell r="K8347">
            <v>40801</v>
          </cell>
          <cell r="L8347">
            <v>119475</v>
          </cell>
        </row>
        <row r="8348">
          <cell r="B8348">
            <v>15000000</v>
          </cell>
          <cell r="C8348">
            <v>40067</v>
          </cell>
          <cell r="F8348">
            <v>12357727.119999999</v>
          </cell>
          <cell r="G8348">
            <v>686630</v>
          </cell>
          <cell r="H8348">
            <v>35.950000000000003</v>
          </cell>
          <cell r="I8348">
            <v>0.35950000000000004</v>
          </cell>
          <cell r="J8348">
            <v>40101</v>
          </cell>
          <cell r="K8348">
            <v>41167</v>
          </cell>
          <cell r="L8348">
            <v>292500</v>
          </cell>
        </row>
        <row r="8349">
          <cell r="B8349">
            <v>6000000</v>
          </cell>
          <cell r="C8349">
            <v>40067</v>
          </cell>
          <cell r="D8349" t="str">
            <v>A</v>
          </cell>
          <cell r="E8349" t="str">
            <v>S</v>
          </cell>
          <cell r="F8349">
            <v>7076582.3799999999</v>
          </cell>
          <cell r="G8349">
            <v>331674</v>
          </cell>
          <cell r="H8349">
            <v>51.88</v>
          </cell>
          <cell r="I8349">
            <v>0.51880000000000004</v>
          </cell>
          <cell r="J8349">
            <v>40101</v>
          </cell>
          <cell r="K8349">
            <v>41167</v>
          </cell>
          <cell r="L8349">
            <v>117000</v>
          </cell>
        </row>
        <row r="8350">
          <cell r="B8350">
            <v>10400000</v>
          </cell>
          <cell r="C8350">
            <v>40067</v>
          </cell>
          <cell r="F8350">
            <v>8873400.4800000004</v>
          </cell>
          <cell r="G8350">
            <v>476064</v>
          </cell>
          <cell r="H8350">
            <v>35.950000000000003</v>
          </cell>
          <cell r="I8350">
            <v>0.35950000000000004</v>
          </cell>
          <cell r="J8350">
            <v>40101</v>
          </cell>
          <cell r="K8350">
            <v>41167</v>
          </cell>
          <cell r="L8350">
            <v>202800</v>
          </cell>
        </row>
        <row r="8351">
          <cell r="B8351">
            <v>18500000</v>
          </cell>
          <cell r="C8351">
            <v>40067</v>
          </cell>
          <cell r="D8351" t="str">
            <v>A</v>
          </cell>
          <cell r="E8351" t="str">
            <v>T</v>
          </cell>
          <cell r="F8351">
            <v>20305361.23</v>
          </cell>
          <cell r="G8351">
            <v>1092770</v>
          </cell>
          <cell r="H8351">
            <v>36.04</v>
          </cell>
          <cell r="I8351">
            <v>0.3604</v>
          </cell>
          <cell r="J8351">
            <v>40101</v>
          </cell>
          <cell r="K8351">
            <v>40801</v>
          </cell>
          <cell r="L8351">
            <v>491175</v>
          </cell>
        </row>
        <row r="8352">
          <cell r="B8352">
            <v>5000000</v>
          </cell>
          <cell r="C8352">
            <v>40067</v>
          </cell>
          <cell r="F8352">
            <v>3413430.33</v>
          </cell>
          <cell r="G8352">
            <v>318326</v>
          </cell>
          <cell r="H8352">
            <v>44.54</v>
          </cell>
          <cell r="I8352">
            <v>0.44540000000000002</v>
          </cell>
          <cell r="J8352">
            <v>40101</v>
          </cell>
          <cell r="K8352">
            <v>40801</v>
          </cell>
          <cell r="L8352">
            <v>132750</v>
          </cell>
        </row>
        <row r="8353">
          <cell r="B8353">
            <v>5000000</v>
          </cell>
          <cell r="C8353">
            <v>40067</v>
          </cell>
          <cell r="F8353">
            <v>3288468.21</v>
          </cell>
          <cell r="G8353">
            <v>277843</v>
          </cell>
          <cell r="H8353">
            <v>29.33</v>
          </cell>
          <cell r="I8353">
            <v>0.29330000000000001</v>
          </cell>
          <cell r="J8353">
            <v>40101</v>
          </cell>
          <cell r="K8353">
            <v>40801</v>
          </cell>
          <cell r="L8353">
            <v>82250</v>
          </cell>
        </row>
        <row r="8354">
          <cell r="B8354">
            <v>10000000</v>
          </cell>
          <cell r="C8354">
            <v>40067</v>
          </cell>
          <cell r="E8354" t="str">
            <v>Q</v>
          </cell>
          <cell r="F8354">
            <v>8039448.1500000004</v>
          </cell>
          <cell r="G8354">
            <v>636651</v>
          </cell>
          <cell r="H8354">
            <v>44.54</v>
          </cell>
          <cell r="I8354">
            <v>0.44540000000000002</v>
          </cell>
          <cell r="J8354">
            <v>40101</v>
          </cell>
          <cell r="K8354">
            <v>40801</v>
          </cell>
          <cell r="L8354">
            <v>265500</v>
          </cell>
        </row>
        <row r="8355">
          <cell r="B8355">
            <v>3900000</v>
          </cell>
          <cell r="C8355">
            <v>40067</v>
          </cell>
          <cell r="F8355">
            <v>956155.37</v>
          </cell>
          <cell r="G8355">
            <v>397142</v>
          </cell>
          <cell r="H8355">
            <v>38.729999999999997</v>
          </cell>
          <cell r="I8355">
            <v>0.38729999999999998</v>
          </cell>
          <cell r="J8355">
            <v>40101</v>
          </cell>
          <cell r="K8355">
            <v>40436</v>
          </cell>
          <cell r="L8355">
            <v>103350</v>
          </cell>
        </row>
        <row r="8356">
          <cell r="B8356">
            <v>6000000</v>
          </cell>
          <cell r="C8356">
            <v>40067</v>
          </cell>
          <cell r="D8356" t="str">
            <v>A</v>
          </cell>
          <cell r="E8356" t="str">
            <v>T</v>
          </cell>
          <cell r="F8356">
            <v>7349155.8399999999</v>
          </cell>
          <cell r="G8356">
            <v>381991</v>
          </cell>
          <cell r="H8356">
            <v>44.54</v>
          </cell>
          <cell r="I8356">
            <v>0.44540000000000002</v>
          </cell>
          <cell r="J8356">
            <v>40101</v>
          </cell>
          <cell r="K8356">
            <v>40801</v>
          </cell>
          <cell r="L8356">
            <v>159300</v>
          </cell>
        </row>
        <row r="8357">
          <cell r="B8357">
            <v>5000000</v>
          </cell>
          <cell r="C8357">
            <v>40067</v>
          </cell>
          <cell r="F8357">
            <v>3491750.1</v>
          </cell>
          <cell r="G8357">
            <v>318326</v>
          </cell>
          <cell r="H8357">
            <v>44.54</v>
          </cell>
          <cell r="I8357">
            <v>0.44540000000000002</v>
          </cell>
          <cell r="J8357">
            <v>40101</v>
          </cell>
          <cell r="K8357">
            <v>40801</v>
          </cell>
          <cell r="L8357">
            <v>132750</v>
          </cell>
        </row>
        <row r="8358">
          <cell r="B8358">
            <v>4000000</v>
          </cell>
          <cell r="C8358">
            <v>40067</v>
          </cell>
          <cell r="E8358" t="str">
            <v>Q</v>
          </cell>
          <cell r="F8358">
            <v>3514857.95</v>
          </cell>
          <cell r="G8358">
            <v>254661</v>
          </cell>
          <cell r="H8358">
            <v>44.54</v>
          </cell>
          <cell r="I8358">
            <v>0.44540000000000002</v>
          </cell>
          <cell r="J8358">
            <v>40101</v>
          </cell>
          <cell r="K8358">
            <v>40801</v>
          </cell>
          <cell r="L8358">
            <v>106200</v>
          </cell>
        </row>
        <row r="8359">
          <cell r="B8359">
            <v>14500000</v>
          </cell>
          <cell r="C8359">
            <v>40067</v>
          </cell>
          <cell r="F8359">
            <v>9800432.1600000001</v>
          </cell>
          <cell r="G8359">
            <v>856495</v>
          </cell>
          <cell r="H8359">
            <v>36.04</v>
          </cell>
          <cell r="I8359">
            <v>0.3604</v>
          </cell>
          <cell r="J8359">
            <v>40101</v>
          </cell>
          <cell r="K8359">
            <v>40801</v>
          </cell>
          <cell r="L8359">
            <v>384975</v>
          </cell>
        </row>
        <row r="8360">
          <cell r="B8360">
            <v>3000000</v>
          </cell>
          <cell r="C8360">
            <v>40067</v>
          </cell>
          <cell r="F8360">
            <v>605828.18000000005</v>
          </cell>
          <cell r="G8360">
            <v>305494</v>
          </cell>
          <cell r="H8360">
            <v>38.729999999999997</v>
          </cell>
          <cell r="I8360">
            <v>0.38729999999999998</v>
          </cell>
          <cell r="J8360">
            <v>40101</v>
          </cell>
          <cell r="K8360">
            <v>40436</v>
          </cell>
          <cell r="L8360">
            <v>79500</v>
          </cell>
        </row>
        <row r="8361">
          <cell r="B8361">
            <v>4000000</v>
          </cell>
          <cell r="C8361">
            <v>40067</v>
          </cell>
          <cell r="F8361">
            <v>2631948.42</v>
          </cell>
          <cell r="G8361">
            <v>222275</v>
          </cell>
          <cell r="H8361">
            <v>29.33</v>
          </cell>
          <cell r="I8361">
            <v>0.29330000000000001</v>
          </cell>
          <cell r="J8361">
            <v>40101</v>
          </cell>
          <cell r="K8361">
            <v>40801</v>
          </cell>
          <cell r="L8361">
            <v>65800</v>
          </cell>
        </row>
        <row r="8362">
          <cell r="B8362">
            <v>10000000</v>
          </cell>
          <cell r="C8362">
            <v>40067</v>
          </cell>
          <cell r="E8362" t="str">
            <v>Q</v>
          </cell>
          <cell r="F8362">
            <v>8422661.8100000005</v>
          </cell>
          <cell r="G8362">
            <v>636651</v>
          </cell>
          <cell r="H8362">
            <v>44.54</v>
          </cell>
          <cell r="I8362">
            <v>0.44540000000000002</v>
          </cell>
          <cell r="J8362">
            <v>40101</v>
          </cell>
          <cell r="K8362">
            <v>40801</v>
          </cell>
          <cell r="L8362">
            <v>265500</v>
          </cell>
        </row>
        <row r="8363">
          <cell r="B8363">
            <v>9000000</v>
          </cell>
          <cell r="C8363">
            <v>40067</v>
          </cell>
          <cell r="F8363">
            <v>4831884.88</v>
          </cell>
          <cell r="G8363">
            <v>679997</v>
          </cell>
          <cell r="H8363">
            <v>41.5</v>
          </cell>
          <cell r="I8363">
            <v>0.41499999999999998</v>
          </cell>
          <cell r="J8363">
            <v>40101</v>
          </cell>
          <cell r="K8363">
            <v>40617</v>
          </cell>
          <cell r="L8363">
            <v>238500</v>
          </cell>
        </row>
        <row r="8364">
          <cell r="B8364">
            <v>10000000</v>
          </cell>
          <cell r="C8364">
            <v>40067</v>
          </cell>
          <cell r="F8364">
            <v>2176974.34</v>
          </cell>
          <cell r="G8364">
            <v>1018313</v>
          </cell>
          <cell r="H8364">
            <v>38.729999999999997</v>
          </cell>
          <cell r="I8364">
            <v>0.38729999999999998</v>
          </cell>
          <cell r="J8364">
            <v>40101</v>
          </cell>
          <cell r="K8364">
            <v>40436</v>
          </cell>
          <cell r="L8364">
            <v>265000</v>
          </cell>
        </row>
        <row r="8365">
          <cell r="B8365">
            <v>10000000</v>
          </cell>
          <cell r="C8365">
            <v>40067</v>
          </cell>
          <cell r="E8365" t="str">
            <v>Q</v>
          </cell>
          <cell r="F8365">
            <v>9990075.6999999993</v>
          </cell>
          <cell r="G8365">
            <v>552789</v>
          </cell>
          <cell r="H8365">
            <v>51.88</v>
          </cell>
          <cell r="I8365">
            <v>0.51880000000000004</v>
          </cell>
          <cell r="J8365">
            <v>40101</v>
          </cell>
          <cell r="K8365">
            <v>41167</v>
          </cell>
          <cell r="L8365">
            <v>195000</v>
          </cell>
        </row>
        <row r="8366">
          <cell r="B8366">
            <v>4000000</v>
          </cell>
          <cell r="C8366">
            <v>40067</v>
          </cell>
          <cell r="F8366">
            <v>3215862.24</v>
          </cell>
          <cell r="G8366">
            <v>233338</v>
          </cell>
          <cell r="H8366">
            <v>48.86</v>
          </cell>
          <cell r="I8366">
            <v>0.48859999999999998</v>
          </cell>
          <cell r="J8366">
            <v>40101</v>
          </cell>
          <cell r="K8366">
            <v>40983</v>
          </cell>
          <cell r="L8366">
            <v>98000</v>
          </cell>
        </row>
        <row r="8367">
          <cell r="B8367">
            <v>7000000</v>
          </cell>
          <cell r="C8367">
            <v>40067</v>
          </cell>
          <cell r="F8367">
            <v>6452097.5099999998</v>
          </cell>
          <cell r="G8367">
            <v>386953</v>
          </cell>
          <cell r="H8367">
            <v>51.88</v>
          </cell>
          <cell r="I8367">
            <v>0.51880000000000004</v>
          </cell>
          <cell r="J8367">
            <v>40101</v>
          </cell>
          <cell r="K8367">
            <v>41167</v>
          </cell>
          <cell r="L8367">
            <v>136500</v>
          </cell>
        </row>
        <row r="8368">
          <cell r="B8368">
            <v>30000000</v>
          </cell>
          <cell r="C8368">
            <v>40067</v>
          </cell>
          <cell r="F8368">
            <v>25401333.41</v>
          </cell>
          <cell r="G8368">
            <v>1373260</v>
          </cell>
          <cell r="H8368">
            <v>35.950000000000003</v>
          </cell>
          <cell r="I8368">
            <v>0.35950000000000004</v>
          </cell>
          <cell r="J8368">
            <v>40101</v>
          </cell>
          <cell r="K8368">
            <v>41167</v>
          </cell>
          <cell r="L8368">
            <v>585000</v>
          </cell>
        </row>
        <row r="8369">
          <cell r="B8369">
            <v>4000000</v>
          </cell>
          <cell r="C8369">
            <v>40067</v>
          </cell>
          <cell r="E8369" t="str">
            <v>R</v>
          </cell>
          <cell r="F8369">
            <v>3231743.99</v>
          </cell>
          <cell r="G8369">
            <v>302221</v>
          </cell>
          <cell r="H8369">
            <v>41.5</v>
          </cell>
          <cell r="I8369">
            <v>0.41499999999999998</v>
          </cell>
          <cell r="J8369">
            <v>40101</v>
          </cell>
          <cell r="K8369">
            <v>40617</v>
          </cell>
          <cell r="L8369">
            <v>106000</v>
          </cell>
        </row>
        <row r="8370">
          <cell r="B8370">
            <v>6500000</v>
          </cell>
          <cell r="C8370">
            <v>40067</v>
          </cell>
          <cell r="F8370">
            <v>5715536.5300000003</v>
          </cell>
          <cell r="G8370">
            <v>359313</v>
          </cell>
          <cell r="H8370">
            <v>51.88</v>
          </cell>
          <cell r="I8370">
            <v>0.51880000000000004</v>
          </cell>
          <cell r="J8370">
            <v>40101</v>
          </cell>
          <cell r="K8370">
            <v>41167</v>
          </cell>
          <cell r="L8370">
            <v>126750</v>
          </cell>
        </row>
        <row r="8371">
          <cell r="B8371">
            <v>6000000</v>
          </cell>
          <cell r="C8371">
            <v>40067</v>
          </cell>
          <cell r="F8371">
            <v>3132416.95</v>
          </cell>
          <cell r="G8371">
            <v>453332</v>
          </cell>
          <cell r="H8371">
            <v>41.5</v>
          </cell>
          <cell r="I8371">
            <v>0.41499999999999998</v>
          </cell>
          <cell r="J8371">
            <v>40101</v>
          </cell>
          <cell r="K8371">
            <v>40617</v>
          </cell>
          <cell r="L8371">
            <v>159000</v>
          </cell>
        </row>
        <row r="8372">
          <cell r="B8372">
            <v>3500000</v>
          </cell>
          <cell r="C8372">
            <v>40067</v>
          </cell>
          <cell r="F8372">
            <v>1980954.01</v>
          </cell>
          <cell r="G8372">
            <v>264444</v>
          </cell>
          <cell r="H8372">
            <v>41.5</v>
          </cell>
          <cell r="I8372">
            <v>0.41499999999999998</v>
          </cell>
          <cell r="J8372">
            <v>40101</v>
          </cell>
          <cell r="K8372">
            <v>40617</v>
          </cell>
          <cell r="L8372">
            <v>92750</v>
          </cell>
        </row>
        <row r="8373">
          <cell r="B8373">
            <v>10000000</v>
          </cell>
          <cell r="C8373">
            <v>40067</v>
          </cell>
          <cell r="E8373" t="str">
            <v>P</v>
          </cell>
          <cell r="F8373">
            <v>9233517.4600000009</v>
          </cell>
          <cell r="G8373">
            <v>552789</v>
          </cell>
          <cell r="H8373">
            <v>51.88</v>
          </cell>
          <cell r="I8373">
            <v>0.51880000000000004</v>
          </cell>
          <cell r="J8373">
            <v>40101</v>
          </cell>
          <cell r="K8373">
            <v>41167</v>
          </cell>
          <cell r="L8373">
            <v>195000</v>
          </cell>
        </row>
        <row r="8374">
          <cell r="B8374">
            <v>6500000</v>
          </cell>
          <cell r="C8374">
            <v>40067</v>
          </cell>
          <cell r="E8374" t="str">
            <v>P</v>
          </cell>
          <cell r="F8374">
            <v>2314863.27</v>
          </cell>
          <cell r="G8374">
            <v>661904</v>
          </cell>
          <cell r="H8374">
            <v>38.729999999999997</v>
          </cell>
          <cell r="I8374">
            <v>0.38729999999999998</v>
          </cell>
          <cell r="J8374">
            <v>40101</v>
          </cell>
          <cell r="K8374">
            <v>40436</v>
          </cell>
          <cell r="L8374">
            <v>172250</v>
          </cell>
        </row>
        <row r="8375">
          <cell r="B8375">
            <v>12000000</v>
          </cell>
          <cell r="C8375">
            <v>40067</v>
          </cell>
          <cell r="D8375" t="str">
            <v>A</v>
          </cell>
          <cell r="E8375" t="str">
            <v>T</v>
          </cell>
          <cell r="F8375">
            <v>13369158.539999999</v>
          </cell>
          <cell r="G8375">
            <v>549304</v>
          </cell>
          <cell r="H8375">
            <v>35.950000000000003</v>
          </cell>
          <cell r="I8375">
            <v>0.35950000000000004</v>
          </cell>
          <cell r="J8375">
            <v>40101</v>
          </cell>
          <cell r="K8375">
            <v>41167</v>
          </cell>
          <cell r="L8375">
            <v>234000</v>
          </cell>
        </row>
        <row r="8376">
          <cell r="B8376">
            <v>8000000</v>
          </cell>
          <cell r="C8376">
            <v>40067</v>
          </cell>
          <cell r="D8376" t="str">
            <v>A</v>
          </cell>
          <cell r="E8376" t="str">
            <v>T</v>
          </cell>
          <cell r="F8376">
            <v>9020650.8300000001</v>
          </cell>
          <cell r="G8376">
            <v>509321</v>
          </cell>
          <cell r="H8376">
            <v>44.54</v>
          </cell>
          <cell r="I8376">
            <v>0.44540000000000002</v>
          </cell>
          <cell r="J8376">
            <v>40101</v>
          </cell>
          <cell r="K8376">
            <v>40801</v>
          </cell>
          <cell r="L8376">
            <v>212400</v>
          </cell>
        </row>
        <row r="8377">
          <cell r="B8377">
            <v>6000000</v>
          </cell>
          <cell r="C8377">
            <v>40067</v>
          </cell>
          <cell r="F8377">
            <v>5397506.6299999999</v>
          </cell>
          <cell r="G8377">
            <v>331674</v>
          </cell>
          <cell r="H8377">
            <v>51.88</v>
          </cell>
          <cell r="I8377">
            <v>0.51880000000000004</v>
          </cell>
          <cell r="J8377">
            <v>40101</v>
          </cell>
          <cell r="K8377">
            <v>41167</v>
          </cell>
          <cell r="L8377">
            <v>117000</v>
          </cell>
        </row>
        <row r="8378">
          <cell r="B8378">
            <v>42000000</v>
          </cell>
          <cell r="C8378">
            <v>40067</v>
          </cell>
          <cell r="F8378">
            <v>28510449.23</v>
          </cell>
          <cell r="G8378">
            <v>2480883</v>
          </cell>
          <cell r="H8378">
            <v>36.04</v>
          </cell>
          <cell r="I8378">
            <v>0.3604</v>
          </cell>
          <cell r="J8378">
            <v>40101</v>
          </cell>
          <cell r="K8378">
            <v>40801</v>
          </cell>
          <cell r="L8378">
            <v>1115100</v>
          </cell>
        </row>
        <row r="8379">
          <cell r="B8379">
            <v>23950000</v>
          </cell>
          <cell r="C8379">
            <v>40067</v>
          </cell>
          <cell r="F8379">
            <v>19368923.100000001</v>
          </cell>
          <cell r="G8379">
            <v>998178</v>
          </cell>
          <cell r="H8379">
            <v>28.58</v>
          </cell>
          <cell r="I8379">
            <v>0.2858</v>
          </cell>
          <cell r="J8379">
            <v>40101</v>
          </cell>
          <cell r="K8379">
            <v>41167</v>
          </cell>
          <cell r="L8379">
            <v>344880</v>
          </cell>
        </row>
        <row r="8380">
          <cell r="B8380">
            <v>30000000</v>
          </cell>
          <cell r="C8380">
            <v>40067</v>
          </cell>
          <cell r="F8380">
            <v>24265530.899999999</v>
          </cell>
          <cell r="G8380">
            <v>1250327</v>
          </cell>
          <cell r="H8380">
            <v>28.58</v>
          </cell>
          <cell r="I8380">
            <v>0.2858</v>
          </cell>
          <cell r="J8380">
            <v>40101</v>
          </cell>
          <cell r="K8380">
            <v>41167</v>
          </cell>
          <cell r="L8380">
            <v>432000</v>
          </cell>
        </row>
        <row r="8381">
          <cell r="B8381">
            <v>10500000</v>
          </cell>
          <cell r="C8381">
            <v>40067</v>
          </cell>
          <cell r="E8381" t="str">
            <v>P</v>
          </cell>
          <cell r="F8381">
            <v>8745115.7899999991</v>
          </cell>
          <cell r="G8381">
            <v>535876</v>
          </cell>
          <cell r="H8381">
            <v>36.03</v>
          </cell>
          <cell r="I8381">
            <v>0.36030000000000001</v>
          </cell>
          <cell r="J8381">
            <v>40101</v>
          </cell>
          <cell r="K8381">
            <v>40983</v>
          </cell>
          <cell r="L8381">
            <v>257250</v>
          </cell>
        </row>
        <row r="8382">
          <cell r="B8382">
            <v>34800000</v>
          </cell>
          <cell r="C8382">
            <v>40067</v>
          </cell>
          <cell r="F8382">
            <v>20906844.710000001</v>
          </cell>
          <cell r="G8382">
            <v>1933785</v>
          </cell>
          <cell r="H8382">
            <v>29.33</v>
          </cell>
          <cell r="I8382">
            <v>0.29330000000000001</v>
          </cell>
          <cell r="J8382">
            <v>40101</v>
          </cell>
          <cell r="K8382">
            <v>40801</v>
          </cell>
          <cell r="L8382">
            <v>572460</v>
          </cell>
        </row>
        <row r="8383">
          <cell r="B8383">
            <v>10500000</v>
          </cell>
          <cell r="C8383">
            <v>40067</v>
          </cell>
          <cell r="F8383">
            <v>7338008.29</v>
          </cell>
          <cell r="G8383">
            <v>620221</v>
          </cell>
          <cell r="H8383">
            <v>36.04</v>
          </cell>
          <cell r="I8383">
            <v>0.3604</v>
          </cell>
          <cell r="J8383">
            <v>40101</v>
          </cell>
          <cell r="K8383">
            <v>40801</v>
          </cell>
          <cell r="L8383">
            <v>278775</v>
          </cell>
        </row>
        <row r="8384">
          <cell r="B8384">
            <v>4300000</v>
          </cell>
          <cell r="C8384">
            <v>40067</v>
          </cell>
          <cell r="D8384" t="str">
            <v>A</v>
          </cell>
          <cell r="E8384" t="str">
            <v>S</v>
          </cell>
          <cell r="F8384">
            <v>4557904.46</v>
          </cell>
          <cell r="G8384">
            <v>273760</v>
          </cell>
          <cell r="H8384">
            <v>44.54</v>
          </cell>
          <cell r="I8384">
            <v>0.44540000000000002</v>
          </cell>
          <cell r="J8384">
            <v>40101</v>
          </cell>
          <cell r="K8384">
            <v>40801</v>
          </cell>
          <cell r="L8384">
            <v>114165</v>
          </cell>
        </row>
        <row r="8385">
          <cell r="B8385">
            <v>2500000</v>
          </cell>
          <cell r="C8385">
            <v>40067</v>
          </cell>
          <cell r="F8385">
            <v>490392.15</v>
          </cell>
          <cell r="G8385">
            <v>254579</v>
          </cell>
          <cell r="H8385">
            <v>38.729999999999997</v>
          </cell>
          <cell r="I8385">
            <v>0.38729999999999998</v>
          </cell>
          <cell r="J8385">
            <v>40101</v>
          </cell>
          <cell r="K8385">
            <v>40436</v>
          </cell>
          <cell r="L8385">
            <v>66250</v>
          </cell>
        </row>
        <row r="8386">
          <cell r="B8386">
            <v>10000000</v>
          </cell>
          <cell r="C8386">
            <v>40067</v>
          </cell>
          <cell r="F8386">
            <v>6523651.2800000003</v>
          </cell>
          <cell r="G8386">
            <v>555686</v>
          </cell>
          <cell r="H8386">
            <v>29.33</v>
          </cell>
          <cell r="I8386">
            <v>0.29330000000000001</v>
          </cell>
          <cell r="J8386">
            <v>40101</v>
          </cell>
          <cell r="K8386">
            <v>40801</v>
          </cell>
          <cell r="L8386">
            <v>164500</v>
          </cell>
        </row>
        <row r="8387">
          <cell r="B8387">
            <v>10500000</v>
          </cell>
          <cell r="C8387">
            <v>40067</v>
          </cell>
          <cell r="F8387">
            <v>7108671.5599999996</v>
          </cell>
          <cell r="G8387">
            <v>620221</v>
          </cell>
          <cell r="H8387">
            <v>36.04</v>
          </cell>
          <cell r="I8387">
            <v>0.3604</v>
          </cell>
          <cell r="J8387">
            <v>40101</v>
          </cell>
          <cell r="K8387">
            <v>40801</v>
          </cell>
          <cell r="L8387">
            <v>278775</v>
          </cell>
        </row>
        <row r="8388">
          <cell r="B8388">
            <v>30000000</v>
          </cell>
          <cell r="C8388">
            <v>40067</v>
          </cell>
          <cell r="F8388">
            <v>15555867.710000001</v>
          </cell>
          <cell r="G8388">
            <v>2182645</v>
          </cell>
          <cell r="H8388">
            <v>36.090000000000003</v>
          </cell>
          <cell r="I8388">
            <v>0.36090000000000005</v>
          </cell>
          <cell r="J8388">
            <v>40101</v>
          </cell>
          <cell r="K8388">
            <v>40617</v>
          </cell>
          <cell r="L8388">
            <v>795000</v>
          </cell>
        </row>
        <row r="8389">
          <cell r="B8389">
            <v>5400000</v>
          </cell>
          <cell r="C8389">
            <v>40067</v>
          </cell>
          <cell r="E8389" t="str">
            <v>P</v>
          </cell>
          <cell r="F8389">
            <v>4206776.9400000004</v>
          </cell>
          <cell r="G8389">
            <v>343792</v>
          </cell>
          <cell r="H8389">
            <v>44.54</v>
          </cell>
          <cell r="I8389">
            <v>0.44540000000000002</v>
          </cell>
          <cell r="J8389">
            <v>40101</v>
          </cell>
          <cell r="K8389">
            <v>40801</v>
          </cell>
          <cell r="L8389">
            <v>143370</v>
          </cell>
        </row>
        <row r="8390">
          <cell r="B8390">
            <v>11000000</v>
          </cell>
          <cell r="C8390">
            <v>40067</v>
          </cell>
          <cell r="F8390">
            <v>7255771.1600000001</v>
          </cell>
          <cell r="G8390">
            <v>649755</v>
          </cell>
          <cell r="H8390">
            <v>36.04</v>
          </cell>
          <cell r="I8390">
            <v>0.3604</v>
          </cell>
          <cell r="J8390">
            <v>40101</v>
          </cell>
          <cell r="K8390">
            <v>40801</v>
          </cell>
          <cell r="L8390">
            <v>292050</v>
          </cell>
        </row>
        <row r="8391">
          <cell r="B8391">
            <v>3500000</v>
          </cell>
          <cell r="C8391">
            <v>40067</v>
          </cell>
          <cell r="E8391" t="str">
            <v>Q</v>
          </cell>
          <cell r="F8391">
            <v>3089540.74</v>
          </cell>
          <cell r="G8391">
            <v>222828</v>
          </cell>
          <cell r="H8391">
            <v>44.54</v>
          </cell>
          <cell r="I8391">
            <v>0.44540000000000002</v>
          </cell>
          <cell r="J8391">
            <v>40101</v>
          </cell>
          <cell r="K8391">
            <v>40801</v>
          </cell>
          <cell r="L8391">
            <v>92925</v>
          </cell>
        </row>
        <row r="8392">
          <cell r="B8392">
            <v>3000000</v>
          </cell>
          <cell r="C8392">
            <v>40067</v>
          </cell>
          <cell r="F8392">
            <v>1336756.97</v>
          </cell>
          <cell r="G8392">
            <v>226666</v>
          </cell>
          <cell r="H8392">
            <v>41.5</v>
          </cell>
          <cell r="I8392">
            <v>0.41499999999999998</v>
          </cell>
          <cell r="J8392">
            <v>40101</v>
          </cell>
          <cell r="K8392">
            <v>40617</v>
          </cell>
          <cell r="L8392">
            <v>79500</v>
          </cell>
        </row>
        <row r="8393">
          <cell r="B8393">
            <v>4500000</v>
          </cell>
          <cell r="C8393">
            <v>40067</v>
          </cell>
          <cell r="F8393">
            <v>3859107.21</v>
          </cell>
          <cell r="G8393">
            <v>248756</v>
          </cell>
          <cell r="H8393">
            <v>51.88</v>
          </cell>
          <cell r="I8393">
            <v>0.51880000000000004</v>
          </cell>
          <cell r="J8393">
            <v>40101</v>
          </cell>
          <cell r="K8393">
            <v>41167</v>
          </cell>
          <cell r="L8393">
            <v>87750</v>
          </cell>
        </row>
        <row r="8394">
          <cell r="B8394">
            <v>3000000</v>
          </cell>
          <cell r="C8394">
            <v>40067</v>
          </cell>
          <cell r="D8394" t="str">
            <v>A</v>
          </cell>
          <cell r="E8394" t="str">
            <v>T</v>
          </cell>
          <cell r="F8394">
            <v>4234422.57</v>
          </cell>
          <cell r="G8394">
            <v>165837</v>
          </cell>
          <cell r="H8394">
            <v>51.88</v>
          </cell>
          <cell r="I8394">
            <v>0.51880000000000004</v>
          </cell>
          <cell r="J8394">
            <v>40101</v>
          </cell>
          <cell r="K8394">
            <v>41167</v>
          </cell>
          <cell r="L8394">
            <v>58500</v>
          </cell>
        </row>
        <row r="8395">
          <cell r="B8395">
            <v>4000000</v>
          </cell>
          <cell r="C8395">
            <v>40067</v>
          </cell>
          <cell r="F8395">
            <v>2045021.41</v>
          </cell>
          <cell r="G8395">
            <v>302221</v>
          </cell>
          <cell r="H8395">
            <v>41.5</v>
          </cell>
          <cell r="I8395">
            <v>0.41499999999999998</v>
          </cell>
          <cell r="J8395">
            <v>40101</v>
          </cell>
          <cell r="K8395">
            <v>40617</v>
          </cell>
          <cell r="L8395">
            <v>106000</v>
          </cell>
        </row>
        <row r="8396">
          <cell r="B8396">
            <v>12400000</v>
          </cell>
          <cell r="C8396">
            <v>40067</v>
          </cell>
          <cell r="F8396">
            <v>6463641.5700000003</v>
          </cell>
          <cell r="G8396">
            <v>902160</v>
          </cell>
          <cell r="H8396">
            <v>36.090000000000003</v>
          </cell>
          <cell r="I8396">
            <v>0.36090000000000005</v>
          </cell>
          <cell r="J8396">
            <v>40101</v>
          </cell>
          <cell r="K8396">
            <v>40617</v>
          </cell>
          <cell r="L8396">
            <v>328600</v>
          </cell>
        </row>
        <row r="8397">
          <cell r="B8397">
            <v>24000000</v>
          </cell>
          <cell r="C8397">
            <v>40067</v>
          </cell>
          <cell r="F8397">
            <v>19918359.350000001</v>
          </cell>
          <cell r="G8397">
            <v>1098608</v>
          </cell>
          <cell r="H8397">
            <v>35.950000000000003</v>
          </cell>
          <cell r="I8397">
            <v>0.35950000000000004</v>
          </cell>
          <cell r="J8397">
            <v>40101</v>
          </cell>
          <cell r="K8397">
            <v>41167</v>
          </cell>
          <cell r="L8397">
            <v>468000</v>
          </cell>
        </row>
        <row r="8398">
          <cell r="B8398">
            <v>8000000</v>
          </cell>
          <cell r="C8398">
            <v>40067</v>
          </cell>
          <cell r="F8398">
            <v>5406479.6900000004</v>
          </cell>
          <cell r="G8398">
            <v>509321</v>
          </cell>
          <cell r="H8398">
            <v>44.54</v>
          </cell>
          <cell r="I8398">
            <v>0.44540000000000002</v>
          </cell>
          <cell r="J8398">
            <v>40101</v>
          </cell>
          <cell r="K8398">
            <v>40801</v>
          </cell>
          <cell r="L8398">
            <v>212400</v>
          </cell>
        </row>
        <row r="8399">
          <cell r="B8399">
            <v>5000000</v>
          </cell>
          <cell r="C8399">
            <v>40067</v>
          </cell>
          <cell r="F8399">
            <v>3475508.16</v>
          </cell>
          <cell r="G8399">
            <v>318326</v>
          </cell>
          <cell r="H8399">
            <v>44.54</v>
          </cell>
          <cell r="I8399">
            <v>0.44540000000000002</v>
          </cell>
          <cell r="J8399">
            <v>40101</v>
          </cell>
          <cell r="K8399">
            <v>40801</v>
          </cell>
          <cell r="L8399">
            <v>132750</v>
          </cell>
        </row>
        <row r="8400">
          <cell r="B8400">
            <v>3000000</v>
          </cell>
          <cell r="C8400">
            <v>40067</v>
          </cell>
          <cell r="F8400">
            <v>1990337.28</v>
          </cell>
          <cell r="G8400">
            <v>190996</v>
          </cell>
          <cell r="H8400">
            <v>44.54</v>
          </cell>
          <cell r="I8400">
            <v>0.44540000000000002</v>
          </cell>
          <cell r="J8400">
            <v>40101</v>
          </cell>
          <cell r="K8400">
            <v>40801</v>
          </cell>
          <cell r="L8400">
            <v>79650</v>
          </cell>
        </row>
        <row r="8401">
          <cell r="B8401">
            <v>5000000</v>
          </cell>
          <cell r="C8401">
            <v>40067</v>
          </cell>
          <cell r="F8401">
            <v>3668863.39</v>
          </cell>
          <cell r="G8401">
            <v>318326</v>
          </cell>
          <cell r="H8401">
            <v>44.54</v>
          </cell>
          <cell r="I8401">
            <v>0.44540000000000002</v>
          </cell>
          <cell r="J8401">
            <v>40101</v>
          </cell>
          <cell r="K8401">
            <v>40801</v>
          </cell>
          <cell r="L8401">
            <v>132750</v>
          </cell>
        </row>
        <row r="8402">
          <cell r="B8402">
            <v>18000000</v>
          </cell>
          <cell r="C8402">
            <v>40070</v>
          </cell>
          <cell r="F8402">
            <v>14682798.109999999</v>
          </cell>
          <cell r="G8402">
            <v>918644</v>
          </cell>
          <cell r="H8402">
            <v>36.03</v>
          </cell>
          <cell r="I8402">
            <v>0.36030000000000001</v>
          </cell>
          <cell r="J8402">
            <v>40109</v>
          </cell>
          <cell r="K8402">
            <v>40991</v>
          </cell>
          <cell r="L8402">
            <v>441000</v>
          </cell>
        </row>
        <row r="8403">
          <cell r="B8403">
            <v>3000000</v>
          </cell>
          <cell r="C8403">
            <v>40070</v>
          </cell>
          <cell r="D8403" t="str">
            <v>A</v>
          </cell>
          <cell r="E8403" t="str">
            <v>T</v>
          </cell>
          <cell r="F8403">
            <v>3678206.54</v>
          </cell>
          <cell r="G8403">
            <v>226666</v>
          </cell>
          <cell r="H8403">
            <v>41.5</v>
          </cell>
          <cell r="I8403">
            <v>0.41499999999999998</v>
          </cell>
          <cell r="J8403">
            <v>40109</v>
          </cell>
          <cell r="K8403">
            <v>40625</v>
          </cell>
          <cell r="L8403">
            <v>79500</v>
          </cell>
        </row>
        <row r="8404">
          <cell r="B8404">
            <v>14500000</v>
          </cell>
          <cell r="C8404">
            <v>40070</v>
          </cell>
          <cell r="F8404">
            <v>11744013.73</v>
          </cell>
          <cell r="G8404">
            <v>663743</v>
          </cell>
          <cell r="H8404">
            <v>35.950000000000003</v>
          </cell>
          <cell r="I8404">
            <v>0.35950000000000004</v>
          </cell>
          <cell r="J8404">
            <v>40109</v>
          </cell>
          <cell r="K8404">
            <v>41175</v>
          </cell>
          <cell r="L8404">
            <v>282750</v>
          </cell>
        </row>
        <row r="8405">
          <cell r="B8405">
            <v>10250000</v>
          </cell>
          <cell r="C8405">
            <v>40070</v>
          </cell>
          <cell r="F8405">
            <v>6347555.9699999997</v>
          </cell>
          <cell r="G8405">
            <v>605454</v>
          </cell>
          <cell r="H8405">
            <v>36.04</v>
          </cell>
          <cell r="I8405">
            <v>0.3604</v>
          </cell>
          <cell r="J8405">
            <v>40109</v>
          </cell>
          <cell r="K8405">
            <v>40809</v>
          </cell>
          <cell r="L8405">
            <v>272137</v>
          </cell>
        </row>
        <row r="8406">
          <cell r="B8406">
            <v>6000000</v>
          </cell>
          <cell r="C8406">
            <v>40070</v>
          </cell>
          <cell r="E8406" t="str">
            <v>Q</v>
          </cell>
          <cell r="F8406">
            <v>5873656.3399999999</v>
          </cell>
          <cell r="G8406">
            <v>381991</v>
          </cell>
          <cell r="H8406">
            <v>44.54</v>
          </cell>
          <cell r="I8406">
            <v>0.44540000000000002</v>
          </cell>
          <cell r="J8406">
            <v>40109</v>
          </cell>
          <cell r="K8406">
            <v>40809</v>
          </cell>
          <cell r="L8406">
            <v>159300</v>
          </cell>
        </row>
        <row r="8407">
          <cell r="B8407">
            <v>14500000</v>
          </cell>
          <cell r="C8407">
            <v>40070</v>
          </cell>
          <cell r="F8407">
            <v>9649197.8000000007</v>
          </cell>
          <cell r="G8407">
            <v>856495</v>
          </cell>
          <cell r="H8407">
            <v>36.04</v>
          </cell>
          <cell r="I8407">
            <v>0.3604</v>
          </cell>
          <cell r="J8407">
            <v>40109</v>
          </cell>
          <cell r="K8407">
            <v>40809</v>
          </cell>
          <cell r="L8407">
            <v>384975</v>
          </cell>
        </row>
        <row r="8408">
          <cell r="B8408">
            <v>20000000</v>
          </cell>
          <cell r="C8408">
            <v>40070</v>
          </cell>
          <cell r="F8408">
            <v>15865819.050000001</v>
          </cell>
          <cell r="G8408">
            <v>833552</v>
          </cell>
          <cell r="H8408">
            <v>28.58</v>
          </cell>
          <cell r="I8408">
            <v>0.2858</v>
          </cell>
          <cell r="J8408">
            <v>40109</v>
          </cell>
          <cell r="K8408">
            <v>41175</v>
          </cell>
          <cell r="L8408">
            <v>288000</v>
          </cell>
        </row>
        <row r="8409">
          <cell r="B8409">
            <v>5000000</v>
          </cell>
          <cell r="C8409">
            <v>40070</v>
          </cell>
          <cell r="E8409" t="str">
            <v>R</v>
          </cell>
          <cell r="F8409">
            <v>3060227.62</v>
          </cell>
          <cell r="G8409">
            <v>509157</v>
          </cell>
          <cell r="H8409">
            <v>38.729999999999997</v>
          </cell>
          <cell r="I8409">
            <v>0.38729999999999998</v>
          </cell>
          <cell r="J8409">
            <v>40109</v>
          </cell>
          <cell r="K8409">
            <v>40444</v>
          </cell>
          <cell r="L8409">
            <v>132500</v>
          </cell>
        </row>
        <row r="8410">
          <cell r="B8410">
            <v>10000000</v>
          </cell>
          <cell r="C8410">
            <v>40070</v>
          </cell>
          <cell r="F8410">
            <v>6798152.5</v>
          </cell>
          <cell r="G8410">
            <v>636651</v>
          </cell>
          <cell r="H8410">
            <v>44.54</v>
          </cell>
          <cell r="I8410">
            <v>0.44540000000000002</v>
          </cell>
          <cell r="J8410">
            <v>40109</v>
          </cell>
          <cell r="K8410">
            <v>40809</v>
          </cell>
          <cell r="L8410">
            <v>265500</v>
          </cell>
        </row>
        <row r="8411">
          <cell r="B8411">
            <v>5000000</v>
          </cell>
          <cell r="C8411">
            <v>40070</v>
          </cell>
          <cell r="F8411">
            <v>4165057.07</v>
          </cell>
          <cell r="G8411">
            <v>277843</v>
          </cell>
          <cell r="H8411">
            <v>29.33</v>
          </cell>
          <cell r="I8411">
            <v>0.29330000000000001</v>
          </cell>
          <cell r="J8411">
            <v>40109</v>
          </cell>
          <cell r="K8411">
            <v>40809</v>
          </cell>
          <cell r="L8411">
            <v>82250</v>
          </cell>
        </row>
        <row r="8412">
          <cell r="B8412">
            <v>10000000</v>
          </cell>
          <cell r="C8412">
            <v>40070</v>
          </cell>
          <cell r="F8412">
            <v>6937490.0199999996</v>
          </cell>
          <cell r="G8412">
            <v>636651</v>
          </cell>
          <cell r="H8412">
            <v>44.54</v>
          </cell>
          <cell r="I8412">
            <v>0.44540000000000002</v>
          </cell>
          <cell r="J8412">
            <v>40109</v>
          </cell>
          <cell r="K8412">
            <v>40809</v>
          </cell>
          <cell r="L8412">
            <v>265500</v>
          </cell>
        </row>
        <row r="8413">
          <cell r="B8413">
            <v>6000000</v>
          </cell>
          <cell r="C8413">
            <v>40070</v>
          </cell>
          <cell r="F8413">
            <v>4400423.78</v>
          </cell>
          <cell r="G8413">
            <v>381991</v>
          </cell>
          <cell r="H8413">
            <v>44.54</v>
          </cell>
          <cell r="I8413">
            <v>0.44540000000000002</v>
          </cell>
          <cell r="J8413">
            <v>40109</v>
          </cell>
          <cell r="K8413">
            <v>40809</v>
          </cell>
          <cell r="L8413">
            <v>159300</v>
          </cell>
        </row>
        <row r="8414">
          <cell r="B8414">
            <v>7200000</v>
          </cell>
          <cell r="C8414">
            <v>40070</v>
          </cell>
          <cell r="D8414" t="str">
            <v>A</v>
          </cell>
          <cell r="E8414" t="str">
            <v>T</v>
          </cell>
          <cell r="F8414">
            <v>8397051.0700000003</v>
          </cell>
          <cell r="G8414">
            <v>458389</v>
          </cell>
          <cell r="H8414">
            <v>44.54</v>
          </cell>
          <cell r="I8414">
            <v>0.44540000000000002</v>
          </cell>
          <cell r="J8414">
            <v>40109</v>
          </cell>
          <cell r="K8414">
            <v>40809</v>
          </cell>
          <cell r="L8414">
            <v>191160</v>
          </cell>
        </row>
        <row r="8415">
          <cell r="B8415">
            <v>5000000</v>
          </cell>
          <cell r="C8415">
            <v>40070</v>
          </cell>
          <cell r="F8415">
            <v>3853939.3</v>
          </cell>
          <cell r="G8415">
            <v>291672</v>
          </cell>
          <cell r="H8415">
            <v>48.86</v>
          </cell>
          <cell r="I8415">
            <v>0.48859999999999998</v>
          </cell>
          <cell r="J8415">
            <v>40109</v>
          </cell>
          <cell r="K8415">
            <v>40991</v>
          </cell>
          <cell r="L8415">
            <v>122500</v>
          </cell>
        </row>
        <row r="8416">
          <cell r="B8416">
            <v>9000000</v>
          </cell>
          <cell r="C8416">
            <v>40070</v>
          </cell>
          <cell r="F8416">
            <v>6112979.6600000001</v>
          </cell>
          <cell r="G8416">
            <v>572986</v>
          </cell>
          <cell r="H8416">
            <v>44.54</v>
          </cell>
          <cell r="I8416">
            <v>0.44540000000000002</v>
          </cell>
          <cell r="J8416">
            <v>40109</v>
          </cell>
          <cell r="K8416">
            <v>40809</v>
          </cell>
          <cell r="L8416">
            <v>238950</v>
          </cell>
        </row>
        <row r="8417">
          <cell r="B8417">
            <v>6000000</v>
          </cell>
          <cell r="C8417">
            <v>40070</v>
          </cell>
          <cell r="E8417" t="str">
            <v>P</v>
          </cell>
          <cell r="F8417">
            <v>3085502.15</v>
          </cell>
          <cell r="G8417">
            <v>610988</v>
          </cell>
          <cell r="H8417">
            <v>38.729999999999997</v>
          </cell>
          <cell r="I8417">
            <v>0.38729999999999998</v>
          </cell>
          <cell r="J8417">
            <v>40109</v>
          </cell>
          <cell r="K8417">
            <v>40444</v>
          </cell>
          <cell r="L8417">
            <v>159000</v>
          </cell>
        </row>
        <row r="8418">
          <cell r="B8418">
            <v>2000000</v>
          </cell>
          <cell r="C8418">
            <v>40070</v>
          </cell>
          <cell r="F8418">
            <v>286694.19</v>
          </cell>
          <cell r="G8418">
            <v>203663</v>
          </cell>
          <cell r="H8418">
            <v>38.729999999999997</v>
          </cell>
          <cell r="I8418">
            <v>0.38729999999999998</v>
          </cell>
          <cell r="J8418">
            <v>40109</v>
          </cell>
          <cell r="K8418">
            <v>40444</v>
          </cell>
          <cell r="L8418">
            <v>53000</v>
          </cell>
        </row>
        <row r="8419">
          <cell r="B8419">
            <v>5000000</v>
          </cell>
          <cell r="C8419">
            <v>40070</v>
          </cell>
          <cell r="F8419">
            <v>411360.64</v>
          </cell>
          <cell r="G8419">
            <v>509157</v>
          </cell>
          <cell r="H8419">
            <v>38.729999999999997</v>
          </cell>
          <cell r="I8419">
            <v>0.38729999999999998</v>
          </cell>
          <cell r="J8419">
            <v>40109</v>
          </cell>
          <cell r="K8419">
            <v>40444</v>
          </cell>
          <cell r="L8419">
            <v>132500</v>
          </cell>
        </row>
        <row r="8420">
          <cell r="B8420">
            <v>18000000</v>
          </cell>
          <cell r="C8420">
            <v>40070</v>
          </cell>
          <cell r="F8420">
            <v>12017249.17</v>
          </cell>
          <cell r="G8420">
            <v>1063236</v>
          </cell>
          <cell r="H8420">
            <v>36.04</v>
          </cell>
          <cell r="I8420">
            <v>0.3604</v>
          </cell>
          <cell r="J8420">
            <v>40109</v>
          </cell>
          <cell r="K8420">
            <v>40809</v>
          </cell>
          <cell r="L8420">
            <v>477900</v>
          </cell>
        </row>
        <row r="8421">
          <cell r="B8421">
            <v>15000000</v>
          </cell>
          <cell r="C8421">
            <v>40070</v>
          </cell>
          <cell r="F8421">
            <v>12060296.140000001</v>
          </cell>
          <cell r="G8421">
            <v>686630</v>
          </cell>
          <cell r="H8421">
            <v>35.950000000000003</v>
          </cell>
          <cell r="I8421">
            <v>0.35950000000000004</v>
          </cell>
          <cell r="J8421">
            <v>40109</v>
          </cell>
          <cell r="K8421">
            <v>41175</v>
          </cell>
          <cell r="L8421">
            <v>292500</v>
          </cell>
        </row>
        <row r="8422">
          <cell r="B8422">
            <v>15000000</v>
          </cell>
          <cell r="C8422">
            <v>40070</v>
          </cell>
          <cell r="E8422" t="str">
            <v>P</v>
          </cell>
          <cell r="F8422">
            <v>6245132.0199999996</v>
          </cell>
          <cell r="G8422">
            <v>1506482</v>
          </cell>
          <cell r="H8422">
            <v>35.94</v>
          </cell>
          <cell r="I8422">
            <v>0.3594</v>
          </cell>
          <cell r="J8422">
            <v>40109</v>
          </cell>
          <cell r="K8422">
            <v>40444</v>
          </cell>
          <cell r="L8422">
            <v>397500</v>
          </cell>
        </row>
        <row r="8423">
          <cell r="B8423">
            <v>2000000</v>
          </cell>
          <cell r="C8423">
            <v>40070</v>
          </cell>
          <cell r="D8423" t="str">
            <v>A</v>
          </cell>
          <cell r="E8423" t="str">
            <v>T</v>
          </cell>
          <cell r="F8423">
            <v>2602092.64</v>
          </cell>
          <cell r="G8423">
            <v>203663</v>
          </cell>
          <cell r="H8423">
            <v>38.729999999999997</v>
          </cell>
          <cell r="I8423">
            <v>0.38729999999999998</v>
          </cell>
          <cell r="J8423">
            <v>40109</v>
          </cell>
          <cell r="K8423">
            <v>40444</v>
          </cell>
          <cell r="L8423">
            <v>53000</v>
          </cell>
        </row>
        <row r="8424">
          <cell r="B8424">
            <v>14500000</v>
          </cell>
          <cell r="C8424">
            <v>40070</v>
          </cell>
          <cell r="E8424" t="str">
            <v>P</v>
          </cell>
          <cell r="F8424">
            <v>11452127.51</v>
          </cell>
          <cell r="G8424">
            <v>856495</v>
          </cell>
          <cell r="H8424">
            <v>36.04</v>
          </cell>
          <cell r="I8424">
            <v>0.3604</v>
          </cell>
          <cell r="J8424">
            <v>40109</v>
          </cell>
          <cell r="K8424">
            <v>40809</v>
          </cell>
          <cell r="L8424">
            <v>384975</v>
          </cell>
        </row>
        <row r="8425">
          <cell r="B8425">
            <v>11000000</v>
          </cell>
          <cell r="C8425">
            <v>40070</v>
          </cell>
          <cell r="F8425">
            <v>9384566</v>
          </cell>
          <cell r="G8425">
            <v>503529</v>
          </cell>
          <cell r="H8425">
            <v>35.950000000000003</v>
          </cell>
          <cell r="I8425">
            <v>0.35950000000000004</v>
          </cell>
          <cell r="J8425">
            <v>40109</v>
          </cell>
          <cell r="K8425">
            <v>41175</v>
          </cell>
          <cell r="L8425">
            <v>214500</v>
          </cell>
        </row>
        <row r="8426">
          <cell r="B8426">
            <v>12000000</v>
          </cell>
          <cell r="C8426">
            <v>40070</v>
          </cell>
          <cell r="E8426" t="str">
            <v>P</v>
          </cell>
          <cell r="F8426">
            <v>11161716.300000001</v>
          </cell>
          <cell r="G8426">
            <v>549304</v>
          </cell>
          <cell r="H8426">
            <v>35.950000000000003</v>
          </cell>
          <cell r="I8426">
            <v>0.35950000000000004</v>
          </cell>
          <cell r="J8426">
            <v>40109</v>
          </cell>
          <cell r="K8426">
            <v>41175</v>
          </cell>
          <cell r="L8426">
            <v>234000</v>
          </cell>
        </row>
        <row r="8427">
          <cell r="B8427">
            <v>10500000</v>
          </cell>
          <cell r="C8427">
            <v>40070</v>
          </cell>
          <cell r="F8427">
            <v>7166837.4199999999</v>
          </cell>
          <cell r="G8427">
            <v>620221</v>
          </cell>
          <cell r="H8427">
            <v>36.04</v>
          </cell>
          <cell r="I8427">
            <v>0.3604</v>
          </cell>
          <cell r="J8427">
            <v>40109</v>
          </cell>
          <cell r="K8427">
            <v>40809</v>
          </cell>
          <cell r="L8427">
            <v>278775</v>
          </cell>
        </row>
        <row r="8428">
          <cell r="B8428">
            <v>4500000</v>
          </cell>
          <cell r="C8428">
            <v>40070</v>
          </cell>
          <cell r="F8428">
            <v>2944466.87</v>
          </cell>
          <cell r="G8428">
            <v>286493</v>
          </cell>
          <cell r="H8428">
            <v>44.54</v>
          </cell>
          <cell r="I8428">
            <v>0.44540000000000002</v>
          </cell>
          <cell r="J8428">
            <v>40109</v>
          </cell>
          <cell r="K8428">
            <v>40809</v>
          </cell>
          <cell r="L8428">
            <v>119475</v>
          </cell>
        </row>
        <row r="8429">
          <cell r="B8429">
            <v>2500000</v>
          </cell>
          <cell r="C8429">
            <v>40070</v>
          </cell>
          <cell r="E8429" t="str">
            <v>P</v>
          </cell>
          <cell r="F8429">
            <v>1175567.55</v>
          </cell>
          <cell r="G8429">
            <v>254579</v>
          </cell>
          <cell r="H8429">
            <v>38.729999999999997</v>
          </cell>
          <cell r="I8429">
            <v>0.38729999999999998</v>
          </cell>
          <cell r="J8429">
            <v>40109</v>
          </cell>
          <cell r="K8429">
            <v>40444</v>
          </cell>
          <cell r="L8429">
            <v>66250</v>
          </cell>
        </row>
        <row r="8430">
          <cell r="B8430">
            <v>50000000</v>
          </cell>
          <cell r="C8430">
            <v>40070</v>
          </cell>
          <cell r="F8430">
            <v>33171644.52</v>
          </cell>
          <cell r="G8430">
            <v>2953432</v>
          </cell>
          <cell r="H8430">
            <v>36.04</v>
          </cell>
          <cell r="I8430">
            <v>0.3604</v>
          </cell>
          <cell r="J8430">
            <v>40109</v>
          </cell>
          <cell r="K8430">
            <v>40809</v>
          </cell>
          <cell r="L8430">
            <v>1327500</v>
          </cell>
        </row>
        <row r="8431">
          <cell r="B8431">
            <v>11000000</v>
          </cell>
          <cell r="C8431">
            <v>40070</v>
          </cell>
          <cell r="F8431">
            <v>8935394.8300000001</v>
          </cell>
          <cell r="G8431">
            <v>503529</v>
          </cell>
          <cell r="H8431">
            <v>35.950000000000003</v>
          </cell>
          <cell r="I8431">
            <v>0.35950000000000004</v>
          </cell>
          <cell r="J8431">
            <v>40109</v>
          </cell>
          <cell r="K8431">
            <v>41175</v>
          </cell>
          <cell r="L8431">
            <v>214500</v>
          </cell>
        </row>
        <row r="8432">
          <cell r="B8432">
            <v>10000000</v>
          </cell>
          <cell r="C8432">
            <v>40070</v>
          </cell>
          <cell r="D8432" t="str">
            <v>A</v>
          </cell>
          <cell r="E8432" t="str">
            <v>T</v>
          </cell>
          <cell r="F8432">
            <v>12494723.76</v>
          </cell>
          <cell r="G8432">
            <v>552789</v>
          </cell>
          <cell r="H8432">
            <v>51.88</v>
          </cell>
          <cell r="I8432">
            <v>0.51880000000000004</v>
          </cell>
          <cell r="J8432">
            <v>40109</v>
          </cell>
          <cell r="K8432">
            <v>41175</v>
          </cell>
          <cell r="L8432">
            <v>195000</v>
          </cell>
        </row>
        <row r="8433">
          <cell r="B8433">
            <v>10000000</v>
          </cell>
          <cell r="C8433">
            <v>40070</v>
          </cell>
          <cell r="F8433">
            <v>7797560.2199999997</v>
          </cell>
          <cell r="G8433">
            <v>416776</v>
          </cell>
          <cell r="H8433">
            <v>28.58</v>
          </cell>
          <cell r="I8433">
            <v>0.2858</v>
          </cell>
          <cell r="J8433">
            <v>40109</v>
          </cell>
          <cell r="K8433">
            <v>41175</v>
          </cell>
          <cell r="L8433">
            <v>144000</v>
          </cell>
        </row>
        <row r="8434">
          <cell r="B8434">
            <v>13000000</v>
          </cell>
          <cell r="C8434">
            <v>40070</v>
          </cell>
          <cell r="F8434">
            <v>8604330.5399999991</v>
          </cell>
          <cell r="G8434">
            <v>767893</v>
          </cell>
          <cell r="H8434">
            <v>36.04</v>
          </cell>
          <cell r="I8434">
            <v>0.3604</v>
          </cell>
          <cell r="J8434">
            <v>40109</v>
          </cell>
          <cell r="K8434">
            <v>40809</v>
          </cell>
          <cell r="L8434">
            <v>345150</v>
          </cell>
        </row>
        <row r="8435">
          <cell r="B8435">
            <v>16200000</v>
          </cell>
          <cell r="C8435">
            <v>40070</v>
          </cell>
          <cell r="F8435">
            <v>13143129.630000001</v>
          </cell>
          <cell r="G8435">
            <v>741561</v>
          </cell>
          <cell r="H8435">
            <v>35.950000000000003</v>
          </cell>
          <cell r="I8435">
            <v>0.35950000000000004</v>
          </cell>
          <cell r="J8435">
            <v>40109</v>
          </cell>
          <cell r="K8435">
            <v>41175</v>
          </cell>
          <cell r="L8435">
            <v>315900</v>
          </cell>
        </row>
        <row r="8436">
          <cell r="B8436">
            <v>10400000</v>
          </cell>
          <cell r="C8436">
            <v>40070</v>
          </cell>
          <cell r="F8436">
            <v>6953942.5599999996</v>
          </cell>
          <cell r="G8436">
            <v>614314</v>
          </cell>
          <cell r="H8436">
            <v>36.04</v>
          </cell>
          <cell r="I8436">
            <v>0.3604</v>
          </cell>
          <cell r="J8436">
            <v>40109</v>
          </cell>
          <cell r="K8436">
            <v>40809</v>
          </cell>
          <cell r="L8436">
            <v>276120</v>
          </cell>
        </row>
        <row r="8437">
          <cell r="B8437">
            <v>10500000</v>
          </cell>
          <cell r="C8437">
            <v>40070</v>
          </cell>
          <cell r="F8437">
            <v>6962806.4500000002</v>
          </cell>
          <cell r="G8437">
            <v>620221</v>
          </cell>
          <cell r="H8437">
            <v>36.04</v>
          </cell>
          <cell r="I8437">
            <v>0.3604</v>
          </cell>
          <cell r="J8437">
            <v>40109</v>
          </cell>
          <cell r="K8437">
            <v>40809</v>
          </cell>
          <cell r="L8437">
            <v>278775</v>
          </cell>
        </row>
        <row r="8438">
          <cell r="B8438">
            <v>6500000</v>
          </cell>
          <cell r="C8438">
            <v>40070</v>
          </cell>
          <cell r="F8438">
            <v>4424393.1500000004</v>
          </cell>
          <cell r="G8438">
            <v>413824</v>
          </cell>
          <cell r="H8438">
            <v>44.54</v>
          </cell>
          <cell r="I8438">
            <v>0.44540000000000002</v>
          </cell>
          <cell r="J8438">
            <v>40109</v>
          </cell>
          <cell r="K8438">
            <v>40809</v>
          </cell>
          <cell r="L8438">
            <v>172575</v>
          </cell>
        </row>
        <row r="8439">
          <cell r="B8439">
            <v>7500000</v>
          </cell>
          <cell r="C8439">
            <v>40070</v>
          </cell>
          <cell r="E8439" t="str">
            <v>P</v>
          </cell>
          <cell r="F8439">
            <v>6430438.3600000003</v>
          </cell>
          <cell r="G8439">
            <v>477489</v>
          </cell>
          <cell r="H8439">
            <v>44.54</v>
          </cell>
          <cell r="I8439">
            <v>0.44540000000000002</v>
          </cell>
          <cell r="J8439">
            <v>40109</v>
          </cell>
          <cell r="K8439">
            <v>40809</v>
          </cell>
          <cell r="L8439">
            <v>199125</v>
          </cell>
        </row>
        <row r="8440">
          <cell r="B8440">
            <v>4500000</v>
          </cell>
          <cell r="C8440">
            <v>40070</v>
          </cell>
          <cell r="E8440" t="str">
            <v>P</v>
          </cell>
          <cell r="F8440">
            <v>3938187.85</v>
          </cell>
          <cell r="G8440">
            <v>286493</v>
          </cell>
          <cell r="H8440">
            <v>44.54</v>
          </cell>
          <cell r="I8440">
            <v>0.44540000000000002</v>
          </cell>
          <cell r="J8440">
            <v>40109</v>
          </cell>
          <cell r="K8440">
            <v>40809</v>
          </cell>
          <cell r="L8440">
            <v>119475</v>
          </cell>
        </row>
        <row r="8441">
          <cell r="B8441">
            <v>50000000</v>
          </cell>
          <cell r="C8441">
            <v>40070</v>
          </cell>
          <cell r="F8441">
            <v>32054930.57</v>
          </cell>
          <cell r="G8441">
            <v>2778426</v>
          </cell>
          <cell r="H8441">
            <v>29.33</v>
          </cell>
          <cell r="I8441">
            <v>0.29330000000000001</v>
          </cell>
          <cell r="J8441">
            <v>40109</v>
          </cell>
          <cell r="K8441">
            <v>40809</v>
          </cell>
          <cell r="L8441">
            <v>822500</v>
          </cell>
        </row>
        <row r="8442">
          <cell r="B8442">
            <v>10000000</v>
          </cell>
          <cell r="C8442">
            <v>40070</v>
          </cell>
          <cell r="F8442">
            <v>5134044.34</v>
          </cell>
          <cell r="G8442">
            <v>694551</v>
          </cell>
          <cell r="H8442">
            <v>29.57</v>
          </cell>
          <cell r="I8442">
            <v>0.29570000000000002</v>
          </cell>
          <cell r="J8442">
            <v>40109</v>
          </cell>
          <cell r="K8442">
            <v>40625</v>
          </cell>
          <cell r="L8442">
            <v>164000</v>
          </cell>
        </row>
        <row r="8443">
          <cell r="B8443">
            <v>3000000</v>
          </cell>
          <cell r="C8443">
            <v>40070</v>
          </cell>
          <cell r="F8443">
            <v>569495.42000000004</v>
          </cell>
          <cell r="G8443">
            <v>305494</v>
          </cell>
          <cell r="H8443">
            <v>38.729999999999997</v>
          </cell>
          <cell r="I8443">
            <v>0.38729999999999998</v>
          </cell>
          <cell r="J8443">
            <v>40109</v>
          </cell>
          <cell r="K8443">
            <v>40444</v>
          </cell>
          <cell r="L8443">
            <v>79500</v>
          </cell>
        </row>
        <row r="8444">
          <cell r="B8444">
            <v>10000000</v>
          </cell>
          <cell r="C8444">
            <v>40070</v>
          </cell>
          <cell r="F8444">
            <v>6796965.6799999997</v>
          </cell>
          <cell r="G8444">
            <v>636651</v>
          </cell>
          <cell r="H8444">
            <v>44.54</v>
          </cell>
          <cell r="I8444">
            <v>0.44540000000000002</v>
          </cell>
          <cell r="J8444">
            <v>40109</v>
          </cell>
          <cell r="K8444">
            <v>40809</v>
          </cell>
          <cell r="L8444">
            <v>265500</v>
          </cell>
        </row>
        <row r="8445">
          <cell r="B8445">
            <v>32500000</v>
          </cell>
          <cell r="C8445">
            <v>40070</v>
          </cell>
          <cell r="F8445">
            <v>26582111.59</v>
          </cell>
          <cell r="G8445">
            <v>1487698</v>
          </cell>
          <cell r="H8445">
            <v>35.950000000000003</v>
          </cell>
          <cell r="I8445">
            <v>0.35950000000000004</v>
          </cell>
          <cell r="J8445">
            <v>40109</v>
          </cell>
          <cell r="K8445">
            <v>41175</v>
          </cell>
          <cell r="L8445">
            <v>633750</v>
          </cell>
        </row>
        <row r="8446">
          <cell r="B8446">
            <v>4000000</v>
          </cell>
          <cell r="C8446">
            <v>40070</v>
          </cell>
          <cell r="F8446">
            <v>3091443.12</v>
          </cell>
          <cell r="G8446">
            <v>221116</v>
          </cell>
          <cell r="H8446">
            <v>51.88</v>
          </cell>
          <cell r="I8446">
            <v>0.51880000000000004</v>
          </cell>
          <cell r="J8446">
            <v>40109</v>
          </cell>
          <cell r="K8446">
            <v>41175</v>
          </cell>
          <cell r="L8446">
            <v>78000</v>
          </cell>
        </row>
        <row r="8447">
          <cell r="B8447">
            <v>6000000</v>
          </cell>
          <cell r="C8447">
            <v>40070</v>
          </cell>
          <cell r="F8447">
            <v>4047918.26</v>
          </cell>
          <cell r="G8447">
            <v>345408</v>
          </cell>
          <cell r="H8447">
            <v>33.19</v>
          </cell>
          <cell r="I8447">
            <v>0.33189999999999997</v>
          </cell>
          <cell r="J8447">
            <v>40109</v>
          </cell>
          <cell r="K8447">
            <v>40809</v>
          </cell>
          <cell r="L8447">
            <v>158700</v>
          </cell>
        </row>
        <row r="8448">
          <cell r="B8448">
            <v>5000000</v>
          </cell>
          <cell r="C8448">
            <v>40070</v>
          </cell>
          <cell r="F8448">
            <v>1967927.72</v>
          </cell>
          <cell r="G8448">
            <v>509157</v>
          </cell>
          <cell r="H8448">
            <v>38.729999999999997</v>
          </cell>
          <cell r="I8448">
            <v>0.38729999999999998</v>
          </cell>
          <cell r="J8448">
            <v>40109</v>
          </cell>
          <cell r="K8448">
            <v>40444</v>
          </cell>
          <cell r="L8448">
            <v>132500</v>
          </cell>
        </row>
        <row r="8449">
          <cell r="B8449">
            <v>11500000</v>
          </cell>
          <cell r="C8449">
            <v>40070</v>
          </cell>
          <cell r="F8449">
            <v>7513299.9400000004</v>
          </cell>
          <cell r="G8449">
            <v>627532</v>
          </cell>
          <cell r="H8449">
            <v>27.37</v>
          </cell>
          <cell r="I8449">
            <v>0.2737</v>
          </cell>
          <cell r="J8449">
            <v>40118</v>
          </cell>
          <cell r="K8449">
            <v>40817</v>
          </cell>
          <cell r="L8449">
            <v>74175</v>
          </cell>
        </row>
        <row r="8450">
          <cell r="B8450">
            <v>5000000</v>
          </cell>
          <cell r="C8450">
            <v>40070</v>
          </cell>
          <cell r="D8450" t="str">
            <v>A</v>
          </cell>
          <cell r="E8450" t="str">
            <v>T</v>
          </cell>
          <cell r="F8450">
            <v>5564810.1200000001</v>
          </cell>
          <cell r="G8450">
            <v>377777</v>
          </cell>
          <cell r="H8450">
            <v>41.5</v>
          </cell>
          <cell r="I8450">
            <v>0.41499999999999998</v>
          </cell>
          <cell r="J8450">
            <v>40109</v>
          </cell>
          <cell r="K8450">
            <v>40625</v>
          </cell>
          <cell r="L8450">
            <v>132500</v>
          </cell>
        </row>
        <row r="8451">
          <cell r="B8451">
            <v>39000000</v>
          </cell>
          <cell r="C8451">
            <v>40070</v>
          </cell>
          <cell r="F8451">
            <v>29441182.289999999</v>
          </cell>
          <cell r="G8451">
            <v>1990395</v>
          </cell>
          <cell r="H8451">
            <v>36.03</v>
          </cell>
          <cell r="I8451">
            <v>0.36030000000000001</v>
          </cell>
          <cell r="J8451">
            <v>40109</v>
          </cell>
          <cell r="K8451">
            <v>40991</v>
          </cell>
          <cell r="L8451">
            <v>955500</v>
          </cell>
        </row>
        <row r="8452">
          <cell r="B8452">
            <v>5000000</v>
          </cell>
          <cell r="C8452">
            <v>40070</v>
          </cell>
          <cell r="F8452">
            <v>985321.54</v>
          </cell>
          <cell r="G8452">
            <v>509157</v>
          </cell>
          <cell r="H8452">
            <v>38.729999999999997</v>
          </cell>
          <cell r="I8452">
            <v>0.38729999999999998</v>
          </cell>
          <cell r="J8452">
            <v>40109</v>
          </cell>
          <cell r="K8452">
            <v>40444</v>
          </cell>
          <cell r="L8452">
            <v>132500</v>
          </cell>
        </row>
        <row r="8453">
          <cell r="B8453">
            <v>39000000</v>
          </cell>
          <cell r="C8453">
            <v>40070</v>
          </cell>
          <cell r="F8453">
            <v>31840809.449999999</v>
          </cell>
          <cell r="G8453">
            <v>1785238</v>
          </cell>
          <cell r="H8453">
            <v>35.950000000000003</v>
          </cell>
          <cell r="I8453">
            <v>0.35950000000000004</v>
          </cell>
          <cell r="J8453">
            <v>40109</v>
          </cell>
          <cell r="K8453">
            <v>41175</v>
          </cell>
          <cell r="L8453">
            <v>760500</v>
          </cell>
        </row>
        <row r="8454">
          <cell r="B8454">
            <v>4000000</v>
          </cell>
          <cell r="C8454">
            <v>40070</v>
          </cell>
          <cell r="F8454">
            <v>3031488.55</v>
          </cell>
          <cell r="G8454">
            <v>254661</v>
          </cell>
          <cell r="H8454">
            <v>44.54</v>
          </cell>
          <cell r="I8454">
            <v>0.44540000000000002</v>
          </cell>
          <cell r="J8454">
            <v>40109</v>
          </cell>
          <cell r="K8454">
            <v>40809</v>
          </cell>
          <cell r="L8454">
            <v>106200</v>
          </cell>
        </row>
        <row r="8455">
          <cell r="B8455">
            <v>30000000</v>
          </cell>
          <cell r="C8455">
            <v>40070</v>
          </cell>
          <cell r="F8455">
            <v>19904513.109999999</v>
          </cell>
          <cell r="G8455">
            <v>1772059</v>
          </cell>
          <cell r="H8455">
            <v>36.04</v>
          </cell>
          <cell r="I8455">
            <v>0.3604</v>
          </cell>
          <cell r="J8455">
            <v>40109</v>
          </cell>
          <cell r="K8455">
            <v>40809</v>
          </cell>
          <cell r="L8455">
            <v>796500</v>
          </cell>
        </row>
        <row r="8456">
          <cell r="B8456">
            <v>5000000</v>
          </cell>
          <cell r="C8456">
            <v>40070</v>
          </cell>
          <cell r="F8456">
            <v>956492.87</v>
          </cell>
          <cell r="G8456">
            <v>509157</v>
          </cell>
          <cell r="H8456">
            <v>38.729999999999997</v>
          </cell>
          <cell r="I8456">
            <v>0.38729999999999998</v>
          </cell>
          <cell r="J8456">
            <v>40109</v>
          </cell>
          <cell r="K8456">
            <v>40444</v>
          </cell>
          <cell r="L8456">
            <v>132500</v>
          </cell>
        </row>
        <row r="8457">
          <cell r="B8457">
            <v>6000000</v>
          </cell>
          <cell r="C8457">
            <v>40070</v>
          </cell>
          <cell r="F8457">
            <v>4108833.22</v>
          </cell>
          <cell r="G8457">
            <v>381991</v>
          </cell>
          <cell r="H8457">
            <v>44.54</v>
          </cell>
          <cell r="I8457">
            <v>0.44540000000000002</v>
          </cell>
          <cell r="J8457">
            <v>40109</v>
          </cell>
          <cell r="K8457">
            <v>40809</v>
          </cell>
          <cell r="L8457">
            <v>159300</v>
          </cell>
        </row>
        <row r="8458">
          <cell r="B8458">
            <v>23000000</v>
          </cell>
          <cell r="C8458">
            <v>40070</v>
          </cell>
          <cell r="F8458">
            <v>19220250.440000001</v>
          </cell>
          <cell r="G8458">
            <v>1052833</v>
          </cell>
          <cell r="H8458">
            <v>35.950000000000003</v>
          </cell>
          <cell r="I8458">
            <v>0.35950000000000004</v>
          </cell>
          <cell r="J8458">
            <v>40109</v>
          </cell>
          <cell r="K8458">
            <v>41175</v>
          </cell>
          <cell r="L8458">
            <v>448500</v>
          </cell>
        </row>
        <row r="8459">
          <cell r="B8459">
            <v>24000000</v>
          </cell>
          <cell r="C8459">
            <v>40070</v>
          </cell>
          <cell r="F8459">
            <v>17451344.18</v>
          </cell>
          <cell r="G8459">
            <v>1417647</v>
          </cell>
          <cell r="H8459">
            <v>36.04</v>
          </cell>
          <cell r="I8459">
            <v>0.3604</v>
          </cell>
          <cell r="J8459">
            <v>40109</v>
          </cell>
          <cell r="K8459">
            <v>40809</v>
          </cell>
          <cell r="L8459">
            <v>637200</v>
          </cell>
        </row>
        <row r="8460">
          <cell r="B8460">
            <v>10500000</v>
          </cell>
          <cell r="C8460">
            <v>40070</v>
          </cell>
          <cell r="F8460">
            <v>6961978.7300000004</v>
          </cell>
          <cell r="G8460">
            <v>620221</v>
          </cell>
          <cell r="H8460">
            <v>36.04</v>
          </cell>
          <cell r="I8460">
            <v>0.3604</v>
          </cell>
          <cell r="J8460">
            <v>40109</v>
          </cell>
          <cell r="K8460">
            <v>40809</v>
          </cell>
          <cell r="L8460">
            <v>278775</v>
          </cell>
        </row>
        <row r="8461">
          <cell r="B8461">
            <v>10500000</v>
          </cell>
          <cell r="C8461">
            <v>40070</v>
          </cell>
          <cell r="F8461">
            <v>8288838.2699999996</v>
          </cell>
          <cell r="G8461">
            <v>620221</v>
          </cell>
          <cell r="H8461">
            <v>36.04</v>
          </cell>
          <cell r="I8461">
            <v>0.3604</v>
          </cell>
          <cell r="J8461">
            <v>40109</v>
          </cell>
          <cell r="K8461">
            <v>40809</v>
          </cell>
          <cell r="L8461">
            <v>278775</v>
          </cell>
        </row>
        <row r="8462">
          <cell r="B8462">
            <v>10000000</v>
          </cell>
          <cell r="C8462">
            <v>40070</v>
          </cell>
          <cell r="F8462">
            <v>6483307.7000000002</v>
          </cell>
          <cell r="G8462">
            <v>555686</v>
          </cell>
          <cell r="H8462">
            <v>29.33</v>
          </cell>
          <cell r="I8462">
            <v>0.29330000000000001</v>
          </cell>
          <cell r="J8462">
            <v>40109</v>
          </cell>
          <cell r="K8462">
            <v>40809</v>
          </cell>
          <cell r="L8462">
            <v>164500</v>
          </cell>
        </row>
        <row r="8463">
          <cell r="B8463">
            <v>6500000</v>
          </cell>
          <cell r="C8463">
            <v>40070</v>
          </cell>
          <cell r="D8463" t="str">
            <v>A</v>
          </cell>
          <cell r="E8463" t="str">
            <v>T</v>
          </cell>
          <cell r="F8463">
            <v>8029521.4699999997</v>
          </cell>
          <cell r="G8463">
            <v>413824</v>
          </cell>
          <cell r="H8463">
            <v>44.54</v>
          </cell>
          <cell r="I8463">
            <v>0.44540000000000002</v>
          </cell>
          <cell r="J8463">
            <v>40109</v>
          </cell>
          <cell r="K8463">
            <v>40809</v>
          </cell>
          <cell r="L8463">
            <v>172575</v>
          </cell>
        </row>
        <row r="8464">
          <cell r="B8464">
            <v>10500000</v>
          </cell>
          <cell r="C8464">
            <v>40070</v>
          </cell>
          <cell r="F8464">
            <v>8534695.1300000008</v>
          </cell>
          <cell r="G8464">
            <v>480641</v>
          </cell>
          <cell r="H8464">
            <v>35.950000000000003</v>
          </cell>
          <cell r="I8464">
            <v>0.35950000000000004</v>
          </cell>
          <cell r="J8464">
            <v>40109</v>
          </cell>
          <cell r="K8464">
            <v>41175</v>
          </cell>
          <cell r="L8464">
            <v>204750</v>
          </cell>
        </row>
        <row r="8465">
          <cell r="B8465">
            <v>5000000</v>
          </cell>
          <cell r="C8465">
            <v>40070</v>
          </cell>
          <cell r="F8465">
            <v>1871308.06</v>
          </cell>
          <cell r="G8465">
            <v>509157</v>
          </cell>
          <cell r="H8465">
            <v>38.729999999999997</v>
          </cell>
          <cell r="I8465">
            <v>0.38729999999999998</v>
          </cell>
          <cell r="J8465">
            <v>40109</v>
          </cell>
          <cell r="K8465">
            <v>40444</v>
          </cell>
          <cell r="L8465">
            <v>132500</v>
          </cell>
        </row>
        <row r="8466">
          <cell r="B8466">
            <v>12000000</v>
          </cell>
          <cell r="C8466">
            <v>40070</v>
          </cell>
          <cell r="F8466">
            <v>6362537.0300000003</v>
          </cell>
          <cell r="G8466">
            <v>873058</v>
          </cell>
          <cell r="H8466">
            <v>36.090000000000003</v>
          </cell>
          <cell r="I8466">
            <v>0.36090000000000005</v>
          </cell>
          <cell r="J8466">
            <v>40109</v>
          </cell>
          <cell r="K8466">
            <v>40625</v>
          </cell>
          <cell r="L8466">
            <v>318000</v>
          </cell>
        </row>
        <row r="8467">
          <cell r="B8467">
            <v>5000000</v>
          </cell>
          <cell r="C8467">
            <v>40070</v>
          </cell>
          <cell r="F8467">
            <v>1104316.58</v>
          </cell>
          <cell r="G8467">
            <v>509157</v>
          </cell>
          <cell r="H8467">
            <v>38.729999999999997</v>
          </cell>
          <cell r="I8467">
            <v>0.38729999999999998</v>
          </cell>
          <cell r="J8467">
            <v>40109</v>
          </cell>
          <cell r="K8467">
            <v>40444</v>
          </cell>
          <cell r="L8467">
            <v>132500</v>
          </cell>
        </row>
        <row r="8468">
          <cell r="B8468">
            <v>5400000</v>
          </cell>
          <cell r="C8468">
            <v>40071</v>
          </cell>
          <cell r="D8468" t="str">
            <v>A</v>
          </cell>
          <cell r="E8468" t="str">
            <v>S</v>
          </cell>
          <cell r="F8468">
            <v>4499162.4800000004</v>
          </cell>
          <cell r="G8468">
            <v>549889</v>
          </cell>
          <cell r="H8468">
            <v>38.729999999999997</v>
          </cell>
          <cell r="I8468">
            <v>0.38729999999999998</v>
          </cell>
          <cell r="J8468">
            <v>40109</v>
          </cell>
          <cell r="K8468">
            <v>40444</v>
          </cell>
          <cell r="L8468">
            <v>143100</v>
          </cell>
        </row>
        <row r="8469">
          <cell r="B8469">
            <v>11000000</v>
          </cell>
          <cell r="C8469">
            <v>40071</v>
          </cell>
          <cell r="F8469">
            <v>7166518.1200000001</v>
          </cell>
          <cell r="G8469">
            <v>649755</v>
          </cell>
          <cell r="H8469">
            <v>36.04</v>
          </cell>
          <cell r="I8469">
            <v>0.3604</v>
          </cell>
          <cell r="J8469">
            <v>40109</v>
          </cell>
          <cell r="K8469">
            <v>40809</v>
          </cell>
          <cell r="L8469">
            <v>292050</v>
          </cell>
        </row>
        <row r="8470">
          <cell r="B8470">
            <v>16000000</v>
          </cell>
          <cell r="C8470">
            <v>40071</v>
          </cell>
          <cell r="F8470">
            <v>10060824.380000001</v>
          </cell>
          <cell r="G8470">
            <v>945098</v>
          </cell>
          <cell r="H8470">
            <v>36.04</v>
          </cell>
          <cell r="I8470">
            <v>0.3604</v>
          </cell>
          <cell r="J8470">
            <v>40109</v>
          </cell>
          <cell r="K8470">
            <v>40809</v>
          </cell>
          <cell r="L8470">
            <v>424800</v>
          </cell>
        </row>
        <row r="8471">
          <cell r="B8471">
            <v>20000000</v>
          </cell>
          <cell r="C8471">
            <v>40071</v>
          </cell>
          <cell r="F8471">
            <v>13160120.99</v>
          </cell>
          <cell r="G8471">
            <v>1181373</v>
          </cell>
          <cell r="H8471">
            <v>36.04</v>
          </cell>
          <cell r="I8471">
            <v>0.3604</v>
          </cell>
          <cell r="J8471">
            <v>40109</v>
          </cell>
          <cell r="K8471">
            <v>40809</v>
          </cell>
          <cell r="L8471">
            <v>531000</v>
          </cell>
        </row>
        <row r="8472">
          <cell r="B8472">
            <v>20000000</v>
          </cell>
          <cell r="C8472">
            <v>40071</v>
          </cell>
          <cell r="F8472">
            <v>14822866.99</v>
          </cell>
          <cell r="G8472">
            <v>1181373</v>
          </cell>
          <cell r="H8472">
            <v>36.04</v>
          </cell>
          <cell r="I8472">
            <v>0.3604</v>
          </cell>
          <cell r="J8472">
            <v>40109</v>
          </cell>
          <cell r="K8472">
            <v>40809</v>
          </cell>
          <cell r="L8472">
            <v>531000</v>
          </cell>
        </row>
        <row r="8473">
          <cell r="B8473">
            <v>5000000</v>
          </cell>
          <cell r="C8473">
            <v>40071</v>
          </cell>
          <cell r="F8473">
            <v>985351.45</v>
          </cell>
          <cell r="G8473">
            <v>509157</v>
          </cell>
          <cell r="H8473">
            <v>38.729999999999997</v>
          </cell>
          <cell r="I8473">
            <v>0.38729999999999998</v>
          </cell>
          <cell r="J8473">
            <v>40109</v>
          </cell>
          <cell r="K8473">
            <v>40444</v>
          </cell>
          <cell r="L8473">
            <v>132500</v>
          </cell>
        </row>
        <row r="8474">
          <cell r="B8474">
            <v>20000000</v>
          </cell>
          <cell r="C8474">
            <v>40071</v>
          </cell>
          <cell r="D8474" t="str">
            <v>A</v>
          </cell>
          <cell r="E8474" t="str">
            <v>R</v>
          </cell>
          <cell r="F8474">
            <v>18287252.440000001</v>
          </cell>
          <cell r="G8474">
            <v>1181373</v>
          </cell>
          <cell r="H8474">
            <v>36.04</v>
          </cell>
          <cell r="I8474">
            <v>0.3604</v>
          </cell>
          <cell r="J8474">
            <v>40109</v>
          </cell>
          <cell r="K8474">
            <v>40809</v>
          </cell>
          <cell r="L8474">
            <v>531000</v>
          </cell>
        </row>
        <row r="8475">
          <cell r="B8475">
            <v>20000000</v>
          </cell>
          <cell r="C8475">
            <v>40071</v>
          </cell>
          <cell r="F8475">
            <v>13160891.59</v>
          </cell>
          <cell r="G8475">
            <v>1181373</v>
          </cell>
          <cell r="H8475">
            <v>36.04</v>
          </cell>
          <cell r="I8475">
            <v>0.3604</v>
          </cell>
          <cell r="J8475">
            <v>40109</v>
          </cell>
          <cell r="K8475">
            <v>40809</v>
          </cell>
          <cell r="L8475">
            <v>531000</v>
          </cell>
        </row>
        <row r="8476">
          <cell r="B8476">
            <v>13000000</v>
          </cell>
          <cell r="C8476">
            <v>40071</v>
          </cell>
          <cell r="F8476">
            <v>7908817.1900000004</v>
          </cell>
          <cell r="G8476">
            <v>945813</v>
          </cell>
          <cell r="H8476">
            <v>36.090000000000003</v>
          </cell>
          <cell r="I8476">
            <v>0.36090000000000005</v>
          </cell>
          <cell r="J8476">
            <v>40109</v>
          </cell>
          <cell r="K8476">
            <v>40625</v>
          </cell>
          <cell r="L8476">
            <v>344500</v>
          </cell>
        </row>
        <row r="8477">
          <cell r="B8477">
            <v>14000000</v>
          </cell>
          <cell r="C8477">
            <v>40071</v>
          </cell>
          <cell r="F8477">
            <v>12117780.75</v>
          </cell>
          <cell r="G8477">
            <v>640855</v>
          </cell>
          <cell r="H8477">
            <v>35.950000000000003</v>
          </cell>
          <cell r="I8477">
            <v>0.35950000000000004</v>
          </cell>
          <cell r="J8477">
            <v>40109</v>
          </cell>
          <cell r="K8477">
            <v>41175</v>
          </cell>
          <cell r="L8477">
            <v>273000</v>
          </cell>
        </row>
        <row r="8478">
          <cell r="B8478">
            <v>15000000</v>
          </cell>
          <cell r="C8478">
            <v>40071</v>
          </cell>
          <cell r="F8478">
            <v>2901313.44</v>
          </cell>
          <cell r="G8478">
            <v>1506482</v>
          </cell>
          <cell r="H8478">
            <v>35.94</v>
          </cell>
          <cell r="I8478">
            <v>0.3594</v>
          </cell>
          <cell r="J8478">
            <v>40109</v>
          </cell>
          <cell r="K8478">
            <v>40444</v>
          </cell>
          <cell r="L8478">
            <v>397500</v>
          </cell>
        </row>
        <row r="8479">
          <cell r="B8479">
            <v>15000000</v>
          </cell>
          <cell r="C8479">
            <v>40071</v>
          </cell>
          <cell r="F8479">
            <v>9861032.8300000001</v>
          </cell>
          <cell r="G8479">
            <v>886030</v>
          </cell>
          <cell r="H8479">
            <v>36.04</v>
          </cell>
          <cell r="I8479">
            <v>0.3604</v>
          </cell>
          <cell r="J8479">
            <v>40109</v>
          </cell>
          <cell r="K8479">
            <v>40809</v>
          </cell>
          <cell r="L8479">
            <v>398250</v>
          </cell>
        </row>
        <row r="8480">
          <cell r="B8480">
            <v>8000000</v>
          </cell>
          <cell r="C8480">
            <v>40071</v>
          </cell>
          <cell r="F8480">
            <v>4047973.26</v>
          </cell>
          <cell r="G8480">
            <v>604442</v>
          </cell>
          <cell r="H8480">
            <v>41.5</v>
          </cell>
          <cell r="I8480">
            <v>0.41499999999999998</v>
          </cell>
          <cell r="J8480">
            <v>40109</v>
          </cell>
          <cell r="K8480">
            <v>40625</v>
          </cell>
          <cell r="L8480">
            <v>212000</v>
          </cell>
        </row>
        <row r="8481">
          <cell r="B8481">
            <v>6000000</v>
          </cell>
          <cell r="C8481">
            <v>40071</v>
          </cell>
          <cell r="E8481" t="str">
            <v>R</v>
          </cell>
          <cell r="F8481">
            <v>7051256.3499999996</v>
          </cell>
          <cell r="G8481">
            <v>331674</v>
          </cell>
          <cell r="H8481">
            <v>51.88</v>
          </cell>
          <cell r="I8481">
            <v>0.51880000000000004</v>
          </cell>
          <cell r="J8481">
            <v>40109</v>
          </cell>
          <cell r="K8481">
            <v>41175</v>
          </cell>
          <cell r="L8481">
            <v>117000</v>
          </cell>
        </row>
        <row r="8482">
          <cell r="B8482">
            <v>13000000</v>
          </cell>
          <cell r="C8482">
            <v>40071</v>
          </cell>
          <cell r="F8482">
            <v>11899769.539999999</v>
          </cell>
          <cell r="G8482">
            <v>595080</v>
          </cell>
          <cell r="H8482">
            <v>35.950000000000003</v>
          </cell>
          <cell r="I8482">
            <v>0.35950000000000004</v>
          </cell>
          <cell r="J8482">
            <v>40109</v>
          </cell>
          <cell r="K8482">
            <v>41175</v>
          </cell>
          <cell r="L8482">
            <v>253500</v>
          </cell>
        </row>
        <row r="8483">
          <cell r="B8483">
            <v>12000000</v>
          </cell>
          <cell r="C8483">
            <v>40071</v>
          </cell>
          <cell r="F8483">
            <v>8068850.6500000004</v>
          </cell>
          <cell r="G8483">
            <v>708824</v>
          </cell>
          <cell r="H8483">
            <v>36.04</v>
          </cell>
          <cell r="I8483">
            <v>0.3604</v>
          </cell>
          <cell r="J8483">
            <v>40109</v>
          </cell>
          <cell r="K8483">
            <v>40809</v>
          </cell>
          <cell r="L8483">
            <v>318600</v>
          </cell>
        </row>
        <row r="8484">
          <cell r="B8484">
            <v>10000000</v>
          </cell>
          <cell r="C8484">
            <v>40071</v>
          </cell>
          <cell r="F8484">
            <v>5307453.33</v>
          </cell>
          <cell r="G8484">
            <v>755553</v>
          </cell>
          <cell r="H8484">
            <v>41.5</v>
          </cell>
          <cell r="I8484">
            <v>0.41499999999999998</v>
          </cell>
          <cell r="J8484">
            <v>40109</v>
          </cell>
          <cell r="K8484">
            <v>40625</v>
          </cell>
          <cell r="L8484">
            <v>265000</v>
          </cell>
        </row>
        <row r="8485">
          <cell r="B8485">
            <v>2000000</v>
          </cell>
          <cell r="C8485">
            <v>40071</v>
          </cell>
          <cell r="F8485">
            <v>385171.26</v>
          </cell>
          <cell r="G8485">
            <v>203663</v>
          </cell>
          <cell r="H8485">
            <v>38.729999999999997</v>
          </cell>
          <cell r="I8485">
            <v>0.38729999999999998</v>
          </cell>
          <cell r="J8485">
            <v>40109</v>
          </cell>
          <cell r="K8485">
            <v>40444</v>
          </cell>
          <cell r="L8485">
            <v>53000</v>
          </cell>
        </row>
        <row r="8486">
          <cell r="B8486">
            <v>14000000</v>
          </cell>
          <cell r="C8486">
            <v>40071</v>
          </cell>
          <cell r="F8486">
            <v>10544570.07</v>
          </cell>
          <cell r="G8486">
            <v>714501</v>
          </cell>
          <cell r="H8486">
            <v>36.03</v>
          </cell>
          <cell r="I8486">
            <v>0.36030000000000001</v>
          </cell>
          <cell r="J8486">
            <v>40109</v>
          </cell>
          <cell r="K8486">
            <v>40991</v>
          </cell>
          <cell r="L8486">
            <v>343000</v>
          </cell>
        </row>
        <row r="8487">
          <cell r="B8487">
            <v>17000000</v>
          </cell>
          <cell r="C8487">
            <v>40071</v>
          </cell>
          <cell r="F8487">
            <v>11406907.35</v>
          </cell>
          <cell r="G8487">
            <v>1004167</v>
          </cell>
          <cell r="H8487">
            <v>36.04</v>
          </cell>
          <cell r="I8487">
            <v>0.3604</v>
          </cell>
          <cell r="J8487">
            <v>40109</v>
          </cell>
          <cell r="K8487">
            <v>40809</v>
          </cell>
          <cell r="L8487">
            <v>451350</v>
          </cell>
        </row>
        <row r="8488">
          <cell r="B8488">
            <v>75000000</v>
          </cell>
          <cell r="C8488">
            <v>40071</v>
          </cell>
          <cell r="F8488">
            <v>56448254.270000003</v>
          </cell>
          <cell r="G8488">
            <v>3827682</v>
          </cell>
          <cell r="H8488">
            <v>36.03</v>
          </cell>
          <cell r="I8488">
            <v>0.36030000000000001</v>
          </cell>
          <cell r="J8488">
            <v>40109</v>
          </cell>
          <cell r="K8488">
            <v>40991</v>
          </cell>
          <cell r="L8488">
            <v>1837500</v>
          </cell>
        </row>
        <row r="8489">
          <cell r="B8489">
            <v>20000000</v>
          </cell>
          <cell r="C8489">
            <v>40071</v>
          </cell>
          <cell r="F8489">
            <v>13138241.029999999</v>
          </cell>
          <cell r="G8489">
            <v>1181373</v>
          </cell>
          <cell r="H8489">
            <v>36.04</v>
          </cell>
          <cell r="I8489">
            <v>0.3604</v>
          </cell>
          <cell r="J8489">
            <v>40109</v>
          </cell>
          <cell r="K8489">
            <v>40809</v>
          </cell>
          <cell r="L8489">
            <v>531000</v>
          </cell>
        </row>
        <row r="8490">
          <cell r="B8490">
            <v>4200000</v>
          </cell>
          <cell r="C8490">
            <v>40071</v>
          </cell>
          <cell r="F8490">
            <v>1084205.3</v>
          </cell>
          <cell r="G8490">
            <v>427692</v>
          </cell>
          <cell r="H8490">
            <v>38.729999999999997</v>
          </cell>
          <cell r="I8490">
            <v>0.38729999999999998</v>
          </cell>
          <cell r="J8490">
            <v>40109</v>
          </cell>
          <cell r="K8490">
            <v>40444</v>
          </cell>
          <cell r="L8490">
            <v>111300</v>
          </cell>
        </row>
        <row r="8491">
          <cell r="B8491">
            <v>10000000</v>
          </cell>
          <cell r="C8491">
            <v>40071</v>
          </cell>
          <cell r="F8491">
            <v>7377851.9299999997</v>
          </cell>
          <cell r="G8491">
            <v>472326</v>
          </cell>
          <cell r="H8491">
            <v>28.97</v>
          </cell>
          <cell r="I8491">
            <v>0.28970000000000001</v>
          </cell>
          <cell r="J8491">
            <v>40109</v>
          </cell>
          <cell r="K8491">
            <v>40991</v>
          </cell>
          <cell r="L8491">
            <v>144000</v>
          </cell>
        </row>
        <row r="8492">
          <cell r="B8492">
            <v>10000000</v>
          </cell>
          <cell r="C8492">
            <v>40071</v>
          </cell>
          <cell r="F8492">
            <v>7923584.8399999999</v>
          </cell>
          <cell r="G8492">
            <v>416776</v>
          </cell>
          <cell r="H8492">
            <v>28.58</v>
          </cell>
          <cell r="I8492">
            <v>0.2858</v>
          </cell>
          <cell r="J8492">
            <v>40109</v>
          </cell>
          <cell r="K8492">
            <v>41175</v>
          </cell>
          <cell r="L8492">
            <v>144000</v>
          </cell>
        </row>
        <row r="8493">
          <cell r="B8493">
            <v>4500000</v>
          </cell>
          <cell r="C8493">
            <v>40071</v>
          </cell>
          <cell r="F8493">
            <v>2890931.85</v>
          </cell>
          <cell r="G8493">
            <v>339999</v>
          </cell>
          <cell r="H8493">
            <v>41.5</v>
          </cell>
          <cell r="I8493">
            <v>0.41499999999999998</v>
          </cell>
          <cell r="J8493">
            <v>40109</v>
          </cell>
          <cell r="K8493">
            <v>40625</v>
          </cell>
          <cell r="L8493">
            <v>119250</v>
          </cell>
        </row>
        <row r="8494">
          <cell r="B8494">
            <v>5000000</v>
          </cell>
          <cell r="C8494">
            <v>40071</v>
          </cell>
          <cell r="F8494">
            <v>4105661.31</v>
          </cell>
          <cell r="G8494">
            <v>276395</v>
          </cell>
          <cell r="H8494">
            <v>51.88</v>
          </cell>
          <cell r="I8494">
            <v>0.51880000000000004</v>
          </cell>
          <cell r="J8494">
            <v>40109</v>
          </cell>
          <cell r="K8494">
            <v>41175</v>
          </cell>
          <cell r="L8494">
            <v>97500</v>
          </cell>
        </row>
        <row r="8495">
          <cell r="B8495">
            <v>10000000</v>
          </cell>
          <cell r="C8495">
            <v>40071</v>
          </cell>
          <cell r="F8495">
            <v>6872783.21</v>
          </cell>
          <cell r="G8495">
            <v>636651</v>
          </cell>
          <cell r="H8495">
            <v>44.54</v>
          </cell>
          <cell r="I8495">
            <v>0.44540000000000002</v>
          </cell>
          <cell r="J8495">
            <v>40109</v>
          </cell>
          <cell r="K8495">
            <v>40809</v>
          </cell>
          <cell r="L8495">
            <v>265500</v>
          </cell>
        </row>
        <row r="8496">
          <cell r="B8496">
            <v>5000000</v>
          </cell>
          <cell r="C8496">
            <v>40071</v>
          </cell>
          <cell r="F8496">
            <v>3176803.43</v>
          </cell>
          <cell r="G8496">
            <v>277843</v>
          </cell>
          <cell r="H8496">
            <v>29.33</v>
          </cell>
          <cell r="I8496">
            <v>0.29330000000000001</v>
          </cell>
          <cell r="J8496">
            <v>40109</v>
          </cell>
          <cell r="K8496">
            <v>40809</v>
          </cell>
          <cell r="L8496">
            <v>82250</v>
          </cell>
        </row>
        <row r="8497">
          <cell r="B8497">
            <v>10000000</v>
          </cell>
          <cell r="C8497">
            <v>40071</v>
          </cell>
          <cell r="E8497" t="str">
            <v>R</v>
          </cell>
          <cell r="F8497">
            <v>9981687.1899999995</v>
          </cell>
          <cell r="G8497">
            <v>636651</v>
          </cell>
          <cell r="H8497">
            <v>44.54</v>
          </cell>
          <cell r="I8497">
            <v>0.44540000000000002</v>
          </cell>
          <cell r="J8497">
            <v>40109</v>
          </cell>
          <cell r="K8497">
            <v>40809</v>
          </cell>
          <cell r="L8497">
            <v>265500</v>
          </cell>
        </row>
        <row r="8498">
          <cell r="B8498">
            <v>5000000</v>
          </cell>
          <cell r="C8498">
            <v>40071</v>
          </cell>
          <cell r="F8498">
            <v>1064741.21</v>
          </cell>
          <cell r="G8498">
            <v>509157</v>
          </cell>
          <cell r="H8498">
            <v>38.729999999999997</v>
          </cell>
          <cell r="I8498">
            <v>0.38729999999999998</v>
          </cell>
          <cell r="J8498">
            <v>40109</v>
          </cell>
          <cell r="K8498">
            <v>40444</v>
          </cell>
          <cell r="L8498">
            <v>132500</v>
          </cell>
        </row>
        <row r="8499">
          <cell r="B8499">
            <v>4200000</v>
          </cell>
          <cell r="C8499">
            <v>40071</v>
          </cell>
          <cell r="F8499">
            <v>823041.42</v>
          </cell>
          <cell r="G8499">
            <v>427692</v>
          </cell>
          <cell r="H8499">
            <v>38.729999999999997</v>
          </cell>
          <cell r="I8499">
            <v>0.38729999999999998</v>
          </cell>
          <cell r="J8499">
            <v>40109</v>
          </cell>
          <cell r="K8499">
            <v>40444</v>
          </cell>
          <cell r="L8499">
            <v>111300</v>
          </cell>
        </row>
        <row r="8500">
          <cell r="B8500">
            <v>10000000</v>
          </cell>
          <cell r="C8500">
            <v>40071</v>
          </cell>
          <cell r="F8500">
            <v>7852664.5</v>
          </cell>
          <cell r="G8500">
            <v>552789</v>
          </cell>
          <cell r="H8500">
            <v>51.88</v>
          </cell>
          <cell r="I8500">
            <v>0.51880000000000004</v>
          </cell>
          <cell r="J8500">
            <v>40109</v>
          </cell>
          <cell r="K8500">
            <v>41175</v>
          </cell>
          <cell r="L8500">
            <v>195000</v>
          </cell>
        </row>
        <row r="8501">
          <cell r="B8501">
            <v>5000000</v>
          </cell>
          <cell r="C8501">
            <v>40071</v>
          </cell>
          <cell r="F8501">
            <v>4203365.04</v>
          </cell>
          <cell r="G8501">
            <v>276395</v>
          </cell>
          <cell r="H8501">
            <v>51.88</v>
          </cell>
          <cell r="I8501">
            <v>0.51880000000000004</v>
          </cell>
          <cell r="J8501">
            <v>40109</v>
          </cell>
          <cell r="K8501">
            <v>41175</v>
          </cell>
          <cell r="L8501">
            <v>97500</v>
          </cell>
        </row>
        <row r="8502">
          <cell r="B8502">
            <v>7000000</v>
          </cell>
          <cell r="C8502">
            <v>40071</v>
          </cell>
          <cell r="E8502" t="str">
            <v>Q</v>
          </cell>
          <cell r="F8502">
            <v>7062318.9400000004</v>
          </cell>
          <cell r="G8502">
            <v>445656</v>
          </cell>
          <cell r="H8502">
            <v>44.54</v>
          </cell>
          <cell r="I8502">
            <v>0.44540000000000002</v>
          </cell>
          <cell r="J8502">
            <v>40109</v>
          </cell>
          <cell r="K8502">
            <v>40809</v>
          </cell>
          <cell r="L8502">
            <v>185850</v>
          </cell>
        </row>
        <row r="8503">
          <cell r="B8503">
            <v>20000000</v>
          </cell>
          <cell r="C8503">
            <v>40071</v>
          </cell>
          <cell r="F8503">
            <v>16157901.85</v>
          </cell>
          <cell r="G8503">
            <v>915507</v>
          </cell>
          <cell r="H8503">
            <v>35.950000000000003</v>
          </cell>
          <cell r="I8503">
            <v>0.35950000000000004</v>
          </cell>
          <cell r="J8503">
            <v>40109</v>
          </cell>
          <cell r="K8503">
            <v>41175</v>
          </cell>
          <cell r="L8503">
            <v>390000</v>
          </cell>
        </row>
        <row r="8504">
          <cell r="B8504">
            <v>15000000</v>
          </cell>
          <cell r="C8504">
            <v>40071</v>
          </cell>
          <cell r="F8504">
            <v>2881368.77</v>
          </cell>
          <cell r="G8504">
            <v>1506482</v>
          </cell>
          <cell r="H8504">
            <v>35.94</v>
          </cell>
          <cell r="I8504">
            <v>0.3594</v>
          </cell>
          <cell r="J8504">
            <v>40109</v>
          </cell>
          <cell r="K8504">
            <v>40444</v>
          </cell>
          <cell r="L8504">
            <v>397500</v>
          </cell>
        </row>
        <row r="8505">
          <cell r="B8505">
            <v>15388000</v>
          </cell>
          <cell r="C8505">
            <v>40071</v>
          </cell>
          <cell r="F8505">
            <v>3871994</v>
          </cell>
          <cell r="G8505">
            <v>1282334</v>
          </cell>
          <cell r="H8505">
            <v>0</v>
          </cell>
          <cell r="I8505">
            <v>0</v>
          </cell>
          <cell r="J8505">
            <v>40109</v>
          </cell>
          <cell r="K8505">
            <v>40444</v>
          </cell>
        </row>
        <row r="8506">
          <cell r="B8506">
            <v>40000000</v>
          </cell>
          <cell r="C8506">
            <v>40071</v>
          </cell>
          <cell r="E8506" t="str">
            <v>P</v>
          </cell>
          <cell r="F8506">
            <v>32180994.949999999</v>
          </cell>
          <cell r="G8506">
            <v>2362745</v>
          </cell>
          <cell r="H8506">
            <v>36.04</v>
          </cell>
          <cell r="I8506">
            <v>0.3604</v>
          </cell>
          <cell r="J8506">
            <v>40109</v>
          </cell>
          <cell r="K8506">
            <v>40809</v>
          </cell>
          <cell r="L8506">
            <v>1062000</v>
          </cell>
        </row>
        <row r="8507">
          <cell r="B8507">
            <v>8000000</v>
          </cell>
          <cell r="C8507">
            <v>40071</v>
          </cell>
          <cell r="F8507">
            <v>6603522.3899999997</v>
          </cell>
          <cell r="G8507">
            <v>466675</v>
          </cell>
          <cell r="H8507">
            <v>48.86</v>
          </cell>
          <cell r="I8507">
            <v>0.48859999999999998</v>
          </cell>
          <cell r="J8507">
            <v>40109</v>
          </cell>
          <cell r="K8507">
            <v>40991</v>
          </cell>
          <cell r="L8507">
            <v>196000</v>
          </cell>
        </row>
        <row r="8508">
          <cell r="B8508">
            <v>49000000</v>
          </cell>
          <cell r="C8508">
            <v>40071</v>
          </cell>
          <cell r="F8508">
            <v>40077999.060000002</v>
          </cell>
          <cell r="G8508">
            <v>2242991</v>
          </cell>
          <cell r="H8508">
            <v>35.950000000000003</v>
          </cell>
          <cell r="I8508">
            <v>0.35950000000000004</v>
          </cell>
          <cell r="J8508">
            <v>40109</v>
          </cell>
          <cell r="K8508">
            <v>41175</v>
          </cell>
          <cell r="L8508">
            <v>955500</v>
          </cell>
        </row>
        <row r="8509">
          <cell r="B8509">
            <v>6000000</v>
          </cell>
          <cell r="C8509">
            <v>40071</v>
          </cell>
          <cell r="F8509">
            <v>4708464.12</v>
          </cell>
          <cell r="G8509">
            <v>250066</v>
          </cell>
          <cell r="H8509">
            <v>28.58</v>
          </cell>
          <cell r="I8509">
            <v>0.2858</v>
          </cell>
          <cell r="J8509">
            <v>40109</v>
          </cell>
          <cell r="K8509">
            <v>41175</v>
          </cell>
          <cell r="L8509">
            <v>86400</v>
          </cell>
        </row>
        <row r="8510">
          <cell r="B8510">
            <v>4000000</v>
          </cell>
          <cell r="C8510">
            <v>40071</v>
          </cell>
          <cell r="E8510" t="str">
            <v>Q</v>
          </cell>
          <cell r="F8510">
            <v>3103079.52</v>
          </cell>
          <cell r="G8510">
            <v>302221</v>
          </cell>
          <cell r="H8510">
            <v>41.5</v>
          </cell>
          <cell r="I8510">
            <v>0.41499999999999998</v>
          </cell>
          <cell r="J8510">
            <v>40109</v>
          </cell>
          <cell r="K8510">
            <v>40625</v>
          </cell>
          <cell r="L8510">
            <v>106000</v>
          </cell>
        </row>
        <row r="8511">
          <cell r="B8511">
            <v>3600000</v>
          </cell>
          <cell r="C8511">
            <v>40071</v>
          </cell>
          <cell r="E8511" t="str">
            <v>P</v>
          </cell>
          <cell r="F8511">
            <v>3344951.66</v>
          </cell>
          <cell r="G8511">
            <v>229195</v>
          </cell>
          <cell r="H8511">
            <v>44.54</v>
          </cell>
          <cell r="I8511">
            <v>0.44540000000000002</v>
          </cell>
          <cell r="J8511">
            <v>40109</v>
          </cell>
          <cell r="K8511">
            <v>40809</v>
          </cell>
          <cell r="L8511">
            <v>95580</v>
          </cell>
        </row>
        <row r="8512">
          <cell r="B8512">
            <v>5000000</v>
          </cell>
          <cell r="C8512">
            <v>40071</v>
          </cell>
          <cell r="F8512">
            <v>857135.25</v>
          </cell>
          <cell r="G8512">
            <v>509157</v>
          </cell>
          <cell r="H8512">
            <v>38.729999999999997</v>
          </cell>
          <cell r="I8512">
            <v>0.38729999999999998</v>
          </cell>
          <cell r="J8512">
            <v>40109</v>
          </cell>
          <cell r="K8512">
            <v>40444</v>
          </cell>
          <cell r="L8512">
            <v>132500</v>
          </cell>
        </row>
        <row r="8513">
          <cell r="B8513">
            <v>6000000</v>
          </cell>
          <cell r="C8513">
            <v>40071</v>
          </cell>
          <cell r="F8513">
            <v>4422567.1500000004</v>
          </cell>
          <cell r="G8513">
            <v>283396</v>
          </cell>
          <cell r="H8513">
            <v>28.97</v>
          </cell>
          <cell r="I8513">
            <v>0.28970000000000001</v>
          </cell>
          <cell r="J8513">
            <v>40109</v>
          </cell>
          <cell r="K8513">
            <v>40991</v>
          </cell>
          <cell r="L8513">
            <v>86400</v>
          </cell>
        </row>
        <row r="8514">
          <cell r="B8514">
            <v>5000000</v>
          </cell>
          <cell r="C8514">
            <v>40071</v>
          </cell>
          <cell r="F8514">
            <v>3389825.62</v>
          </cell>
          <cell r="G8514">
            <v>318326</v>
          </cell>
          <cell r="H8514">
            <v>44.54</v>
          </cell>
          <cell r="I8514">
            <v>0.44540000000000002</v>
          </cell>
          <cell r="J8514">
            <v>40109</v>
          </cell>
          <cell r="K8514">
            <v>40809</v>
          </cell>
          <cell r="L8514">
            <v>132750</v>
          </cell>
        </row>
        <row r="8515">
          <cell r="B8515">
            <v>3300000</v>
          </cell>
          <cell r="C8515">
            <v>40071</v>
          </cell>
          <cell r="E8515" t="str">
            <v>R</v>
          </cell>
          <cell r="F8515">
            <v>3391011.09</v>
          </cell>
          <cell r="G8515">
            <v>249333</v>
          </cell>
          <cell r="H8515">
            <v>41.5</v>
          </cell>
          <cell r="I8515">
            <v>0.41499999999999998</v>
          </cell>
          <cell r="J8515">
            <v>40109</v>
          </cell>
          <cell r="K8515">
            <v>40625</v>
          </cell>
          <cell r="L8515">
            <v>87450</v>
          </cell>
        </row>
        <row r="8516">
          <cell r="B8516">
            <v>5000000</v>
          </cell>
          <cell r="C8516">
            <v>40071</v>
          </cell>
          <cell r="F8516">
            <v>1090439.04</v>
          </cell>
          <cell r="G8516">
            <v>509157</v>
          </cell>
          <cell r="H8516">
            <v>38.729999999999997</v>
          </cell>
          <cell r="I8516">
            <v>0.38729999999999998</v>
          </cell>
          <cell r="J8516">
            <v>40109</v>
          </cell>
          <cell r="K8516">
            <v>40444</v>
          </cell>
          <cell r="L8516">
            <v>132500</v>
          </cell>
        </row>
        <row r="8517">
          <cell r="B8517">
            <v>4000000</v>
          </cell>
          <cell r="C8517">
            <v>40071</v>
          </cell>
          <cell r="E8517" t="str">
            <v>P</v>
          </cell>
          <cell r="F8517">
            <v>2901023.77</v>
          </cell>
          <cell r="G8517">
            <v>302221</v>
          </cell>
          <cell r="H8517">
            <v>41.5</v>
          </cell>
          <cell r="I8517">
            <v>0.41499999999999998</v>
          </cell>
          <cell r="J8517">
            <v>40109</v>
          </cell>
          <cell r="K8517">
            <v>40625</v>
          </cell>
          <cell r="L8517">
            <v>106000</v>
          </cell>
        </row>
        <row r="8518">
          <cell r="B8518">
            <v>15000000</v>
          </cell>
          <cell r="C8518">
            <v>40071</v>
          </cell>
          <cell r="E8518" t="str">
            <v>Q</v>
          </cell>
          <cell r="F8518">
            <v>13403701.699999999</v>
          </cell>
          <cell r="G8518">
            <v>886030</v>
          </cell>
          <cell r="H8518">
            <v>36.04</v>
          </cell>
          <cell r="I8518">
            <v>0.3604</v>
          </cell>
          <cell r="J8518">
            <v>40109</v>
          </cell>
          <cell r="K8518">
            <v>40809</v>
          </cell>
          <cell r="L8518">
            <v>398250</v>
          </cell>
        </row>
        <row r="8519">
          <cell r="B8519">
            <v>8000000</v>
          </cell>
          <cell r="C8519">
            <v>40071</v>
          </cell>
          <cell r="F8519">
            <v>7477815.6200000001</v>
          </cell>
          <cell r="G8519">
            <v>442232</v>
          </cell>
          <cell r="H8519">
            <v>51.88</v>
          </cell>
          <cell r="I8519">
            <v>0.51880000000000004</v>
          </cell>
          <cell r="J8519">
            <v>40109</v>
          </cell>
          <cell r="K8519">
            <v>41175</v>
          </cell>
          <cell r="L8519">
            <v>156000</v>
          </cell>
        </row>
        <row r="8520">
          <cell r="B8520">
            <v>33500000</v>
          </cell>
          <cell r="C8520">
            <v>40071</v>
          </cell>
          <cell r="F8520">
            <v>22334580.620000001</v>
          </cell>
          <cell r="G8520">
            <v>1978799</v>
          </cell>
          <cell r="H8520">
            <v>36.04</v>
          </cell>
          <cell r="I8520">
            <v>0.3604</v>
          </cell>
          <cell r="J8520">
            <v>40109</v>
          </cell>
          <cell r="K8520">
            <v>40809</v>
          </cell>
          <cell r="L8520">
            <v>889425</v>
          </cell>
        </row>
        <row r="8521">
          <cell r="B8521">
            <v>16000000</v>
          </cell>
          <cell r="C8521">
            <v>40071</v>
          </cell>
          <cell r="E8521" t="str">
            <v>Q</v>
          </cell>
          <cell r="F8521">
            <v>13564082.460000001</v>
          </cell>
          <cell r="G8521">
            <v>945098</v>
          </cell>
          <cell r="H8521">
            <v>36.04</v>
          </cell>
          <cell r="I8521">
            <v>0.3604</v>
          </cell>
          <cell r="J8521">
            <v>40109</v>
          </cell>
          <cell r="K8521">
            <v>40809</v>
          </cell>
          <cell r="L8521">
            <v>424800</v>
          </cell>
        </row>
        <row r="8522">
          <cell r="B8522">
            <v>4500000</v>
          </cell>
          <cell r="C8522">
            <v>40071</v>
          </cell>
          <cell r="E8522" t="str">
            <v>Q</v>
          </cell>
          <cell r="F8522">
            <v>4191076.87</v>
          </cell>
          <cell r="G8522">
            <v>286493</v>
          </cell>
          <cell r="H8522">
            <v>44.54</v>
          </cell>
          <cell r="I8522">
            <v>0.44540000000000002</v>
          </cell>
          <cell r="J8522">
            <v>40109</v>
          </cell>
          <cell r="K8522">
            <v>40809</v>
          </cell>
          <cell r="L8522">
            <v>119475</v>
          </cell>
        </row>
        <row r="8523">
          <cell r="B8523">
            <v>4500000</v>
          </cell>
          <cell r="C8523">
            <v>40071</v>
          </cell>
          <cell r="F8523">
            <v>3324187.22</v>
          </cell>
          <cell r="G8523">
            <v>286493</v>
          </cell>
          <cell r="H8523">
            <v>44.54</v>
          </cell>
          <cell r="I8523">
            <v>0.44540000000000002</v>
          </cell>
          <cell r="J8523">
            <v>40109</v>
          </cell>
          <cell r="K8523">
            <v>40809</v>
          </cell>
          <cell r="L8523">
            <v>119475</v>
          </cell>
        </row>
        <row r="8524">
          <cell r="B8524">
            <v>6000000</v>
          </cell>
          <cell r="C8524">
            <v>40071</v>
          </cell>
          <cell r="F8524">
            <v>4151046.17</v>
          </cell>
          <cell r="G8524">
            <v>333412</v>
          </cell>
          <cell r="H8524">
            <v>29.33</v>
          </cell>
          <cell r="I8524">
            <v>0.29330000000000001</v>
          </cell>
          <cell r="J8524">
            <v>40109</v>
          </cell>
          <cell r="K8524">
            <v>40809</v>
          </cell>
          <cell r="L8524">
            <v>98700</v>
          </cell>
        </row>
        <row r="8525">
          <cell r="B8525">
            <v>16000000</v>
          </cell>
          <cell r="C8525">
            <v>40071</v>
          </cell>
          <cell r="D8525" t="str">
            <v>A</v>
          </cell>
          <cell r="E8525" t="str">
            <v>T</v>
          </cell>
          <cell r="F8525">
            <v>17782278.010000002</v>
          </cell>
          <cell r="G8525">
            <v>732406</v>
          </cell>
          <cell r="H8525">
            <v>35.950000000000003</v>
          </cell>
          <cell r="I8525">
            <v>0.35950000000000004</v>
          </cell>
          <cell r="J8525">
            <v>40109</v>
          </cell>
          <cell r="K8525">
            <v>41175</v>
          </cell>
          <cell r="L8525">
            <v>312000</v>
          </cell>
        </row>
        <row r="8526">
          <cell r="B8526">
            <v>14000000</v>
          </cell>
          <cell r="C8526">
            <v>40071</v>
          </cell>
          <cell r="E8526" t="str">
            <v>R</v>
          </cell>
          <cell r="F8526">
            <v>14639475.039999999</v>
          </cell>
          <cell r="G8526">
            <v>640855</v>
          </cell>
          <cell r="H8526">
            <v>35.950000000000003</v>
          </cell>
          <cell r="I8526">
            <v>0.35950000000000004</v>
          </cell>
          <cell r="J8526">
            <v>40109</v>
          </cell>
          <cell r="K8526">
            <v>41175</v>
          </cell>
          <cell r="L8526">
            <v>273000</v>
          </cell>
        </row>
        <row r="8527">
          <cell r="B8527">
            <v>10000000</v>
          </cell>
          <cell r="C8527">
            <v>40071</v>
          </cell>
          <cell r="E8527" t="str">
            <v>Q</v>
          </cell>
          <cell r="F8527">
            <v>9332198.5999999996</v>
          </cell>
          <cell r="G8527">
            <v>636651</v>
          </cell>
          <cell r="H8527">
            <v>44.54</v>
          </cell>
          <cell r="I8527">
            <v>0.44540000000000002</v>
          </cell>
          <cell r="J8527">
            <v>40109</v>
          </cell>
          <cell r="K8527">
            <v>40809</v>
          </cell>
          <cell r="L8527">
            <v>265500</v>
          </cell>
        </row>
        <row r="8528">
          <cell r="B8528">
            <v>10000000</v>
          </cell>
          <cell r="C8528">
            <v>40071</v>
          </cell>
          <cell r="F8528">
            <v>8942260.1899999995</v>
          </cell>
          <cell r="G8528">
            <v>552789</v>
          </cell>
          <cell r="H8528">
            <v>51.88</v>
          </cell>
          <cell r="I8528">
            <v>0.51880000000000004</v>
          </cell>
          <cell r="J8528">
            <v>40109</v>
          </cell>
          <cell r="K8528">
            <v>41175</v>
          </cell>
          <cell r="L8528">
            <v>195000</v>
          </cell>
        </row>
        <row r="8529">
          <cell r="B8529">
            <v>10500000</v>
          </cell>
          <cell r="C8529">
            <v>40071</v>
          </cell>
          <cell r="D8529" t="str">
            <v>A</v>
          </cell>
          <cell r="E8529" t="str">
            <v>S</v>
          </cell>
          <cell r="F8529">
            <v>11702411.279999999</v>
          </cell>
          <cell r="G8529">
            <v>480641</v>
          </cell>
          <cell r="H8529">
            <v>35.950000000000003</v>
          </cell>
          <cell r="I8529">
            <v>0.35950000000000004</v>
          </cell>
          <cell r="J8529">
            <v>40109</v>
          </cell>
          <cell r="K8529">
            <v>41175</v>
          </cell>
          <cell r="L8529">
            <v>204750</v>
          </cell>
        </row>
        <row r="8530">
          <cell r="B8530">
            <v>4000000</v>
          </cell>
          <cell r="C8530">
            <v>40071</v>
          </cell>
          <cell r="F8530">
            <v>2736565.23</v>
          </cell>
          <cell r="G8530">
            <v>302221</v>
          </cell>
          <cell r="H8530">
            <v>41.5</v>
          </cell>
          <cell r="I8530">
            <v>0.41499999999999998</v>
          </cell>
          <cell r="J8530">
            <v>40109</v>
          </cell>
          <cell r="K8530">
            <v>40625</v>
          </cell>
          <cell r="L8530">
            <v>106000</v>
          </cell>
        </row>
        <row r="8531">
          <cell r="B8531">
            <v>3500000</v>
          </cell>
          <cell r="C8531">
            <v>40071</v>
          </cell>
          <cell r="F8531">
            <v>2367411.98</v>
          </cell>
          <cell r="G8531">
            <v>222828</v>
          </cell>
          <cell r="H8531">
            <v>44.54</v>
          </cell>
          <cell r="I8531">
            <v>0.44540000000000002</v>
          </cell>
          <cell r="J8531">
            <v>40109</v>
          </cell>
          <cell r="K8531">
            <v>40809</v>
          </cell>
          <cell r="L8531">
            <v>92925</v>
          </cell>
        </row>
        <row r="8532">
          <cell r="B8532">
            <v>10500000</v>
          </cell>
          <cell r="C8532">
            <v>40071</v>
          </cell>
          <cell r="D8532" t="str">
            <v>A</v>
          </cell>
          <cell r="E8532" t="str">
            <v>S</v>
          </cell>
          <cell r="F8532">
            <v>11543166.16</v>
          </cell>
          <cell r="G8532">
            <v>480641</v>
          </cell>
          <cell r="H8532">
            <v>35.950000000000003</v>
          </cell>
          <cell r="I8532">
            <v>0.35950000000000004</v>
          </cell>
          <cell r="J8532">
            <v>40109</v>
          </cell>
          <cell r="K8532">
            <v>41175</v>
          </cell>
          <cell r="L8532">
            <v>204750</v>
          </cell>
        </row>
        <row r="8533">
          <cell r="B8533">
            <v>14000000</v>
          </cell>
          <cell r="C8533">
            <v>40071</v>
          </cell>
          <cell r="F8533">
            <v>11382933</v>
          </cell>
          <cell r="G8533">
            <v>640855</v>
          </cell>
          <cell r="H8533">
            <v>35.950000000000003</v>
          </cell>
          <cell r="I8533">
            <v>0.35950000000000004</v>
          </cell>
          <cell r="J8533">
            <v>40109</v>
          </cell>
          <cell r="K8533">
            <v>41175</v>
          </cell>
          <cell r="L8533">
            <v>273000</v>
          </cell>
        </row>
        <row r="8534">
          <cell r="B8534">
            <v>14000000</v>
          </cell>
          <cell r="C8534">
            <v>40071</v>
          </cell>
          <cell r="F8534">
            <v>11356634.859999999</v>
          </cell>
          <cell r="G8534">
            <v>714501</v>
          </cell>
          <cell r="H8534">
            <v>36.03</v>
          </cell>
          <cell r="I8534">
            <v>0.36030000000000001</v>
          </cell>
          <cell r="J8534">
            <v>40109</v>
          </cell>
          <cell r="K8534">
            <v>40991</v>
          </cell>
          <cell r="L8534">
            <v>343000</v>
          </cell>
        </row>
        <row r="8535">
          <cell r="B8535">
            <v>11000000</v>
          </cell>
          <cell r="C8535">
            <v>40071</v>
          </cell>
          <cell r="F8535">
            <v>8583585.1600000001</v>
          </cell>
          <cell r="G8535">
            <v>649755</v>
          </cell>
          <cell r="H8535">
            <v>36.04</v>
          </cell>
          <cell r="I8535">
            <v>0.3604</v>
          </cell>
          <cell r="J8535">
            <v>40109</v>
          </cell>
          <cell r="K8535">
            <v>40809</v>
          </cell>
          <cell r="L8535">
            <v>292050</v>
          </cell>
        </row>
        <row r="8536">
          <cell r="B8536">
            <v>10000000</v>
          </cell>
          <cell r="C8536">
            <v>40071</v>
          </cell>
          <cell r="F8536">
            <v>8491199.2599999998</v>
          </cell>
          <cell r="G8536">
            <v>552789</v>
          </cell>
          <cell r="H8536">
            <v>51.88</v>
          </cell>
          <cell r="I8536">
            <v>0.51880000000000004</v>
          </cell>
          <cell r="J8536">
            <v>40109</v>
          </cell>
          <cell r="K8536">
            <v>41175</v>
          </cell>
          <cell r="L8536">
            <v>195000</v>
          </cell>
        </row>
        <row r="8537">
          <cell r="B8537">
            <v>10000000</v>
          </cell>
          <cell r="C8537">
            <v>40071</v>
          </cell>
          <cell r="F8537">
            <v>7912457.2300000004</v>
          </cell>
          <cell r="G8537">
            <v>416776</v>
          </cell>
          <cell r="H8537">
            <v>28.58</v>
          </cell>
          <cell r="I8537">
            <v>0.2858</v>
          </cell>
          <cell r="J8537">
            <v>40109</v>
          </cell>
          <cell r="K8537">
            <v>41175</v>
          </cell>
          <cell r="L8537">
            <v>144000</v>
          </cell>
        </row>
        <row r="8538">
          <cell r="B8538">
            <v>3000000</v>
          </cell>
          <cell r="C8538">
            <v>40071</v>
          </cell>
          <cell r="E8538" t="str">
            <v>P</v>
          </cell>
          <cell r="F8538">
            <v>1842159.73</v>
          </cell>
          <cell r="G8538">
            <v>305494</v>
          </cell>
          <cell r="H8538">
            <v>38.729999999999997</v>
          </cell>
          <cell r="I8538">
            <v>0.38729999999999998</v>
          </cell>
          <cell r="J8538">
            <v>40109</v>
          </cell>
          <cell r="K8538">
            <v>40444</v>
          </cell>
          <cell r="L8538">
            <v>79500</v>
          </cell>
        </row>
        <row r="8539">
          <cell r="B8539">
            <v>16000000</v>
          </cell>
          <cell r="C8539">
            <v>40071</v>
          </cell>
          <cell r="D8539" t="str">
            <v>A</v>
          </cell>
          <cell r="E8539" t="str">
            <v>T</v>
          </cell>
          <cell r="F8539">
            <v>17767338.98</v>
          </cell>
          <cell r="G8539">
            <v>945098</v>
          </cell>
          <cell r="H8539">
            <v>36.04</v>
          </cell>
          <cell r="I8539">
            <v>0.3604</v>
          </cell>
          <cell r="J8539">
            <v>40109</v>
          </cell>
          <cell r="K8539">
            <v>40809</v>
          </cell>
          <cell r="L8539">
            <v>424800</v>
          </cell>
        </row>
        <row r="8540">
          <cell r="B8540">
            <v>10000000</v>
          </cell>
          <cell r="C8540">
            <v>40071</v>
          </cell>
          <cell r="F8540">
            <v>5814852.4900000002</v>
          </cell>
          <cell r="G8540">
            <v>555686</v>
          </cell>
          <cell r="H8540">
            <v>29.33</v>
          </cell>
          <cell r="I8540">
            <v>0.29330000000000001</v>
          </cell>
          <cell r="J8540">
            <v>40109</v>
          </cell>
          <cell r="K8540">
            <v>40809</v>
          </cell>
          <cell r="L8540">
            <v>164500</v>
          </cell>
        </row>
        <row r="8541">
          <cell r="B8541">
            <v>19500000</v>
          </cell>
          <cell r="C8541">
            <v>40071</v>
          </cell>
          <cell r="F8541">
            <v>15959528.710000001</v>
          </cell>
          <cell r="G8541">
            <v>892619</v>
          </cell>
          <cell r="H8541">
            <v>35.950000000000003</v>
          </cell>
          <cell r="I8541">
            <v>0.35950000000000004</v>
          </cell>
          <cell r="J8541">
            <v>40109</v>
          </cell>
          <cell r="K8541">
            <v>41175</v>
          </cell>
          <cell r="L8541">
            <v>380250</v>
          </cell>
        </row>
        <row r="8542">
          <cell r="B8542">
            <v>10000000</v>
          </cell>
          <cell r="C8542">
            <v>40071</v>
          </cell>
          <cell r="F8542">
            <v>1858073.29</v>
          </cell>
          <cell r="G8542">
            <v>972316</v>
          </cell>
          <cell r="H8542">
            <v>29.48</v>
          </cell>
          <cell r="I8542">
            <v>0.29480000000000001</v>
          </cell>
          <cell r="J8542">
            <v>40109</v>
          </cell>
          <cell r="K8542">
            <v>40444</v>
          </cell>
          <cell r="L8542">
            <v>164000</v>
          </cell>
        </row>
        <row r="8543">
          <cell r="B8543">
            <v>12000000</v>
          </cell>
          <cell r="C8543">
            <v>40071</v>
          </cell>
          <cell r="F8543">
            <v>9723962.2200000007</v>
          </cell>
          <cell r="G8543">
            <v>549304</v>
          </cell>
          <cell r="H8543">
            <v>35.950000000000003</v>
          </cell>
          <cell r="I8543">
            <v>0.35950000000000004</v>
          </cell>
          <cell r="J8543">
            <v>40109</v>
          </cell>
          <cell r="K8543">
            <v>41175</v>
          </cell>
          <cell r="L8543">
            <v>234000</v>
          </cell>
        </row>
        <row r="8544">
          <cell r="B8544">
            <v>4000000</v>
          </cell>
          <cell r="C8544">
            <v>40071</v>
          </cell>
          <cell r="F8544">
            <v>791497.26</v>
          </cell>
          <cell r="G8544">
            <v>407325</v>
          </cell>
          <cell r="H8544">
            <v>38.729999999999997</v>
          </cell>
          <cell r="I8544">
            <v>0.38729999999999998</v>
          </cell>
          <cell r="J8544">
            <v>40109</v>
          </cell>
          <cell r="K8544">
            <v>40444</v>
          </cell>
          <cell r="L8544">
            <v>106000</v>
          </cell>
        </row>
        <row r="8545">
          <cell r="B8545">
            <v>15000000</v>
          </cell>
          <cell r="C8545">
            <v>40071</v>
          </cell>
          <cell r="F8545">
            <v>11431751.24</v>
          </cell>
          <cell r="G8545">
            <v>686630</v>
          </cell>
          <cell r="H8545">
            <v>35.950000000000003</v>
          </cell>
          <cell r="I8545">
            <v>0.35950000000000004</v>
          </cell>
          <cell r="J8545">
            <v>40109</v>
          </cell>
          <cell r="K8545">
            <v>41175</v>
          </cell>
          <cell r="L8545">
            <v>292500</v>
          </cell>
        </row>
        <row r="8546">
          <cell r="B8546">
            <v>4500000</v>
          </cell>
          <cell r="C8546">
            <v>40071</v>
          </cell>
          <cell r="F8546">
            <v>3149974.94</v>
          </cell>
          <cell r="G8546">
            <v>286493</v>
          </cell>
          <cell r="H8546">
            <v>44.54</v>
          </cell>
          <cell r="I8546">
            <v>0.44540000000000002</v>
          </cell>
          <cell r="J8546">
            <v>40109</v>
          </cell>
          <cell r="K8546">
            <v>40809</v>
          </cell>
          <cell r="L8546">
            <v>119475</v>
          </cell>
        </row>
        <row r="8547">
          <cell r="B8547">
            <v>12000000</v>
          </cell>
          <cell r="C8547">
            <v>40071</v>
          </cell>
          <cell r="E8547" t="str">
            <v>Q</v>
          </cell>
          <cell r="F8547">
            <v>10435625.109999999</v>
          </cell>
          <cell r="G8547">
            <v>708824</v>
          </cell>
          <cell r="H8547">
            <v>36.04</v>
          </cell>
          <cell r="I8547">
            <v>0.3604</v>
          </cell>
          <cell r="J8547">
            <v>40109</v>
          </cell>
          <cell r="K8547">
            <v>40809</v>
          </cell>
          <cell r="L8547">
            <v>318600</v>
          </cell>
        </row>
        <row r="8548">
          <cell r="B8548">
            <v>11000000</v>
          </cell>
          <cell r="C8548">
            <v>40071</v>
          </cell>
          <cell r="E8548" t="str">
            <v>P</v>
          </cell>
          <cell r="F8548">
            <v>10330989.390000001</v>
          </cell>
          <cell r="G8548">
            <v>503529</v>
          </cell>
          <cell r="H8548">
            <v>35.950000000000003</v>
          </cell>
          <cell r="I8548">
            <v>0.35950000000000004</v>
          </cell>
          <cell r="J8548">
            <v>40109</v>
          </cell>
          <cell r="K8548">
            <v>41175</v>
          </cell>
          <cell r="L8548">
            <v>214500</v>
          </cell>
        </row>
        <row r="8549">
          <cell r="B8549">
            <v>5500000</v>
          </cell>
          <cell r="C8549">
            <v>40071</v>
          </cell>
          <cell r="F8549">
            <v>2813662.05</v>
          </cell>
          <cell r="G8549">
            <v>415554</v>
          </cell>
          <cell r="H8549">
            <v>41.5</v>
          </cell>
          <cell r="I8549">
            <v>0.41499999999999998</v>
          </cell>
          <cell r="J8549">
            <v>40109</v>
          </cell>
          <cell r="K8549">
            <v>40625</v>
          </cell>
          <cell r="L8549">
            <v>145750</v>
          </cell>
        </row>
        <row r="8550">
          <cell r="B8550">
            <v>10000000</v>
          </cell>
          <cell r="C8550">
            <v>40071</v>
          </cell>
          <cell r="F8550">
            <v>7731202.7199999997</v>
          </cell>
          <cell r="G8550">
            <v>636651</v>
          </cell>
          <cell r="H8550">
            <v>44.54</v>
          </cell>
          <cell r="I8550">
            <v>0.44540000000000002</v>
          </cell>
          <cell r="J8550">
            <v>40109</v>
          </cell>
          <cell r="K8550">
            <v>40809</v>
          </cell>
          <cell r="L8550">
            <v>265500</v>
          </cell>
        </row>
        <row r="8551">
          <cell r="B8551">
            <v>3200000</v>
          </cell>
          <cell r="C8551">
            <v>40071</v>
          </cell>
          <cell r="F8551">
            <v>3516574.77</v>
          </cell>
          <cell r="G8551">
            <v>176893</v>
          </cell>
          <cell r="H8551">
            <v>51.88</v>
          </cell>
          <cell r="I8551">
            <v>0.51880000000000004</v>
          </cell>
          <cell r="J8551">
            <v>40109</v>
          </cell>
          <cell r="K8551">
            <v>41175</v>
          </cell>
          <cell r="L8551">
            <v>62400</v>
          </cell>
        </row>
        <row r="8552">
          <cell r="B8552">
            <v>3000000</v>
          </cell>
          <cell r="C8552">
            <v>40072</v>
          </cell>
          <cell r="F8552">
            <v>2021854.56</v>
          </cell>
          <cell r="G8552">
            <v>190996</v>
          </cell>
          <cell r="H8552">
            <v>44.54</v>
          </cell>
          <cell r="I8552">
            <v>0.44540000000000002</v>
          </cell>
          <cell r="J8552">
            <v>40109</v>
          </cell>
          <cell r="K8552">
            <v>40809</v>
          </cell>
          <cell r="L8552">
            <v>79650</v>
          </cell>
        </row>
        <row r="8553">
          <cell r="B8553">
            <v>3000000</v>
          </cell>
          <cell r="C8553">
            <v>40072</v>
          </cell>
          <cell r="F8553">
            <v>2002761.04</v>
          </cell>
          <cell r="G8553">
            <v>190996</v>
          </cell>
          <cell r="H8553">
            <v>44.54</v>
          </cell>
          <cell r="I8553">
            <v>0.44540000000000002</v>
          </cell>
          <cell r="J8553">
            <v>40109</v>
          </cell>
          <cell r="K8553">
            <v>40809</v>
          </cell>
          <cell r="L8553">
            <v>79650</v>
          </cell>
        </row>
        <row r="8554">
          <cell r="B8554">
            <v>3500000</v>
          </cell>
          <cell r="C8554">
            <v>40072</v>
          </cell>
          <cell r="D8554" t="str">
            <v>A</v>
          </cell>
          <cell r="E8554" t="str">
            <v>T</v>
          </cell>
          <cell r="F8554">
            <v>4548122.12</v>
          </cell>
          <cell r="G8554">
            <v>222828</v>
          </cell>
          <cell r="H8554">
            <v>44.54</v>
          </cell>
          <cell r="I8554">
            <v>0.44540000000000002</v>
          </cell>
          <cell r="J8554">
            <v>40109</v>
          </cell>
          <cell r="K8554">
            <v>40809</v>
          </cell>
          <cell r="L8554">
            <v>92925</v>
          </cell>
        </row>
        <row r="8555">
          <cell r="B8555">
            <v>5500000</v>
          </cell>
          <cell r="C8555">
            <v>40072</v>
          </cell>
          <cell r="F8555">
            <v>3695808.35</v>
          </cell>
          <cell r="G8555">
            <v>350158</v>
          </cell>
          <cell r="H8555">
            <v>44.54</v>
          </cell>
          <cell r="I8555">
            <v>0.44540000000000002</v>
          </cell>
          <cell r="J8555">
            <v>40109</v>
          </cell>
          <cell r="K8555">
            <v>40809</v>
          </cell>
          <cell r="L8555">
            <v>146025</v>
          </cell>
        </row>
        <row r="8556">
          <cell r="B8556">
            <v>7000000</v>
          </cell>
          <cell r="C8556">
            <v>40072</v>
          </cell>
          <cell r="F8556">
            <v>4447354.84</v>
          </cell>
          <cell r="G8556">
            <v>528887</v>
          </cell>
          <cell r="H8556">
            <v>41.5</v>
          </cell>
          <cell r="I8556">
            <v>0.41499999999999998</v>
          </cell>
          <cell r="J8556">
            <v>40109</v>
          </cell>
          <cell r="K8556">
            <v>40625</v>
          </cell>
          <cell r="L8556">
            <v>185500</v>
          </cell>
        </row>
        <row r="8557">
          <cell r="B8557">
            <v>5000000</v>
          </cell>
          <cell r="C8557">
            <v>40072</v>
          </cell>
          <cell r="D8557" t="str">
            <v>A</v>
          </cell>
          <cell r="E8557" t="str">
            <v>T</v>
          </cell>
          <cell r="F8557">
            <v>6604039.0899999999</v>
          </cell>
          <cell r="G8557">
            <v>276395</v>
          </cell>
          <cell r="H8557">
            <v>51.88</v>
          </cell>
          <cell r="I8557">
            <v>0.51880000000000004</v>
          </cell>
          <cell r="J8557">
            <v>40109</v>
          </cell>
          <cell r="K8557">
            <v>41175</v>
          </cell>
          <cell r="L8557">
            <v>97500</v>
          </cell>
        </row>
        <row r="8558">
          <cell r="B8558">
            <v>5000000</v>
          </cell>
          <cell r="C8558">
            <v>40072</v>
          </cell>
          <cell r="F8558">
            <v>970243.2</v>
          </cell>
          <cell r="G8558">
            <v>509157</v>
          </cell>
          <cell r="H8558">
            <v>38.729999999999997</v>
          </cell>
          <cell r="I8558">
            <v>0.38729999999999998</v>
          </cell>
          <cell r="J8558">
            <v>40109</v>
          </cell>
          <cell r="K8558">
            <v>40444</v>
          </cell>
          <cell r="L8558">
            <v>132500</v>
          </cell>
        </row>
        <row r="8559">
          <cell r="B8559">
            <v>28000000</v>
          </cell>
          <cell r="C8559">
            <v>40072</v>
          </cell>
          <cell r="F8559">
            <v>20394117.370000001</v>
          </cell>
          <cell r="G8559">
            <v>1653922</v>
          </cell>
          <cell r="H8559">
            <v>36.04</v>
          </cell>
          <cell r="I8559">
            <v>0.3604</v>
          </cell>
          <cell r="J8559">
            <v>40109</v>
          </cell>
          <cell r="K8559">
            <v>40809</v>
          </cell>
          <cell r="L8559">
            <v>743400</v>
          </cell>
        </row>
        <row r="8560">
          <cell r="B8560">
            <v>4000000</v>
          </cell>
          <cell r="C8560">
            <v>40072</v>
          </cell>
          <cell r="F8560">
            <v>2641086.5499999998</v>
          </cell>
          <cell r="G8560">
            <v>254661</v>
          </cell>
          <cell r="H8560">
            <v>44.54</v>
          </cell>
          <cell r="I8560">
            <v>0.44540000000000002</v>
          </cell>
          <cell r="J8560">
            <v>40109</v>
          </cell>
          <cell r="K8560">
            <v>40809</v>
          </cell>
          <cell r="L8560">
            <v>106200</v>
          </cell>
        </row>
        <row r="8561">
          <cell r="B8561">
            <v>2000000</v>
          </cell>
          <cell r="C8561">
            <v>40072</v>
          </cell>
          <cell r="F8561">
            <v>388906.33</v>
          </cell>
          <cell r="G8561">
            <v>203663</v>
          </cell>
          <cell r="H8561">
            <v>38.729999999999997</v>
          </cell>
          <cell r="I8561">
            <v>0.38729999999999998</v>
          </cell>
          <cell r="J8561">
            <v>40109</v>
          </cell>
          <cell r="K8561">
            <v>40444</v>
          </cell>
          <cell r="L8561">
            <v>53000</v>
          </cell>
        </row>
        <row r="8562">
          <cell r="B8562">
            <v>12000000</v>
          </cell>
          <cell r="C8562">
            <v>40072</v>
          </cell>
          <cell r="F8562">
            <v>10363748.380000001</v>
          </cell>
          <cell r="G8562">
            <v>549304</v>
          </cell>
          <cell r="H8562">
            <v>35.950000000000003</v>
          </cell>
          <cell r="I8562">
            <v>0.35950000000000004</v>
          </cell>
          <cell r="J8562">
            <v>40109</v>
          </cell>
          <cell r="K8562">
            <v>41175</v>
          </cell>
          <cell r="L8562">
            <v>234000</v>
          </cell>
        </row>
        <row r="8563">
          <cell r="B8563">
            <v>30000000</v>
          </cell>
          <cell r="C8563">
            <v>40072</v>
          </cell>
          <cell r="F8563">
            <v>26153188.469999999</v>
          </cell>
          <cell r="G8563">
            <v>1373260</v>
          </cell>
          <cell r="H8563">
            <v>35.950000000000003</v>
          </cell>
          <cell r="I8563">
            <v>0.35950000000000004</v>
          </cell>
          <cell r="J8563">
            <v>40109</v>
          </cell>
          <cell r="K8563">
            <v>41175</v>
          </cell>
          <cell r="L8563">
            <v>585000</v>
          </cell>
        </row>
        <row r="8564">
          <cell r="B8564">
            <v>10000000</v>
          </cell>
          <cell r="C8564">
            <v>40072</v>
          </cell>
          <cell r="E8564" t="str">
            <v>R</v>
          </cell>
          <cell r="F8564">
            <v>11219317.52</v>
          </cell>
          <cell r="G8564">
            <v>552789</v>
          </cell>
          <cell r="H8564">
            <v>51.88</v>
          </cell>
          <cell r="I8564">
            <v>0.51880000000000004</v>
          </cell>
          <cell r="J8564">
            <v>40109</v>
          </cell>
          <cell r="K8564">
            <v>41175</v>
          </cell>
          <cell r="L8564">
            <v>195000</v>
          </cell>
        </row>
        <row r="8565">
          <cell r="B8565">
            <v>4000000</v>
          </cell>
          <cell r="C8565">
            <v>40072</v>
          </cell>
          <cell r="F8565">
            <v>2056224.45</v>
          </cell>
          <cell r="G8565">
            <v>302221</v>
          </cell>
          <cell r="H8565">
            <v>41.5</v>
          </cell>
          <cell r="I8565">
            <v>0.41499999999999998</v>
          </cell>
          <cell r="J8565">
            <v>40109</v>
          </cell>
          <cell r="K8565">
            <v>40625</v>
          </cell>
          <cell r="L8565">
            <v>106000</v>
          </cell>
        </row>
        <row r="8566">
          <cell r="B8566">
            <v>15000000</v>
          </cell>
          <cell r="C8566">
            <v>40072</v>
          </cell>
          <cell r="F8566">
            <v>10922376.859999999</v>
          </cell>
          <cell r="G8566">
            <v>886030</v>
          </cell>
          <cell r="H8566">
            <v>36.04</v>
          </cell>
          <cell r="I8566">
            <v>0.3604</v>
          </cell>
          <cell r="J8566">
            <v>40109</v>
          </cell>
          <cell r="K8566">
            <v>40809</v>
          </cell>
          <cell r="L8566">
            <v>398250</v>
          </cell>
        </row>
        <row r="8567">
          <cell r="B8567">
            <v>6500000</v>
          </cell>
          <cell r="C8567">
            <v>40072</v>
          </cell>
          <cell r="F8567">
            <v>3347040.75</v>
          </cell>
          <cell r="G8567">
            <v>491109</v>
          </cell>
          <cell r="H8567">
            <v>41.5</v>
          </cell>
          <cell r="I8567">
            <v>0.41499999999999998</v>
          </cell>
          <cell r="J8567">
            <v>40109</v>
          </cell>
          <cell r="K8567">
            <v>40625</v>
          </cell>
          <cell r="L8567">
            <v>172250</v>
          </cell>
        </row>
        <row r="8568">
          <cell r="B8568">
            <v>6500000</v>
          </cell>
          <cell r="C8568">
            <v>40072</v>
          </cell>
          <cell r="F8568">
            <v>3368299.41</v>
          </cell>
          <cell r="G8568">
            <v>491109</v>
          </cell>
          <cell r="H8568">
            <v>41.5</v>
          </cell>
          <cell r="I8568">
            <v>0.41499999999999998</v>
          </cell>
          <cell r="J8568">
            <v>40109</v>
          </cell>
          <cell r="K8568">
            <v>40625</v>
          </cell>
          <cell r="L8568">
            <v>172250</v>
          </cell>
        </row>
        <row r="8569">
          <cell r="B8569">
            <v>14000000</v>
          </cell>
          <cell r="C8569">
            <v>40072</v>
          </cell>
          <cell r="F8569">
            <v>1696309.64</v>
          </cell>
          <cell r="G8569">
            <v>1406050</v>
          </cell>
          <cell r="H8569">
            <v>35.94</v>
          </cell>
          <cell r="I8569">
            <v>0.3594</v>
          </cell>
          <cell r="J8569">
            <v>40109</v>
          </cell>
          <cell r="K8569">
            <v>40444</v>
          </cell>
          <cell r="L8569">
            <v>371000</v>
          </cell>
        </row>
        <row r="8570">
          <cell r="B8570">
            <v>12000000</v>
          </cell>
          <cell r="C8570">
            <v>40072</v>
          </cell>
          <cell r="F8570">
            <v>7936391.4900000002</v>
          </cell>
          <cell r="G8570">
            <v>708824</v>
          </cell>
          <cell r="H8570">
            <v>36.04</v>
          </cell>
          <cell r="I8570">
            <v>0.3604</v>
          </cell>
          <cell r="J8570">
            <v>40109</v>
          </cell>
          <cell r="K8570">
            <v>40809</v>
          </cell>
          <cell r="L8570">
            <v>318600</v>
          </cell>
        </row>
        <row r="8571">
          <cell r="B8571">
            <v>8000000</v>
          </cell>
          <cell r="C8571">
            <v>40072</v>
          </cell>
          <cell r="F8571">
            <v>6585427.1399999997</v>
          </cell>
          <cell r="G8571">
            <v>442232</v>
          </cell>
          <cell r="H8571">
            <v>51.88</v>
          </cell>
          <cell r="I8571">
            <v>0.51880000000000004</v>
          </cell>
          <cell r="J8571">
            <v>40109</v>
          </cell>
          <cell r="K8571">
            <v>41175</v>
          </cell>
          <cell r="L8571">
            <v>156000</v>
          </cell>
        </row>
        <row r="8572">
          <cell r="B8572">
            <v>2000000</v>
          </cell>
          <cell r="C8572">
            <v>40072</v>
          </cell>
          <cell r="F8572">
            <v>306739.67</v>
          </cell>
          <cell r="G8572">
            <v>194464</v>
          </cell>
          <cell r="H8572">
            <v>29.48</v>
          </cell>
          <cell r="I8572">
            <v>0.29480000000000001</v>
          </cell>
          <cell r="J8572">
            <v>40109</v>
          </cell>
          <cell r="K8572">
            <v>40444</v>
          </cell>
          <cell r="L8572">
            <v>32800</v>
          </cell>
        </row>
        <row r="8573">
          <cell r="B8573">
            <v>10000000</v>
          </cell>
          <cell r="C8573">
            <v>40072</v>
          </cell>
          <cell r="F8573">
            <v>4962279.54</v>
          </cell>
          <cell r="G8573">
            <v>694551</v>
          </cell>
          <cell r="H8573">
            <v>29.57</v>
          </cell>
          <cell r="I8573">
            <v>0.29570000000000002</v>
          </cell>
          <cell r="J8573">
            <v>40109</v>
          </cell>
          <cell r="K8573">
            <v>40625</v>
          </cell>
          <cell r="L8573">
            <v>164000</v>
          </cell>
        </row>
        <row r="8574">
          <cell r="B8574">
            <v>60000000</v>
          </cell>
          <cell r="C8574">
            <v>40072</v>
          </cell>
          <cell r="F8574">
            <v>49164088.509999998</v>
          </cell>
          <cell r="G8574">
            <v>2746520</v>
          </cell>
          <cell r="H8574">
            <v>35.950000000000003</v>
          </cell>
          <cell r="I8574">
            <v>0.35950000000000004</v>
          </cell>
          <cell r="J8574">
            <v>40109</v>
          </cell>
          <cell r="K8574">
            <v>41175</v>
          </cell>
          <cell r="L8574">
            <v>1170000</v>
          </cell>
        </row>
        <row r="8575">
          <cell r="B8575">
            <v>11000000</v>
          </cell>
          <cell r="C8575">
            <v>40072</v>
          </cell>
          <cell r="F8575">
            <v>7275159.3300000001</v>
          </cell>
          <cell r="G8575">
            <v>649755</v>
          </cell>
          <cell r="H8575">
            <v>36.04</v>
          </cell>
          <cell r="I8575">
            <v>0.3604</v>
          </cell>
          <cell r="J8575">
            <v>40109</v>
          </cell>
          <cell r="K8575">
            <v>40809</v>
          </cell>
          <cell r="L8575">
            <v>292050</v>
          </cell>
        </row>
        <row r="8576">
          <cell r="B8576">
            <v>5000000</v>
          </cell>
          <cell r="C8576">
            <v>40072</v>
          </cell>
          <cell r="E8576" t="str">
            <v>P</v>
          </cell>
          <cell r="F8576">
            <v>3383108.85</v>
          </cell>
          <cell r="G8576">
            <v>347276</v>
          </cell>
          <cell r="H8576">
            <v>29.57</v>
          </cell>
          <cell r="I8576">
            <v>0.29570000000000002</v>
          </cell>
          <cell r="J8576">
            <v>40109</v>
          </cell>
          <cell r="K8576">
            <v>40625</v>
          </cell>
          <cell r="L8576">
            <v>82000</v>
          </cell>
        </row>
        <row r="8577">
          <cell r="B8577">
            <v>5000000</v>
          </cell>
          <cell r="C8577">
            <v>40072</v>
          </cell>
          <cell r="F8577">
            <v>3215711.01</v>
          </cell>
          <cell r="G8577">
            <v>277843</v>
          </cell>
          <cell r="H8577">
            <v>29.33</v>
          </cell>
          <cell r="I8577">
            <v>0.29330000000000001</v>
          </cell>
          <cell r="J8577">
            <v>40109</v>
          </cell>
          <cell r="K8577">
            <v>40809</v>
          </cell>
          <cell r="L8577">
            <v>82250</v>
          </cell>
        </row>
        <row r="8578">
          <cell r="B8578">
            <v>7000000</v>
          </cell>
          <cell r="C8578">
            <v>40072</v>
          </cell>
          <cell r="F8578">
            <v>6088377.8099999996</v>
          </cell>
          <cell r="G8578">
            <v>386953</v>
          </cell>
          <cell r="H8578">
            <v>51.88</v>
          </cell>
          <cell r="I8578">
            <v>0.51880000000000004</v>
          </cell>
          <cell r="J8578">
            <v>40109</v>
          </cell>
          <cell r="K8578">
            <v>41175</v>
          </cell>
          <cell r="L8578">
            <v>136500</v>
          </cell>
        </row>
        <row r="8579">
          <cell r="B8579">
            <v>6500000</v>
          </cell>
          <cell r="C8579">
            <v>40072</v>
          </cell>
          <cell r="F8579">
            <v>4285181.88</v>
          </cell>
          <cell r="G8579">
            <v>413824</v>
          </cell>
          <cell r="H8579">
            <v>44.54</v>
          </cell>
          <cell r="I8579">
            <v>0.44540000000000002</v>
          </cell>
          <cell r="J8579">
            <v>40109</v>
          </cell>
          <cell r="K8579">
            <v>40809</v>
          </cell>
          <cell r="L8579">
            <v>172575</v>
          </cell>
        </row>
        <row r="8580">
          <cell r="B8580">
            <v>6500000</v>
          </cell>
          <cell r="C8580">
            <v>40072</v>
          </cell>
          <cell r="F8580">
            <v>4954528.37</v>
          </cell>
          <cell r="G8580">
            <v>379174</v>
          </cell>
          <cell r="H8580">
            <v>48.86</v>
          </cell>
          <cell r="I8580">
            <v>0.48859999999999998</v>
          </cell>
          <cell r="J8580">
            <v>40109</v>
          </cell>
          <cell r="K8580">
            <v>40991</v>
          </cell>
          <cell r="L8580">
            <v>159250</v>
          </cell>
        </row>
        <row r="8581">
          <cell r="B8581">
            <v>3500000</v>
          </cell>
          <cell r="C8581">
            <v>40072</v>
          </cell>
          <cell r="F8581">
            <v>2049661.28</v>
          </cell>
          <cell r="G8581">
            <v>264444</v>
          </cell>
          <cell r="H8581">
            <v>41.5</v>
          </cell>
          <cell r="I8581">
            <v>0.41499999999999998</v>
          </cell>
          <cell r="J8581">
            <v>40109</v>
          </cell>
          <cell r="K8581">
            <v>40625</v>
          </cell>
          <cell r="L8581">
            <v>92750</v>
          </cell>
        </row>
        <row r="8582">
          <cell r="B8582">
            <v>6000000</v>
          </cell>
          <cell r="C8582">
            <v>40072</v>
          </cell>
          <cell r="F8582">
            <v>3211273.64</v>
          </cell>
          <cell r="G8582">
            <v>453332</v>
          </cell>
          <cell r="H8582">
            <v>41.5</v>
          </cell>
          <cell r="I8582">
            <v>0.41499999999999998</v>
          </cell>
          <cell r="J8582">
            <v>40109</v>
          </cell>
          <cell r="K8582">
            <v>40625</v>
          </cell>
          <cell r="L8582">
            <v>159000</v>
          </cell>
        </row>
        <row r="8583">
          <cell r="B8583">
            <v>10000000</v>
          </cell>
          <cell r="C8583">
            <v>40072</v>
          </cell>
          <cell r="F8583">
            <v>6297973.4900000002</v>
          </cell>
          <cell r="G8583">
            <v>555686</v>
          </cell>
          <cell r="H8583">
            <v>29.33</v>
          </cell>
          <cell r="I8583">
            <v>0.29330000000000001</v>
          </cell>
          <cell r="J8583">
            <v>40109</v>
          </cell>
          <cell r="K8583">
            <v>40809</v>
          </cell>
          <cell r="L8583">
            <v>164500</v>
          </cell>
        </row>
        <row r="8584">
          <cell r="B8584">
            <v>10000000</v>
          </cell>
          <cell r="C8584">
            <v>40072</v>
          </cell>
          <cell r="F8584">
            <v>8132226.21</v>
          </cell>
          <cell r="G8584">
            <v>416776</v>
          </cell>
          <cell r="H8584">
            <v>28.58</v>
          </cell>
          <cell r="I8584">
            <v>0.2858</v>
          </cell>
          <cell r="J8584">
            <v>40109</v>
          </cell>
          <cell r="K8584">
            <v>41175</v>
          </cell>
          <cell r="L8584">
            <v>144000</v>
          </cell>
        </row>
        <row r="8585">
          <cell r="B8585">
            <v>3000000</v>
          </cell>
          <cell r="C8585">
            <v>40072</v>
          </cell>
          <cell r="E8585" t="str">
            <v>P</v>
          </cell>
          <cell r="F8585">
            <v>1335073.3</v>
          </cell>
          <cell r="G8585">
            <v>305494</v>
          </cell>
          <cell r="H8585">
            <v>38.729999999999997</v>
          </cell>
          <cell r="I8585">
            <v>0.38729999999999998</v>
          </cell>
          <cell r="J8585">
            <v>40109</v>
          </cell>
          <cell r="K8585">
            <v>40444</v>
          </cell>
          <cell r="L8585">
            <v>79500</v>
          </cell>
        </row>
        <row r="8586">
          <cell r="B8586">
            <v>10000000</v>
          </cell>
          <cell r="C8586">
            <v>40072</v>
          </cell>
          <cell r="F8586">
            <v>8754430.5299999993</v>
          </cell>
          <cell r="G8586">
            <v>552789</v>
          </cell>
          <cell r="H8586">
            <v>51.88</v>
          </cell>
          <cell r="I8586">
            <v>0.51880000000000004</v>
          </cell>
          <cell r="J8586">
            <v>40109</v>
          </cell>
          <cell r="K8586">
            <v>41175</v>
          </cell>
          <cell r="L8586">
            <v>195000</v>
          </cell>
        </row>
        <row r="8587">
          <cell r="B8587">
            <v>20000000</v>
          </cell>
          <cell r="C8587">
            <v>40072</v>
          </cell>
          <cell r="F8587">
            <v>16194665.949999999</v>
          </cell>
          <cell r="G8587">
            <v>915507</v>
          </cell>
          <cell r="H8587">
            <v>35.950000000000003</v>
          </cell>
          <cell r="I8587">
            <v>0.35950000000000004</v>
          </cell>
          <cell r="J8587">
            <v>40109</v>
          </cell>
          <cell r="K8587">
            <v>41175</v>
          </cell>
          <cell r="L8587">
            <v>390000</v>
          </cell>
        </row>
        <row r="8588">
          <cell r="B8588">
            <v>10000000</v>
          </cell>
          <cell r="C8588">
            <v>40072</v>
          </cell>
          <cell r="F8588">
            <v>6759790.9500000002</v>
          </cell>
          <cell r="G8588">
            <v>636651</v>
          </cell>
          <cell r="H8588">
            <v>44.54</v>
          </cell>
          <cell r="I8588">
            <v>0.44540000000000002</v>
          </cell>
          <cell r="J8588">
            <v>40109</v>
          </cell>
          <cell r="K8588">
            <v>40809</v>
          </cell>
          <cell r="L8588">
            <v>265500</v>
          </cell>
        </row>
        <row r="8589">
          <cell r="B8589">
            <v>11000000</v>
          </cell>
          <cell r="C8589">
            <v>40072</v>
          </cell>
          <cell r="F8589">
            <v>7410042.5599999996</v>
          </cell>
          <cell r="G8589">
            <v>649755</v>
          </cell>
          <cell r="H8589">
            <v>36.04</v>
          </cell>
          <cell r="I8589">
            <v>0.3604</v>
          </cell>
          <cell r="J8589">
            <v>40109</v>
          </cell>
          <cell r="K8589">
            <v>40809</v>
          </cell>
          <cell r="L8589">
            <v>292050</v>
          </cell>
        </row>
        <row r="8590">
          <cell r="B8590">
            <v>7000000</v>
          </cell>
          <cell r="C8590">
            <v>40072</v>
          </cell>
          <cell r="F8590">
            <v>5541296.3600000003</v>
          </cell>
          <cell r="G8590">
            <v>291743</v>
          </cell>
          <cell r="H8590">
            <v>28.58</v>
          </cell>
          <cell r="I8590">
            <v>0.2858</v>
          </cell>
          <cell r="J8590">
            <v>40109</v>
          </cell>
          <cell r="K8590">
            <v>41175</v>
          </cell>
          <cell r="L8590">
            <v>100800</v>
          </cell>
        </row>
        <row r="8591">
          <cell r="B8591">
            <v>3000000</v>
          </cell>
          <cell r="C8591">
            <v>40072</v>
          </cell>
          <cell r="F8591">
            <v>1547486.62</v>
          </cell>
          <cell r="G8591">
            <v>226666</v>
          </cell>
          <cell r="H8591">
            <v>41.5</v>
          </cell>
          <cell r="I8591">
            <v>0.41499999999999998</v>
          </cell>
          <cell r="J8591">
            <v>40109</v>
          </cell>
          <cell r="K8591">
            <v>40625</v>
          </cell>
          <cell r="L8591">
            <v>79500</v>
          </cell>
        </row>
        <row r="8592">
          <cell r="B8592">
            <v>30000000</v>
          </cell>
          <cell r="C8592">
            <v>40072</v>
          </cell>
          <cell r="F8592">
            <v>21703345.199999999</v>
          </cell>
          <cell r="G8592">
            <v>1772059</v>
          </cell>
          <cell r="H8592">
            <v>36.04</v>
          </cell>
          <cell r="I8592">
            <v>0.3604</v>
          </cell>
          <cell r="J8592">
            <v>40109</v>
          </cell>
          <cell r="K8592">
            <v>40809</v>
          </cell>
          <cell r="L8592">
            <v>796500</v>
          </cell>
        </row>
        <row r="8593">
          <cell r="B8593">
            <v>15000000</v>
          </cell>
          <cell r="C8593">
            <v>40072</v>
          </cell>
          <cell r="F8593">
            <v>12158939.380000001</v>
          </cell>
          <cell r="G8593">
            <v>686630</v>
          </cell>
          <cell r="H8593">
            <v>35.950000000000003</v>
          </cell>
          <cell r="I8593">
            <v>0.35950000000000004</v>
          </cell>
          <cell r="J8593">
            <v>40109</v>
          </cell>
          <cell r="K8593">
            <v>41175</v>
          </cell>
          <cell r="L8593">
            <v>292500</v>
          </cell>
        </row>
        <row r="8594">
          <cell r="B8594">
            <v>3900000</v>
          </cell>
          <cell r="C8594">
            <v>40072</v>
          </cell>
          <cell r="E8594" t="str">
            <v>R</v>
          </cell>
          <cell r="F8594">
            <v>2945739.33</v>
          </cell>
          <cell r="G8594">
            <v>397142</v>
          </cell>
          <cell r="H8594">
            <v>38.729999999999997</v>
          </cell>
          <cell r="I8594">
            <v>0.38729999999999998</v>
          </cell>
          <cell r="J8594">
            <v>40109</v>
          </cell>
          <cell r="K8594">
            <v>40444</v>
          </cell>
          <cell r="L8594">
            <v>103350</v>
          </cell>
        </row>
        <row r="8595">
          <cell r="B8595">
            <v>12000000</v>
          </cell>
          <cell r="C8595">
            <v>40072</v>
          </cell>
          <cell r="F8595">
            <v>10276347.560000001</v>
          </cell>
          <cell r="G8595">
            <v>549304</v>
          </cell>
          <cell r="H8595">
            <v>35.950000000000003</v>
          </cell>
          <cell r="I8595">
            <v>0.35950000000000004</v>
          </cell>
          <cell r="J8595">
            <v>40109</v>
          </cell>
          <cell r="K8595">
            <v>41175</v>
          </cell>
          <cell r="L8595">
            <v>234000</v>
          </cell>
        </row>
        <row r="8596">
          <cell r="B8596">
            <v>28000000</v>
          </cell>
          <cell r="C8596">
            <v>40072</v>
          </cell>
          <cell r="D8596" t="str">
            <v>A</v>
          </cell>
          <cell r="E8596" t="str">
            <v>T</v>
          </cell>
          <cell r="F8596">
            <v>31384189.449999999</v>
          </cell>
          <cell r="G8596">
            <v>1281709</v>
          </cell>
          <cell r="H8596">
            <v>35.950000000000003</v>
          </cell>
          <cell r="I8596">
            <v>0.35950000000000004</v>
          </cell>
          <cell r="J8596">
            <v>40109</v>
          </cell>
          <cell r="K8596">
            <v>41175</v>
          </cell>
          <cell r="L8596">
            <v>546000</v>
          </cell>
        </row>
        <row r="8597">
          <cell r="B8597">
            <v>10000000</v>
          </cell>
          <cell r="C8597">
            <v>40072</v>
          </cell>
          <cell r="F8597">
            <v>6658583.1799999997</v>
          </cell>
          <cell r="G8597">
            <v>636651</v>
          </cell>
          <cell r="H8597">
            <v>44.54</v>
          </cell>
          <cell r="I8597">
            <v>0.44540000000000002</v>
          </cell>
          <cell r="J8597">
            <v>40109</v>
          </cell>
          <cell r="K8597">
            <v>40809</v>
          </cell>
          <cell r="L8597">
            <v>265500</v>
          </cell>
        </row>
        <row r="8598">
          <cell r="B8598">
            <v>6000000</v>
          </cell>
          <cell r="C8598">
            <v>40072</v>
          </cell>
          <cell r="F8598">
            <v>1059025.3500000001</v>
          </cell>
          <cell r="G8598">
            <v>610988</v>
          </cell>
          <cell r="H8598">
            <v>38.729999999999997</v>
          </cell>
          <cell r="I8598">
            <v>0.38729999999999998</v>
          </cell>
          <cell r="J8598">
            <v>40109</v>
          </cell>
          <cell r="K8598">
            <v>40444</v>
          </cell>
          <cell r="L8598">
            <v>159000</v>
          </cell>
        </row>
        <row r="8599">
          <cell r="B8599">
            <v>10000000</v>
          </cell>
          <cell r="C8599">
            <v>40072</v>
          </cell>
          <cell r="F8599">
            <v>6776435.3799999999</v>
          </cell>
          <cell r="G8599">
            <v>636651</v>
          </cell>
          <cell r="H8599">
            <v>44.54</v>
          </cell>
          <cell r="I8599">
            <v>0.44540000000000002</v>
          </cell>
          <cell r="J8599">
            <v>40109</v>
          </cell>
          <cell r="K8599">
            <v>40809</v>
          </cell>
          <cell r="L8599">
            <v>265500</v>
          </cell>
        </row>
        <row r="8600">
          <cell r="B8600">
            <v>26000000</v>
          </cell>
          <cell r="C8600">
            <v>40072</v>
          </cell>
          <cell r="F8600">
            <v>21194871.280000001</v>
          </cell>
          <cell r="G8600">
            <v>1190159</v>
          </cell>
          <cell r="H8600">
            <v>35.950000000000003</v>
          </cell>
          <cell r="I8600">
            <v>0.35950000000000004</v>
          </cell>
          <cell r="J8600">
            <v>40109</v>
          </cell>
          <cell r="K8600">
            <v>41175</v>
          </cell>
          <cell r="L8600">
            <v>507000</v>
          </cell>
        </row>
        <row r="8601">
          <cell r="B8601">
            <v>4000000</v>
          </cell>
          <cell r="C8601">
            <v>40072</v>
          </cell>
          <cell r="F8601">
            <v>3193581.37</v>
          </cell>
          <cell r="G8601">
            <v>162701</v>
          </cell>
          <cell r="H8601">
            <v>26.72</v>
          </cell>
          <cell r="I8601">
            <v>0.26719999999999999</v>
          </cell>
          <cell r="J8601">
            <v>40118</v>
          </cell>
          <cell r="K8601">
            <v>41183</v>
          </cell>
          <cell r="L8601">
            <v>17600</v>
          </cell>
        </row>
        <row r="8602">
          <cell r="B8602">
            <v>10000000</v>
          </cell>
          <cell r="C8602">
            <v>40072</v>
          </cell>
          <cell r="D8602" t="str">
            <v>A</v>
          </cell>
          <cell r="E8602" t="str">
            <v>Q</v>
          </cell>
          <cell r="F8602">
            <v>9481698.3699999992</v>
          </cell>
          <cell r="G8602">
            <v>636651</v>
          </cell>
          <cell r="H8602">
            <v>44.54</v>
          </cell>
          <cell r="I8602">
            <v>0.44540000000000002</v>
          </cell>
          <cell r="J8602">
            <v>40109</v>
          </cell>
          <cell r="K8602">
            <v>40809</v>
          </cell>
          <cell r="L8602">
            <v>265500</v>
          </cell>
        </row>
        <row r="8603">
          <cell r="B8603">
            <v>10000000</v>
          </cell>
          <cell r="C8603">
            <v>40072</v>
          </cell>
          <cell r="F8603">
            <v>6750150.5899999999</v>
          </cell>
          <cell r="G8603">
            <v>636651</v>
          </cell>
          <cell r="H8603">
            <v>44.54</v>
          </cell>
          <cell r="I8603">
            <v>0.44540000000000002</v>
          </cell>
          <cell r="J8603">
            <v>40109</v>
          </cell>
          <cell r="K8603">
            <v>40809</v>
          </cell>
          <cell r="L8603">
            <v>265500</v>
          </cell>
        </row>
        <row r="8604">
          <cell r="B8604">
            <v>26000000</v>
          </cell>
          <cell r="C8604">
            <v>40072</v>
          </cell>
          <cell r="F8604">
            <v>21154509.600000001</v>
          </cell>
          <cell r="G8604">
            <v>1190159</v>
          </cell>
          <cell r="H8604">
            <v>35.950000000000003</v>
          </cell>
          <cell r="I8604">
            <v>0.35950000000000004</v>
          </cell>
          <cell r="J8604">
            <v>40109</v>
          </cell>
          <cell r="K8604">
            <v>41175</v>
          </cell>
          <cell r="L8604">
            <v>507000</v>
          </cell>
        </row>
        <row r="8605">
          <cell r="B8605">
            <v>10000000</v>
          </cell>
          <cell r="C8605">
            <v>40072</v>
          </cell>
          <cell r="F8605">
            <v>4937608.6500000004</v>
          </cell>
          <cell r="G8605">
            <v>694551</v>
          </cell>
          <cell r="H8605">
            <v>29.57</v>
          </cell>
          <cell r="I8605">
            <v>0.29570000000000002</v>
          </cell>
          <cell r="J8605">
            <v>40109</v>
          </cell>
          <cell r="K8605">
            <v>40625</v>
          </cell>
          <cell r="L8605">
            <v>164000</v>
          </cell>
        </row>
        <row r="8606">
          <cell r="B8606">
            <v>6000000</v>
          </cell>
          <cell r="C8606">
            <v>40072</v>
          </cell>
          <cell r="F8606">
            <v>4002332.23</v>
          </cell>
          <cell r="G8606">
            <v>381991</v>
          </cell>
          <cell r="H8606">
            <v>44.54</v>
          </cell>
          <cell r="I8606">
            <v>0.44540000000000002</v>
          </cell>
          <cell r="J8606">
            <v>40109</v>
          </cell>
          <cell r="K8606">
            <v>40809</v>
          </cell>
          <cell r="L8606">
            <v>159300</v>
          </cell>
        </row>
        <row r="8607">
          <cell r="B8607">
            <v>4000000</v>
          </cell>
          <cell r="C8607">
            <v>40072</v>
          </cell>
          <cell r="F8607">
            <v>2751806.91</v>
          </cell>
          <cell r="G8607">
            <v>254661</v>
          </cell>
          <cell r="H8607">
            <v>44.54</v>
          </cell>
          <cell r="I8607">
            <v>0.44540000000000002</v>
          </cell>
          <cell r="J8607">
            <v>40109</v>
          </cell>
          <cell r="K8607">
            <v>40809</v>
          </cell>
          <cell r="L8607">
            <v>106200</v>
          </cell>
        </row>
        <row r="8608">
          <cell r="B8608">
            <v>10500000</v>
          </cell>
          <cell r="C8608">
            <v>40072</v>
          </cell>
          <cell r="E8608" t="str">
            <v>P</v>
          </cell>
          <cell r="F8608">
            <v>8696535.5299999993</v>
          </cell>
          <cell r="G8608">
            <v>620221</v>
          </cell>
          <cell r="H8608">
            <v>36.04</v>
          </cell>
          <cell r="I8608">
            <v>0.3604</v>
          </cell>
          <cell r="J8608">
            <v>40109</v>
          </cell>
          <cell r="K8608">
            <v>40809</v>
          </cell>
          <cell r="L8608">
            <v>278775</v>
          </cell>
        </row>
        <row r="8609">
          <cell r="B8609">
            <v>5000000</v>
          </cell>
          <cell r="C8609">
            <v>40072</v>
          </cell>
          <cell r="F8609">
            <v>865889.97</v>
          </cell>
          <cell r="G8609">
            <v>509157</v>
          </cell>
          <cell r="H8609">
            <v>38.729999999999997</v>
          </cell>
          <cell r="I8609">
            <v>0.38729999999999998</v>
          </cell>
          <cell r="J8609">
            <v>40109</v>
          </cell>
          <cell r="K8609">
            <v>40444</v>
          </cell>
          <cell r="L8609">
            <v>132500</v>
          </cell>
        </row>
        <row r="8610">
          <cell r="B8610">
            <v>6000000</v>
          </cell>
          <cell r="C8610">
            <v>40072</v>
          </cell>
          <cell r="F8610">
            <v>5293639.0199999996</v>
          </cell>
          <cell r="G8610">
            <v>331674</v>
          </cell>
          <cell r="H8610">
            <v>51.88</v>
          </cell>
          <cell r="I8610">
            <v>0.51880000000000004</v>
          </cell>
          <cell r="J8610">
            <v>40109</v>
          </cell>
          <cell r="K8610">
            <v>41175</v>
          </cell>
          <cell r="L8610">
            <v>117000</v>
          </cell>
        </row>
        <row r="8611">
          <cell r="B8611">
            <v>25000000</v>
          </cell>
          <cell r="C8611">
            <v>40072</v>
          </cell>
          <cell r="F8611">
            <v>16492178.789999999</v>
          </cell>
          <cell r="G8611">
            <v>1476716</v>
          </cell>
          <cell r="H8611">
            <v>36.04</v>
          </cell>
          <cell r="I8611">
            <v>0.3604</v>
          </cell>
          <cell r="J8611">
            <v>40109</v>
          </cell>
          <cell r="K8611">
            <v>40809</v>
          </cell>
          <cell r="L8611">
            <v>663750</v>
          </cell>
        </row>
        <row r="8612">
          <cell r="B8612">
            <v>4500000</v>
          </cell>
          <cell r="C8612">
            <v>40072</v>
          </cell>
          <cell r="F8612">
            <v>2285850.86</v>
          </cell>
          <cell r="G8612">
            <v>339999</v>
          </cell>
          <cell r="H8612">
            <v>41.5</v>
          </cell>
          <cell r="I8612">
            <v>0.41499999999999998</v>
          </cell>
          <cell r="J8612">
            <v>40109</v>
          </cell>
          <cell r="K8612">
            <v>40625</v>
          </cell>
          <cell r="L8612">
            <v>119250</v>
          </cell>
        </row>
        <row r="8613">
          <cell r="B8613">
            <v>5000000</v>
          </cell>
          <cell r="C8613">
            <v>40072</v>
          </cell>
          <cell r="D8613" t="str">
            <v>A</v>
          </cell>
          <cell r="E8613" t="str">
            <v>T</v>
          </cell>
          <cell r="F8613">
            <v>5299198.2699999996</v>
          </cell>
          <cell r="G8613">
            <v>509157</v>
          </cell>
          <cell r="H8613">
            <v>38.729999999999997</v>
          </cell>
          <cell r="I8613">
            <v>0.38729999999999998</v>
          </cell>
          <cell r="J8613">
            <v>40109</v>
          </cell>
          <cell r="K8613">
            <v>40444</v>
          </cell>
          <cell r="L8613">
            <v>132500</v>
          </cell>
        </row>
        <row r="8614">
          <cell r="B8614">
            <v>15000000</v>
          </cell>
          <cell r="C8614">
            <v>40072</v>
          </cell>
          <cell r="F8614">
            <v>9711643.3699999992</v>
          </cell>
          <cell r="G8614">
            <v>833528</v>
          </cell>
          <cell r="H8614">
            <v>29.33</v>
          </cell>
          <cell r="I8614">
            <v>0.29330000000000001</v>
          </cell>
          <cell r="J8614">
            <v>40109</v>
          </cell>
          <cell r="K8614">
            <v>40809</v>
          </cell>
          <cell r="L8614">
            <v>246750</v>
          </cell>
        </row>
        <row r="8615">
          <cell r="B8615">
            <v>5000000</v>
          </cell>
          <cell r="C8615">
            <v>40072</v>
          </cell>
          <cell r="D8615" t="str">
            <v>A</v>
          </cell>
          <cell r="E8615" t="str">
            <v>T</v>
          </cell>
          <cell r="F8615">
            <v>5073599.42</v>
          </cell>
          <cell r="G8615">
            <v>509157</v>
          </cell>
          <cell r="H8615">
            <v>38.729999999999997</v>
          </cell>
          <cell r="I8615">
            <v>0.38729999999999998</v>
          </cell>
          <cell r="J8615">
            <v>40109</v>
          </cell>
          <cell r="K8615">
            <v>40444</v>
          </cell>
          <cell r="L8615">
            <v>132500</v>
          </cell>
        </row>
        <row r="8616">
          <cell r="B8616">
            <v>5000000</v>
          </cell>
          <cell r="C8616">
            <v>40072</v>
          </cell>
          <cell r="E8616" t="str">
            <v>R</v>
          </cell>
          <cell r="F8616">
            <v>3856900.06</v>
          </cell>
          <cell r="G8616">
            <v>509157</v>
          </cell>
          <cell r="H8616">
            <v>38.729999999999997</v>
          </cell>
          <cell r="I8616">
            <v>0.38729999999999998</v>
          </cell>
          <cell r="J8616">
            <v>40109</v>
          </cell>
          <cell r="K8616">
            <v>40444</v>
          </cell>
          <cell r="L8616">
            <v>132500</v>
          </cell>
        </row>
        <row r="8617">
          <cell r="B8617">
            <v>5000000</v>
          </cell>
          <cell r="C8617">
            <v>40072</v>
          </cell>
          <cell r="F8617">
            <v>5012671.8499999996</v>
          </cell>
          <cell r="G8617">
            <v>276395</v>
          </cell>
          <cell r="H8617">
            <v>51.88</v>
          </cell>
          <cell r="I8617">
            <v>0.51880000000000004</v>
          </cell>
          <cell r="J8617">
            <v>40109</v>
          </cell>
          <cell r="K8617">
            <v>41175</v>
          </cell>
          <cell r="L8617">
            <v>97500</v>
          </cell>
        </row>
        <row r="8618">
          <cell r="B8618">
            <v>5000000</v>
          </cell>
          <cell r="C8618">
            <v>40072</v>
          </cell>
          <cell r="F8618">
            <v>942891.44</v>
          </cell>
          <cell r="G8618">
            <v>509157</v>
          </cell>
          <cell r="H8618">
            <v>38.729999999999997</v>
          </cell>
          <cell r="I8618">
            <v>0.38729999999999998</v>
          </cell>
          <cell r="J8618">
            <v>40109</v>
          </cell>
          <cell r="K8618">
            <v>40444</v>
          </cell>
          <cell r="L8618">
            <v>132500</v>
          </cell>
        </row>
        <row r="8619">
          <cell r="B8619">
            <v>4000000</v>
          </cell>
          <cell r="C8619">
            <v>40072</v>
          </cell>
          <cell r="F8619">
            <v>2054852.76</v>
          </cell>
          <cell r="G8619">
            <v>302221</v>
          </cell>
          <cell r="H8619">
            <v>41.5</v>
          </cell>
          <cell r="I8619">
            <v>0.41499999999999998</v>
          </cell>
          <cell r="J8619">
            <v>40109</v>
          </cell>
          <cell r="K8619">
            <v>40625</v>
          </cell>
          <cell r="L8619">
            <v>106000</v>
          </cell>
        </row>
        <row r="8620">
          <cell r="B8620">
            <v>10000000</v>
          </cell>
          <cell r="C8620">
            <v>40072</v>
          </cell>
          <cell r="F8620">
            <v>7643942.25</v>
          </cell>
          <cell r="G8620">
            <v>583344</v>
          </cell>
          <cell r="H8620">
            <v>48.86</v>
          </cell>
          <cell r="I8620">
            <v>0.48859999999999998</v>
          </cell>
          <cell r="J8620">
            <v>40109</v>
          </cell>
          <cell r="K8620">
            <v>40991</v>
          </cell>
          <cell r="L8620">
            <v>245000</v>
          </cell>
        </row>
        <row r="8621">
          <cell r="B8621">
            <v>5500000</v>
          </cell>
          <cell r="C8621">
            <v>40072</v>
          </cell>
          <cell r="F8621">
            <v>4383703.75</v>
          </cell>
          <cell r="G8621">
            <v>350158</v>
          </cell>
          <cell r="H8621">
            <v>44.54</v>
          </cell>
          <cell r="I8621">
            <v>0.44540000000000002</v>
          </cell>
          <cell r="J8621">
            <v>40109</v>
          </cell>
          <cell r="K8621">
            <v>40809</v>
          </cell>
          <cell r="L8621">
            <v>146025</v>
          </cell>
        </row>
        <row r="8622">
          <cell r="B8622">
            <v>5000000</v>
          </cell>
          <cell r="C8622">
            <v>40072</v>
          </cell>
          <cell r="F8622">
            <v>1125027.6200000001</v>
          </cell>
          <cell r="G8622">
            <v>509157</v>
          </cell>
          <cell r="H8622">
            <v>38.729999999999997</v>
          </cell>
          <cell r="I8622">
            <v>0.38729999999999998</v>
          </cell>
          <cell r="J8622">
            <v>40109</v>
          </cell>
          <cell r="K8622">
            <v>40444</v>
          </cell>
          <cell r="L8622">
            <v>132500</v>
          </cell>
        </row>
        <row r="8623">
          <cell r="B8623">
            <v>4000000</v>
          </cell>
          <cell r="C8623">
            <v>40072</v>
          </cell>
          <cell r="F8623">
            <v>3194617.27</v>
          </cell>
          <cell r="G8623">
            <v>166711</v>
          </cell>
          <cell r="H8623">
            <v>28.58</v>
          </cell>
          <cell r="I8623">
            <v>0.2858</v>
          </cell>
          <cell r="J8623">
            <v>40109</v>
          </cell>
          <cell r="K8623">
            <v>41175</v>
          </cell>
          <cell r="L8623">
            <v>57600</v>
          </cell>
        </row>
        <row r="8624">
          <cell r="B8624">
            <v>10000000</v>
          </cell>
          <cell r="C8624">
            <v>40072</v>
          </cell>
          <cell r="F8624">
            <v>7193072.1200000001</v>
          </cell>
          <cell r="G8624">
            <v>636651</v>
          </cell>
          <cell r="H8624">
            <v>44.54</v>
          </cell>
          <cell r="I8624">
            <v>0.44540000000000002</v>
          </cell>
          <cell r="J8624">
            <v>40109</v>
          </cell>
          <cell r="K8624">
            <v>40809</v>
          </cell>
          <cell r="L8624">
            <v>265500</v>
          </cell>
        </row>
        <row r="8625">
          <cell r="B8625">
            <v>3500000</v>
          </cell>
          <cell r="C8625">
            <v>40072</v>
          </cell>
          <cell r="F8625">
            <v>1793475.19</v>
          </cell>
          <cell r="G8625">
            <v>264444</v>
          </cell>
          <cell r="H8625">
            <v>41.5</v>
          </cell>
          <cell r="I8625">
            <v>0.41499999999999998</v>
          </cell>
          <cell r="J8625">
            <v>40109</v>
          </cell>
          <cell r="K8625">
            <v>40625</v>
          </cell>
          <cell r="L8625">
            <v>92750</v>
          </cell>
        </row>
        <row r="8626">
          <cell r="B8626">
            <v>2000000</v>
          </cell>
          <cell r="C8626">
            <v>40072</v>
          </cell>
          <cell r="F8626">
            <v>561902.63</v>
          </cell>
          <cell r="G8626">
            <v>203663</v>
          </cell>
          <cell r="H8626">
            <v>38.729999999999997</v>
          </cell>
          <cell r="I8626">
            <v>0.38729999999999998</v>
          </cell>
          <cell r="J8626">
            <v>40109</v>
          </cell>
          <cell r="K8626">
            <v>40444</v>
          </cell>
          <cell r="L8626">
            <v>53000</v>
          </cell>
        </row>
        <row r="8627">
          <cell r="B8627">
            <v>3000000</v>
          </cell>
          <cell r="C8627">
            <v>40072</v>
          </cell>
          <cell r="E8627" t="str">
            <v>P</v>
          </cell>
          <cell r="F8627">
            <v>1190565.57</v>
          </cell>
          <cell r="G8627">
            <v>305494</v>
          </cell>
          <cell r="H8627">
            <v>38.729999999999997</v>
          </cell>
          <cell r="I8627">
            <v>0.38729999999999998</v>
          </cell>
          <cell r="J8627">
            <v>40109</v>
          </cell>
          <cell r="K8627">
            <v>40444</v>
          </cell>
          <cell r="L8627">
            <v>79500</v>
          </cell>
        </row>
        <row r="8628">
          <cell r="B8628">
            <v>5000000</v>
          </cell>
          <cell r="C8628">
            <v>40072</v>
          </cell>
          <cell r="F8628">
            <v>3634184.82</v>
          </cell>
          <cell r="G8628">
            <v>318326</v>
          </cell>
          <cell r="H8628">
            <v>44.54</v>
          </cell>
          <cell r="I8628">
            <v>0.44540000000000002</v>
          </cell>
          <cell r="J8628">
            <v>40109</v>
          </cell>
          <cell r="K8628">
            <v>40809</v>
          </cell>
          <cell r="L8628">
            <v>132750</v>
          </cell>
        </row>
        <row r="8629">
          <cell r="B8629">
            <v>3600000</v>
          </cell>
          <cell r="C8629">
            <v>40072</v>
          </cell>
          <cell r="F8629">
            <v>2428775.14</v>
          </cell>
          <cell r="G8629">
            <v>229195</v>
          </cell>
          <cell r="H8629">
            <v>44.54</v>
          </cell>
          <cell r="I8629">
            <v>0.44540000000000002</v>
          </cell>
          <cell r="J8629">
            <v>40109</v>
          </cell>
          <cell r="K8629">
            <v>40809</v>
          </cell>
          <cell r="L8629">
            <v>95580</v>
          </cell>
        </row>
        <row r="8630">
          <cell r="B8630">
            <v>8000000</v>
          </cell>
          <cell r="C8630">
            <v>40072</v>
          </cell>
          <cell r="F8630">
            <v>6356550.1699999999</v>
          </cell>
          <cell r="G8630">
            <v>333421</v>
          </cell>
          <cell r="H8630">
            <v>28.58</v>
          </cell>
          <cell r="I8630">
            <v>0.2858</v>
          </cell>
          <cell r="J8630">
            <v>40109</v>
          </cell>
          <cell r="K8630">
            <v>41175</v>
          </cell>
          <cell r="L8630">
            <v>115200</v>
          </cell>
        </row>
        <row r="8631">
          <cell r="B8631">
            <v>4500000</v>
          </cell>
          <cell r="C8631">
            <v>40072</v>
          </cell>
          <cell r="E8631" t="str">
            <v>R</v>
          </cell>
          <cell r="F8631">
            <v>5001468.45</v>
          </cell>
          <cell r="G8631">
            <v>286493</v>
          </cell>
          <cell r="H8631">
            <v>44.54</v>
          </cell>
          <cell r="I8631">
            <v>0.44540000000000002</v>
          </cell>
          <cell r="J8631">
            <v>40109</v>
          </cell>
          <cell r="K8631">
            <v>40809</v>
          </cell>
          <cell r="L8631">
            <v>119475</v>
          </cell>
        </row>
        <row r="8632">
          <cell r="B8632">
            <v>4000000</v>
          </cell>
          <cell r="C8632">
            <v>40072</v>
          </cell>
          <cell r="F8632">
            <v>3059731.72</v>
          </cell>
          <cell r="G8632">
            <v>254661</v>
          </cell>
          <cell r="H8632">
            <v>44.54</v>
          </cell>
          <cell r="I8632">
            <v>0.44540000000000002</v>
          </cell>
          <cell r="J8632">
            <v>40109</v>
          </cell>
          <cell r="K8632">
            <v>40809</v>
          </cell>
          <cell r="L8632">
            <v>106200</v>
          </cell>
        </row>
        <row r="8633">
          <cell r="B8633">
            <v>4000000</v>
          </cell>
          <cell r="C8633">
            <v>40072</v>
          </cell>
          <cell r="F8633">
            <v>2878970.5</v>
          </cell>
          <cell r="G8633">
            <v>302221</v>
          </cell>
          <cell r="H8633">
            <v>41.5</v>
          </cell>
          <cell r="I8633">
            <v>0.41499999999999998</v>
          </cell>
          <cell r="J8633">
            <v>40109</v>
          </cell>
          <cell r="K8633">
            <v>40625</v>
          </cell>
          <cell r="L8633">
            <v>106000</v>
          </cell>
        </row>
        <row r="8634">
          <cell r="B8634">
            <v>3000000</v>
          </cell>
          <cell r="C8634">
            <v>40072</v>
          </cell>
          <cell r="F8634">
            <v>970991.67</v>
          </cell>
          <cell r="G8634">
            <v>305494</v>
          </cell>
          <cell r="H8634">
            <v>38.729999999999997</v>
          </cell>
          <cell r="I8634">
            <v>0.38729999999999998</v>
          </cell>
          <cell r="J8634">
            <v>40109</v>
          </cell>
          <cell r="K8634">
            <v>40444</v>
          </cell>
          <cell r="L8634">
            <v>79500</v>
          </cell>
        </row>
        <row r="8635">
          <cell r="B8635">
            <v>4000000</v>
          </cell>
          <cell r="C8635">
            <v>40072</v>
          </cell>
          <cell r="D8635" t="str">
            <v>A</v>
          </cell>
          <cell r="E8635" t="str">
            <v>T</v>
          </cell>
          <cell r="F8635">
            <v>4563607.28</v>
          </cell>
          <cell r="G8635">
            <v>407325</v>
          </cell>
          <cell r="H8635">
            <v>38.729999999999997</v>
          </cell>
          <cell r="I8635">
            <v>0.38729999999999998</v>
          </cell>
          <cell r="J8635">
            <v>40109</v>
          </cell>
          <cell r="K8635">
            <v>40444</v>
          </cell>
          <cell r="L8635">
            <v>106000</v>
          </cell>
        </row>
        <row r="8636">
          <cell r="B8636">
            <v>5000000</v>
          </cell>
          <cell r="C8636">
            <v>40072</v>
          </cell>
          <cell r="F8636">
            <v>1544648.51</v>
          </cell>
          <cell r="G8636">
            <v>486158</v>
          </cell>
          <cell r="H8636">
            <v>29.48</v>
          </cell>
          <cell r="I8636">
            <v>0.29480000000000001</v>
          </cell>
          <cell r="J8636">
            <v>40109</v>
          </cell>
          <cell r="K8636">
            <v>40444</v>
          </cell>
          <cell r="L8636">
            <v>82000</v>
          </cell>
        </row>
        <row r="8637">
          <cell r="B8637">
            <v>10000000</v>
          </cell>
          <cell r="C8637">
            <v>40072</v>
          </cell>
          <cell r="F8637">
            <v>4988500.3499999996</v>
          </cell>
          <cell r="G8637">
            <v>755553</v>
          </cell>
          <cell r="H8637">
            <v>41.5</v>
          </cell>
          <cell r="I8637">
            <v>0.41499999999999998</v>
          </cell>
          <cell r="J8637">
            <v>40109</v>
          </cell>
          <cell r="K8637">
            <v>40625</v>
          </cell>
          <cell r="L8637">
            <v>265000</v>
          </cell>
        </row>
        <row r="8638">
          <cell r="B8638">
            <v>4000000</v>
          </cell>
          <cell r="C8638">
            <v>40072</v>
          </cell>
          <cell r="F8638">
            <v>644871.05000000005</v>
          </cell>
          <cell r="G8638">
            <v>396927</v>
          </cell>
          <cell r="H8638">
            <v>33.53</v>
          </cell>
          <cell r="I8638">
            <v>0.33529999999999999</v>
          </cell>
          <cell r="J8638">
            <v>40109</v>
          </cell>
          <cell r="K8638">
            <v>40444</v>
          </cell>
          <cell r="L8638">
            <v>105600</v>
          </cell>
        </row>
        <row r="8639">
          <cell r="B8639">
            <v>3500000</v>
          </cell>
          <cell r="C8639">
            <v>40072</v>
          </cell>
          <cell r="F8639">
            <v>2500869.88</v>
          </cell>
          <cell r="G8639">
            <v>222828</v>
          </cell>
          <cell r="H8639">
            <v>44.54</v>
          </cell>
          <cell r="I8639">
            <v>0.44540000000000002</v>
          </cell>
          <cell r="J8639">
            <v>40109</v>
          </cell>
          <cell r="K8639">
            <v>40809</v>
          </cell>
          <cell r="L8639">
            <v>92925</v>
          </cell>
        </row>
        <row r="8640">
          <cell r="B8640">
            <v>10000000</v>
          </cell>
          <cell r="C8640">
            <v>40072</v>
          </cell>
          <cell r="F8640">
            <v>7840646.2599999998</v>
          </cell>
          <cell r="G8640">
            <v>583344</v>
          </cell>
          <cell r="H8640">
            <v>48.86</v>
          </cell>
          <cell r="I8640">
            <v>0.48859999999999998</v>
          </cell>
          <cell r="J8640">
            <v>40109</v>
          </cell>
          <cell r="K8640">
            <v>40991</v>
          </cell>
          <cell r="L8640">
            <v>245000</v>
          </cell>
        </row>
        <row r="8641">
          <cell r="B8641">
            <v>10000000</v>
          </cell>
          <cell r="C8641">
            <v>40072</v>
          </cell>
          <cell r="F8641">
            <v>9048506.5600000005</v>
          </cell>
          <cell r="G8641">
            <v>552789</v>
          </cell>
          <cell r="H8641">
            <v>51.88</v>
          </cell>
          <cell r="I8641">
            <v>0.51880000000000004</v>
          </cell>
          <cell r="J8641">
            <v>40109</v>
          </cell>
          <cell r="K8641">
            <v>41175</v>
          </cell>
          <cell r="L8641">
            <v>195000</v>
          </cell>
        </row>
        <row r="8642">
          <cell r="B8642">
            <v>10000000</v>
          </cell>
          <cell r="C8642">
            <v>40072</v>
          </cell>
          <cell r="F8642">
            <v>6923723.3600000003</v>
          </cell>
          <cell r="G8642">
            <v>636651</v>
          </cell>
          <cell r="H8642">
            <v>44.54</v>
          </cell>
          <cell r="I8642">
            <v>0.44540000000000002</v>
          </cell>
          <cell r="J8642">
            <v>40109</v>
          </cell>
          <cell r="K8642">
            <v>40809</v>
          </cell>
          <cell r="L8642">
            <v>265500</v>
          </cell>
        </row>
        <row r="8643">
          <cell r="B8643">
            <v>5000000</v>
          </cell>
          <cell r="C8643">
            <v>40072</v>
          </cell>
          <cell r="F8643">
            <v>2549629.87</v>
          </cell>
          <cell r="G8643">
            <v>377777</v>
          </cell>
          <cell r="H8643">
            <v>41.5</v>
          </cell>
          <cell r="I8643">
            <v>0.41499999999999998</v>
          </cell>
          <cell r="J8643">
            <v>40109</v>
          </cell>
          <cell r="K8643">
            <v>40625</v>
          </cell>
          <cell r="L8643">
            <v>132500</v>
          </cell>
        </row>
        <row r="8644">
          <cell r="B8644">
            <v>3000000</v>
          </cell>
          <cell r="C8644">
            <v>40073</v>
          </cell>
          <cell r="F8644">
            <v>2034981.65</v>
          </cell>
          <cell r="G8644">
            <v>190996</v>
          </cell>
          <cell r="H8644">
            <v>44.54</v>
          </cell>
          <cell r="I8644">
            <v>0.44540000000000002</v>
          </cell>
          <cell r="J8644">
            <v>40109</v>
          </cell>
          <cell r="K8644">
            <v>40809</v>
          </cell>
          <cell r="L8644">
            <v>79650</v>
          </cell>
        </row>
        <row r="8645">
          <cell r="B8645">
            <v>50000000</v>
          </cell>
          <cell r="C8645">
            <v>40073</v>
          </cell>
          <cell r="F8645">
            <v>32528345.649999999</v>
          </cell>
          <cell r="G8645">
            <v>2728400</v>
          </cell>
          <cell r="H8645">
            <v>27.37</v>
          </cell>
          <cell r="I8645">
            <v>0.2737</v>
          </cell>
          <cell r="J8645">
            <v>40118</v>
          </cell>
          <cell r="K8645">
            <v>40817</v>
          </cell>
          <cell r="L8645">
            <v>322500</v>
          </cell>
        </row>
        <row r="8646">
          <cell r="B8646">
            <v>4000000</v>
          </cell>
          <cell r="C8646">
            <v>40073</v>
          </cell>
          <cell r="E8646" t="str">
            <v>R</v>
          </cell>
          <cell r="F8646">
            <v>4014138.59</v>
          </cell>
          <cell r="G8646">
            <v>254661</v>
          </cell>
          <cell r="H8646">
            <v>44.54</v>
          </cell>
          <cell r="I8646">
            <v>0.44540000000000002</v>
          </cell>
          <cell r="J8646">
            <v>40109</v>
          </cell>
          <cell r="K8646">
            <v>40809</v>
          </cell>
          <cell r="L8646">
            <v>106200</v>
          </cell>
        </row>
        <row r="8647">
          <cell r="B8647">
            <v>5000000</v>
          </cell>
          <cell r="C8647">
            <v>40073</v>
          </cell>
          <cell r="F8647">
            <v>3236550.42</v>
          </cell>
          <cell r="G8647">
            <v>318326</v>
          </cell>
          <cell r="H8647">
            <v>44.54</v>
          </cell>
          <cell r="I8647">
            <v>0.44540000000000002</v>
          </cell>
          <cell r="J8647">
            <v>40109</v>
          </cell>
          <cell r="K8647">
            <v>40809</v>
          </cell>
          <cell r="L8647">
            <v>132750</v>
          </cell>
        </row>
        <row r="8648">
          <cell r="B8648">
            <v>12000000</v>
          </cell>
          <cell r="C8648">
            <v>40073</v>
          </cell>
          <cell r="F8648">
            <v>9660491</v>
          </cell>
          <cell r="G8648">
            <v>549304</v>
          </cell>
          <cell r="H8648">
            <v>35.950000000000003</v>
          </cell>
          <cell r="I8648">
            <v>0.35950000000000004</v>
          </cell>
          <cell r="J8648">
            <v>40109</v>
          </cell>
          <cell r="K8648">
            <v>41175</v>
          </cell>
          <cell r="L8648">
            <v>234000</v>
          </cell>
        </row>
        <row r="8649">
          <cell r="B8649">
            <v>6000000</v>
          </cell>
          <cell r="C8649">
            <v>40073</v>
          </cell>
          <cell r="F8649">
            <v>4014223.05</v>
          </cell>
          <cell r="G8649">
            <v>381991</v>
          </cell>
          <cell r="H8649">
            <v>44.54</v>
          </cell>
          <cell r="I8649">
            <v>0.44540000000000002</v>
          </cell>
          <cell r="J8649">
            <v>40109</v>
          </cell>
          <cell r="K8649">
            <v>40809</v>
          </cell>
          <cell r="L8649">
            <v>159300</v>
          </cell>
        </row>
        <row r="8650">
          <cell r="B8650">
            <v>5000000</v>
          </cell>
          <cell r="C8650">
            <v>40073</v>
          </cell>
          <cell r="F8650">
            <v>1553926</v>
          </cell>
          <cell r="G8650">
            <v>509157</v>
          </cell>
          <cell r="H8650">
            <v>38.729999999999997</v>
          </cell>
          <cell r="I8650">
            <v>0.38729999999999998</v>
          </cell>
          <cell r="J8650">
            <v>40109</v>
          </cell>
          <cell r="K8650">
            <v>40444</v>
          </cell>
          <cell r="L8650">
            <v>132500</v>
          </cell>
        </row>
        <row r="8651">
          <cell r="B8651">
            <v>18000000</v>
          </cell>
          <cell r="C8651">
            <v>40073</v>
          </cell>
          <cell r="E8651" t="str">
            <v>P</v>
          </cell>
          <cell r="F8651">
            <v>16256018.060000001</v>
          </cell>
          <cell r="G8651">
            <v>823956</v>
          </cell>
          <cell r="H8651">
            <v>35.950000000000003</v>
          </cell>
          <cell r="I8651">
            <v>0.35950000000000004</v>
          </cell>
          <cell r="J8651">
            <v>40109</v>
          </cell>
          <cell r="K8651">
            <v>41175</v>
          </cell>
          <cell r="L8651">
            <v>351000</v>
          </cell>
        </row>
        <row r="8652">
          <cell r="B8652">
            <v>6000000</v>
          </cell>
          <cell r="C8652">
            <v>40073</v>
          </cell>
          <cell r="F8652">
            <v>4053044.3</v>
          </cell>
          <cell r="G8652">
            <v>381991</v>
          </cell>
          <cell r="H8652">
            <v>44.54</v>
          </cell>
          <cell r="I8652">
            <v>0.44540000000000002</v>
          </cell>
          <cell r="J8652">
            <v>40109</v>
          </cell>
          <cell r="K8652">
            <v>40809</v>
          </cell>
          <cell r="L8652">
            <v>159300</v>
          </cell>
        </row>
        <row r="8653">
          <cell r="B8653">
            <v>8000000</v>
          </cell>
          <cell r="C8653">
            <v>40073</v>
          </cell>
          <cell r="F8653">
            <v>6172315.7699999996</v>
          </cell>
          <cell r="G8653">
            <v>509321</v>
          </cell>
          <cell r="H8653">
            <v>44.54</v>
          </cell>
          <cell r="I8653">
            <v>0.44540000000000002</v>
          </cell>
          <cell r="J8653">
            <v>40109</v>
          </cell>
          <cell r="K8653">
            <v>40809</v>
          </cell>
          <cell r="L8653">
            <v>212400</v>
          </cell>
        </row>
        <row r="8654">
          <cell r="B8654">
            <v>3000000</v>
          </cell>
          <cell r="C8654">
            <v>40073</v>
          </cell>
          <cell r="F8654">
            <v>579567.18000000005</v>
          </cell>
          <cell r="G8654">
            <v>305494</v>
          </cell>
          <cell r="H8654">
            <v>38.729999999999997</v>
          </cell>
          <cell r="I8654">
            <v>0.38729999999999998</v>
          </cell>
          <cell r="J8654">
            <v>40109</v>
          </cell>
          <cell r="K8654">
            <v>40444</v>
          </cell>
          <cell r="L8654">
            <v>79500</v>
          </cell>
        </row>
        <row r="8655">
          <cell r="B8655">
            <v>5000000</v>
          </cell>
          <cell r="C8655">
            <v>40073</v>
          </cell>
          <cell r="F8655">
            <v>3968597.49</v>
          </cell>
          <cell r="G8655">
            <v>318326</v>
          </cell>
          <cell r="H8655">
            <v>44.54</v>
          </cell>
          <cell r="I8655">
            <v>0.44540000000000002</v>
          </cell>
          <cell r="J8655">
            <v>40109</v>
          </cell>
          <cell r="K8655">
            <v>40809</v>
          </cell>
          <cell r="L8655">
            <v>132750</v>
          </cell>
        </row>
        <row r="8656">
          <cell r="B8656">
            <v>4500000</v>
          </cell>
          <cell r="C8656">
            <v>40073</v>
          </cell>
          <cell r="F8656">
            <v>3848213.34</v>
          </cell>
          <cell r="G8656">
            <v>286493</v>
          </cell>
          <cell r="H8656">
            <v>44.54</v>
          </cell>
          <cell r="I8656">
            <v>0.44540000000000002</v>
          </cell>
          <cell r="J8656">
            <v>40109</v>
          </cell>
          <cell r="K8656">
            <v>40809</v>
          </cell>
          <cell r="L8656">
            <v>119475</v>
          </cell>
        </row>
        <row r="8657">
          <cell r="B8657">
            <v>10000000</v>
          </cell>
          <cell r="C8657">
            <v>40073</v>
          </cell>
          <cell r="D8657" t="str">
            <v>A</v>
          </cell>
          <cell r="E8657" t="str">
            <v>S</v>
          </cell>
          <cell r="F8657">
            <v>10799903.59</v>
          </cell>
          <cell r="G8657">
            <v>636651</v>
          </cell>
          <cell r="H8657">
            <v>44.54</v>
          </cell>
          <cell r="I8657">
            <v>0.44540000000000002</v>
          </cell>
          <cell r="J8657">
            <v>40109</v>
          </cell>
          <cell r="K8657">
            <v>40809</v>
          </cell>
          <cell r="L8657">
            <v>265500</v>
          </cell>
        </row>
        <row r="8658">
          <cell r="B8658">
            <v>3000000</v>
          </cell>
          <cell r="C8658">
            <v>40073</v>
          </cell>
          <cell r="E8658" t="str">
            <v>P</v>
          </cell>
          <cell r="F8658">
            <v>2716828.13</v>
          </cell>
          <cell r="G8658">
            <v>190996</v>
          </cell>
          <cell r="H8658">
            <v>44.54</v>
          </cell>
          <cell r="I8658">
            <v>0.44540000000000002</v>
          </cell>
          <cell r="J8658">
            <v>40109</v>
          </cell>
          <cell r="K8658">
            <v>40809</v>
          </cell>
          <cell r="L8658">
            <v>79650</v>
          </cell>
        </row>
        <row r="8659">
          <cell r="B8659">
            <v>2000000</v>
          </cell>
          <cell r="C8659">
            <v>40073</v>
          </cell>
          <cell r="D8659" t="str">
            <v>A</v>
          </cell>
          <cell r="E8659" t="str">
            <v>S</v>
          </cell>
          <cell r="F8659">
            <v>2096804.62</v>
          </cell>
          <cell r="G8659">
            <v>203663</v>
          </cell>
          <cell r="H8659">
            <v>38.729999999999997</v>
          </cell>
          <cell r="I8659">
            <v>0.38729999999999998</v>
          </cell>
          <cell r="J8659">
            <v>40109</v>
          </cell>
          <cell r="K8659">
            <v>40444</v>
          </cell>
          <cell r="L8659">
            <v>53000</v>
          </cell>
        </row>
        <row r="8660">
          <cell r="B8660">
            <v>20000000</v>
          </cell>
          <cell r="C8660">
            <v>40073</v>
          </cell>
          <cell r="F8660">
            <v>10089788.560000001</v>
          </cell>
          <cell r="G8660">
            <v>1455097</v>
          </cell>
          <cell r="H8660">
            <v>36.090000000000003</v>
          </cell>
          <cell r="I8660">
            <v>0.36090000000000005</v>
          </cell>
          <cell r="J8660">
            <v>40109</v>
          </cell>
          <cell r="K8660">
            <v>40625</v>
          </cell>
          <cell r="L8660">
            <v>530000</v>
          </cell>
        </row>
        <row r="8661">
          <cell r="B8661">
            <v>5000000</v>
          </cell>
          <cell r="C8661">
            <v>40073</v>
          </cell>
          <cell r="E8661" t="str">
            <v>R</v>
          </cell>
          <cell r="F8661">
            <v>4653768.2300000004</v>
          </cell>
          <cell r="G8661">
            <v>377777</v>
          </cell>
          <cell r="H8661">
            <v>41.5</v>
          </cell>
          <cell r="I8661">
            <v>0.41499999999999998</v>
          </cell>
          <cell r="J8661">
            <v>40109</v>
          </cell>
          <cell r="K8661">
            <v>40625</v>
          </cell>
          <cell r="L8661">
            <v>132500</v>
          </cell>
        </row>
        <row r="8662">
          <cell r="B8662">
            <v>14000000</v>
          </cell>
          <cell r="C8662">
            <v>40073</v>
          </cell>
          <cell r="E8662" t="str">
            <v>P</v>
          </cell>
          <cell r="F8662">
            <v>10824870.26</v>
          </cell>
          <cell r="G8662">
            <v>826961</v>
          </cell>
          <cell r="H8662">
            <v>36.04</v>
          </cell>
          <cell r="I8662">
            <v>0.3604</v>
          </cell>
          <cell r="J8662">
            <v>40109</v>
          </cell>
          <cell r="K8662">
            <v>40809</v>
          </cell>
          <cell r="L8662">
            <v>371700</v>
          </cell>
        </row>
        <row r="8663">
          <cell r="B8663">
            <v>5000000</v>
          </cell>
          <cell r="C8663">
            <v>40073</v>
          </cell>
          <cell r="F8663">
            <v>2637827.7200000002</v>
          </cell>
          <cell r="G8663">
            <v>377777</v>
          </cell>
          <cell r="H8663">
            <v>41.5</v>
          </cell>
          <cell r="I8663">
            <v>0.41499999999999998</v>
          </cell>
          <cell r="J8663">
            <v>40109</v>
          </cell>
          <cell r="K8663">
            <v>40625</v>
          </cell>
          <cell r="L8663">
            <v>132500</v>
          </cell>
        </row>
        <row r="8664">
          <cell r="B8664">
            <v>10000000</v>
          </cell>
          <cell r="C8664">
            <v>40073</v>
          </cell>
          <cell r="E8664" t="str">
            <v>Q</v>
          </cell>
          <cell r="F8664">
            <v>10217809.4</v>
          </cell>
          <cell r="G8664">
            <v>552789</v>
          </cell>
          <cell r="H8664">
            <v>51.88</v>
          </cell>
          <cell r="I8664">
            <v>0.51880000000000004</v>
          </cell>
          <cell r="J8664">
            <v>40109</v>
          </cell>
          <cell r="K8664">
            <v>41175</v>
          </cell>
          <cell r="L8664">
            <v>195000</v>
          </cell>
        </row>
        <row r="8665">
          <cell r="B8665">
            <v>10000000</v>
          </cell>
          <cell r="C8665">
            <v>40073</v>
          </cell>
          <cell r="F8665">
            <v>8354514.1799999997</v>
          </cell>
          <cell r="G8665">
            <v>552789</v>
          </cell>
          <cell r="H8665">
            <v>51.88</v>
          </cell>
          <cell r="I8665">
            <v>0.51880000000000004</v>
          </cell>
          <cell r="J8665">
            <v>40109</v>
          </cell>
          <cell r="K8665">
            <v>41175</v>
          </cell>
          <cell r="L8665">
            <v>195000</v>
          </cell>
        </row>
        <row r="8666">
          <cell r="B8666">
            <v>5000000</v>
          </cell>
          <cell r="C8666">
            <v>40073</v>
          </cell>
          <cell r="D8666" t="str">
            <v>A</v>
          </cell>
          <cell r="E8666" t="str">
            <v>Q</v>
          </cell>
          <cell r="F8666">
            <v>4621264.78</v>
          </cell>
          <cell r="G8666">
            <v>318326</v>
          </cell>
          <cell r="H8666">
            <v>44.54</v>
          </cell>
          <cell r="I8666">
            <v>0.44540000000000002</v>
          </cell>
          <cell r="J8666">
            <v>40109</v>
          </cell>
          <cell r="K8666">
            <v>40809</v>
          </cell>
          <cell r="L8666">
            <v>132750</v>
          </cell>
        </row>
        <row r="8667">
          <cell r="B8667">
            <v>8000000</v>
          </cell>
          <cell r="C8667">
            <v>40073</v>
          </cell>
          <cell r="F8667">
            <v>5496605.9800000004</v>
          </cell>
          <cell r="G8667">
            <v>509321</v>
          </cell>
          <cell r="H8667">
            <v>44.54</v>
          </cell>
          <cell r="I8667">
            <v>0.44540000000000002</v>
          </cell>
          <cell r="J8667">
            <v>40109</v>
          </cell>
          <cell r="K8667">
            <v>40809</v>
          </cell>
          <cell r="L8667">
            <v>212400</v>
          </cell>
        </row>
        <row r="8668">
          <cell r="B8668">
            <v>5000000</v>
          </cell>
          <cell r="C8668">
            <v>40073</v>
          </cell>
          <cell r="F8668">
            <v>3362228.8</v>
          </cell>
          <cell r="G8668">
            <v>318326</v>
          </cell>
          <cell r="H8668">
            <v>44.54</v>
          </cell>
          <cell r="I8668">
            <v>0.44540000000000002</v>
          </cell>
          <cell r="J8668">
            <v>40109</v>
          </cell>
          <cell r="K8668">
            <v>40809</v>
          </cell>
          <cell r="L8668">
            <v>132750</v>
          </cell>
        </row>
        <row r="8669">
          <cell r="B8669">
            <v>11500000</v>
          </cell>
          <cell r="C8669">
            <v>40073</v>
          </cell>
          <cell r="E8669" t="str">
            <v>Q</v>
          </cell>
          <cell r="F8669">
            <v>8745579.7300000004</v>
          </cell>
          <cell r="G8669">
            <v>836681</v>
          </cell>
          <cell r="H8669">
            <v>36.090000000000003</v>
          </cell>
          <cell r="I8669">
            <v>0.36090000000000005</v>
          </cell>
          <cell r="J8669">
            <v>40109</v>
          </cell>
          <cell r="K8669">
            <v>40625</v>
          </cell>
          <cell r="L8669">
            <v>304750</v>
          </cell>
        </row>
        <row r="8670">
          <cell r="B8670">
            <v>11000000</v>
          </cell>
          <cell r="C8670">
            <v>40073</v>
          </cell>
          <cell r="F8670">
            <v>7265181.7999999998</v>
          </cell>
          <cell r="G8670">
            <v>649755</v>
          </cell>
          <cell r="H8670">
            <v>36.04</v>
          </cell>
          <cell r="I8670">
            <v>0.3604</v>
          </cell>
          <cell r="J8670">
            <v>40109</v>
          </cell>
          <cell r="K8670">
            <v>40809</v>
          </cell>
          <cell r="L8670">
            <v>292050</v>
          </cell>
        </row>
        <row r="8671">
          <cell r="B8671">
            <v>17000000</v>
          </cell>
          <cell r="C8671">
            <v>40073</v>
          </cell>
          <cell r="F8671">
            <v>11049751.68</v>
          </cell>
          <cell r="G8671">
            <v>1004167</v>
          </cell>
          <cell r="H8671">
            <v>36.04</v>
          </cell>
          <cell r="I8671">
            <v>0.3604</v>
          </cell>
          <cell r="J8671">
            <v>40109</v>
          </cell>
          <cell r="K8671">
            <v>40809</v>
          </cell>
          <cell r="L8671">
            <v>451350</v>
          </cell>
        </row>
        <row r="8672">
          <cell r="B8672">
            <v>17000000</v>
          </cell>
          <cell r="C8672">
            <v>40073</v>
          </cell>
          <cell r="F8672">
            <v>3253318.37</v>
          </cell>
          <cell r="G8672">
            <v>1707346</v>
          </cell>
          <cell r="H8672">
            <v>35.94</v>
          </cell>
          <cell r="I8672">
            <v>0.3594</v>
          </cell>
          <cell r="J8672">
            <v>40109</v>
          </cell>
          <cell r="K8672">
            <v>40444</v>
          </cell>
          <cell r="L8672">
            <v>450500</v>
          </cell>
        </row>
        <row r="8673">
          <cell r="B8673">
            <v>5000000</v>
          </cell>
          <cell r="C8673">
            <v>40073</v>
          </cell>
          <cell r="F8673">
            <v>903486.15</v>
          </cell>
          <cell r="G8673">
            <v>486158</v>
          </cell>
          <cell r="H8673">
            <v>29.48</v>
          </cell>
          <cell r="I8673">
            <v>0.29480000000000001</v>
          </cell>
          <cell r="J8673">
            <v>40109</v>
          </cell>
          <cell r="K8673">
            <v>40444</v>
          </cell>
          <cell r="L8673">
            <v>82000</v>
          </cell>
        </row>
        <row r="8674">
          <cell r="B8674">
            <v>6000000</v>
          </cell>
          <cell r="C8674">
            <v>40073</v>
          </cell>
          <cell r="F8674">
            <v>2169743.4900000002</v>
          </cell>
          <cell r="G8674">
            <v>610988</v>
          </cell>
          <cell r="H8674">
            <v>38.729999999999997</v>
          </cell>
          <cell r="I8674">
            <v>0.38729999999999998</v>
          </cell>
          <cell r="J8674">
            <v>40109</v>
          </cell>
          <cell r="K8674">
            <v>40444</v>
          </cell>
          <cell r="L8674">
            <v>159000</v>
          </cell>
        </row>
        <row r="8675">
          <cell r="B8675">
            <v>18000000</v>
          </cell>
          <cell r="C8675">
            <v>40073</v>
          </cell>
          <cell r="F8675">
            <v>12962088.890000001</v>
          </cell>
          <cell r="G8675">
            <v>1063236</v>
          </cell>
          <cell r="H8675">
            <v>36.04</v>
          </cell>
          <cell r="I8675">
            <v>0.3604</v>
          </cell>
          <cell r="J8675">
            <v>40109</v>
          </cell>
          <cell r="K8675">
            <v>40809</v>
          </cell>
          <cell r="L8675">
            <v>477900</v>
          </cell>
        </row>
        <row r="8676">
          <cell r="B8676">
            <v>3000000</v>
          </cell>
          <cell r="C8676">
            <v>40073</v>
          </cell>
          <cell r="F8676">
            <v>574672.99</v>
          </cell>
          <cell r="G8676">
            <v>305494</v>
          </cell>
          <cell r="H8676">
            <v>38.729999999999997</v>
          </cell>
          <cell r="I8676">
            <v>0.38729999999999998</v>
          </cell>
          <cell r="J8676">
            <v>40109</v>
          </cell>
          <cell r="K8676">
            <v>40444</v>
          </cell>
          <cell r="L8676">
            <v>79500</v>
          </cell>
        </row>
        <row r="8677">
          <cell r="B8677">
            <v>4000000</v>
          </cell>
          <cell r="C8677">
            <v>40073</v>
          </cell>
          <cell r="F8677">
            <v>2602265.73</v>
          </cell>
          <cell r="G8677">
            <v>218272</v>
          </cell>
          <cell r="H8677">
            <v>27.37</v>
          </cell>
          <cell r="I8677">
            <v>0.2737</v>
          </cell>
          <cell r="J8677">
            <v>40118</v>
          </cell>
          <cell r="K8677">
            <v>40817</v>
          </cell>
          <cell r="L8677">
            <v>25800</v>
          </cell>
        </row>
        <row r="8678">
          <cell r="B8678">
            <v>20000000</v>
          </cell>
          <cell r="C8678">
            <v>40073</v>
          </cell>
          <cell r="F8678">
            <v>16214857.75</v>
          </cell>
          <cell r="G8678">
            <v>915507</v>
          </cell>
          <cell r="H8678">
            <v>35.950000000000003</v>
          </cell>
          <cell r="I8678">
            <v>0.35950000000000004</v>
          </cell>
          <cell r="J8678">
            <v>40109</v>
          </cell>
          <cell r="K8678">
            <v>41175</v>
          </cell>
          <cell r="L8678">
            <v>390000</v>
          </cell>
        </row>
        <row r="8679">
          <cell r="B8679">
            <v>8000000</v>
          </cell>
          <cell r="C8679">
            <v>40073</v>
          </cell>
          <cell r="F8679">
            <v>5394338.9400000004</v>
          </cell>
          <cell r="G8679">
            <v>509321</v>
          </cell>
          <cell r="H8679">
            <v>44.54</v>
          </cell>
          <cell r="I8679">
            <v>0.44540000000000002</v>
          </cell>
          <cell r="J8679">
            <v>40109</v>
          </cell>
          <cell r="K8679">
            <v>40809</v>
          </cell>
          <cell r="L8679">
            <v>212400</v>
          </cell>
        </row>
        <row r="8680">
          <cell r="B8680">
            <v>20000000</v>
          </cell>
          <cell r="C8680">
            <v>40073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"/>
      <sheetName val="Work"/>
      <sheetName val="FS"/>
      <sheetName val="Cost"/>
      <sheetName val="Asset "/>
      <sheetName val="Budget"/>
      <sheetName val="CMAdraft"/>
      <sheetName val="CMA "/>
      <sheetName val="Profit Loss"/>
      <sheetName val="Balance Sheet"/>
      <sheetName val="General Exp"/>
      <sheetName val="Analysis"/>
      <sheetName val="Present"/>
      <sheetName val="Comments"/>
      <sheetName val="Interbank detail"/>
      <sheetName val="Permanent info"/>
      <sheetName val="HEADER"/>
      <sheetName val="Rates"/>
      <sheetName val="PT Cocoa P&amp;L"/>
      <sheetName val="Other charges (income)"/>
      <sheetName val="Sheet1"/>
      <sheetName val="RWP 33"/>
      <sheetName val="AFTER 55"/>
      <sheetName val="A"/>
      <sheetName val="PTO"/>
      <sheetName val="Solo"/>
      <sheetName val="G-2"/>
      <sheetName val="YOG"/>
      <sheetName val="Detail"/>
      <sheetName val="PS90"/>
      <sheetName val="FR02-tokai"/>
      <sheetName val="Menu"/>
      <sheetName val="Q0604_003"/>
      <sheetName val="Table 5"/>
      <sheetName val="421010Dec04"/>
      <sheetName val="GeneralInfo"/>
      <sheetName val="Asset_"/>
      <sheetName val="CMA_"/>
      <sheetName val="Profit_Loss"/>
      <sheetName val="Balance_Sheet"/>
      <sheetName val="General_Exp"/>
      <sheetName val="Other_charges_(income)"/>
      <sheetName val="RWP_33"/>
      <sheetName val="Interbank_detail"/>
      <sheetName val="Permanent_info"/>
      <sheetName val="AFTER_5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RATE"/>
      <sheetName val="XREF"/>
      <sheetName val="A3"/>
      <sheetName val="4.1 Placement w.o.b"/>
      <sheetName val="Building"/>
      <sheetName val="Machinery"/>
      <sheetName val="Office Equipment1"/>
      <sheetName val="Vehicle"/>
      <sheetName val="Movement"/>
      <sheetName val="RUGILABA"/>
      <sheetName val="P3.5"/>
      <sheetName val="Brown Cash Flow"/>
      <sheetName val="Standing Data"/>
      <sheetName val="TB"/>
      <sheetName val="Sandi laba rugi"/>
      <sheetName val="OthAsset roll"/>
      <sheetName val="#REF!"/>
      <sheetName val="Permanent info"/>
      <sheetName val="U1.2.1 B4WIP 03- PBC"/>
      <sheetName val="WPL"/>
      <sheetName val="Table 5"/>
      <sheetName val="Trial"/>
      <sheetName val="Q0604_003"/>
      <sheetName val="TAX SUMMARY"/>
      <sheetName val="PO Database@3101"/>
      <sheetName val="GeneralInfo"/>
      <sheetName val="Kewajiban Lainnya"/>
      <sheetName val="Journal Template"/>
      <sheetName val="Interbank detail"/>
      <sheetName val="Exc. Rate"/>
      <sheetName val="SCORE_RC_Code"/>
      <sheetName val="DKI"/>
      <sheetName val="Top'04"/>
      <sheetName val="Asumsi"/>
      <sheetName val="BS-RTI"/>
      <sheetName val="1.Rollfwd"/>
      <sheetName val="Lead"/>
      <sheetName val="Client Aje"/>
      <sheetName val="PARAMETER"/>
      <sheetName val="COA"/>
      <sheetName val="PAK4135"/>
      <sheetName val="EQ"/>
      <sheetName val="Summary"/>
      <sheetName val="Deprec Exp"/>
      <sheetName val="Trial Balance Download"/>
      <sheetName val="newrot3"/>
      <sheetName val="table1"/>
      <sheetName val="4_1_Placement_w_o_b"/>
      <sheetName val="Office_Equipment1"/>
      <sheetName val="Sandi_laba_rugi"/>
      <sheetName val="P3_5"/>
      <sheetName val="Standing_Data"/>
    </sheetNames>
    <sheetDataSet>
      <sheetData sheetId="0" refreshError="1">
        <row r="5">
          <cell r="B5" t="str">
            <v>IDR</v>
          </cell>
          <cell r="C5">
            <v>9675</v>
          </cell>
          <cell r="D5">
            <v>9675</v>
          </cell>
        </row>
        <row r="6">
          <cell r="B6" t="str">
            <v>DEM</v>
          </cell>
          <cell r="C6">
            <v>2.1405599999999998</v>
          </cell>
          <cell r="D6">
            <v>2.1405599999999998</v>
          </cell>
        </row>
        <row r="7">
          <cell r="B7" t="str">
            <v>GBP</v>
          </cell>
          <cell r="C7">
            <v>1.4676</v>
          </cell>
          <cell r="D7">
            <v>0.68138457345325698</v>
          </cell>
        </row>
        <row r="8">
          <cell r="B8" t="str">
            <v>JPY</v>
          </cell>
          <cell r="C8">
            <v>119.31</v>
          </cell>
          <cell r="D8">
            <v>119.31</v>
          </cell>
        </row>
        <row r="9">
          <cell r="B9" t="str">
            <v>CHF</v>
          </cell>
          <cell r="C9">
            <v>1.6163000000000001</v>
          </cell>
          <cell r="D9">
            <v>1.6163000000000001</v>
          </cell>
        </row>
        <row r="10">
          <cell r="B10" t="str">
            <v>FRF</v>
          </cell>
          <cell r="C10">
            <v>7.1791289999999996</v>
          </cell>
          <cell r="D10">
            <v>7.1791289999999996</v>
          </cell>
        </row>
        <row r="11">
          <cell r="B11" t="str">
            <v>NLG</v>
          </cell>
          <cell r="C11">
            <v>2.4118529999999998</v>
          </cell>
          <cell r="D11">
            <v>2.4118529999999998</v>
          </cell>
        </row>
        <row r="12">
          <cell r="B12" t="str">
            <v>BEF</v>
          </cell>
          <cell r="C12">
            <v>44.150100000000002</v>
          </cell>
          <cell r="D12">
            <v>44.150100000000002</v>
          </cell>
        </row>
        <row r="13">
          <cell r="B13" t="str">
            <v>CAD</v>
          </cell>
          <cell r="C13">
            <v>1.5771999999999999</v>
          </cell>
          <cell r="D13">
            <v>1.5771999999999999</v>
          </cell>
        </row>
        <row r="14">
          <cell r="B14" t="str">
            <v>ITL</v>
          </cell>
          <cell r="C14">
            <v>2119.1379000000002</v>
          </cell>
          <cell r="D14">
            <v>2119.1379000000002</v>
          </cell>
        </row>
        <row r="15">
          <cell r="B15" t="str">
            <v>NOK</v>
          </cell>
          <cell r="C15">
            <v>8.8600999999999992</v>
          </cell>
          <cell r="D15">
            <v>8.8600999999999992</v>
          </cell>
        </row>
        <row r="16">
          <cell r="B16" t="str">
            <v>SEK</v>
          </cell>
          <cell r="C16">
            <v>10.636900000000001</v>
          </cell>
          <cell r="D16">
            <v>10.636900000000001</v>
          </cell>
        </row>
        <row r="17">
          <cell r="B17" t="str">
            <v>DKK</v>
          </cell>
          <cell r="C17">
            <v>8.1374999999999993</v>
          </cell>
          <cell r="D17">
            <v>8.1374999999999993</v>
          </cell>
        </row>
        <row r="18">
          <cell r="B18" t="str">
            <v>ATS</v>
          </cell>
          <cell r="C18">
            <v>15.059977999999999</v>
          </cell>
          <cell r="D18">
            <v>15.059977999999999</v>
          </cell>
        </row>
        <row r="19">
          <cell r="B19" t="str">
            <v>HKD</v>
          </cell>
          <cell r="C19">
            <v>7.7995000000000001</v>
          </cell>
          <cell r="D19">
            <v>7.7995000000000001</v>
          </cell>
        </row>
        <row r="20">
          <cell r="B20" t="str">
            <v>SGD</v>
          </cell>
          <cell r="C20">
            <v>1.7658</v>
          </cell>
          <cell r="D20">
            <v>1.7658</v>
          </cell>
        </row>
        <row r="21">
          <cell r="B21" t="str">
            <v>AUD</v>
          </cell>
          <cell r="C21">
            <v>0.4945</v>
          </cell>
          <cell r="D21">
            <v>2.0222446916076846</v>
          </cell>
        </row>
        <row r="22">
          <cell r="B22" t="str">
            <v>MYR</v>
          </cell>
          <cell r="C22">
            <v>3.8005</v>
          </cell>
          <cell r="D22">
            <v>3.8005</v>
          </cell>
        </row>
        <row r="23">
          <cell r="B23" t="str">
            <v>IEP</v>
          </cell>
          <cell r="C23">
            <v>1.1601600000000001</v>
          </cell>
          <cell r="D23">
            <v>0.86195007585160666</v>
          </cell>
        </row>
        <row r="24">
          <cell r="B24" t="str">
            <v>ESP</v>
          </cell>
          <cell r="C24">
            <v>182.10130000000001</v>
          </cell>
          <cell r="D24">
            <v>182.10130000000001</v>
          </cell>
        </row>
        <row r="25">
          <cell r="B25" t="str">
            <v>EUR</v>
          </cell>
          <cell r="C25">
            <v>0.91369999999999996</v>
          </cell>
          <cell r="D25">
            <v>1.0944511327569224</v>
          </cell>
        </row>
        <row r="26">
          <cell r="B26" t="str">
            <v>USD</v>
          </cell>
          <cell r="C26">
            <v>1</v>
          </cell>
          <cell r="D26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RATE"/>
      <sheetName val="PARAMETER"/>
      <sheetName val="TAX SUMMARY"/>
      <sheetName val="Exc. Rate"/>
      <sheetName val="Trial"/>
      <sheetName val="Q0604_003"/>
      <sheetName val="4.1 Placement w.o.b"/>
      <sheetName val="WPL"/>
      <sheetName val="XREF"/>
      <sheetName val="A3"/>
      <sheetName val="Building"/>
      <sheetName val="Machinery"/>
      <sheetName val="Office Equipment1"/>
      <sheetName val="Vehicle"/>
      <sheetName val="Movement"/>
      <sheetName val="Standing Data"/>
      <sheetName val="P3.5"/>
      <sheetName val="RUGILABA"/>
      <sheetName val="U1.2.1 B4WIP 03- PBC"/>
      <sheetName val="Table 5"/>
      <sheetName val="PT Cocoa P&amp;L"/>
      <sheetName val="Ex_Rate"/>
      <sheetName val="A"/>
      <sheetName val="SCORE_RC_Code"/>
      <sheetName val="#REF!"/>
      <sheetName val="SW1"/>
      <sheetName val="FA movn't"/>
      <sheetName val="BS-PL Indo 2006"/>
      <sheetName val="Rincian"/>
      <sheetName val="204"/>
      <sheetName val="BAL SHEET(2)"/>
      <sheetName val="NERD"/>
      <sheetName val="table1"/>
      <sheetName val="TREND"/>
      <sheetName val="AFTER 55"/>
    </sheetNames>
    <sheetDataSet>
      <sheetData sheetId="0" refreshError="1">
        <row r="5">
          <cell r="B5" t="str">
            <v>IDR</v>
          </cell>
          <cell r="C5">
            <v>9675</v>
          </cell>
          <cell r="D5">
            <v>9675</v>
          </cell>
        </row>
        <row r="6">
          <cell r="B6" t="str">
            <v>DEM</v>
          </cell>
          <cell r="C6">
            <v>2.1405599999999998</v>
          </cell>
          <cell r="D6">
            <v>2.1405599999999998</v>
          </cell>
        </row>
        <row r="7">
          <cell r="B7" t="str">
            <v>GBP</v>
          </cell>
          <cell r="C7">
            <v>1.4676</v>
          </cell>
          <cell r="D7">
            <v>0.68138457345325698</v>
          </cell>
        </row>
        <row r="8">
          <cell r="B8" t="str">
            <v>JPY</v>
          </cell>
          <cell r="C8">
            <v>119.31</v>
          </cell>
          <cell r="D8">
            <v>119.31</v>
          </cell>
        </row>
        <row r="9">
          <cell r="B9" t="str">
            <v>CHF</v>
          </cell>
          <cell r="C9">
            <v>1.6163000000000001</v>
          </cell>
          <cell r="D9">
            <v>1.6163000000000001</v>
          </cell>
        </row>
        <row r="10">
          <cell r="B10" t="str">
            <v>FRF</v>
          </cell>
          <cell r="C10">
            <v>7.1791289999999996</v>
          </cell>
          <cell r="D10">
            <v>7.1791289999999996</v>
          </cell>
        </row>
        <row r="11">
          <cell r="B11" t="str">
            <v>NLG</v>
          </cell>
          <cell r="C11">
            <v>2.4118529999999998</v>
          </cell>
          <cell r="D11">
            <v>2.4118529999999998</v>
          </cell>
        </row>
        <row r="12">
          <cell r="B12" t="str">
            <v>BEF</v>
          </cell>
          <cell r="C12">
            <v>44.150100000000002</v>
          </cell>
          <cell r="D12">
            <v>44.150100000000002</v>
          </cell>
        </row>
        <row r="13">
          <cell r="B13" t="str">
            <v>CAD</v>
          </cell>
          <cell r="C13">
            <v>1.5771999999999999</v>
          </cell>
          <cell r="D13">
            <v>1.5771999999999999</v>
          </cell>
        </row>
        <row r="14">
          <cell r="B14" t="str">
            <v>ITL</v>
          </cell>
          <cell r="C14">
            <v>2119.1379000000002</v>
          </cell>
          <cell r="D14">
            <v>2119.1379000000002</v>
          </cell>
        </row>
        <row r="15">
          <cell r="B15" t="str">
            <v>NOK</v>
          </cell>
          <cell r="C15">
            <v>8.8600999999999992</v>
          </cell>
          <cell r="D15">
            <v>8.8600999999999992</v>
          </cell>
        </row>
        <row r="16">
          <cell r="B16" t="str">
            <v>SEK</v>
          </cell>
          <cell r="C16">
            <v>10.636900000000001</v>
          </cell>
          <cell r="D16">
            <v>10.636900000000001</v>
          </cell>
        </row>
        <row r="17">
          <cell r="B17" t="str">
            <v>DKK</v>
          </cell>
          <cell r="C17">
            <v>8.1374999999999993</v>
          </cell>
          <cell r="D17">
            <v>8.1374999999999993</v>
          </cell>
        </row>
        <row r="18">
          <cell r="B18" t="str">
            <v>ATS</v>
          </cell>
          <cell r="C18">
            <v>15.059977999999999</v>
          </cell>
          <cell r="D18">
            <v>15.059977999999999</v>
          </cell>
        </row>
        <row r="19">
          <cell r="B19" t="str">
            <v>HKD</v>
          </cell>
          <cell r="C19">
            <v>7.7995000000000001</v>
          </cell>
          <cell r="D19">
            <v>7.7995000000000001</v>
          </cell>
        </row>
        <row r="20">
          <cell r="B20" t="str">
            <v>SGD</v>
          </cell>
          <cell r="C20">
            <v>1.7658</v>
          </cell>
          <cell r="D20">
            <v>1.7658</v>
          </cell>
        </row>
        <row r="21">
          <cell r="B21" t="str">
            <v>AUD</v>
          </cell>
          <cell r="C21">
            <v>0.4945</v>
          </cell>
          <cell r="D21">
            <v>2.0222446916076846</v>
          </cell>
        </row>
        <row r="22">
          <cell r="B22" t="str">
            <v>MYR</v>
          </cell>
          <cell r="C22">
            <v>3.8005</v>
          </cell>
          <cell r="D22">
            <v>3.8005</v>
          </cell>
        </row>
        <row r="23">
          <cell r="B23" t="str">
            <v>IEP</v>
          </cell>
          <cell r="C23">
            <v>1.1601600000000001</v>
          </cell>
          <cell r="D23">
            <v>0.86195007585160666</v>
          </cell>
        </row>
        <row r="24">
          <cell r="B24" t="str">
            <v>ESP</v>
          </cell>
          <cell r="C24">
            <v>182.10130000000001</v>
          </cell>
          <cell r="D24">
            <v>182.10130000000001</v>
          </cell>
        </row>
        <row r="25">
          <cell r="B25" t="str">
            <v>EUR</v>
          </cell>
          <cell r="C25">
            <v>0.91369999999999996</v>
          </cell>
          <cell r="D25">
            <v>1.0944511327569224</v>
          </cell>
        </row>
        <row r="26">
          <cell r="B26" t="str">
            <v>USD</v>
          </cell>
          <cell r="C26">
            <v>1</v>
          </cell>
          <cell r="D26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istrator"/>
      <sheetName val="Database"/>
      <sheetName val="Calculator"/>
      <sheetName val="Aging"/>
      <sheetName val="Download"/>
      <sheetName val="Reference"/>
      <sheetName val="LTS"/>
      <sheetName val="Hold-Letter"/>
      <sheetName val="Case"/>
      <sheetName val="Impor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 CONSOLD"/>
      <sheetName val="SUMMARY GL "/>
      <sheetName val="SUMMARY GL per branch"/>
      <sheetName val="PIVOT for LBU"/>
      <sheetName val="PL"/>
      <sheetName val="BALANCE SHEET"/>
      <sheetName val="OFF BALANCE SHEET"/>
      <sheetName val="INTERBOOK "/>
      <sheetName val="UPL"/>
      <sheetName val="Sheet2"/>
      <sheetName val="BI"/>
      <sheetName val="Sheet9"/>
      <sheetName val="RATE AKHIR TAHUN"/>
      <sheetName val="MAP BS"/>
      <sheetName val="lbbu"/>
      <sheetName val="Trial"/>
      <sheetName val="TB_CONSOLD"/>
      <sheetName val="SUMMARY_GL_"/>
      <sheetName val="SUMMARY_GL_per_branch"/>
      <sheetName val="PIVOT_for_LBU"/>
      <sheetName val="BALANCE_SHEET"/>
      <sheetName val="OFF_BALANCE_SHEET"/>
      <sheetName val="INTERBOOK_"/>
      <sheetName val="RATE_AKHIR_TAHUN"/>
      <sheetName val="MAP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B1" t="str">
            <v>GL CODE</v>
          </cell>
          <cell r="C1" t="str">
            <v>BI CODE</v>
          </cell>
          <cell r="D1" t="str">
            <v>CCY</v>
          </cell>
          <cell r="E1" t="str">
            <v>GL</v>
          </cell>
          <cell r="F1" t="str">
            <v>ACCOUNT DESCRIP</v>
          </cell>
        </row>
        <row r="2">
          <cell r="B2">
            <v>10100402</v>
          </cell>
          <cell r="C2">
            <v>100</v>
          </cell>
          <cell r="D2" t="str">
            <v>IDR</v>
          </cell>
          <cell r="E2" t="str">
            <v>10100402IDR</v>
          </cell>
          <cell r="F2" t="str">
            <v>Cash-in-hand</v>
          </cell>
        </row>
        <row r="3">
          <cell r="B3" t="str">
            <v>10020202</v>
          </cell>
          <cell r="C3">
            <v>100</v>
          </cell>
          <cell r="D3" t="str">
            <v>SGD</v>
          </cell>
          <cell r="E3" t="str">
            <v>10020202SGD</v>
          </cell>
          <cell r="F3" t="str">
            <v>Cash in hand - SGD</v>
          </cell>
        </row>
        <row r="4">
          <cell r="B4" t="str">
            <v>10020202</v>
          </cell>
          <cell r="C4">
            <v>100</v>
          </cell>
          <cell r="D4" t="str">
            <v>USD</v>
          </cell>
          <cell r="E4" t="str">
            <v>10020202USD</v>
          </cell>
          <cell r="F4" t="str">
            <v>Cash in hand - USD</v>
          </cell>
        </row>
        <row r="5">
          <cell r="B5" t="str">
            <v>10020204</v>
          </cell>
          <cell r="C5">
            <v>100</v>
          </cell>
          <cell r="D5" t="str">
            <v>IDR</v>
          </cell>
          <cell r="E5" t="str">
            <v>10020204IDR</v>
          </cell>
          <cell r="F5" t="str">
            <v>Cash-shortage</v>
          </cell>
        </row>
        <row r="6">
          <cell r="B6" t="str">
            <v>10020205</v>
          </cell>
          <cell r="C6">
            <v>100</v>
          </cell>
          <cell r="D6" t="str">
            <v>IDR</v>
          </cell>
          <cell r="E6" t="str">
            <v>10020205IDR</v>
          </cell>
          <cell r="F6" t="str">
            <v>Cash Shortage (Manual)</v>
          </cell>
        </row>
        <row r="7">
          <cell r="B7" t="str">
            <v>10020205</v>
          </cell>
          <cell r="C7">
            <v>100</v>
          </cell>
          <cell r="D7" t="str">
            <v>USD</v>
          </cell>
          <cell r="E7" t="str">
            <v>10020205USD</v>
          </cell>
          <cell r="F7" t="str">
            <v>Cash Shortage (Manual)</v>
          </cell>
        </row>
        <row r="8">
          <cell r="B8" t="str">
            <v>10020206</v>
          </cell>
          <cell r="C8">
            <v>100</v>
          </cell>
          <cell r="D8" t="str">
            <v>IDR</v>
          </cell>
          <cell r="E8" t="str">
            <v>10020206IDR</v>
          </cell>
          <cell r="F8" t="str">
            <v>Petty Cash</v>
          </cell>
        </row>
        <row r="9">
          <cell r="B9" t="str">
            <v>10020610</v>
          </cell>
          <cell r="C9">
            <v>120</v>
          </cell>
          <cell r="D9" t="str">
            <v>IDR</v>
          </cell>
          <cell r="E9" t="str">
            <v>10020610IDR</v>
          </cell>
          <cell r="F9" t="str">
            <v>Balances with BI</v>
          </cell>
        </row>
        <row r="10">
          <cell r="B10" t="str">
            <v>10020610</v>
          </cell>
          <cell r="C10">
            <v>120</v>
          </cell>
          <cell r="D10" t="str">
            <v>USD</v>
          </cell>
          <cell r="E10" t="str">
            <v>10020610USD</v>
          </cell>
          <cell r="F10" t="str">
            <v>Balances with BI</v>
          </cell>
        </row>
        <row r="11">
          <cell r="B11" t="str">
            <v>10021201</v>
          </cell>
          <cell r="C11">
            <v>130</v>
          </cell>
          <cell r="D11" t="str">
            <v>SGD</v>
          </cell>
          <cell r="E11" t="str">
            <v>10021201SGD</v>
          </cell>
          <cell r="F11" t="str">
            <v>Nostro A/C Bal with DBS HO</v>
          </cell>
        </row>
        <row r="12">
          <cell r="B12" t="str">
            <v>10021220</v>
          </cell>
          <cell r="C12">
            <v>130</v>
          </cell>
          <cell r="D12" t="str">
            <v>GBP</v>
          </cell>
          <cell r="E12" t="str">
            <v>10021220GBP</v>
          </cell>
          <cell r="F12" t="str">
            <v>Nostro A/C Bal with DBS London</v>
          </cell>
        </row>
        <row r="13">
          <cell r="B13" t="str">
            <v>10021225</v>
          </cell>
          <cell r="C13">
            <v>130</v>
          </cell>
          <cell r="D13" t="str">
            <v>USD</v>
          </cell>
          <cell r="E13" t="str">
            <v>10021225USD</v>
          </cell>
          <cell r="F13" t="str">
            <v>Nostro A/C Bal with DBS LA</v>
          </cell>
        </row>
        <row r="14">
          <cell r="B14" t="str">
            <v>10021240</v>
          </cell>
          <cell r="C14">
            <v>130</v>
          </cell>
          <cell r="D14" t="str">
            <v>JPY</v>
          </cell>
          <cell r="E14" t="str">
            <v>10021240JPY</v>
          </cell>
          <cell r="F14" t="str">
            <v>Nostro A/C Bal with DBS Tokyo</v>
          </cell>
        </row>
        <row r="15">
          <cell r="B15" t="str">
            <v>10021245</v>
          </cell>
          <cell r="C15">
            <v>130</v>
          </cell>
          <cell r="D15" t="str">
            <v>HKD</v>
          </cell>
          <cell r="E15" t="str">
            <v>10021245HKD</v>
          </cell>
          <cell r="F15" t="str">
            <v>Nostro A/C Bal with DBS HK</v>
          </cell>
        </row>
        <row r="16">
          <cell r="B16" t="str">
            <v>10021250</v>
          </cell>
          <cell r="C16">
            <v>130</v>
          </cell>
          <cell r="D16" t="str">
            <v>THB</v>
          </cell>
          <cell r="E16" t="str">
            <v>10021250THB</v>
          </cell>
          <cell r="F16" t="str">
            <v>Nostro A/C Bal with Thai Military Bank-Bangkok</v>
          </cell>
        </row>
        <row r="17">
          <cell r="B17" t="str">
            <v>10021255</v>
          </cell>
          <cell r="C17">
            <v>130</v>
          </cell>
          <cell r="D17" t="str">
            <v>USD</v>
          </cell>
          <cell r="E17" t="str">
            <v>10021255USD</v>
          </cell>
          <cell r="F17" t="str">
            <v>Nostro A/C Bal with DBS Taiwan</v>
          </cell>
        </row>
        <row r="18">
          <cell r="B18" t="str">
            <v>10040207</v>
          </cell>
          <cell r="C18">
            <v>130</v>
          </cell>
          <cell r="D18" t="str">
            <v>IDR</v>
          </cell>
          <cell r="E18" t="str">
            <v>10040207IDR</v>
          </cell>
          <cell r="F18" t="str">
            <v>Universal</v>
          </cell>
        </row>
        <row r="19">
          <cell r="B19" t="str">
            <v>10040208</v>
          </cell>
          <cell r="C19">
            <v>130</v>
          </cell>
          <cell r="D19" t="str">
            <v>IDR</v>
          </cell>
          <cell r="E19" t="str">
            <v>10040208IDR</v>
          </cell>
          <cell r="F19" t="str">
            <v>Bank Mandiri SBY</v>
          </cell>
        </row>
        <row r="20">
          <cell r="B20" t="str">
            <v>10040221</v>
          </cell>
          <cell r="C20">
            <v>130</v>
          </cell>
          <cell r="D20" t="str">
            <v>USD</v>
          </cell>
          <cell r="E20" t="str">
            <v>10040221USD</v>
          </cell>
          <cell r="F20" t="str">
            <v>Nostro A/C Bal with BONY</v>
          </cell>
        </row>
        <row r="21">
          <cell r="B21" t="str">
            <v>10040223</v>
          </cell>
          <cell r="C21">
            <v>130</v>
          </cell>
          <cell r="D21" t="str">
            <v>JPY</v>
          </cell>
          <cell r="E21" t="str">
            <v>10040223JPY</v>
          </cell>
          <cell r="F21" t="str">
            <v>Nostro A/C Bal with Sumitomo</v>
          </cell>
        </row>
        <row r="22">
          <cell r="B22" t="str">
            <v>10040225</v>
          </cell>
          <cell r="C22">
            <v>130</v>
          </cell>
          <cell r="D22" t="str">
            <v>EUR</v>
          </cell>
          <cell r="E22" t="str">
            <v>10040225EUR</v>
          </cell>
          <cell r="F22" t="str">
            <v>Nostro A/c Balance with Citi Bank</v>
          </cell>
        </row>
        <row r="23">
          <cell r="B23" t="str">
            <v>10040230</v>
          </cell>
          <cell r="C23">
            <v>130</v>
          </cell>
          <cell r="D23" t="str">
            <v>USD</v>
          </cell>
          <cell r="E23" t="str">
            <v>10040230USD</v>
          </cell>
          <cell r="F23" t="str">
            <v>Union Bank of California</v>
          </cell>
        </row>
        <row r="24">
          <cell r="B24" t="str">
            <v>10040231</v>
          </cell>
          <cell r="C24">
            <v>130</v>
          </cell>
          <cell r="D24" t="str">
            <v>AUD</v>
          </cell>
          <cell r="E24" t="str">
            <v>10040231AUD</v>
          </cell>
          <cell r="F24" t="str">
            <v>Tokyo Mitsubishi - Sydney</v>
          </cell>
        </row>
        <row r="25">
          <cell r="B25" t="str">
            <v>10040232</v>
          </cell>
          <cell r="C25">
            <v>130</v>
          </cell>
          <cell r="D25" t="str">
            <v>CHF</v>
          </cell>
          <cell r="E25" t="str">
            <v>10040232CHF</v>
          </cell>
          <cell r="F25" t="str">
            <v>Credit Suisse Zurich</v>
          </cell>
        </row>
        <row r="26">
          <cell r="B26" t="str">
            <v>10040233</v>
          </cell>
          <cell r="C26">
            <v>130</v>
          </cell>
          <cell r="D26" t="str">
            <v>EUR</v>
          </cell>
          <cell r="E26" t="str">
            <v>10040233EUR</v>
          </cell>
          <cell r="F26" t="str">
            <v>Commersz Frankfurt</v>
          </cell>
        </row>
        <row r="27">
          <cell r="B27" t="str">
            <v>10040234</v>
          </cell>
          <cell r="C27">
            <v>130</v>
          </cell>
          <cell r="D27" t="str">
            <v>USD</v>
          </cell>
          <cell r="E27" t="str">
            <v>10040234USD</v>
          </cell>
          <cell r="F27" t="str">
            <v>WACHOVIA BANK</v>
          </cell>
        </row>
        <row r="28">
          <cell r="B28" t="str">
            <v>10040235</v>
          </cell>
          <cell r="C28">
            <v>130</v>
          </cell>
          <cell r="D28" t="str">
            <v>AUD</v>
          </cell>
          <cell r="E28" t="str">
            <v>10040235AUD</v>
          </cell>
          <cell r="F28" t="str">
            <v>ANZ Bank Melbourne</v>
          </cell>
        </row>
        <row r="29">
          <cell r="B29" t="str">
            <v>10040237</v>
          </cell>
          <cell r="C29">
            <v>130</v>
          </cell>
          <cell r="D29" t="str">
            <v>NZD</v>
          </cell>
          <cell r="E29" t="str">
            <v>10040237NZD</v>
          </cell>
          <cell r="F29" t="str">
            <v>ASB Bank Ltd AUCKLAND</v>
          </cell>
        </row>
        <row r="30">
          <cell r="B30" t="str">
            <v>10081101</v>
          </cell>
          <cell r="C30">
            <v>120</v>
          </cell>
          <cell r="D30" t="str">
            <v>IDR</v>
          </cell>
          <cell r="E30" t="str">
            <v>10081101IDR</v>
          </cell>
          <cell r="F30" t="str">
            <v>Placements BI</v>
          </cell>
        </row>
        <row r="31">
          <cell r="B31" t="str">
            <v>10081102</v>
          </cell>
          <cell r="C31">
            <v>120</v>
          </cell>
          <cell r="D31" t="str">
            <v>IDR</v>
          </cell>
          <cell r="E31" t="str">
            <v>10081102IDR</v>
          </cell>
          <cell r="F31" t="str">
            <v>Certificate Bank of Indonesia (SBI)</v>
          </cell>
        </row>
        <row r="32">
          <cell r="B32" t="str">
            <v>10082010</v>
          </cell>
          <cell r="C32">
            <v>130</v>
          </cell>
          <cell r="D32" t="str">
            <v>SGD</v>
          </cell>
          <cell r="E32" t="str">
            <v>10082010SGD</v>
          </cell>
          <cell r="F32" t="str">
            <v>Term Placements - Interbranch/Unit</v>
          </cell>
        </row>
        <row r="33">
          <cell r="B33" t="str">
            <v>10082010</v>
          </cell>
          <cell r="C33">
            <v>130</v>
          </cell>
          <cell r="D33" t="str">
            <v>USD</v>
          </cell>
          <cell r="E33" t="str">
            <v>10082010USD</v>
          </cell>
          <cell r="F33" t="str">
            <v>Term Placements - Interbranch/Unit</v>
          </cell>
        </row>
        <row r="34">
          <cell r="B34" t="str">
            <v>10082010</v>
          </cell>
          <cell r="C34">
            <v>130</v>
          </cell>
          <cell r="D34" t="str">
            <v>EUR</v>
          </cell>
          <cell r="E34" t="str">
            <v>10082010EUR</v>
          </cell>
          <cell r="F34" t="str">
            <v>Term Placements - Interbranch/Unit</v>
          </cell>
        </row>
        <row r="35">
          <cell r="B35" t="str">
            <v>10082010</v>
          </cell>
          <cell r="C35">
            <v>130</v>
          </cell>
          <cell r="D35" t="str">
            <v>AUD</v>
          </cell>
          <cell r="E35" t="str">
            <v>10082010AUD</v>
          </cell>
          <cell r="F35" t="str">
            <v>Term Placements - Interbranch/Unit</v>
          </cell>
        </row>
        <row r="36">
          <cell r="B36" t="str">
            <v>10082020</v>
          </cell>
          <cell r="C36">
            <v>130</v>
          </cell>
          <cell r="D36" t="str">
            <v>SGD</v>
          </cell>
          <cell r="E36" t="str">
            <v>10082020SGD</v>
          </cell>
          <cell r="F36" t="str">
            <v>LEND-PRINCIPAL DBS</v>
          </cell>
        </row>
        <row r="37">
          <cell r="B37" t="str">
            <v>10083010</v>
          </cell>
          <cell r="C37">
            <v>130</v>
          </cell>
          <cell r="D37" t="str">
            <v>AUD</v>
          </cell>
          <cell r="E37" t="str">
            <v>10083010AUD</v>
          </cell>
          <cell r="F37" t="str">
            <v>Term Placements - Interbank</v>
          </cell>
        </row>
        <row r="38">
          <cell r="B38" t="str">
            <v>10083010</v>
          </cell>
          <cell r="C38">
            <v>130</v>
          </cell>
          <cell r="D38" t="str">
            <v>EUR</v>
          </cell>
          <cell r="E38" t="str">
            <v>10083010EUR</v>
          </cell>
          <cell r="F38" t="str">
            <v>Term Placements - Interbank</v>
          </cell>
        </row>
        <row r="39">
          <cell r="B39" t="str">
            <v>10083020 BI</v>
          </cell>
          <cell r="C39">
            <v>120</v>
          </cell>
          <cell r="D39" t="str">
            <v>IDR</v>
          </cell>
          <cell r="E39" t="str">
            <v>10083020 BIIDR</v>
          </cell>
          <cell r="F39" t="str">
            <v>LEND-PRINCIPAL BANKS / (BI)</v>
          </cell>
        </row>
        <row r="40">
          <cell r="B40" t="str">
            <v>10083020</v>
          </cell>
          <cell r="C40">
            <v>130</v>
          </cell>
          <cell r="D40" t="str">
            <v>IDR</v>
          </cell>
          <cell r="E40" t="str">
            <v>10083020IDR</v>
          </cell>
          <cell r="F40" t="str">
            <v>LEND-PRINCIPAL BANKS / (OTHER BK)</v>
          </cell>
        </row>
        <row r="41">
          <cell r="B41" t="str">
            <v>10084001</v>
          </cell>
          <cell r="C41">
            <v>140</v>
          </cell>
          <cell r="D41" t="str">
            <v>IDR</v>
          </cell>
          <cell r="E41" t="str">
            <v>10084001IDR</v>
          </cell>
          <cell r="F41" t="str">
            <v>Rekap Bond Government</v>
          </cell>
        </row>
        <row r="42">
          <cell r="B42" t="str">
            <v>10084001</v>
          </cell>
          <cell r="C42">
            <v>140</v>
          </cell>
          <cell r="D42" t="str">
            <v>USD</v>
          </cell>
          <cell r="E42" t="str">
            <v>10084001USD</v>
          </cell>
          <cell r="F42" t="str">
            <v>Rekap Bond Government</v>
          </cell>
        </row>
        <row r="43">
          <cell r="B43" t="str">
            <v>10084006</v>
          </cell>
          <cell r="C43">
            <v>140</v>
          </cell>
          <cell r="D43" t="str">
            <v>IDR</v>
          </cell>
          <cell r="E43" t="str">
            <v>10084006IDR</v>
          </cell>
          <cell r="F43" t="str">
            <v>Corporate Bonds HTM</v>
          </cell>
        </row>
        <row r="44">
          <cell r="B44" t="str">
            <v>10100402</v>
          </cell>
          <cell r="C44">
            <v>140</v>
          </cell>
          <cell r="F44" t="str">
            <v>Bills Receivable Sale</v>
          </cell>
        </row>
        <row r="45">
          <cell r="B45" t="str">
            <v>10084103</v>
          </cell>
          <cell r="C45">
            <v>120</v>
          </cell>
          <cell r="D45" t="str">
            <v>IDR</v>
          </cell>
          <cell r="E45" t="str">
            <v>10084103IDR</v>
          </cell>
          <cell r="F45" t="str">
            <v>LOCAL GOVT TRY BILLS</v>
          </cell>
        </row>
        <row r="46">
          <cell r="B46" t="str">
            <v>10084104</v>
          </cell>
          <cell r="C46">
            <v>120</v>
          </cell>
          <cell r="D46" t="str">
            <v>IDR</v>
          </cell>
          <cell r="E46" t="str">
            <v>10084104IDR</v>
          </cell>
          <cell r="F46" t="str">
            <v>LOCAL GOVT TRY BILLS</v>
          </cell>
        </row>
        <row r="47">
          <cell r="B47" t="str">
            <v>10084101</v>
          </cell>
          <cell r="C47">
            <v>120</v>
          </cell>
          <cell r="F47" t="str">
            <v>LOCAL GOVT TRY BILLS</v>
          </cell>
        </row>
        <row r="48">
          <cell r="B48" t="str">
            <v>10084105</v>
          </cell>
          <cell r="C48">
            <v>140</v>
          </cell>
          <cell r="D48" t="str">
            <v>IDR</v>
          </cell>
          <cell r="E48" t="str">
            <v>10084105IDR</v>
          </cell>
          <cell r="F48" t="str">
            <v>LOCAL GOVT BONDS</v>
          </cell>
        </row>
        <row r="49">
          <cell r="B49" t="str">
            <v>10084105</v>
          </cell>
          <cell r="C49">
            <v>140</v>
          </cell>
          <cell r="D49" t="str">
            <v>USD</v>
          </cell>
          <cell r="E49" t="str">
            <v>10084105USD</v>
          </cell>
          <cell r="F49" t="str">
            <v>LOCAL GOVT BONDS</v>
          </cell>
        </row>
        <row r="50">
          <cell r="B50" t="str">
            <v>10084106</v>
          </cell>
          <cell r="C50">
            <v>140</v>
          </cell>
          <cell r="D50" t="str">
            <v>IDR</v>
          </cell>
          <cell r="E50" t="str">
            <v>10084106IDR</v>
          </cell>
          <cell r="F50" t="str">
            <v>LOCAL GOVT BONDS</v>
          </cell>
        </row>
        <row r="51">
          <cell r="B51" t="str">
            <v>10084106</v>
          </cell>
          <cell r="C51">
            <v>140</v>
          </cell>
          <cell r="D51" t="str">
            <v>USD</v>
          </cell>
          <cell r="E51" t="str">
            <v>10084106USD</v>
          </cell>
          <cell r="F51" t="str">
            <v>LOCAL GOVT BONDS</v>
          </cell>
        </row>
        <row r="52">
          <cell r="B52" t="str">
            <v>10084108</v>
          </cell>
          <cell r="C52">
            <v>140</v>
          </cell>
          <cell r="D52" t="str">
            <v>IDR</v>
          </cell>
          <cell r="E52" t="str">
            <v>10084108IDR</v>
          </cell>
          <cell r="F52" t="str">
            <v>LOCAL GOVT BONDS</v>
          </cell>
        </row>
        <row r="53">
          <cell r="B53" t="str">
            <v>10084305</v>
          </cell>
          <cell r="C53">
            <v>140</v>
          </cell>
          <cell r="D53" t="str">
            <v>IDR</v>
          </cell>
          <cell r="E53" t="str">
            <v>10084305IDR</v>
          </cell>
          <cell r="F53" t="str">
            <v>CORP BONDS</v>
          </cell>
        </row>
        <row r="54">
          <cell r="B54" t="str">
            <v>10100404</v>
          </cell>
          <cell r="C54">
            <v>140</v>
          </cell>
          <cell r="D54" t="str">
            <v>EUR</v>
          </cell>
          <cell r="E54" t="str">
            <v>10100404EUR</v>
          </cell>
          <cell r="F54" t="str">
            <v>Export Bills under LC Sight</v>
          </cell>
        </row>
        <row r="55">
          <cell r="B55" t="str">
            <v>10100404</v>
          </cell>
          <cell r="C55">
            <v>140</v>
          </cell>
          <cell r="D55" t="str">
            <v>USD</v>
          </cell>
          <cell r="E55" t="str">
            <v>10100404USD</v>
          </cell>
          <cell r="F55" t="str">
            <v>Export Bills under LC Sight</v>
          </cell>
        </row>
        <row r="56">
          <cell r="B56" t="str">
            <v>10100411</v>
          </cell>
          <cell r="C56">
            <v>140</v>
          </cell>
          <cell r="D56" t="str">
            <v>USD</v>
          </cell>
          <cell r="E56" t="str">
            <v>10100411USD</v>
          </cell>
          <cell r="F56" t="str">
            <v>D/P Financing</v>
          </cell>
        </row>
        <row r="57">
          <cell r="B57" t="str">
            <v>10100702</v>
          </cell>
          <cell r="C57">
            <v>140</v>
          </cell>
          <cell r="D57" t="str">
            <v>USD</v>
          </cell>
          <cell r="E57" t="str">
            <v>10100702USD</v>
          </cell>
          <cell r="F57" t="str">
            <v>Import Bills - Sight (suspense)</v>
          </cell>
        </row>
        <row r="58">
          <cell r="B58" t="str">
            <v>10100707</v>
          </cell>
          <cell r="C58">
            <v>190</v>
          </cell>
          <cell r="D58" t="str">
            <v>AUD</v>
          </cell>
          <cell r="E58" t="str">
            <v>10100707AUD</v>
          </cell>
          <cell r="F58" t="str">
            <v>Import Bills Acceptance Receivable</v>
          </cell>
        </row>
        <row r="59">
          <cell r="B59" t="str">
            <v>10100707</v>
          </cell>
          <cell r="C59">
            <v>190</v>
          </cell>
          <cell r="D59" t="str">
            <v>EUR</v>
          </cell>
          <cell r="E59" t="str">
            <v>10100707EUR</v>
          </cell>
          <cell r="F59" t="str">
            <v>Import Bills Acceptance Receivable</v>
          </cell>
        </row>
        <row r="60">
          <cell r="B60" t="str">
            <v>10100707</v>
          </cell>
          <cell r="C60">
            <v>190</v>
          </cell>
          <cell r="D60" t="str">
            <v>IDR</v>
          </cell>
          <cell r="E60" t="str">
            <v>10100707IDR</v>
          </cell>
          <cell r="F60" t="str">
            <v>Import Bills Acceptance Receivable</v>
          </cell>
        </row>
        <row r="61">
          <cell r="B61" t="str">
            <v>10100707</v>
          </cell>
          <cell r="C61">
            <v>190</v>
          </cell>
          <cell r="D61" t="str">
            <v>JPY</v>
          </cell>
          <cell r="E61" t="str">
            <v>10100707JPY</v>
          </cell>
          <cell r="F61" t="str">
            <v>Import Bills Acceptance Receivable</v>
          </cell>
        </row>
        <row r="62">
          <cell r="B62" t="str">
            <v>10100707</v>
          </cell>
          <cell r="C62">
            <v>190</v>
          </cell>
          <cell r="D62" t="str">
            <v>SGD</v>
          </cell>
          <cell r="E62" t="str">
            <v>10100707SGD</v>
          </cell>
          <cell r="F62" t="str">
            <v>Import Bills Acceptance Receivable</v>
          </cell>
        </row>
        <row r="63">
          <cell r="B63" t="str">
            <v>10100707</v>
          </cell>
          <cell r="C63">
            <v>190</v>
          </cell>
          <cell r="D63" t="str">
            <v>USD</v>
          </cell>
          <cell r="E63" t="str">
            <v>10100707USD</v>
          </cell>
          <cell r="F63" t="str">
            <v>Import Bills Acceptance Receivable</v>
          </cell>
        </row>
        <row r="64">
          <cell r="B64" t="str">
            <v>10100802</v>
          </cell>
          <cell r="C64">
            <v>140</v>
          </cell>
          <cell r="D64" t="str">
            <v>EUR</v>
          </cell>
          <cell r="E64" t="str">
            <v>10100802EUR</v>
          </cell>
          <cell r="F64" t="str">
            <v>Bills Receivable Discounted</v>
          </cell>
        </row>
        <row r="65">
          <cell r="B65" t="str">
            <v>10100802</v>
          </cell>
          <cell r="C65">
            <v>140</v>
          </cell>
          <cell r="D65" t="str">
            <v>USD</v>
          </cell>
          <cell r="E65" t="str">
            <v>10100802USD</v>
          </cell>
          <cell r="F65" t="str">
            <v>Bills Receivable Discounted</v>
          </cell>
        </row>
        <row r="66">
          <cell r="B66" t="str">
            <v>10100901</v>
          </cell>
          <cell r="C66">
            <v>190</v>
          </cell>
          <cell r="D66" t="str">
            <v>IDR</v>
          </cell>
          <cell r="E66" t="str">
            <v>10100901IDR</v>
          </cell>
          <cell r="F66" t="str">
            <v>SKBDN Bill Acceptance Receivable</v>
          </cell>
        </row>
        <row r="67">
          <cell r="B67" t="str">
            <v>10100901</v>
          </cell>
          <cell r="C67">
            <v>190</v>
          </cell>
          <cell r="D67" t="str">
            <v>USD</v>
          </cell>
          <cell r="E67" t="str">
            <v>10100901USD</v>
          </cell>
          <cell r="F67" t="str">
            <v>SKBDN Bill Acceptance Receivable</v>
          </cell>
        </row>
        <row r="68">
          <cell r="B68" t="str">
            <v>10140104</v>
          </cell>
          <cell r="C68">
            <v>170</v>
          </cell>
          <cell r="D68" t="str">
            <v>IDR</v>
          </cell>
          <cell r="E68" t="str">
            <v>10140104IDR</v>
          </cell>
          <cell r="F68" t="str">
            <v>Current A/c Overdrafts Corporate</v>
          </cell>
        </row>
        <row r="69">
          <cell r="B69" t="str">
            <v>10140104</v>
          </cell>
          <cell r="C69">
            <v>170</v>
          </cell>
          <cell r="D69" t="str">
            <v>JPY</v>
          </cell>
          <cell r="E69" t="str">
            <v>10140104JPY</v>
          </cell>
          <cell r="F69" t="str">
            <v>Current A/c Overdrafts Corporate</v>
          </cell>
        </row>
        <row r="70">
          <cell r="B70" t="str">
            <v>10140104</v>
          </cell>
          <cell r="C70">
            <v>170</v>
          </cell>
          <cell r="D70" t="str">
            <v>SGD</v>
          </cell>
          <cell r="E70" t="str">
            <v>10140104SGD</v>
          </cell>
          <cell r="F70" t="str">
            <v>Current A/c Overdrafts Corporate</v>
          </cell>
        </row>
        <row r="71">
          <cell r="B71" t="str">
            <v>10140104</v>
          </cell>
          <cell r="C71">
            <v>170</v>
          </cell>
          <cell r="D71" t="str">
            <v>USD</v>
          </cell>
          <cell r="E71" t="str">
            <v>10140104USD</v>
          </cell>
          <cell r="F71" t="str">
            <v>Current A/c Overdrafts Corporate</v>
          </cell>
        </row>
        <row r="72">
          <cell r="B72" t="str">
            <v>10140105</v>
          </cell>
          <cell r="C72">
            <v>170</v>
          </cell>
          <cell r="D72" t="str">
            <v>IDR</v>
          </cell>
          <cell r="E72" t="str">
            <v>10140105IDR</v>
          </cell>
          <cell r="F72" t="str">
            <v>Current A/c Overdrafts Individual</v>
          </cell>
        </row>
        <row r="73">
          <cell r="B73" t="str">
            <v>10140105</v>
          </cell>
          <cell r="C73">
            <v>170</v>
          </cell>
          <cell r="D73" t="str">
            <v>JPY</v>
          </cell>
          <cell r="E73" t="str">
            <v>10140105JPY</v>
          </cell>
          <cell r="F73" t="str">
            <v>Current A/c Overdrafts Individual</v>
          </cell>
        </row>
        <row r="74">
          <cell r="B74" t="str">
            <v>10140105</v>
          </cell>
          <cell r="C74">
            <v>170</v>
          </cell>
          <cell r="D74" t="str">
            <v>USD</v>
          </cell>
          <cell r="E74" t="str">
            <v>10140105USD</v>
          </cell>
          <cell r="F74" t="str">
            <v>Current A/c Overdrafts Individual</v>
          </cell>
        </row>
        <row r="75">
          <cell r="B75" t="str">
            <v>10140202</v>
          </cell>
          <cell r="C75">
            <v>170</v>
          </cell>
          <cell r="D75" t="str">
            <v>EUR</v>
          </cell>
          <cell r="E75" t="str">
            <v>10140202EUR</v>
          </cell>
          <cell r="F75" t="str">
            <v>Trust Receipt</v>
          </cell>
        </row>
        <row r="76">
          <cell r="B76" t="str">
            <v>10140202</v>
          </cell>
          <cell r="C76">
            <v>170</v>
          </cell>
          <cell r="D76" t="str">
            <v>IDR</v>
          </cell>
          <cell r="E76" t="str">
            <v>10140202IDR</v>
          </cell>
          <cell r="F76" t="str">
            <v>Trust Receipt</v>
          </cell>
        </row>
        <row r="77">
          <cell r="B77" t="str">
            <v>10140202</v>
          </cell>
          <cell r="C77">
            <v>170</v>
          </cell>
          <cell r="D77" t="str">
            <v>JPY</v>
          </cell>
          <cell r="E77" t="str">
            <v>10140202JPY</v>
          </cell>
          <cell r="F77" t="str">
            <v>Trust Receipt</v>
          </cell>
        </row>
        <row r="78">
          <cell r="B78" t="str">
            <v>10140202</v>
          </cell>
          <cell r="C78">
            <v>170</v>
          </cell>
          <cell r="D78" t="str">
            <v>USD</v>
          </cell>
          <cell r="E78" t="str">
            <v>10140202USD</v>
          </cell>
          <cell r="F78" t="str">
            <v>Trust Receipt</v>
          </cell>
        </row>
        <row r="79">
          <cell r="B79" t="str">
            <v>10141602</v>
          </cell>
          <cell r="C79">
            <v>170</v>
          </cell>
          <cell r="D79" t="str">
            <v>IDR</v>
          </cell>
          <cell r="E79" t="str">
            <v>10141602IDR</v>
          </cell>
          <cell r="F79" t="str">
            <v>Short Term Loan NB</v>
          </cell>
        </row>
        <row r="80">
          <cell r="B80" t="str">
            <v>10141602</v>
          </cell>
          <cell r="C80">
            <v>170</v>
          </cell>
          <cell r="D80" t="str">
            <v>JPY</v>
          </cell>
          <cell r="E80" t="str">
            <v>10141602JPY</v>
          </cell>
          <cell r="F80" t="str">
            <v>Short Term Loan NB</v>
          </cell>
        </row>
        <row r="81">
          <cell r="B81" t="str">
            <v>10141602</v>
          </cell>
          <cell r="C81">
            <v>170</v>
          </cell>
          <cell r="D81" t="str">
            <v>USD</v>
          </cell>
          <cell r="E81" t="str">
            <v>10141602USD</v>
          </cell>
          <cell r="F81" t="str">
            <v>Short Term Loan NB</v>
          </cell>
        </row>
        <row r="82">
          <cell r="B82" t="str">
            <v>10141606</v>
          </cell>
          <cell r="C82">
            <v>170</v>
          </cell>
          <cell r="D82" t="str">
            <v>IDR</v>
          </cell>
          <cell r="E82" t="str">
            <v>10141606IDR</v>
          </cell>
          <cell r="F82" t="str">
            <v>Short Term Loan Staff</v>
          </cell>
        </row>
        <row r="83">
          <cell r="B83" t="str">
            <v>10141607</v>
          </cell>
          <cell r="C83">
            <v>170</v>
          </cell>
          <cell r="D83" t="str">
            <v>IDR</v>
          </cell>
          <cell r="E83" t="str">
            <v>10141607IDR</v>
          </cell>
          <cell r="F83" t="str">
            <v>Pre-export Loan</v>
          </cell>
        </row>
        <row r="84">
          <cell r="B84" t="str">
            <v>10141607</v>
          </cell>
          <cell r="C84">
            <v>170</v>
          </cell>
          <cell r="D84" t="str">
            <v>USD</v>
          </cell>
          <cell r="E84" t="str">
            <v>10141607USD</v>
          </cell>
          <cell r="F84" t="str">
            <v>Pre-export Loan</v>
          </cell>
        </row>
        <row r="85">
          <cell r="B85" t="str">
            <v>10141608</v>
          </cell>
          <cell r="C85">
            <v>170</v>
          </cell>
          <cell r="D85" t="str">
            <v>USD</v>
          </cell>
          <cell r="E85" t="str">
            <v>10141608USD</v>
          </cell>
          <cell r="F85" t="str">
            <v>UPAS L/C Loan</v>
          </cell>
        </row>
        <row r="86">
          <cell r="B86" t="str">
            <v>10160202</v>
          </cell>
          <cell r="C86">
            <v>130</v>
          </cell>
          <cell r="D86" t="str">
            <v>USD</v>
          </cell>
          <cell r="E86" t="str">
            <v>10160202USD</v>
          </cell>
          <cell r="F86" t="str">
            <v>Short Term Loan Bank</v>
          </cell>
        </row>
        <row r="87">
          <cell r="B87" t="str">
            <v>10180202</v>
          </cell>
          <cell r="C87">
            <v>170</v>
          </cell>
          <cell r="D87" t="str">
            <v>IDR</v>
          </cell>
          <cell r="E87" t="str">
            <v>10180202IDR</v>
          </cell>
          <cell r="F87" t="str">
            <v>Long Term Loan NB</v>
          </cell>
        </row>
        <row r="88">
          <cell r="B88" t="str">
            <v>10180202</v>
          </cell>
          <cell r="C88">
            <v>170</v>
          </cell>
          <cell r="D88" t="str">
            <v>JPY</v>
          </cell>
          <cell r="E88" t="str">
            <v>10180202JPY</v>
          </cell>
          <cell r="F88" t="str">
            <v>Long Term Loan NB</v>
          </cell>
        </row>
        <row r="89">
          <cell r="B89" t="str">
            <v>10180202</v>
          </cell>
          <cell r="C89">
            <v>170</v>
          </cell>
          <cell r="D89" t="str">
            <v>THB</v>
          </cell>
          <cell r="E89" t="str">
            <v>10180202THB</v>
          </cell>
          <cell r="F89" t="str">
            <v>Long Term Loan NB</v>
          </cell>
        </row>
        <row r="90">
          <cell r="B90" t="str">
            <v>10180202</v>
          </cell>
          <cell r="C90">
            <v>170</v>
          </cell>
          <cell r="D90" t="str">
            <v>USD</v>
          </cell>
          <cell r="E90" t="str">
            <v>10180202USD</v>
          </cell>
          <cell r="F90" t="str">
            <v>Long Term Loan NB</v>
          </cell>
        </row>
        <row r="91">
          <cell r="B91" t="str">
            <v>10180204</v>
          </cell>
          <cell r="C91">
            <v>170</v>
          </cell>
          <cell r="D91" t="str">
            <v>IDR</v>
          </cell>
          <cell r="E91" t="str">
            <v>10180204IDR</v>
          </cell>
          <cell r="F91" t="str">
            <v>Long Term Loan Staff</v>
          </cell>
        </row>
        <row r="92">
          <cell r="B92" t="str">
            <v>10180208</v>
          </cell>
          <cell r="C92">
            <v>170</v>
          </cell>
          <cell r="D92" t="str">
            <v>IDR</v>
          </cell>
          <cell r="E92" t="str">
            <v>10180208IDR</v>
          </cell>
          <cell r="F92" t="str">
            <v>Housing Loan</v>
          </cell>
        </row>
        <row r="93">
          <cell r="B93" t="str">
            <v>10180208</v>
          </cell>
          <cell r="C93">
            <v>170</v>
          </cell>
          <cell r="D93" t="str">
            <v>USD</v>
          </cell>
          <cell r="E93" t="str">
            <v>10180208USD</v>
          </cell>
          <cell r="F93" t="str">
            <v>Housing Loan</v>
          </cell>
        </row>
        <row r="94">
          <cell r="B94" t="str">
            <v>10190202</v>
          </cell>
          <cell r="C94">
            <v>170</v>
          </cell>
          <cell r="D94" t="str">
            <v>IDR</v>
          </cell>
          <cell r="E94" t="str">
            <v>10190202IDR</v>
          </cell>
          <cell r="F94" t="str">
            <v>Past Due Loan</v>
          </cell>
        </row>
        <row r="95">
          <cell r="B95" t="str">
            <v>10190202</v>
          </cell>
          <cell r="C95">
            <v>170</v>
          </cell>
          <cell r="D95" t="str">
            <v>JPY</v>
          </cell>
          <cell r="E95" t="str">
            <v>10190202JPY</v>
          </cell>
          <cell r="F95" t="str">
            <v>Past Due Loan</v>
          </cell>
        </row>
        <row r="96">
          <cell r="B96" t="str">
            <v>10190202</v>
          </cell>
          <cell r="C96">
            <v>170</v>
          </cell>
          <cell r="D96" t="str">
            <v>SGD</v>
          </cell>
          <cell r="E96" t="str">
            <v>10190202SGD</v>
          </cell>
          <cell r="F96" t="str">
            <v>Past Due Loan</v>
          </cell>
        </row>
        <row r="97">
          <cell r="B97" t="str">
            <v>10190202</v>
          </cell>
          <cell r="C97">
            <v>170</v>
          </cell>
          <cell r="D97" t="str">
            <v>USD</v>
          </cell>
          <cell r="E97" t="str">
            <v>10190202USD</v>
          </cell>
          <cell r="F97" t="str">
            <v>Past Due Loan</v>
          </cell>
        </row>
        <row r="98">
          <cell r="B98" t="str">
            <v>10200202</v>
          </cell>
          <cell r="C98">
            <v>170</v>
          </cell>
          <cell r="D98" t="str">
            <v>USD</v>
          </cell>
          <cell r="E98" t="str">
            <v>10200202USD</v>
          </cell>
          <cell r="F98" t="str">
            <v>Long Term Loan Bank</v>
          </cell>
        </row>
        <row r="99">
          <cell r="B99" t="str">
            <v>10220206</v>
          </cell>
          <cell r="C99">
            <v>130</v>
          </cell>
          <cell r="D99" t="str">
            <v>IDR</v>
          </cell>
          <cell r="E99" t="str">
            <v>10220206IDR</v>
          </cell>
          <cell r="F99" t="str">
            <v>Int Receivable- Interbank Nostro - IDR</v>
          </cell>
        </row>
        <row r="100">
          <cell r="B100" t="str">
            <v>10220304</v>
          </cell>
          <cell r="C100">
            <v>130</v>
          </cell>
          <cell r="D100" t="str">
            <v>SGD</v>
          </cell>
          <cell r="E100" t="str">
            <v>10220304SGD</v>
          </cell>
          <cell r="F100" t="str">
            <v>Int Receivable - Interbranch Term P</v>
          </cell>
        </row>
        <row r="101">
          <cell r="B101" t="str">
            <v>10220304</v>
          </cell>
          <cell r="C101">
            <v>130</v>
          </cell>
          <cell r="D101" t="str">
            <v>USD</v>
          </cell>
          <cell r="E101" t="str">
            <v>10220304USD</v>
          </cell>
          <cell r="F101" t="str">
            <v>Int Receivable - Interbranch Term P</v>
          </cell>
        </row>
        <row r="102">
          <cell r="B102" t="str">
            <v>10220304</v>
          </cell>
          <cell r="C102">
            <v>130</v>
          </cell>
          <cell r="D102" t="str">
            <v>EUR</v>
          </cell>
          <cell r="E102" t="str">
            <v>10220304EUR</v>
          </cell>
          <cell r="F102" t="str">
            <v>Int Receivable - Interbranch Term P</v>
          </cell>
        </row>
        <row r="103">
          <cell r="B103" t="str">
            <v>10220304</v>
          </cell>
          <cell r="C103">
            <v>130</v>
          </cell>
          <cell r="D103" t="str">
            <v>AUD</v>
          </cell>
          <cell r="E103" t="str">
            <v>10220304AUD</v>
          </cell>
          <cell r="F103" t="str">
            <v>Int Receivable - Interbranch Term P</v>
          </cell>
        </row>
        <row r="104">
          <cell r="B104" t="str">
            <v>10220306</v>
          </cell>
          <cell r="C104">
            <v>130</v>
          </cell>
          <cell r="D104" t="str">
            <v>AUD</v>
          </cell>
          <cell r="E104" t="str">
            <v>10220306AUD</v>
          </cell>
          <cell r="F104" t="str">
            <v>Int Receivable - Interbranch Term P</v>
          </cell>
        </row>
        <row r="105">
          <cell r="B105" t="str">
            <v>10220306</v>
          </cell>
          <cell r="C105">
            <v>130</v>
          </cell>
          <cell r="D105" t="str">
            <v>EUR</v>
          </cell>
          <cell r="E105" t="str">
            <v>10220306EUR</v>
          </cell>
          <cell r="F105" t="str">
            <v>Int Receivable - Interbank Term P</v>
          </cell>
        </row>
        <row r="106">
          <cell r="B106" t="str">
            <v>10220320</v>
          </cell>
          <cell r="C106">
            <v>130</v>
          </cell>
          <cell r="D106" t="str">
            <v>IDR</v>
          </cell>
          <cell r="E106" t="str">
            <v>10220320IDR</v>
          </cell>
          <cell r="F106" t="str">
            <v>LEND ACCRUED INT RECEIVABLE BANKS</v>
          </cell>
        </row>
        <row r="107">
          <cell r="B107" t="str">
            <v>10220321</v>
          </cell>
          <cell r="C107">
            <v>130</v>
          </cell>
          <cell r="D107" t="str">
            <v>SGD</v>
          </cell>
          <cell r="E107" t="str">
            <v>10220321SGD</v>
          </cell>
          <cell r="F107" t="str">
            <v>LEND ACCRUED INT RECEIVABLE DBS</v>
          </cell>
        </row>
        <row r="108">
          <cell r="B108" t="str">
            <v>10220611</v>
          </cell>
          <cell r="C108">
            <v>230</v>
          </cell>
          <cell r="D108" t="str">
            <v>EUR</v>
          </cell>
          <cell r="E108" t="str">
            <v>10220611EUR</v>
          </cell>
          <cell r="F108" t="str">
            <v>Interest Receivable - TR</v>
          </cell>
        </row>
        <row r="109">
          <cell r="B109" t="str">
            <v>10220611</v>
          </cell>
          <cell r="C109">
            <v>230</v>
          </cell>
          <cell r="D109" t="str">
            <v>IDR</v>
          </cell>
          <cell r="E109" t="str">
            <v>10220611IDR</v>
          </cell>
          <cell r="F109" t="str">
            <v>Interest Receivable - TR</v>
          </cell>
        </row>
        <row r="110">
          <cell r="B110" t="str">
            <v>10220611</v>
          </cell>
          <cell r="C110">
            <v>230</v>
          </cell>
          <cell r="D110" t="str">
            <v>JPY</v>
          </cell>
          <cell r="E110" t="str">
            <v>10220611JPY</v>
          </cell>
          <cell r="F110" t="str">
            <v>Interest Receivable - TR</v>
          </cell>
        </row>
        <row r="111">
          <cell r="B111" t="str">
            <v>10220611</v>
          </cell>
          <cell r="C111">
            <v>230</v>
          </cell>
          <cell r="D111" t="str">
            <v>USD</v>
          </cell>
          <cell r="E111" t="str">
            <v>10220611USD</v>
          </cell>
          <cell r="F111" t="str">
            <v>Interest Receivable - TR</v>
          </cell>
        </row>
        <row r="112">
          <cell r="B112" t="str">
            <v>10220614</v>
          </cell>
          <cell r="C112">
            <v>230</v>
          </cell>
          <cell r="D112" t="str">
            <v>IDR</v>
          </cell>
          <cell r="E112" t="str">
            <v>10220614IDR</v>
          </cell>
          <cell r="F112" t="str">
            <v>Interest Receivable ST Loan NB</v>
          </cell>
        </row>
        <row r="113">
          <cell r="B113" t="str">
            <v>10220614</v>
          </cell>
          <cell r="C113">
            <v>230</v>
          </cell>
          <cell r="D113" t="str">
            <v>JPY</v>
          </cell>
          <cell r="E113" t="str">
            <v>10220614JPY</v>
          </cell>
          <cell r="F113" t="str">
            <v>Interest Receivable ST Loan NB</v>
          </cell>
        </row>
        <row r="114">
          <cell r="B114" t="str">
            <v>10220614</v>
          </cell>
          <cell r="C114">
            <v>230</v>
          </cell>
          <cell r="D114" t="str">
            <v>USD</v>
          </cell>
          <cell r="E114" t="str">
            <v>10220614USD</v>
          </cell>
          <cell r="F114" t="str">
            <v>Interest Receivable ST Loan NB</v>
          </cell>
        </row>
        <row r="115">
          <cell r="B115" t="str">
            <v>10220615</v>
          </cell>
          <cell r="C115">
            <v>230</v>
          </cell>
          <cell r="D115" t="str">
            <v>IDR</v>
          </cell>
          <cell r="E115" t="str">
            <v>10220615IDR</v>
          </cell>
          <cell r="F115" t="str">
            <v>Interest Receivable ST loan Staff</v>
          </cell>
        </row>
        <row r="116">
          <cell r="B116" t="str">
            <v>10220616</v>
          </cell>
          <cell r="C116">
            <v>230</v>
          </cell>
          <cell r="D116" t="str">
            <v>IDR</v>
          </cell>
          <cell r="E116" t="str">
            <v>10220616IDR</v>
          </cell>
          <cell r="F116" t="str">
            <v>Interest Receivable LT Loan NB</v>
          </cell>
        </row>
        <row r="117">
          <cell r="B117" t="str">
            <v>10220616</v>
          </cell>
          <cell r="C117">
            <v>230</v>
          </cell>
          <cell r="D117" t="str">
            <v>JPY</v>
          </cell>
          <cell r="E117" t="str">
            <v>10220616JPY</v>
          </cell>
          <cell r="F117" t="str">
            <v>Interest Receivable LT Loan NB</v>
          </cell>
        </row>
        <row r="118">
          <cell r="B118" t="str">
            <v>10220616</v>
          </cell>
          <cell r="C118">
            <v>230</v>
          </cell>
          <cell r="D118" t="str">
            <v>THB</v>
          </cell>
          <cell r="E118" t="str">
            <v>10220616THB</v>
          </cell>
          <cell r="F118" t="str">
            <v>Interest Receivable LT Loan NB</v>
          </cell>
        </row>
        <row r="119">
          <cell r="B119" t="str">
            <v>10220616</v>
          </cell>
          <cell r="C119">
            <v>230</v>
          </cell>
          <cell r="D119" t="str">
            <v>USD</v>
          </cell>
          <cell r="E119" t="str">
            <v>10220616USD</v>
          </cell>
          <cell r="F119" t="str">
            <v>Interest Receivable LT Loan NB</v>
          </cell>
        </row>
        <row r="120">
          <cell r="B120" t="str">
            <v>10220617</v>
          </cell>
          <cell r="C120">
            <v>230</v>
          </cell>
          <cell r="D120" t="str">
            <v>IDR</v>
          </cell>
          <cell r="E120" t="str">
            <v>10220617IDR</v>
          </cell>
          <cell r="F120" t="str">
            <v>Interest Receivable LT Loan Staff</v>
          </cell>
        </row>
        <row r="121">
          <cell r="B121" t="str">
            <v>10220618</v>
          </cell>
          <cell r="C121">
            <v>230</v>
          </cell>
          <cell r="D121" t="str">
            <v>IDR</v>
          </cell>
          <cell r="E121" t="str">
            <v>10220618IDR</v>
          </cell>
          <cell r="F121" t="str">
            <v>Interest Receivable Housing Loan</v>
          </cell>
        </row>
        <row r="122">
          <cell r="B122" t="str">
            <v>10220618</v>
          </cell>
          <cell r="C122">
            <v>230</v>
          </cell>
          <cell r="D122" t="str">
            <v>USD</v>
          </cell>
          <cell r="E122" t="str">
            <v>10220618USD</v>
          </cell>
          <cell r="F122" t="str">
            <v>Interest Receivable Housing Loan</v>
          </cell>
        </row>
        <row r="123">
          <cell r="B123" t="str">
            <v>10220620</v>
          </cell>
          <cell r="C123">
            <v>230</v>
          </cell>
          <cell r="D123" t="str">
            <v>USD</v>
          </cell>
          <cell r="E123" t="str">
            <v>10220620USD</v>
          </cell>
          <cell r="F123" t="str">
            <v>Int Receivable ST Loan Bank</v>
          </cell>
        </row>
        <row r="124">
          <cell r="B124" t="str">
            <v>10220630</v>
          </cell>
          <cell r="C124">
            <v>230</v>
          </cell>
          <cell r="D124" t="str">
            <v>IDR</v>
          </cell>
          <cell r="E124" t="str">
            <v>10220630IDR</v>
          </cell>
          <cell r="F124" t="str">
            <v>Interest Rec Current A/C &amp; O/D</v>
          </cell>
        </row>
        <row r="125">
          <cell r="B125" t="str">
            <v>10220630</v>
          </cell>
          <cell r="C125">
            <v>230</v>
          </cell>
          <cell r="D125" t="str">
            <v>USD</v>
          </cell>
          <cell r="E125" t="str">
            <v>10220630USD</v>
          </cell>
          <cell r="F125" t="str">
            <v>Interest Rec Current A/C &amp; O/D</v>
          </cell>
        </row>
        <row r="126">
          <cell r="B126" t="str">
            <v>10220636</v>
          </cell>
          <cell r="C126">
            <v>230</v>
          </cell>
          <cell r="D126" t="str">
            <v>IDR</v>
          </cell>
          <cell r="E126" t="str">
            <v>10220636IDR</v>
          </cell>
          <cell r="F126" t="str">
            <v>Interest Receivable Pre-export Loan</v>
          </cell>
        </row>
        <row r="127">
          <cell r="B127" t="str">
            <v>10220636</v>
          </cell>
          <cell r="C127">
            <v>230</v>
          </cell>
          <cell r="D127" t="str">
            <v>USD</v>
          </cell>
          <cell r="E127" t="str">
            <v>10220636USD</v>
          </cell>
          <cell r="F127" t="str">
            <v>Interest Receivable Pre-export Loan</v>
          </cell>
        </row>
        <row r="128">
          <cell r="B128" t="str">
            <v>10220637</v>
          </cell>
          <cell r="C128">
            <v>230</v>
          </cell>
          <cell r="D128" t="str">
            <v>USD</v>
          </cell>
          <cell r="E128" t="str">
            <v>10220637USD</v>
          </cell>
          <cell r="F128" t="str">
            <v>Interest Receivable UPAS L/C Loan</v>
          </cell>
        </row>
        <row r="129">
          <cell r="B129" t="str">
            <v>10220701</v>
          </cell>
          <cell r="C129">
            <v>230</v>
          </cell>
          <cell r="D129" t="str">
            <v>IDR</v>
          </cell>
          <cell r="E129" t="str">
            <v>10220701IDR</v>
          </cell>
          <cell r="F129" t="str">
            <v>Interest Rece-Rekap Bond Govt</v>
          </cell>
        </row>
        <row r="130">
          <cell r="B130" t="str">
            <v>10220701</v>
          </cell>
          <cell r="C130">
            <v>230</v>
          </cell>
          <cell r="D130" t="str">
            <v>USD</v>
          </cell>
          <cell r="E130" t="str">
            <v>10220701USD</v>
          </cell>
          <cell r="F130" t="str">
            <v>Interest Rece-Rekap Bond Govt</v>
          </cell>
        </row>
        <row r="131">
          <cell r="B131" t="str">
            <v>10220703</v>
          </cell>
          <cell r="C131">
            <v>230</v>
          </cell>
          <cell r="D131" t="str">
            <v>IDR</v>
          </cell>
          <cell r="E131" t="str">
            <v>10220703IDR</v>
          </cell>
          <cell r="F131" t="str">
            <v>Interest Rece-Corp Bond HTM</v>
          </cell>
        </row>
        <row r="132">
          <cell r="B132" t="str">
            <v>10220716</v>
          </cell>
          <cell r="C132">
            <v>230</v>
          </cell>
          <cell r="D132" t="str">
            <v>IDR</v>
          </cell>
          <cell r="E132" t="str">
            <v>10220716IDR</v>
          </cell>
          <cell r="F132" t="str">
            <v>CORP BONDS - ACC INT RECV</v>
          </cell>
        </row>
        <row r="133">
          <cell r="B133" t="str">
            <v>10220718</v>
          </cell>
          <cell r="C133">
            <v>230</v>
          </cell>
          <cell r="D133" t="str">
            <v>IDR</v>
          </cell>
          <cell r="E133" t="str">
            <v>10220718IDR</v>
          </cell>
          <cell r="F133" t="str">
            <v>LOCAL GOVT BONDS - ACC INT RECBLE</v>
          </cell>
        </row>
        <row r="134">
          <cell r="B134" t="str">
            <v>10220718</v>
          </cell>
          <cell r="C134">
            <v>230</v>
          </cell>
          <cell r="D134" t="str">
            <v>USD</v>
          </cell>
          <cell r="E134" t="str">
            <v>10220718USD</v>
          </cell>
          <cell r="F134" t="str">
            <v>LOCAL GOVT BONDS - ACC INT RECBLE</v>
          </cell>
        </row>
        <row r="135">
          <cell r="B135" t="str">
            <v>10222002</v>
          </cell>
          <cell r="C135">
            <v>230</v>
          </cell>
          <cell r="D135" t="str">
            <v>IDR</v>
          </cell>
          <cell r="E135" t="str">
            <v>10222002IDR</v>
          </cell>
          <cell r="F135" t="str">
            <v>Security Deposits - IDR</v>
          </cell>
        </row>
        <row r="136">
          <cell r="B136" t="str">
            <v>10222002</v>
          </cell>
          <cell r="C136">
            <v>230</v>
          </cell>
          <cell r="D136" t="str">
            <v>SGD</v>
          </cell>
          <cell r="E136" t="str">
            <v>10222002SGD</v>
          </cell>
          <cell r="F136" t="str">
            <v>Security Deposits - SGD</v>
          </cell>
        </row>
        <row r="137">
          <cell r="B137" t="str">
            <v>10222002</v>
          </cell>
          <cell r="C137">
            <v>230</v>
          </cell>
          <cell r="D137" t="str">
            <v>USD</v>
          </cell>
          <cell r="E137" t="str">
            <v>10222002USD</v>
          </cell>
          <cell r="F137" t="str">
            <v>Security Deposits - USD</v>
          </cell>
        </row>
        <row r="138">
          <cell r="B138" t="str">
            <v>10223202</v>
          </cell>
          <cell r="C138">
            <v>230</v>
          </cell>
          <cell r="D138" t="str">
            <v>IDR</v>
          </cell>
          <cell r="E138" t="str">
            <v>10223202IDR</v>
          </cell>
          <cell r="F138" t="str">
            <v>Prepaid Expenses</v>
          </cell>
        </row>
        <row r="139">
          <cell r="B139" t="str">
            <v>10223221</v>
          </cell>
          <cell r="C139">
            <v>230</v>
          </cell>
          <cell r="D139" t="str">
            <v>IDR</v>
          </cell>
          <cell r="E139" t="str">
            <v>10223221IDR</v>
          </cell>
          <cell r="F139" t="str">
            <v>Down Payments</v>
          </cell>
        </row>
        <row r="140">
          <cell r="B140" t="str">
            <v>10223221</v>
          </cell>
          <cell r="C140">
            <v>230</v>
          </cell>
          <cell r="D140" t="str">
            <v>SGD</v>
          </cell>
          <cell r="E140" t="str">
            <v>10223221SGD</v>
          </cell>
          <cell r="F140" t="str">
            <v>Down Payments</v>
          </cell>
        </row>
        <row r="141">
          <cell r="B141" t="str">
            <v>10223221</v>
          </cell>
          <cell r="C141">
            <v>230</v>
          </cell>
          <cell r="D141" t="str">
            <v>USD</v>
          </cell>
          <cell r="E141" t="str">
            <v>10223221USD</v>
          </cell>
          <cell r="F141" t="str">
            <v>Down Payments</v>
          </cell>
        </row>
        <row r="142">
          <cell r="B142" t="str">
            <v>10223222</v>
          </cell>
          <cell r="C142">
            <v>230</v>
          </cell>
          <cell r="D142" t="str">
            <v>IDR</v>
          </cell>
          <cell r="E142" t="str">
            <v>10223222IDR</v>
          </cell>
          <cell r="F142" t="str">
            <v>Prepaid Rental Staff Apartment</v>
          </cell>
        </row>
        <row r="143">
          <cell r="B143" t="str">
            <v>10223223</v>
          </cell>
          <cell r="C143">
            <v>230</v>
          </cell>
          <cell r="D143" t="str">
            <v>IDR</v>
          </cell>
          <cell r="E143" t="str">
            <v>10223223IDR</v>
          </cell>
          <cell r="F143" t="str">
            <v>Prepaid Rental Building</v>
          </cell>
        </row>
        <row r="144">
          <cell r="B144" t="str">
            <v>10223225</v>
          </cell>
          <cell r="C144">
            <v>230</v>
          </cell>
          <cell r="D144" t="str">
            <v>IDR</v>
          </cell>
          <cell r="E144" t="str">
            <v>10223225IDR</v>
          </cell>
          <cell r="F144" t="str">
            <v>Prepaid Tax</v>
          </cell>
        </row>
        <row r="145">
          <cell r="B145" t="str">
            <v>10223402</v>
          </cell>
          <cell r="C145">
            <v>230</v>
          </cell>
          <cell r="D145" t="str">
            <v>IDR</v>
          </cell>
          <cell r="E145" t="str">
            <v>10223402IDR</v>
          </cell>
          <cell r="F145" t="str">
            <v>Charges Recoverable - IDR</v>
          </cell>
        </row>
        <row r="146">
          <cell r="B146" t="str">
            <v>10223405</v>
          </cell>
          <cell r="C146">
            <v>230</v>
          </cell>
          <cell r="D146" t="str">
            <v>IDR</v>
          </cell>
          <cell r="E146" t="str">
            <v>10223405IDR</v>
          </cell>
          <cell r="F146" t="str">
            <v>Other Receivables - IDR</v>
          </cell>
        </row>
        <row r="147">
          <cell r="B147" t="str">
            <v>10223405</v>
          </cell>
          <cell r="C147">
            <v>230</v>
          </cell>
          <cell r="D147" t="str">
            <v>USD</v>
          </cell>
          <cell r="E147" t="str">
            <v>10223405USD</v>
          </cell>
          <cell r="F147" t="str">
            <v>Other Receivables - USD</v>
          </cell>
        </row>
        <row r="148">
          <cell r="B148" t="str">
            <v>10223406</v>
          </cell>
          <cell r="C148">
            <v>230</v>
          </cell>
          <cell r="D148" t="str">
            <v>IDR</v>
          </cell>
          <cell r="E148" t="str">
            <v>10223406IDR</v>
          </cell>
          <cell r="F148" t="str">
            <v xml:space="preserve">Cheque / Giro Stamp Duty </v>
          </cell>
        </row>
        <row r="149">
          <cell r="B149" t="str">
            <v>10223408</v>
          </cell>
          <cell r="C149">
            <v>230</v>
          </cell>
          <cell r="D149" t="str">
            <v>IDR</v>
          </cell>
          <cell r="E149" t="str">
            <v>10223408IDR</v>
          </cell>
          <cell r="F149" t="str">
            <v>Stamp Duty in Stock - IDR</v>
          </cell>
        </row>
        <row r="150">
          <cell r="B150" t="str">
            <v>10223408</v>
          </cell>
          <cell r="C150">
            <v>230</v>
          </cell>
          <cell r="D150" t="str">
            <v>USD</v>
          </cell>
          <cell r="E150" t="str">
            <v>10223408USD</v>
          </cell>
          <cell r="F150" t="str">
            <v>Stamp Duty in Stock - USD</v>
          </cell>
        </row>
        <row r="151">
          <cell r="B151" t="str">
            <v>10223410</v>
          </cell>
          <cell r="C151">
            <v>230</v>
          </cell>
          <cell r="D151" t="str">
            <v>IDR</v>
          </cell>
          <cell r="E151" t="str">
            <v>10223410IDR</v>
          </cell>
          <cell r="F151" t="str">
            <v>Loan Settlement Recoverable - IDR</v>
          </cell>
        </row>
        <row r="152">
          <cell r="B152" t="str">
            <v>10223602</v>
          </cell>
          <cell r="C152">
            <v>230</v>
          </cell>
          <cell r="D152" t="str">
            <v>IDR</v>
          </cell>
          <cell r="E152" t="str">
            <v>10223602IDR</v>
          </cell>
          <cell r="F152" t="str">
            <v>Cash Advances</v>
          </cell>
        </row>
        <row r="153">
          <cell r="B153" t="str">
            <v>10223602</v>
          </cell>
          <cell r="C153">
            <v>230</v>
          </cell>
          <cell r="D153" t="str">
            <v>SGD</v>
          </cell>
          <cell r="E153" t="str">
            <v>10223602SGD</v>
          </cell>
          <cell r="F153" t="str">
            <v>Cash Advances -  SGD</v>
          </cell>
        </row>
        <row r="154">
          <cell r="B154" t="str">
            <v>10223602</v>
          </cell>
          <cell r="C154">
            <v>230</v>
          </cell>
          <cell r="D154" t="str">
            <v>USD</v>
          </cell>
          <cell r="E154" t="str">
            <v>10223602USD</v>
          </cell>
          <cell r="F154" t="str">
            <v>Cash Advances -  USD</v>
          </cell>
        </row>
        <row r="155">
          <cell r="B155" t="str">
            <v>10223226</v>
          </cell>
          <cell r="C155">
            <v>230</v>
          </cell>
          <cell r="F155" t="str">
            <v>Prepaid commission paid</v>
          </cell>
        </row>
        <row r="156">
          <cell r="B156" t="str">
            <v>10224004</v>
          </cell>
          <cell r="C156">
            <v>140</v>
          </cell>
          <cell r="D156" t="str">
            <v>IDR</v>
          </cell>
          <cell r="E156" t="str">
            <v>10224004IDR</v>
          </cell>
          <cell r="F156" t="str">
            <v>Premium on Rekap Bond Govt - IDR</v>
          </cell>
        </row>
        <row r="157">
          <cell r="B157" t="str">
            <v>10224004</v>
          </cell>
          <cell r="C157">
            <v>140</v>
          </cell>
          <cell r="D157" t="str">
            <v>USD</v>
          </cell>
          <cell r="E157" t="str">
            <v>10224004USD</v>
          </cell>
          <cell r="F157" t="str">
            <v>Premium on Rekap Bond Govt - USD</v>
          </cell>
        </row>
        <row r="158">
          <cell r="B158" t="str">
            <v>10224026</v>
          </cell>
          <cell r="C158">
            <v>140</v>
          </cell>
          <cell r="D158" t="str">
            <v>IDR</v>
          </cell>
          <cell r="E158" t="str">
            <v>10224026IDR</v>
          </cell>
          <cell r="F158" t="str">
            <v>CORP BONDS - PREMIUM / DISCOUNT</v>
          </cell>
        </row>
        <row r="159">
          <cell r="B159" t="str">
            <v>10224034</v>
          </cell>
          <cell r="C159">
            <v>140</v>
          </cell>
          <cell r="D159" t="str">
            <v>IDR</v>
          </cell>
          <cell r="E159" t="str">
            <v>10224034IDR</v>
          </cell>
          <cell r="F159" t="str">
            <v>LOCAL GOVT BONDS - PREMIUM/DISCOUNT</v>
          </cell>
        </row>
        <row r="160">
          <cell r="B160" t="str">
            <v>10224034</v>
          </cell>
          <cell r="C160">
            <v>140</v>
          </cell>
          <cell r="D160" t="str">
            <v>USD</v>
          </cell>
          <cell r="E160" t="str">
            <v>10224034USD</v>
          </cell>
          <cell r="F160" t="str">
            <v>LOCAL GOVT BONDS - PREMIUM/DISCOUNT</v>
          </cell>
        </row>
        <row r="161">
          <cell r="B161" t="str">
            <v>10224035</v>
          </cell>
          <cell r="C161">
            <v>140</v>
          </cell>
          <cell r="D161" t="str">
            <v>IDR</v>
          </cell>
          <cell r="E161" t="str">
            <v>10224035IDR</v>
          </cell>
          <cell r="F161" t="str">
            <v>LOCAL GOVT BONDS - PREMIUM/DISCOUNT</v>
          </cell>
        </row>
        <row r="162">
          <cell r="B162" t="str">
            <v>10224035</v>
          </cell>
          <cell r="C162">
            <v>140</v>
          </cell>
          <cell r="D162" t="str">
            <v>USD</v>
          </cell>
          <cell r="E162" t="str">
            <v>10224035USD</v>
          </cell>
          <cell r="F162" t="str">
            <v>LOCAL GOVT BONDS - PREMIUM/DISCOUNT</v>
          </cell>
        </row>
        <row r="163">
          <cell r="B163" t="str">
            <v>10224037</v>
          </cell>
          <cell r="C163">
            <v>140</v>
          </cell>
          <cell r="D163" t="str">
            <v>IDR</v>
          </cell>
          <cell r="E163" t="str">
            <v>10224037IDR</v>
          </cell>
          <cell r="F163" t="str">
            <v>LOCAL GOVT BONDS - PREMIUM/DISCOUNT</v>
          </cell>
        </row>
        <row r="164">
          <cell r="B164" t="str">
            <v>10224048</v>
          </cell>
          <cell r="C164">
            <v>140</v>
          </cell>
          <cell r="D164" t="str">
            <v>IDR</v>
          </cell>
          <cell r="E164" t="str">
            <v>10224048IDR</v>
          </cell>
          <cell r="F164" t="str">
            <v>BD REPO LOCAL GOVT IPA</v>
          </cell>
        </row>
        <row r="165">
          <cell r="B165" t="str">
            <v>10224049</v>
          </cell>
          <cell r="C165">
            <v>140</v>
          </cell>
          <cell r="D165" t="str">
            <v>IDR</v>
          </cell>
          <cell r="E165" t="str">
            <v>10224049IDR</v>
          </cell>
          <cell r="F165" t="str">
            <v>BORR - INTEREST PAID IN ADV BANKS</v>
          </cell>
        </row>
        <row r="166">
          <cell r="B166" t="str">
            <v>10224101</v>
          </cell>
          <cell r="C166">
            <v>120</v>
          </cell>
          <cell r="D166" t="str">
            <v>IDR</v>
          </cell>
          <cell r="E166" t="str">
            <v>10224101IDR</v>
          </cell>
          <cell r="F166" t="str">
            <v>LOCAL GOVT TRY BILLS SHORT SALE-INT PAID</v>
          </cell>
        </row>
        <row r="167">
          <cell r="B167" t="str">
            <v>10224033</v>
          </cell>
          <cell r="C167">
            <v>140</v>
          </cell>
          <cell r="F167" t="str">
            <v>LOCAL GOVT BONDS SHORT SALE - PREMIUM/DISCOUNT</v>
          </cell>
        </row>
        <row r="168">
          <cell r="B168" t="str">
            <v>10224030</v>
          </cell>
          <cell r="C168">
            <v>140</v>
          </cell>
          <cell r="F168" t="str">
            <v>LOCAL GOVT BONDS SHORT SALE - PREMIUM/DISCOUNT</v>
          </cell>
        </row>
        <row r="169">
          <cell r="B169" t="str">
            <v>10225102</v>
          </cell>
          <cell r="C169">
            <v>130</v>
          </cell>
          <cell r="D169" t="str">
            <v>AUD</v>
          </cell>
          <cell r="E169" t="str">
            <v>10225102AUD</v>
          </cell>
          <cell r="F169" t="str">
            <v>SIMPLE OPTION -RECEIVABLE ACC</v>
          </cell>
          <cell r="G169">
            <v>130</v>
          </cell>
        </row>
        <row r="170">
          <cell r="B170" t="str">
            <v>10225102</v>
          </cell>
          <cell r="C170">
            <v>130</v>
          </cell>
          <cell r="D170" t="str">
            <v>USD</v>
          </cell>
          <cell r="E170" t="str">
            <v>10225102USD</v>
          </cell>
          <cell r="F170" t="str">
            <v>SIMPLE OPTION -RECEIVABLE ACC</v>
          </cell>
          <cell r="G170">
            <v>130</v>
          </cell>
        </row>
        <row r="171">
          <cell r="B171" t="str">
            <v>10225103</v>
          </cell>
          <cell r="C171">
            <v>190</v>
          </cell>
          <cell r="F171" t="str">
            <v>SIMPLE OPTION - RECEIVABLE ACC</v>
          </cell>
          <cell r="G171">
            <v>190</v>
          </cell>
        </row>
        <row r="172">
          <cell r="B172" t="str">
            <v>10441602</v>
          </cell>
          <cell r="C172">
            <v>215</v>
          </cell>
          <cell r="D172" t="str">
            <v>IDR</v>
          </cell>
          <cell r="E172" t="str">
            <v>10441602IDR</v>
          </cell>
          <cell r="F172" t="str">
            <v>Motor Vehicles</v>
          </cell>
        </row>
        <row r="173">
          <cell r="B173" t="str">
            <v>10441802</v>
          </cell>
          <cell r="C173">
            <v>215</v>
          </cell>
          <cell r="D173" t="str">
            <v>IDR</v>
          </cell>
          <cell r="E173" t="str">
            <v>10441802IDR</v>
          </cell>
          <cell r="F173" t="str">
            <v>Furniture Staff Apt</v>
          </cell>
        </row>
        <row r="174">
          <cell r="B174" t="str">
            <v>10441804</v>
          </cell>
          <cell r="C174">
            <v>215</v>
          </cell>
          <cell r="D174" t="str">
            <v>IDR</v>
          </cell>
          <cell r="E174" t="str">
            <v>10441804IDR</v>
          </cell>
          <cell r="F174" t="str">
            <v>Furniture Office</v>
          </cell>
        </row>
        <row r="175">
          <cell r="B175" t="str">
            <v>10441902</v>
          </cell>
          <cell r="C175">
            <v>215</v>
          </cell>
          <cell r="D175" t="str">
            <v>IDR</v>
          </cell>
          <cell r="E175" t="str">
            <v>10441902IDR</v>
          </cell>
          <cell r="F175" t="str">
            <v>Leasehold Improvement Office Premises</v>
          </cell>
        </row>
        <row r="176">
          <cell r="B176" t="str">
            <v>10441904</v>
          </cell>
          <cell r="C176">
            <v>215</v>
          </cell>
          <cell r="D176" t="str">
            <v>IDR</v>
          </cell>
          <cell r="E176" t="str">
            <v>10441904IDR</v>
          </cell>
          <cell r="F176" t="str">
            <v>Leasehold Improvement Staff Apartment</v>
          </cell>
        </row>
        <row r="177">
          <cell r="B177" t="str">
            <v>10441906</v>
          </cell>
          <cell r="C177">
            <v>213</v>
          </cell>
          <cell r="D177" t="str">
            <v>IDR</v>
          </cell>
          <cell r="E177" t="str">
            <v>10441906IDR</v>
          </cell>
          <cell r="F177" t="str">
            <v>Building</v>
          </cell>
        </row>
        <row r="178">
          <cell r="B178" t="str">
            <v>10442002</v>
          </cell>
          <cell r="C178">
            <v>215</v>
          </cell>
          <cell r="D178" t="str">
            <v>IDR</v>
          </cell>
          <cell r="E178" t="str">
            <v>10442002IDR</v>
          </cell>
          <cell r="F178" t="str">
            <v>Computer Hardware</v>
          </cell>
        </row>
        <row r="179">
          <cell r="B179" t="str">
            <v>10442202</v>
          </cell>
          <cell r="C179">
            <v>215</v>
          </cell>
          <cell r="D179" t="str">
            <v>IDR</v>
          </cell>
          <cell r="E179" t="str">
            <v>10442202IDR</v>
          </cell>
          <cell r="F179" t="str">
            <v>Computer Software</v>
          </cell>
        </row>
        <row r="180">
          <cell r="B180" t="str">
            <v>10441402</v>
          </cell>
          <cell r="C180">
            <v>215</v>
          </cell>
          <cell r="D180" t="str">
            <v>IDR</v>
          </cell>
          <cell r="E180" t="str">
            <v>10441402IDR</v>
          </cell>
          <cell r="F180" t="str">
            <v>Office Equipment</v>
          </cell>
        </row>
        <row r="181">
          <cell r="B181" t="str">
            <v>10441402</v>
          </cell>
          <cell r="C181">
            <v>215</v>
          </cell>
          <cell r="D181" t="str">
            <v>IDR</v>
          </cell>
          <cell r="E181" t="str">
            <v>10441402IDR</v>
          </cell>
          <cell r="F181" t="str">
            <v>Office Equipment</v>
          </cell>
        </row>
        <row r="182">
          <cell r="B182" t="str">
            <v>10511002</v>
          </cell>
          <cell r="C182">
            <v>230</v>
          </cell>
          <cell r="D182" t="str">
            <v>IDR</v>
          </cell>
          <cell r="E182" t="str">
            <v>10511002IDR</v>
          </cell>
          <cell r="F182" t="str">
            <v>Other taxation Accounts</v>
          </cell>
        </row>
        <row r="183">
          <cell r="B183" t="str">
            <v>20180602</v>
          </cell>
          <cell r="C183">
            <v>216</v>
          </cell>
          <cell r="D183" t="str">
            <v>IDR</v>
          </cell>
          <cell r="E183" t="str">
            <v>20180602IDR</v>
          </cell>
          <cell r="F183" t="str">
            <v>Provn for Motor Vehicle</v>
          </cell>
        </row>
        <row r="184">
          <cell r="B184" t="str">
            <v>20180802</v>
          </cell>
          <cell r="C184">
            <v>216</v>
          </cell>
          <cell r="D184" t="str">
            <v>IDR</v>
          </cell>
          <cell r="E184" t="str">
            <v>20180802IDR</v>
          </cell>
          <cell r="F184" t="str">
            <v>Provn for Depn Furn and Fitt Apt</v>
          </cell>
        </row>
        <row r="185">
          <cell r="B185" t="str">
            <v>20180804</v>
          </cell>
          <cell r="C185">
            <v>216</v>
          </cell>
          <cell r="D185" t="str">
            <v>IDR</v>
          </cell>
          <cell r="E185" t="str">
            <v>20180804IDR</v>
          </cell>
          <cell r="F185" t="str">
            <v>Provn for Depn Furn and Fitt Office</v>
          </cell>
        </row>
        <row r="186">
          <cell r="B186" t="str">
            <v>20181002</v>
          </cell>
          <cell r="C186">
            <v>216</v>
          </cell>
          <cell r="D186" t="str">
            <v>IDR</v>
          </cell>
          <cell r="E186" t="str">
            <v>20181002IDR</v>
          </cell>
          <cell r="F186" t="str">
            <v xml:space="preserve">Provn leasehold </v>
          </cell>
        </row>
        <row r="187">
          <cell r="B187" t="str">
            <v>20181004</v>
          </cell>
          <cell r="C187">
            <v>216</v>
          </cell>
          <cell r="D187" t="str">
            <v>IDR</v>
          </cell>
          <cell r="E187" t="str">
            <v>20181004IDR</v>
          </cell>
          <cell r="F187" t="str">
            <v>Provn leasehold imp staff apts</v>
          </cell>
        </row>
        <row r="188">
          <cell r="B188" t="str">
            <v>20181006</v>
          </cell>
          <cell r="C188">
            <v>214</v>
          </cell>
          <cell r="D188" t="str">
            <v>IDR</v>
          </cell>
          <cell r="E188" t="str">
            <v>20181006IDR</v>
          </cell>
          <cell r="F188" t="str">
            <v>Provn for Buildings</v>
          </cell>
        </row>
        <row r="189">
          <cell r="B189" t="str">
            <v>20181008</v>
          </cell>
          <cell r="C189">
            <v>216</v>
          </cell>
          <cell r="D189" t="str">
            <v>IDR</v>
          </cell>
          <cell r="E189" t="str">
            <v>20181008IDR</v>
          </cell>
          <cell r="F189" t="str">
            <v>Provn for Bldg Improvement</v>
          </cell>
        </row>
        <row r="190">
          <cell r="B190" t="str">
            <v>20181602</v>
          </cell>
          <cell r="C190">
            <v>216</v>
          </cell>
          <cell r="D190" t="str">
            <v>IDR</v>
          </cell>
          <cell r="E190" t="str">
            <v>20181602IDR</v>
          </cell>
          <cell r="F190" t="str">
            <v>Provn Depn Computer Hardware</v>
          </cell>
        </row>
        <row r="191">
          <cell r="B191" t="str">
            <v>20181604</v>
          </cell>
          <cell r="C191">
            <v>216</v>
          </cell>
          <cell r="D191" t="str">
            <v>IDR</v>
          </cell>
          <cell r="E191" t="str">
            <v>20181604IDR</v>
          </cell>
          <cell r="F191" t="str">
            <v>Provn for Depn Computer Software</v>
          </cell>
        </row>
        <row r="192">
          <cell r="B192" t="str">
            <v>20160409</v>
          </cell>
          <cell r="C192">
            <v>211</v>
          </cell>
          <cell r="D192" t="str">
            <v>IDR</v>
          </cell>
          <cell r="E192" t="str">
            <v>20160409IDR</v>
          </cell>
          <cell r="F192" t="str">
            <v>Special Provision Principal Others - IDR</v>
          </cell>
        </row>
        <row r="193">
          <cell r="B193" t="str">
            <v>20160409</v>
          </cell>
          <cell r="C193">
            <v>211</v>
          </cell>
          <cell r="D193" t="str">
            <v>USD</v>
          </cell>
          <cell r="E193" t="str">
            <v>20160409USD</v>
          </cell>
          <cell r="F193" t="str">
            <v>Special Provision Principal Others - USD</v>
          </cell>
        </row>
        <row r="194">
          <cell r="B194" t="str">
            <v>20160809</v>
          </cell>
          <cell r="C194">
            <v>210</v>
          </cell>
          <cell r="D194" t="str">
            <v>IDR</v>
          </cell>
          <cell r="E194" t="str">
            <v>20160809IDR</v>
          </cell>
          <cell r="F194" t="str">
            <v>General Provision Principal Others - IDR</v>
          </cell>
        </row>
        <row r="195">
          <cell r="B195" t="str">
            <v>20160809</v>
          </cell>
          <cell r="C195">
            <v>210</v>
          </cell>
          <cell r="D195" t="str">
            <v>USD</v>
          </cell>
          <cell r="E195" t="str">
            <v>20160809USD</v>
          </cell>
          <cell r="F195" t="str">
            <v>General Provision Principal Others - USD</v>
          </cell>
        </row>
        <row r="196">
          <cell r="B196" t="str">
            <v>10602010</v>
          </cell>
          <cell r="C196" t="str">
            <v>130/190/350/365</v>
          </cell>
          <cell r="D196" t="str">
            <v>CHF</v>
          </cell>
          <cell r="E196" t="str">
            <v>10602010CHF</v>
          </cell>
          <cell r="F196" t="str">
            <v>Forward Revaluation - CHF</v>
          </cell>
        </row>
        <row r="197">
          <cell r="B197" t="str">
            <v>10602010</v>
          </cell>
          <cell r="C197" t="str">
            <v>130/190/350/365</v>
          </cell>
          <cell r="D197" t="str">
            <v>EUR</v>
          </cell>
          <cell r="E197" t="str">
            <v>10602010EUR</v>
          </cell>
          <cell r="F197" t="str">
            <v>Forward Revaluation - EUR</v>
          </cell>
        </row>
        <row r="198">
          <cell r="B198" t="str">
            <v>10602010</v>
          </cell>
          <cell r="C198" t="str">
            <v>130/190/350/365</v>
          </cell>
          <cell r="D198" t="str">
            <v>GBP</v>
          </cell>
          <cell r="E198" t="str">
            <v>10602010GBP</v>
          </cell>
          <cell r="F198" t="str">
            <v>Forward Revaluation - GBP</v>
          </cell>
        </row>
        <row r="199">
          <cell r="B199" t="str">
            <v>10602010</v>
          </cell>
          <cell r="C199" t="str">
            <v>130/190/350/365</v>
          </cell>
          <cell r="D199" t="str">
            <v>HKD</v>
          </cell>
          <cell r="E199" t="str">
            <v>10602010HKD</v>
          </cell>
          <cell r="F199" t="str">
            <v>Forward Revaluation - HKD</v>
          </cell>
        </row>
        <row r="200">
          <cell r="B200" t="str">
            <v>10602010</v>
          </cell>
          <cell r="C200" t="str">
            <v>130/190/350/365</v>
          </cell>
          <cell r="D200" t="str">
            <v>IDR</v>
          </cell>
          <cell r="E200" t="str">
            <v>10602010IDR</v>
          </cell>
          <cell r="F200" t="str">
            <v>Forward Revaluation - IDR</v>
          </cell>
        </row>
        <row r="201">
          <cell r="B201" t="str">
            <v>10602012</v>
          </cell>
          <cell r="C201" t="str">
            <v>130/190/350/365</v>
          </cell>
          <cell r="D201" t="str">
            <v>USD</v>
          </cell>
          <cell r="E201" t="str">
            <v>10602012USD</v>
          </cell>
          <cell r="F201" t="str">
            <v>Option Revaluation - USD</v>
          </cell>
        </row>
        <row r="202">
          <cell r="B202" t="str">
            <v>10602010</v>
          </cell>
          <cell r="C202" t="str">
            <v>130/190/350/365</v>
          </cell>
          <cell r="D202" t="str">
            <v>USD</v>
          </cell>
          <cell r="E202" t="str">
            <v>10602010USD</v>
          </cell>
          <cell r="F202" t="str">
            <v>Forward Revaluation - USD</v>
          </cell>
        </row>
        <row r="203">
          <cell r="B203" t="str">
            <v>10603301</v>
          </cell>
          <cell r="C203" t="str">
            <v>130/190/350/365</v>
          </cell>
          <cell r="D203" t="str">
            <v>JPY</v>
          </cell>
          <cell r="E203" t="str">
            <v>10603301JPY</v>
          </cell>
          <cell r="F203" t="str">
            <v>SIMPLE OPTION -UNREALISED GAIN</v>
          </cell>
        </row>
        <row r="204">
          <cell r="B204" t="str">
            <v>10603301</v>
          </cell>
          <cell r="C204" t="str">
            <v>130/190/350/365</v>
          </cell>
          <cell r="D204" t="str">
            <v>USD</v>
          </cell>
          <cell r="E204" t="str">
            <v>10603301USD</v>
          </cell>
          <cell r="F204" t="str">
            <v>SIMPLE OPTION -UNREALISED GAIN</v>
          </cell>
        </row>
        <row r="205">
          <cell r="B205" t="str">
            <v>10603303</v>
          </cell>
          <cell r="C205" t="str">
            <v>130/190/350/365</v>
          </cell>
          <cell r="D205" t="str">
            <v>AUD</v>
          </cell>
          <cell r="E205" t="str">
            <v>10603303AUD</v>
          </cell>
          <cell r="F205" t="str">
            <v>SIMPLE OPTION -UNREALISED GAIN</v>
          </cell>
        </row>
        <row r="206">
          <cell r="B206" t="str">
            <v>10603303</v>
          </cell>
          <cell r="C206" t="str">
            <v>130/190/350/365</v>
          </cell>
          <cell r="D206" t="str">
            <v>GBP</v>
          </cell>
          <cell r="E206" t="str">
            <v>10603303GBP</v>
          </cell>
          <cell r="F206" t="str">
            <v>SIMPLE OPTION -UNREALISED GAIN</v>
          </cell>
        </row>
        <row r="207">
          <cell r="B207" t="str">
            <v>10603303</v>
          </cell>
          <cell r="C207" t="str">
            <v>130/190/350/365</v>
          </cell>
          <cell r="D207" t="str">
            <v>JPY</v>
          </cell>
          <cell r="E207" t="str">
            <v>10603303JPY</v>
          </cell>
          <cell r="F207" t="str">
            <v>SIMPLE OPTION -UNREALISED GAIN</v>
          </cell>
        </row>
        <row r="208">
          <cell r="B208" t="str">
            <v>10603303</v>
          </cell>
          <cell r="C208" t="str">
            <v>130/190/350/365</v>
          </cell>
          <cell r="D208" t="str">
            <v>USD</v>
          </cell>
          <cell r="E208" t="str">
            <v>10603303USD</v>
          </cell>
          <cell r="F208" t="str">
            <v>SIMPLE OPTION -UNREALISED GAIN</v>
          </cell>
        </row>
        <row r="209">
          <cell r="B209" t="str">
            <v>10603302</v>
          </cell>
          <cell r="C209" t="str">
            <v>130/190/350/365</v>
          </cell>
          <cell r="F209" t="str">
            <v>SIMPLE OPTION - UNREALISED GAIN</v>
          </cell>
        </row>
        <row r="210">
          <cell r="B210" t="str">
            <v>10603304</v>
          </cell>
          <cell r="C210" t="str">
            <v>130/190/350/365</v>
          </cell>
          <cell r="D210" t="str">
            <v>EUR</v>
          </cell>
          <cell r="E210" t="str">
            <v>10603304EUR</v>
          </cell>
          <cell r="F210" t="str">
            <v>BORR- UNREALISED GAIN</v>
          </cell>
        </row>
        <row r="211">
          <cell r="B211" t="str">
            <v>10603402</v>
          </cell>
          <cell r="C211" t="str">
            <v>130/190/350/365</v>
          </cell>
          <cell r="D211" t="str">
            <v>AUD</v>
          </cell>
          <cell r="E211" t="str">
            <v>10603402AUD</v>
          </cell>
          <cell r="F211" t="str">
            <v>SIMPLE OPTION -UNREALISED LOSS</v>
          </cell>
        </row>
        <row r="212">
          <cell r="B212" t="str">
            <v>10603402</v>
          </cell>
          <cell r="C212" t="str">
            <v>130/190/350/365</v>
          </cell>
          <cell r="D212" t="str">
            <v>GBP</v>
          </cell>
          <cell r="E212" t="str">
            <v>10603402GBP</v>
          </cell>
          <cell r="F212" t="str">
            <v>SIMPLE OPTION -UNREALISED LOSS</v>
          </cell>
        </row>
        <row r="213">
          <cell r="B213" t="str">
            <v>10603402</v>
          </cell>
          <cell r="C213" t="str">
            <v>130/190/350/365</v>
          </cell>
          <cell r="D213" t="str">
            <v>JPY</v>
          </cell>
          <cell r="E213" t="str">
            <v>10603402JPY</v>
          </cell>
          <cell r="F213" t="str">
            <v>SIMPLE OPTION -UNREALISED LOSS</v>
          </cell>
        </row>
        <row r="214">
          <cell r="B214" t="str">
            <v>10603402</v>
          </cell>
          <cell r="C214" t="str">
            <v>130/190/350/365</v>
          </cell>
          <cell r="D214" t="str">
            <v>USD</v>
          </cell>
          <cell r="E214" t="str">
            <v>10603402USD</v>
          </cell>
          <cell r="F214" t="str">
            <v>SIMPLE OPTION -UNREALISED LOSS</v>
          </cell>
        </row>
        <row r="215">
          <cell r="B215" t="str">
            <v>10603403</v>
          </cell>
          <cell r="C215" t="str">
            <v>130/190/350/365</v>
          </cell>
          <cell r="F215" t="str">
            <v>SIMPLE OPTION - UNREALISED LOSS</v>
          </cell>
        </row>
        <row r="216">
          <cell r="B216" t="str">
            <v>10603404</v>
          </cell>
          <cell r="C216" t="str">
            <v>130/190/350/365</v>
          </cell>
          <cell r="D216" t="str">
            <v>IDR</v>
          </cell>
          <cell r="E216" t="str">
            <v>10603404IDR</v>
          </cell>
          <cell r="F216" t="str">
            <v>BORR - UNREALISED LOSS</v>
          </cell>
        </row>
        <row r="217">
          <cell r="B217" t="str">
            <v>10604201</v>
          </cell>
          <cell r="C217" t="str">
            <v>130/190/350/365</v>
          </cell>
          <cell r="D217" t="str">
            <v>IDR</v>
          </cell>
          <cell r="E217" t="str">
            <v>10604201IDR</v>
          </cell>
          <cell r="F217" t="str">
            <v>IRS - UPL GAIN BK</v>
          </cell>
        </row>
        <row r="218">
          <cell r="B218" t="str">
            <v>10604301</v>
          </cell>
          <cell r="C218" t="str">
            <v>130/190/350/365</v>
          </cell>
          <cell r="D218" t="str">
            <v>IDR</v>
          </cell>
          <cell r="E218" t="str">
            <v>10604301IDR</v>
          </cell>
          <cell r="F218" t="str">
            <v>IRS - UPL LOSS BK</v>
          </cell>
        </row>
        <row r="219">
          <cell r="B219" t="str">
            <v>10605201</v>
          </cell>
          <cell r="C219" t="str">
            <v>130/190/350/365</v>
          </cell>
          <cell r="D219" t="str">
            <v>AUD</v>
          </cell>
          <cell r="E219" t="str">
            <v>10605201AUD</v>
          </cell>
          <cell r="F219" t="str">
            <v>FX-ACCRUED EXCH (UPL)</v>
          </cell>
        </row>
        <row r="220">
          <cell r="B220" t="str">
            <v>10605201</v>
          </cell>
          <cell r="C220" t="str">
            <v>130/190/350/365</v>
          </cell>
          <cell r="D220" t="str">
            <v>IDR</v>
          </cell>
          <cell r="E220" t="str">
            <v>10605201IDR</v>
          </cell>
          <cell r="F220" t="str">
            <v>FX-ACCRUED EXCH (UPL)</v>
          </cell>
        </row>
        <row r="221">
          <cell r="B221" t="str">
            <v>10605201</v>
          </cell>
          <cell r="C221" t="str">
            <v>130/190/350/365</v>
          </cell>
          <cell r="D221" t="str">
            <v>JPY</v>
          </cell>
          <cell r="E221" t="str">
            <v>10605201JPY</v>
          </cell>
          <cell r="F221" t="str">
            <v>FX-ACCRUED EXCH (UPL)</v>
          </cell>
        </row>
        <row r="222">
          <cell r="B222" t="str">
            <v>10605201</v>
          </cell>
          <cell r="C222" t="str">
            <v>130/190/350/365</v>
          </cell>
          <cell r="D222" t="str">
            <v>SGD</v>
          </cell>
          <cell r="E222" t="str">
            <v>10605201SGD</v>
          </cell>
          <cell r="F222" t="str">
            <v>FX-ACCRUED EXCH (UPL)</v>
          </cell>
        </row>
        <row r="223">
          <cell r="B223" t="str">
            <v>10605201</v>
          </cell>
          <cell r="C223" t="str">
            <v>130/190/350/365</v>
          </cell>
          <cell r="D223" t="str">
            <v>USD</v>
          </cell>
          <cell r="E223" t="str">
            <v>10605201USD</v>
          </cell>
          <cell r="F223" t="str">
            <v>FX-ACCRUED EXCH (UPL)</v>
          </cell>
        </row>
        <row r="224">
          <cell r="B224" t="str">
            <v>10605202</v>
          </cell>
          <cell r="C224" t="str">
            <v>130/190/350/365</v>
          </cell>
          <cell r="D224" t="str">
            <v>IDR</v>
          </cell>
          <cell r="E224" t="str">
            <v>10605202IDR</v>
          </cell>
          <cell r="F224" t="str">
            <v>FX-ACCRUED EXCH (UPL)</v>
          </cell>
        </row>
        <row r="225">
          <cell r="B225" t="str">
            <v>10605202</v>
          </cell>
          <cell r="C225" t="str">
            <v>130/190/350/365</v>
          </cell>
          <cell r="D225" t="str">
            <v>JPY</v>
          </cell>
          <cell r="E225" t="str">
            <v>10605202JPY</v>
          </cell>
          <cell r="F225" t="str">
            <v>FX-ACCRUED EXCH (UPL)</v>
          </cell>
        </row>
        <row r="226">
          <cell r="B226" t="str">
            <v>10605202</v>
          </cell>
          <cell r="C226" t="str">
            <v>130/190/350/365</v>
          </cell>
          <cell r="D226" t="str">
            <v>SGD</v>
          </cell>
          <cell r="E226" t="str">
            <v>10605202SGD</v>
          </cell>
          <cell r="F226" t="str">
            <v>FX-ACCRUED EXCH (UPL)</v>
          </cell>
        </row>
        <row r="227">
          <cell r="B227" t="str">
            <v>10605202</v>
          </cell>
          <cell r="C227" t="str">
            <v>130/190/350/365</v>
          </cell>
          <cell r="D227" t="str">
            <v>THB</v>
          </cell>
          <cell r="E227" t="str">
            <v>10605202THB</v>
          </cell>
          <cell r="F227" t="str">
            <v>FX-ACCRUED EXCH (UPL)</v>
          </cell>
        </row>
        <row r="228">
          <cell r="B228" t="str">
            <v>10605202</v>
          </cell>
          <cell r="C228" t="str">
            <v>130/190/350/365</v>
          </cell>
          <cell r="D228" t="str">
            <v>USD</v>
          </cell>
          <cell r="E228" t="str">
            <v>10605202USD</v>
          </cell>
          <cell r="F228" t="str">
            <v>FX-ACCRUED EXCH (UPL)</v>
          </cell>
        </row>
        <row r="229">
          <cell r="B229" t="str">
            <v>10605203</v>
          </cell>
          <cell r="C229" t="str">
            <v>130/190/350/365</v>
          </cell>
          <cell r="D229" t="str">
            <v>IDR</v>
          </cell>
          <cell r="E229" t="str">
            <v>10605203IDR</v>
          </cell>
          <cell r="F229" t="str">
            <v>FX-ACCRUED EXCH (UPL)</v>
          </cell>
        </row>
        <row r="230">
          <cell r="B230" t="str">
            <v>10605203</v>
          </cell>
          <cell r="C230" t="str">
            <v>130/190/350/365</v>
          </cell>
          <cell r="D230" t="str">
            <v>SGD</v>
          </cell>
          <cell r="E230" t="str">
            <v>10605203SGD</v>
          </cell>
          <cell r="F230" t="str">
            <v>FX-ACCRUED EXCH (UPL)</v>
          </cell>
        </row>
        <row r="231">
          <cell r="B231" t="str">
            <v>10605203</v>
          </cell>
          <cell r="C231" t="str">
            <v>130/190/350/365</v>
          </cell>
          <cell r="D231" t="str">
            <v>USD</v>
          </cell>
          <cell r="E231" t="str">
            <v>10605203USD</v>
          </cell>
          <cell r="F231" t="str">
            <v>FX-ACCRUED EXCH (UPL)</v>
          </cell>
        </row>
        <row r="232">
          <cell r="B232" t="str">
            <v>10605204</v>
          </cell>
          <cell r="C232" t="str">
            <v>130/190/350/365</v>
          </cell>
          <cell r="D232" t="str">
            <v>IDR</v>
          </cell>
          <cell r="E232" t="str">
            <v>10605204IDR</v>
          </cell>
          <cell r="F232" t="str">
            <v>FX-ACCRUED EXCH (UPL)</v>
          </cell>
        </row>
        <row r="233">
          <cell r="B233" t="str">
            <v>10605204</v>
          </cell>
          <cell r="C233" t="str">
            <v>130/190/350/365</v>
          </cell>
          <cell r="D233" t="str">
            <v>JPY</v>
          </cell>
          <cell r="E233" t="str">
            <v>10605204JPY</v>
          </cell>
          <cell r="F233" t="str">
            <v>FX-ACCRUED EXCH (UPL)</v>
          </cell>
        </row>
        <row r="234">
          <cell r="B234" t="str">
            <v>10605204</v>
          </cell>
          <cell r="C234" t="str">
            <v>130/190/350/365</v>
          </cell>
          <cell r="D234" t="str">
            <v>USD</v>
          </cell>
          <cell r="E234" t="str">
            <v>10605204USD</v>
          </cell>
          <cell r="F234" t="str">
            <v>FX-ACCRUED EXCH (UPL)</v>
          </cell>
        </row>
        <row r="235">
          <cell r="B235" t="str">
            <v>10605205</v>
          </cell>
          <cell r="C235" t="str">
            <v>130/190/350/365</v>
          </cell>
          <cell r="D235" t="str">
            <v>CHF</v>
          </cell>
          <cell r="E235" t="str">
            <v>10605205CHF</v>
          </cell>
          <cell r="F235" t="str">
            <v>FX-ACCRUED EXCH (UPL)</v>
          </cell>
        </row>
        <row r="236">
          <cell r="B236" t="str">
            <v>10605205</v>
          </cell>
          <cell r="C236" t="str">
            <v>130/190/350/365</v>
          </cell>
          <cell r="D236" t="str">
            <v>IDR</v>
          </cell>
          <cell r="E236" t="str">
            <v>10605205IDR</v>
          </cell>
          <cell r="F236" t="str">
            <v>FX-ACCRUED EXCH (UPL)</v>
          </cell>
        </row>
        <row r="237">
          <cell r="B237" t="str">
            <v>10605205</v>
          </cell>
          <cell r="C237" t="str">
            <v>130/190/350/365</v>
          </cell>
          <cell r="D237" t="str">
            <v>JPY</v>
          </cell>
          <cell r="E237" t="str">
            <v>10605205JPY</v>
          </cell>
          <cell r="F237" t="str">
            <v>FX-ACCRUED EXCH (UPL)</v>
          </cell>
        </row>
        <row r="238">
          <cell r="B238" t="str">
            <v>10605205</v>
          </cell>
          <cell r="C238" t="str">
            <v>130/190/350/365</v>
          </cell>
          <cell r="D238" t="str">
            <v>SGD</v>
          </cell>
          <cell r="E238" t="str">
            <v>10605205SGD</v>
          </cell>
          <cell r="F238" t="str">
            <v>FX-ACCRUED EXCH (UPL)</v>
          </cell>
        </row>
        <row r="239">
          <cell r="B239" t="str">
            <v>10605205</v>
          </cell>
          <cell r="C239" t="str">
            <v>130/190/350/365</v>
          </cell>
          <cell r="D239" t="str">
            <v>USD</v>
          </cell>
          <cell r="E239" t="str">
            <v>10605205USD</v>
          </cell>
          <cell r="F239" t="str">
            <v>FX-ACCRUED EXCH (UPL)</v>
          </cell>
        </row>
        <row r="240">
          <cell r="B240" t="str">
            <v>10605206</v>
          </cell>
          <cell r="C240" t="str">
            <v>130/190/350/365</v>
          </cell>
          <cell r="D240" t="str">
            <v>IDR</v>
          </cell>
          <cell r="E240" t="str">
            <v>10605206IDR</v>
          </cell>
          <cell r="F240" t="str">
            <v>FX-ACCRUED EXCH (UPL)</v>
          </cell>
        </row>
        <row r="241">
          <cell r="B241" t="str">
            <v>10605206</v>
          </cell>
          <cell r="C241" t="str">
            <v>130/190/350/365</v>
          </cell>
          <cell r="D241" t="str">
            <v>USD</v>
          </cell>
          <cell r="E241" t="str">
            <v>10605206USD</v>
          </cell>
          <cell r="F241" t="str">
            <v>FX-ACCRUED EXCH (UPL)</v>
          </cell>
        </row>
        <row r="242">
          <cell r="B242" t="str">
            <v>10605207</v>
          </cell>
          <cell r="C242" t="str">
            <v>130/190/350/365</v>
          </cell>
          <cell r="D242" t="str">
            <v>IDR</v>
          </cell>
          <cell r="E242" t="str">
            <v>10605207IDR</v>
          </cell>
          <cell r="F242" t="str">
            <v>FX SWAPS -ACCRUED EXCH (UPL)</v>
          </cell>
        </row>
        <row r="243">
          <cell r="B243" t="str">
            <v>10605207</v>
          </cell>
          <cell r="C243" t="str">
            <v>130/190/350/365</v>
          </cell>
          <cell r="D243" t="str">
            <v>USD</v>
          </cell>
          <cell r="E243" t="str">
            <v>10605207USD</v>
          </cell>
          <cell r="F243" t="str">
            <v>FX SWAPS -ACCRUED EXCH (UPL)</v>
          </cell>
        </row>
        <row r="244">
          <cell r="B244" t="str">
            <v>10605208</v>
          </cell>
          <cell r="C244" t="str">
            <v>130/190/350/365</v>
          </cell>
          <cell r="D244" t="str">
            <v>CHF</v>
          </cell>
          <cell r="E244" t="str">
            <v>10605208CHF</v>
          </cell>
          <cell r="F244" t="str">
            <v>FX SWAPS -ACCRUED EXCH (UPL)</v>
          </cell>
        </row>
        <row r="245">
          <cell r="B245" t="str">
            <v>10605208</v>
          </cell>
          <cell r="C245" t="str">
            <v>130/190/350/365</v>
          </cell>
          <cell r="D245" t="str">
            <v>IDR</v>
          </cell>
          <cell r="E245" t="str">
            <v>10605208IDR</v>
          </cell>
          <cell r="F245" t="str">
            <v>FX SWAPS -ACCRUED EXCH (UPL)</v>
          </cell>
        </row>
        <row r="246">
          <cell r="B246" t="str">
            <v>10605208</v>
          </cell>
          <cell r="C246" t="str">
            <v>130/190/350/365</v>
          </cell>
          <cell r="D246" t="str">
            <v>USD</v>
          </cell>
          <cell r="E246" t="str">
            <v>10605208USD</v>
          </cell>
          <cell r="F246" t="str">
            <v>FX SWAPS -ACCRUED EXCH (UPL)</v>
          </cell>
        </row>
        <row r="247">
          <cell r="B247" t="str">
            <v>10605209</v>
          </cell>
          <cell r="C247" t="str">
            <v>130/190/350/365</v>
          </cell>
          <cell r="D247" t="str">
            <v>IDR</v>
          </cell>
          <cell r="E247" t="str">
            <v>10605209IDR</v>
          </cell>
          <cell r="F247" t="str">
            <v>FX SWAPS -ACCRUED EXCH (UPL)</v>
          </cell>
        </row>
        <row r="248">
          <cell r="B248" t="str">
            <v>10605210</v>
          </cell>
          <cell r="C248" t="str">
            <v>130/190/350/365</v>
          </cell>
          <cell r="D248" t="str">
            <v>IDR</v>
          </cell>
          <cell r="E248" t="str">
            <v>10605210IDR</v>
          </cell>
          <cell r="F248" t="str">
            <v>FX SWAPS -ACCRUED EXCH (UPL)</v>
          </cell>
        </row>
        <row r="249">
          <cell r="B249" t="str">
            <v>10605211</v>
          </cell>
          <cell r="C249" t="str">
            <v>130/190/350/365</v>
          </cell>
          <cell r="D249" t="str">
            <v>IDR</v>
          </cell>
          <cell r="E249" t="str">
            <v>10605211IDR</v>
          </cell>
          <cell r="F249" t="str">
            <v>FX SWAPS -ACCRUED EXCH (UPL)</v>
          </cell>
        </row>
        <row r="250">
          <cell r="B250" t="str">
            <v>10605211</v>
          </cell>
          <cell r="C250" t="str">
            <v>130/190/350/365</v>
          </cell>
          <cell r="D250" t="str">
            <v>USD</v>
          </cell>
          <cell r="E250" t="str">
            <v>10605211USD</v>
          </cell>
          <cell r="F250" t="str">
            <v>FX SWAPS -ACCRUED EXCH (UPL)</v>
          </cell>
        </row>
        <row r="251">
          <cell r="B251" t="str">
            <v>10605212</v>
          </cell>
          <cell r="C251" t="str">
            <v>130/190/350/365</v>
          </cell>
          <cell r="D251" t="str">
            <v>IDR</v>
          </cell>
          <cell r="E251" t="str">
            <v>10605212IDR</v>
          </cell>
          <cell r="F251" t="str">
            <v>FX SWAPS -ACCRUED EXCH (UPL)</v>
          </cell>
        </row>
        <row r="252">
          <cell r="B252" t="str">
            <v>10606103</v>
          </cell>
          <cell r="C252">
            <v>140</v>
          </cell>
          <cell r="D252" t="str">
            <v>IDR</v>
          </cell>
          <cell r="E252" t="str">
            <v>10606103IDR</v>
          </cell>
          <cell r="F252" t="str">
            <v>CORP BONDS - UNREALISED P/L</v>
          </cell>
        </row>
        <row r="253">
          <cell r="B253" t="str">
            <v>10606801</v>
          </cell>
          <cell r="C253">
            <v>140</v>
          </cell>
          <cell r="D253" t="str">
            <v>IDR</v>
          </cell>
          <cell r="E253" t="str">
            <v>10606801IDR</v>
          </cell>
          <cell r="F253" t="str">
            <v>LOCAL GOVT BONDS-UNREALISED PL</v>
          </cell>
        </row>
        <row r="254">
          <cell r="B254" t="str">
            <v>10606801</v>
          </cell>
          <cell r="C254">
            <v>140</v>
          </cell>
          <cell r="D254" t="str">
            <v>USD</v>
          </cell>
          <cell r="E254" t="str">
            <v>10606801USD</v>
          </cell>
          <cell r="F254" t="str">
            <v>LOCAL GOVT BONDS-UNREALISED PL</v>
          </cell>
        </row>
        <row r="255">
          <cell r="B255" t="str">
            <v>10606802</v>
          </cell>
          <cell r="C255">
            <v>140</v>
          </cell>
          <cell r="D255" t="str">
            <v>IDR</v>
          </cell>
          <cell r="E255" t="str">
            <v>10606802IDR</v>
          </cell>
          <cell r="F255" t="str">
            <v>LOCAL GOVT BONDS-UNREALISED PL</v>
          </cell>
        </row>
        <row r="256">
          <cell r="B256" t="str">
            <v>10606901</v>
          </cell>
          <cell r="C256">
            <v>120</v>
          </cell>
          <cell r="D256" t="str">
            <v>IDR</v>
          </cell>
          <cell r="E256" t="str">
            <v>10606901IDR</v>
          </cell>
          <cell r="F256" t="str">
            <v>LOCAL GOVT TRY BILLS - UNREALISED PL</v>
          </cell>
        </row>
        <row r="257">
          <cell r="B257" t="str">
            <v>10606902</v>
          </cell>
          <cell r="C257">
            <v>120</v>
          </cell>
          <cell r="D257" t="str">
            <v>IDR</v>
          </cell>
          <cell r="E257" t="str">
            <v>10606902IDR</v>
          </cell>
          <cell r="F257" t="str">
            <v>LOCAL GOVT TRY BILLS - UNREALISED PL</v>
          </cell>
        </row>
        <row r="258">
          <cell r="B258" t="str">
            <v>10607116</v>
          </cell>
          <cell r="C258">
            <v>140</v>
          </cell>
          <cell r="D258" t="str">
            <v>IDR</v>
          </cell>
          <cell r="E258" t="str">
            <v>10607116IDR</v>
          </cell>
          <cell r="F258" t="str">
            <v>BD REPO LOCAL GOVT UNREALISED GAIN</v>
          </cell>
        </row>
        <row r="259">
          <cell r="B259" t="str">
            <v>10701101</v>
          </cell>
          <cell r="C259" t="str">
            <v>130/190/350/365</v>
          </cell>
          <cell r="D259" t="str">
            <v>AUD</v>
          </cell>
          <cell r="E259" t="str">
            <v>10701101AUD</v>
          </cell>
          <cell r="F259" t="str">
            <v>FX-EXCH POSITION</v>
          </cell>
        </row>
        <row r="260">
          <cell r="B260" t="str">
            <v>10701101</v>
          </cell>
          <cell r="C260" t="str">
            <v>130/190/350/365</v>
          </cell>
          <cell r="D260" t="str">
            <v>EUR</v>
          </cell>
          <cell r="E260" t="str">
            <v>10701101EUR</v>
          </cell>
          <cell r="F260" t="str">
            <v>FX-EXCH POSITION</v>
          </cell>
        </row>
        <row r="261">
          <cell r="B261" t="str">
            <v>10701101</v>
          </cell>
          <cell r="C261" t="str">
            <v>130/190/350/365</v>
          </cell>
          <cell r="D261" t="str">
            <v>CHF</v>
          </cell>
          <cell r="E261" t="str">
            <v>10701101CHF</v>
          </cell>
          <cell r="F261" t="str">
            <v>FX-EXCH POSITION</v>
          </cell>
        </row>
        <row r="262">
          <cell r="B262" t="str">
            <v>10701101</v>
          </cell>
          <cell r="C262" t="str">
            <v>130/190/350/365</v>
          </cell>
          <cell r="D262" t="str">
            <v>GBP</v>
          </cell>
          <cell r="E262" t="str">
            <v>10701101GBP</v>
          </cell>
          <cell r="F262" t="str">
            <v>FX-EXCH POSITION</v>
          </cell>
        </row>
        <row r="263">
          <cell r="B263" t="str">
            <v>10701101</v>
          </cell>
          <cell r="C263" t="str">
            <v>130/190/350/365</v>
          </cell>
          <cell r="D263" t="str">
            <v>HKD</v>
          </cell>
          <cell r="E263" t="str">
            <v>10701101HKD</v>
          </cell>
          <cell r="F263" t="str">
            <v>FX-EXCH POSITION</v>
          </cell>
        </row>
        <row r="264">
          <cell r="B264" t="str">
            <v>10701101</v>
          </cell>
          <cell r="C264" t="str">
            <v>130/190/350/365</v>
          </cell>
          <cell r="D264" t="str">
            <v>IDR</v>
          </cell>
          <cell r="E264" t="str">
            <v>10701101IDR</v>
          </cell>
          <cell r="F264" t="str">
            <v>FX-EXCH POSITION</v>
          </cell>
        </row>
        <row r="265">
          <cell r="B265" t="str">
            <v>10701101</v>
          </cell>
          <cell r="C265" t="str">
            <v>130/190/350/365</v>
          </cell>
          <cell r="D265" t="str">
            <v>JPY</v>
          </cell>
          <cell r="E265" t="str">
            <v>10701101JPY</v>
          </cell>
          <cell r="F265" t="str">
            <v>FX-EXCH POSITION</v>
          </cell>
        </row>
        <row r="266">
          <cell r="B266" t="str">
            <v>10701101</v>
          </cell>
          <cell r="C266" t="str">
            <v>130/190/350/365</v>
          </cell>
          <cell r="D266" t="str">
            <v>NZD</v>
          </cell>
          <cell r="E266" t="str">
            <v>10701101NZD</v>
          </cell>
          <cell r="F266" t="str">
            <v>FX-EXCH POSITION</v>
          </cell>
        </row>
        <row r="267">
          <cell r="B267" t="str">
            <v>10701101</v>
          </cell>
          <cell r="C267" t="str">
            <v>130/190/350/365</v>
          </cell>
          <cell r="D267" t="str">
            <v>SGD</v>
          </cell>
          <cell r="E267" t="str">
            <v>10701101SGD</v>
          </cell>
          <cell r="F267" t="str">
            <v>FX-EXCH POSITION</v>
          </cell>
        </row>
        <row r="268">
          <cell r="B268" t="str">
            <v>10701101</v>
          </cell>
          <cell r="C268" t="str">
            <v>130/190/350/365</v>
          </cell>
          <cell r="D268" t="str">
            <v>THB</v>
          </cell>
          <cell r="E268" t="str">
            <v>10701101THB</v>
          </cell>
          <cell r="F268" t="str">
            <v>FX-EXCH POSITION</v>
          </cell>
        </row>
        <row r="269">
          <cell r="B269" t="str">
            <v>10701101</v>
          </cell>
          <cell r="C269" t="str">
            <v>130/190/350/365</v>
          </cell>
          <cell r="D269" t="str">
            <v>USD</v>
          </cell>
          <cell r="E269" t="str">
            <v>10701101USD</v>
          </cell>
          <cell r="F269" t="str">
            <v>FX-EXCH POSITION</v>
          </cell>
        </row>
        <row r="270">
          <cell r="B270" t="str">
            <v>10701102</v>
          </cell>
          <cell r="C270" t="str">
            <v>130/190/350/365</v>
          </cell>
          <cell r="D270" t="str">
            <v>AUD</v>
          </cell>
          <cell r="E270" t="str">
            <v>10701102AUD</v>
          </cell>
          <cell r="F270" t="str">
            <v>FX-EXCH POSITION</v>
          </cell>
        </row>
        <row r="271">
          <cell r="B271" t="str">
            <v>10701102</v>
          </cell>
          <cell r="C271" t="str">
            <v>130/190/350/365</v>
          </cell>
          <cell r="D271" t="str">
            <v>CHF</v>
          </cell>
          <cell r="E271" t="str">
            <v>10701102CHF</v>
          </cell>
          <cell r="F271" t="str">
            <v>FX-EXCH POSITION</v>
          </cell>
        </row>
        <row r="272">
          <cell r="B272" t="str">
            <v>10701102</v>
          </cell>
          <cell r="C272" t="str">
            <v>130/190/350/365</v>
          </cell>
          <cell r="D272" t="str">
            <v>EUR</v>
          </cell>
          <cell r="E272" t="str">
            <v>10701102EUR</v>
          </cell>
          <cell r="F272" t="str">
            <v>FX-EXCH POSITION</v>
          </cell>
        </row>
        <row r="273">
          <cell r="B273" t="str">
            <v>10701102</v>
          </cell>
          <cell r="C273" t="str">
            <v>130/190/350/365</v>
          </cell>
          <cell r="D273" t="str">
            <v>GBP</v>
          </cell>
          <cell r="E273" t="str">
            <v>10701102GBP</v>
          </cell>
          <cell r="F273" t="str">
            <v>FX-EXCH POSITION</v>
          </cell>
        </row>
        <row r="274">
          <cell r="B274" t="str">
            <v>10701102</v>
          </cell>
          <cell r="C274" t="str">
            <v>130/190/350/365</v>
          </cell>
          <cell r="D274" t="str">
            <v>IDR</v>
          </cell>
          <cell r="E274" t="str">
            <v>10701102IDR</v>
          </cell>
          <cell r="F274" t="str">
            <v>FX-EXCH POSITION</v>
          </cell>
        </row>
        <row r="275">
          <cell r="B275" t="str">
            <v>10701102</v>
          </cell>
          <cell r="C275" t="str">
            <v>130/190/350/365</v>
          </cell>
          <cell r="D275" t="str">
            <v>JPY</v>
          </cell>
          <cell r="E275" t="str">
            <v>10701102JPY</v>
          </cell>
          <cell r="F275" t="str">
            <v>FX-EXCH POSITION</v>
          </cell>
        </row>
        <row r="276">
          <cell r="B276" t="str">
            <v>10701102</v>
          </cell>
          <cell r="C276" t="str">
            <v>130/190/350/365</v>
          </cell>
          <cell r="D276" t="str">
            <v>SGD</v>
          </cell>
          <cell r="E276" t="str">
            <v>10701102SGD</v>
          </cell>
          <cell r="F276" t="str">
            <v>FX-EXCH POSITION</v>
          </cell>
        </row>
        <row r="277">
          <cell r="B277" t="str">
            <v>10701102</v>
          </cell>
          <cell r="C277" t="str">
            <v>130/190/350/365</v>
          </cell>
          <cell r="D277" t="str">
            <v>USD</v>
          </cell>
          <cell r="E277" t="str">
            <v>10701102USD</v>
          </cell>
          <cell r="F277" t="str">
            <v>FX-EXCH POSITION</v>
          </cell>
        </row>
        <row r="278">
          <cell r="B278" t="str">
            <v>10701103</v>
          </cell>
          <cell r="C278" t="str">
            <v>130/190/350/365</v>
          </cell>
          <cell r="D278" t="str">
            <v>AUD</v>
          </cell>
          <cell r="E278" t="str">
            <v>10701103AUD</v>
          </cell>
          <cell r="F278" t="str">
            <v>FX-EXCH POSITION</v>
          </cell>
        </row>
        <row r="279">
          <cell r="B279" t="str">
            <v>10701103</v>
          </cell>
          <cell r="C279" t="str">
            <v>130/190/350/365</v>
          </cell>
          <cell r="D279" t="str">
            <v>CHF</v>
          </cell>
          <cell r="E279" t="str">
            <v>10701103CHF</v>
          </cell>
          <cell r="F279" t="str">
            <v>FX-EXCH POSITION</v>
          </cell>
        </row>
        <row r="280">
          <cell r="B280" t="str">
            <v>10701103</v>
          </cell>
          <cell r="C280" t="str">
            <v>130/190/350/365</v>
          </cell>
          <cell r="D280" t="str">
            <v>EUR</v>
          </cell>
          <cell r="E280" t="str">
            <v>10701103EUR</v>
          </cell>
          <cell r="F280" t="str">
            <v>FX-EXCH POSITION</v>
          </cell>
        </row>
        <row r="281">
          <cell r="B281" t="str">
            <v>10701103</v>
          </cell>
          <cell r="C281" t="str">
            <v>130/190/350/365</v>
          </cell>
          <cell r="D281" t="str">
            <v>GBP</v>
          </cell>
          <cell r="E281" t="str">
            <v>10701103GBP</v>
          </cell>
          <cell r="F281" t="str">
            <v>FX-EXCH POSITION</v>
          </cell>
        </row>
        <row r="282">
          <cell r="B282" t="str">
            <v>10701103</v>
          </cell>
          <cell r="C282" t="str">
            <v>130/190/350/365</v>
          </cell>
          <cell r="D282" t="str">
            <v>HKD</v>
          </cell>
          <cell r="E282" t="str">
            <v>10701103HKD</v>
          </cell>
          <cell r="F282" t="str">
            <v>FX-EXCH POSITION</v>
          </cell>
        </row>
        <row r="283">
          <cell r="B283" t="str">
            <v>10701103</v>
          </cell>
          <cell r="C283" t="str">
            <v>130/190/350/365</v>
          </cell>
          <cell r="D283" t="str">
            <v>IDR</v>
          </cell>
          <cell r="E283" t="str">
            <v>10701103IDR</v>
          </cell>
          <cell r="F283" t="str">
            <v>FX-EXCH POSITION</v>
          </cell>
        </row>
        <row r="284">
          <cell r="B284" t="str">
            <v>10701103</v>
          </cell>
          <cell r="C284" t="str">
            <v>130/190/350/365</v>
          </cell>
          <cell r="D284" t="str">
            <v>JPY</v>
          </cell>
          <cell r="E284" t="str">
            <v>10701103JPY</v>
          </cell>
          <cell r="F284" t="str">
            <v>FX-EXCH POSITION</v>
          </cell>
        </row>
        <row r="285">
          <cell r="B285" t="str">
            <v>10701103</v>
          </cell>
          <cell r="C285" t="str">
            <v>130/190/350/365</v>
          </cell>
          <cell r="D285" t="str">
            <v>NZD</v>
          </cell>
          <cell r="E285" t="str">
            <v>10701103NZD</v>
          </cell>
          <cell r="F285" t="str">
            <v>FX-EXCH POSITION</v>
          </cell>
        </row>
        <row r="286">
          <cell r="B286" t="str">
            <v>10701103</v>
          </cell>
          <cell r="C286" t="str">
            <v>130/190/350/365</v>
          </cell>
          <cell r="D286" t="str">
            <v>SGD</v>
          </cell>
          <cell r="E286" t="str">
            <v>10701103SGD</v>
          </cell>
          <cell r="F286" t="str">
            <v>FX-EXCH POSITION</v>
          </cell>
        </row>
        <row r="287">
          <cell r="B287" t="str">
            <v>10701103</v>
          </cell>
          <cell r="C287" t="str">
            <v>130/190/350/365</v>
          </cell>
          <cell r="D287" t="str">
            <v>THB</v>
          </cell>
          <cell r="E287" t="str">
            <v>10701103THB</v>
          </cell>
          <cell r="F287" t="str">
            <v>FX-EXCH POSITION</v>
          </cell>
        </row>
        <row r="288">
          <cell r="B288" t="str">
            <v>10701103</v>
          </cell>
          <cell r="C288" t="str">
            <v>130/190/350/365</v>
          </cell>
          <cell r="D288" t="str">
            <v>USD</v>
          </cell>
          <cell r="E288" t="str">
            <v>10701103USD</v>
          </cell>
          <cell r="F288" t="str">
            <v>FX-EXCH POSITION</v>
          </cell>
        </row>
        <row r="289">
          <cell r="B289" t="str">
            <v>10701201</v>
          </cell>
          <cell r="C289" t="str">
            <v>130/190/350/365</v>
          </cell>
          <cell r="D289" t="str">
            <v>AUD</v>
          </cell>
          <cell r="E289" t="str">
            <v>10701201AUD</v>
          </cell>
          <cell r="F289" t="str">
            <v>FX-INTERNAL EXCH POSITION</v>
          </cell>
        </row>
        <row r="290">
          <cell r="B290" t="str">
            <v>10701201</v>
          </cell>
          <cell r="C290" t="str">
            <v>130/190/350/365</v>
          </cell>
          <cell r="D290" t="str">
            <v>CHF</v>
          </cell>
          <cell r="E290" t="str">
            <v>10701201CHF</v>
          </cell>
          <cell r="F290" t="str">
            <v>FX-INTERNAL EXCH POSITION</v>
          </cell>
        </row>
        <row r="291">
          <cell r="B291" t="str">
            <v>10701201</v>
          </cell>
          <cell r="C291" t="str">
            <v>130/190/350/365</v>
          </cell>
          <cell r="D291" t="str">
            <v>HKD</v>
          </cell>
          <cell r="E291" t="str">
            <v>10701201HKD</v>
          </cell>
          <cell r="F291" t="str">
            <v>FX-INTERNAL EXCH POSITION</v>
          </cell>
        </row>
        <row r="292">
          <cell r="B292" t="str">
            <v>10701201</v>
          </cell>
          <cell r="C292" t="str">
            <v>130/190/350/365</v>
          </cell>
          <cell r="D292" t="str">
            <v>IDR</v>
          </cell>
          <cell r="E292" t="str">
            <v>10701201IDR</v>
          </cell>
          <cell r="F292" t="str">
            <v>FX-INTERNAL EXCH POSITION</v>
          </cell>
        </row>
        <row r="293">
          <cell r="B293" t="str">
            <v>10701201</v>
          </cell>
          <cell r="C293" t="str">
            <v>130/190/350/365</v>
          </cell>
          <cell r="D293" t="str">
            <v>JPY</v>
          </cell>
          <cell r="E293" t="str">
            <v>10701201JPY</v>
          </cell>
          <cell r="F293" t="str">
            <v>FX-INTERNAL EXCH POSITION</v>
          </cell>
        </row>
        <row r="294">
          <cell r="B294" t="str">
            <v>10701201</v>
          </cell>
          <cell r="C294" t="str">
            <v>130/190/350/365</v>
          </cell>
          <cell r="D294" t="str">
            <v>THB</v>
          </cell>
          <cell r="E294" t="str">
            <v>10701201THB</v>
          </cell>
          <cell r="F294" t="str">
            <v>FX-INTERNAL EXCH POSITION</v>
          </cell>
        </row>
        <row r="295">
          <cell r="B295" t="str">
            <v>10701201</v>
          </cell>
          <cell r="C295" t="str">
            <v>130/190/350/365</v>
          </cell>
          <cell r="D295" t="str">
            <v>USD</v>
          </cell>
          <cell r="E295" t="str">
            <v>10701201USD</v>
          </cell>
          <cell r="F295" t="str">
            <v>FX-INTERNAL EXCH POSITION</v>
          </cell>
        </row>
        <row r="296">
          <cell r="B296" t="str">
            <v>10702101</v>
          </cell>
          <cell r="C296" t="str">
            <v>130/190/350/365</v>
          </cell>
          <cell r="D296" t="str">
            <v>AUD</v>
          </cell>
          <cell r="E296" t="str">
            <v>10702101AUD</v>
          </cell>
          <cell r="F296" t="str">
            <v>FX SWAPS-EXCH POSITION</v>
          </cell>
        </row>
        <row r="297">
          <cell r="B297" t="str">
            <v>10702101</v>
          </cell>
          <cell r="C297" t="str">
            <v>130/190/350/365</v>
          </cell>
          <cell r="D297" t="str">
            <v>CHF</v>
          </cell>
          <cell r="E297" t="str">
            <v>10702101CHF</v>
          </cell>
          <cell r="F297" t="str">
            <v>FX SWAPS-EXCH POSITION</v>
          </cell>
        </row>
        <row r="298">
          <cell r="B298" t="str">
            <v>10702101</v>
          </cell>
          <cell r="C298" t="str">
            <v>130/190/350/365</v>
          </cell>
          <cell r="D298" t="str">
            <v>EUR</v>
          </cell>
          <cell r="E298" t="str">
            <v>10702101EUR</v>
          </cell>
          <cell r="F298" t="str">
            <v>FX SWAPS-EXCH POSITION</v>
          </cell>
        </row>
        <row r="299">
          <cell r="B299" t="str">
            <v>10702101</v>
          </cell>
          <cell r="C299" t="str">
            <v>130/190/350/365</v>
          </cell>
          <cell r="D299" t="str">
            <v>IDR</v>
          </cell>
          <cell r="E299" t="str">
            <v>10702101IDR</v>
          </cell>
          <cell r="F299" t="str">
            <v>FX SWAPS-EXCH POSITION</v>
          </cell>
        </row>
        <row r="300">
          <cell r="B300" t="str">
            <v>10702101</v>
          </cell>
          <cell r="C300" t="str">
            <v>130/190/350/365</v>
          </cell>
          <cell r="D300" t="str">
            <v>JPY</v>
          </cell>
          <cell r="E300" t="str">
            <v>10702101JPY</v>
          </cell>
          <cell r="F300" t="str">
            <v>FX SWAPS-EXCH POSITION</v>
          </cell>
        </row>
        <row r="301">
          <cell r="B301" t="str">
            <v>10702101</v>
          </cell>
          <cell r="C301" t="str">
            <v>130/190/350/365</v>
          </cell>
          <cell r="D301" t="str">
            <v>SGD</v>
          </cell>
          <cell r="E301" t="str">
            <v>10702101SGD</v>
          </cell>
          <cell r="F301" t="str">
            <v>FX SWAPS-EXCH POSITION</v>
          </cell>
        </row>
        <row r="302">
          <cell r="B302" t="str">
            <v>10702101</v>
          </cell>
          <cell r="C302" t="str">
            <v>130/190/350/365</v>
          </cell>
          <cell r="D302" t="str">
            <v>USD</v>
          </cell>
          <cell r="E302" t="str">
            <v>10702101USD</v>
          </cell>
          <cell r="F302" t="str">
            <v>FX SWAPS-EXCH POSITION</v>
          </cell>
        </row>
        <row r="303">
          <cell r="B303" t="str">
            <v>10702102</v>
          </cell>
          <cell r="C303" t="str">
            <v>130/190/350/365</v>
          </cell>
          <cell r="D303" t="str">
            <v>IDR</v>
          </cell>
          <cell r="E303" t="str">
            <v>10702102IDR</v>
          </cell>
          <cell r="F303" t="str">
            <v>FX SWAPS-EXCH POSITION</v>
          </cell>
        </row>
        <row r="304">
          <cell r="B304" t="str">
            <v>10702102</v>
          </cell>
          <cell r="C304" t="str">
            <v>130/190/350/365</v>
          </cell>
          <cell r="D304" t="str">
            <v>USD</v>
          </cell>
          <cell r="E304" t="str">
            <v>10702102USD</v>
          </cell>
          <cell r="F304" t="str">
            <v>FX SWAPS-EXCH POSITION</v>
          </cell>
        </row>
        <row r="305">
          <cell r="B305" t="str">
            <v>10702103</v>
          </cell>
          <cell r="C305" t="str">
            <v>130/190/350/365</v>
          </cell>
          <cell r="D305" t="str">
            <v>IDR</v>
          </cell>
          <cell r="E305" t="str">
            <v>10702103IDR</v>
          </cell>
          <cell r="F305" t="str">
            <v>FX SWAPS-EXCH POSITION</v>
          </cell>
        </row>
        <row r="306">
          <cell r="B306" t="str">
            <v>10702103</v>
          </cell>
          <cell r="C306" t="str">
            <v>130/190/350/365</v>
          </cell>
          <cell r="D306" t="str">
            <v>USD</v>
          </cell>
          <cell r="E306" t="str">
            <v>10702103USD</v>
          </cell>
          <cell r="F306" t="str">
            <v>FX SWAPS-EXCH POSITION</v>
          </cell>
        </row>
        <row r="307">
          <cell r="B307" t="str">
            <v>10888888</v>
          </cell>
          <cell r="C307">
            <v>400</v>
          </cell>
          <cell r="E307" t="str">
            <v>10888888</v>
          </cell>
          <cell r="F307" t="str">
            <v>GL Conversion</v>
          </cell>
          <cell r="G307" t="str">
            <v>230/400</v>
          </cell>
        </row>
        <row r="308">
          <cell r="B308" t="str">
            <v>10999999</v>
          </cell>
          <cell r="C308" t="str">
            <v>230/400</v>
          </cell>
          <cell r="D308" t="str">
            <v>IDR</v>
          </cell>
          <cell r="E308" t="str">
            <v>10999999IDR</v>
          </cell>
          <cell r="F308" t="str">
            <v>Suspense Account</v>
          </cell>
        </row>
        <row r="309">
          <cell r="B309" t="str">
            <v>20180202</v>
          </cell>
          <cell r="C309">
            <v>216</v>
          </cell>
          <cell r="D309" t="str">
            <v>IDR</v>
          </cell>
          <cell r="F309" t="str">
            <v>Provn for Depn Office Equip</v>
          </cell>
          <cell r="G309" t="str">
            <v>IDR</v>
          </cell>
        </row>
        <row r="310">
          <cell r="B310" t="str">
            <v>20020202</v>
          </cell>
          <cell r="C310">
            <v>350</v>
          </cell>
          <cell r="D310" t="str">
            <v>IDR</v>
          </cell>
          <cell r="E310" t="str">
            <v>20020202IDR</v>
          </cell>
          <cell r="F310" t="str">
            <v>Vostro A/C Interbranch / Interunit</v>
          </cell>
        </row>
        <row r="311">
          <cell r="B311" t="str">
            <v>20060202</v>
          </cell>
          <cell r="C311">
            <v>350</v>
          </cell>
          <cell r="D311" t="str">
            <v>IDR</v>
          </cell>
          <cell r="E311" t="str">
            <v>20060202IDR</v>
          </cell>
          <cell r="F311" t="str">
            <v>Term Borrowings Interbranch (MM) - IDR</v>
          </cell>
        </row>
        <row r="312">
          <cell r="B312" t="str">
            <v>20060202</v>
          </cell>
          <cell r="C312">
            <v>350</v>
          </cell>
          <cell r="D312" t="str">
            <v>THB</v>
          </cell>
          <cell r="E312" t="str">
            <v>20060202THB</v>
          </cell>
          <cell r="F312" t="str">
            <v>Term Borrowings Interbranch (MM) - THB</v>
          </cell>
        </row>
        <row r="313">
          <cell r="B313" t="str">
            <v>20060202</v>
          </cell>
          <cell r="C313">
            <v>350</v>
          </cell>
          <cell r="D313" t="str">
            <v>JPY</v>
          </cell>
          <cell r="E313" t="str">
            <v>20060202JPY</v>
          </cell>
          <cell r="F313" t="str">
            <v>Term Borrowings Interbranch (MM) - JPY</v>
          </cell>
        </row>
        <row r="314">
          <cell r="B314" t="str">
            <v>20060202</v>
          </cell>
          <cell r="C314">
            <v>350</v>
          </cell>
          <cell r="D314" t="str">
            <v>USD</v>
          </cell>
          <cell r="E314" t="str">
            <v>20060202USD</v>
          </cell>
          <cell r="F314" t="str">
            <v>Term Borrowings Interbranch (MM) - USD</v>
          </cell>
        </row>
        <row r="315">
          <cell r="B315" t="str">
            <v>20060204</v>
          </cell>
          <cell r="C315">
            <v>350</v>
          </cell>
          <cell r="D315" t="str">
            <v>IDR</v>
          </cell>
          <cell r="E315" t="str">
            <v>20060204IDR</v>
          </cell>
          <cell r="F315" t="str">
            <v>Term Borrowings Interbank (MM) - IDR</v>
          </cell>
        </row>
        <row r="316">
          <cell r="B316" t="str">
            <v>20060204</v>
          </cell>
          <cell r="C316">
            <v>350</v>
          </cell>
          <cell r="D316" t="str">
            <v>AUD</v>
          </cell>
          <cell r="E316" t="str">
            <v>20060204AUD</v>
          </cell>
          <cell r="F316" t="str">
            <v>Term Borrowings Interbank (MM) - AUD</v>
          </cell>
        </row>
        <row r="317">
          <cell r="B317" t="str">
            <v>20060204</v>
          </cell>
          <cell r="C317">
            <v>350</v>
          </cell>
          <cell r="D317" t="str">
            <v>USD</v>
          </cell>
          <cell r="E317" t="str">
            <v>20060204USD</v>
          </cell>
          <cell r="F317" t="str">
            <v>Term Borrowings Interbank (MM) - USD</v>
          </cell>
        </row>
        <row r="318">
          <cell r="B318" t="str">
            <v>20060220</v>
          </cell>
          <cell r="C318">
            <v>350</v>
          </cell>
          <cell r="D318" t="str">
            <v>EUR</v>
          </cell>
          <cell r="E318" t="str">
            <v>20060220EUR</v>
          </cell>
          <cell r="F318" t="str">
            <v>BORR-PRINCIPAL BANKS</v>
          </cell>
        </row>
        <row r="319">
          <cell r="B319" t="str">
            <v>20060220</v>
          </cell>
          <cell r="C319">
            <v>350</v>
          </cell>
          <cell r="D319" t="str">
            <v>GBP</v>
          </cell>
          <cell r="E319" t="str">
            <v>20060220GBP</v>
          </cell>
          <cell r="F319" t="str">
            <v>BORR-PRINCIPAL BANKS</v>
          </cell>
        </row>
        <row r="320">
          <cell r="B320" t="str">
            <v>20060220</v>
          </cell>
          <cell r="C320">
            <v>350</v>
          </cell>
          <cell r="D320" t="str">
            <v>IDR</v>
          </cell>
          <cell r="E320" t="str">
            <v>20060220IDR</v>
          </cell>
          <cell r="F320" t="str">
            <v>BORR-PRINCIPAL BANKS</v>
          </cell>
        </row>
        <row r="321">
          <cell r="B321" t="str">
            <v>20060220</v>
          </cell>
          <cell r="C321">
            <v>350</v>
          </cell>
          <cell r="D321" t="str">
            <v>JPY</v>
          </cell>
          <cell r="E321" t="str">
            <v>20060220JPY</v>
          </cell>
          <cell r="F321" t="str">
            <v>BORR-PRINCIPAL BANKS</v>
          </cell>
        </row>
        <row r="322">
          <cell r="B322" t="str">
            <v>20060220</v>
          </cell>
          <cell r="C322">
            <v>350</v>
          </cell>
          <cell r="D322" t="str">
            <v>USD</v>
          </cell>
          <cell r="E322" t="str">
            <v>20060220USD</v>
          </cell>
          <cell r="F322" t="str">
            <v>BORR-PRINCIPAL BANKS</v>
          </cell>
        </row>
        <row r="323">
          <cell r="B323" t="str">
            <v>20060221</v>
          </cell>
          <cell r="C323">
            <v>350</v>
          </cell>
          <cell r="D323" t="str">
            <v>IDR</v>
          </cell>
          <cell r="E323" t="str">
            <v>20060221IDR</v>
          </cell>
          <cell r="F323" t="str">
            <v>BORR PRINCIPAL DBS</v>
          </cell>
        </row>
        <row r="324">
          <cell r="B324" t="str">
            <v>20060221</v>
          </cell>
          <cell r="C324">
            <v>350</v>
          </cell>
          <cell r="D324" t="str">
            <v>JPY</v>
          </cell>
          <cell r="E324" t="str">
            <v>20060221JPY</v>
          </cell>
          <cell r="F324" t="str">
            <v>BORR PRINCIPAL DBS</v>
          </cell>
        </row>
        <row r="325">
          <cell r="B325" t="str">
            <v>20060221</v>
          </cell>
          <cell r="C325">
            <v>350</v>
          </cell>
          <cell r="D325" t="str">
            <v>THB</v>
          </cell>
          <cell r="E325" t="str">
            <v>20060221THB</v>
          </cell>
          <cell r="F325" t="str">
            <v>BORR PRINCIPAL DBS</v>
          </cell>
        </row>
        <row r="326">
          <cell r="B326" t="str">
            <v>20060221</v>
          </cell>
          <cell r="C326">
            <v>350</v>
          </cell>
          <cell r="D326" t="str">
            <v>USD</v>
          </cell>
          <cell r="E326" t="str">
            <v>20060221USD</v>
          </cell>
          <cell r="F326" t="str">
            <v>BORR PRINCIPAL DBS</v>
          </cell>
        </row>
        <row r="327">
          <cell r="B327" t="str">
            <v>20060229</v>
          </cell>
          <cell r="C327">
            <v>340</v>
          </cell>
          <cell r="D327" t="str">
            <v>IDR</v>
          </cell>
          <cell r="E327" t="str">
            <v>20060229IDR</v>
          </cell>
          <cell r="F327" t="str">
            <v>BD REPO LOCAL GOVT NOM</v>
          </cell>
        </row>
        <row r="328">
          <cell r="B328" t="str">
            <v>20060238</v>
          </cell>
          <cell r="C328">
            <v>340</v>
          </cell>
          <cell r="D328" t="str">
            <v>IDR</v>
          </cell>
          <cell r="E328" t="str">
            <v>20060238IDR</v>
          </cell>
          <cell r="F328" t="str">
            <v>BD REPO LOCAL GOVT NOM</v>
          </cell>
        </row>
        <row r="329">
          <cell r="B329" t="str">
            <v>20060303</v>
          </cell>
          <cell r="C329">
            <v>120</v>
          </cell>
          <cell r="D329" t="str">
            <v>IDR</v>
          </cell>
          <cell r="E329" t="str">
            <v>20060303IDR</v>
          </cell>
          <cell r="F329" t="str">
            <v>LOCAL GOVT TRY BILLS SHORT SALE-B/S</v>
          </cell>
        </row>
        <row r="330">
          <cell r="B330" t="str">
            <v>20060304</v>
          </cell>
          <cell r="C330">
            <v>120</v>
          </cell>
          <cell r="D330" t="str">
            <v>IDR</v>
          </cell>
          <cell r="E330" t="str">
            <v>20060304IDR</v>
          </cell>
          <cell r="F330" t="str">
            <v>LOCAL GOVT TRY BILLS SHORT SALE-B/S</v>
          </cell>
        </row>
        <row r="331">
          <cell r="B331" t="str">
            <v>20060324</v>
          </cell>
          <cell r="C331">
            <v>140</v>
          </cell>
          <cell r="D331" t="str">
            <v>IDR</v>
          </cell>
          <cell r="E331" t="str">
            <v>20060324IDR</v>
          </cell>
          <cell r="F331" t="str">
            <v>LOCAL GOVT BONDS SHORT SALE-B/S</v>
          </cell>
        </row>
        <row r="332">
          <cell r="B332" t="str">
            <v>20060321</v>
          </cell>
          <cell r="C332">
            <v>140</v>
          </cell>
          <cell r="F332" t="str">
            <v>LOCAL GOVT BONDS SHORT SALE</v>
          </cell>
        </row>
        <row r="333">
          <cell r="B333" t="str">
            <v>20080404</v>
          </cell>
          <cell r="C333">
            <v>350</v>
          </cell>
          <cell r="D333" t="str">
            <v>IDR</v>
          </cell>
          <cell r="E333" t="str">
            <v>20080404IDR</v>
          </cell>
          <cell r="F333" t="str">
            <v>Int Pble Interbr Term Borrowing (MM) - IDR</v>
          </cell>
        </row>
        <row r="334">
          <cell r="B334" t="str">
            <v>20080404</v>
          </cell>
          <cell r="C334">
            <v>350</v>
          </cell>
          <cell r="D334" t="str">
            <v>THB</v>
          </cell>
          <cell r="E334" t="str">
            <v>20080404THB</v>
          </cell>
          <cell r="F334" t="str">
            <v>Int Pble Interbr Term Borrowing (MM) - THB</v>
          </cell>
        </row>
        <row r="335">
          <cell r="B335" t="str">
            <v>20080404</v>
          </cell>
          <cell r="C335">
            <v>350</v>
          </cell>
          <cell r="D335" t="str">
            <v>JPY</v>
          </cell>
          <cell r="E335" t="str">
            <v>20080404JPY</v>
          </cell>
          <cell r="F335" t="str">
            <v>Int Pble Interbr Term Borrowing (MM) - JPY</v>
          </cell>
        </row>
        <row r="336">
          <cell r="B336" t="str">
            <v>20080404</v>
          </cell>
          <cell r="C336">
            <v>350</v>
          </cell>
          <cell r="D336" t="str">
            <v>USD</v>
          </cell>
          <cell r="E336" t="str">
            <v>20080404USD</v>
          </cell>
          <cell r="F336" t="str">
            <v>Int Pble Interbr Term Borrowing (MM) - USD</v>
          </cell>
        </row>
        <row r="337">
          <cell r="B337" t="str">
            <v>20080410</v>
          </cell>
          <cell r="C337">
            <v>350</v>
          </cell>
          <cell r="D337" t="str">
            <v>IDR</v>
          </cell>
          <cell r="E337" t="str">
            <v>20080410IDR</v>
          </cell>
          <cell r="F337" t="str">
            <v>BORR-ACCRUED INT PYABLE DBS</v>
          </cell>
        </row>
        <row r="338">
          <cell r="B338" t="str">
            <v>20080410</v>
          </cell>
          <cell r="C338">
            <v>350</v>
          </cell>
          <cell r="D338" t="str">
            <v>JPY</v>
          </cell>
          <cell r="E338" t="str">
            <v>20080410JPY</v>
          </cell>
          <cell r="F338" t="str">
            <v>BORR-ACCRUED INT PYABLE DBS</v>
          </cell>
        </row>
        <row r="339">
          <cell r="B339" t="str">
            <v>20080410</v>
          </cell>
          <cell r="C339">
            <v>350</v>
          </cell>
          <cell r="D339" t="str">
            <v>THB</v>
          </cell>
          <cell r="E339" t="str">
            <v>20080410THB</v>
          </cell>
          <cell r="F339" t="str">
            <v>BORR-ACCRUED INT PYABLE DBS</v>
          </cell>
        </row>
        <row r="340">
          <cell r="B340" t="str">
            <v>20080410</v>
          </cell>
          <cell r="C340">
            <v>350</v>
          </cell>
          <cell r="D340" t="str">
            <v>USD</v>
          </cell>
          <cell r="E340" t="str">
            <v>20080410USD</v>
          </cell>
          <cell r="F340" t="str">
            <v>BORR-ACCRUED INT PYABLE DBS</v>
          </cell>
        </row>
        <row r="341">
          <cell r="B341" t="str">
            <v>20080541</v>
          </cell>
          <cell r="C341">
            <v>365</v>
          </cell>
          <cell r="D341" t="str">
            <v>IDR</v>
          </cell>
          <cell r="E341" t="str">
            <v>20080541IDR</v>
          </cell>
          <cell r="F341" t="str">
            <v>FX-INTERNAL UPL</v>
          </cell>
        </row>
        <row r="342">
          <cell r="B342" t="str">
            <v>20080604</v>
          </cell>
          <cell r="C342">
            <v>350</v>
          </cell>
          <cell r="D342" t="str">
            <v>AUD</v>
          </cell>
          <cell r="E342" t="str">
            <v>20080604AUD</v>
          </cell>
          <cell r="F342" t="str">
            <v>Int Pble Interbank T Borrowing (MM) - AUD</v>
          </cell>
        </row>
        <row r="343">
          <cell r="B343" t="str">
            <v>20080604</v>
          </cell>
          <cell r="C343">
            <v>350</v>
          </cell>
          <cell r="D343" t="str">
            <v>IDR</v>
          </cell>
          <cell r="E343" t="str">
            <v>20080604IDR</v>
          </cell>
          <cell r="F343" t="str">
            <v>Int Pble Interbank T Borrowing (MM) - IDR</v>
          </cell>
        </row>
        <row r="344">
          <cell r="B344" t="str">
            <v>20080604</v>
          </cell>
          <cell r="C344">
            <v>350</v>
          </cell>
          <cell r="D344" t="str">
            <v>USD</v>
          </cell>
          <cell r="E344" t="str">
            <v>20080604USD</v>
          </cell>
          <cell r="F344" t="str">
            <v>Int Pble Interbank T Borrowing (MM) - USD</v>
          </cell>
        </row>
        <row r="345">
          <cell r="B345" t="str">
            <v>20080620</v>
          </cell>
          <cell r="C345">
            <v>350</v>
          </cell>
          <cell r="D345" t="str">
            <v>EUR</v>
          </cell>
          <cell r="E345" t="str">
            <v>20080620EUR</v>
          </cell>
          <cell r="F345" t="str">
            <v>BORR-ACCRUED INT PYABLE BANKS</v>
          </cell>
        </row>
        <row r="346">
          <cell r="B346" t="str">
            <v>20080620</v>
          </cell>
          <cell r="C346">
            <v>350</v>
          </cell>
          <cell r="D346" t="str">
            <v>IDR</v>
          </cell>
          <cell r="E346" t="str">
            <v>20080620IDR</v>
          </cell>
          <cell r="F346" t="str">
            <v>BORR-ACCRUED INT PYABLE BANKS</v>
          </cell>
        </row>
        <row r="347">
          <cell r="B347" t="str">
            <v>20080620</v>
          </cell>
          <cell r="C347">
            <v>350</v>
          </cell>
          <cell r="D347" t="str">
            <v>JPY</v>
          </cell>
          <cell r="E347" t="str">
            <v>20080620JPY</v>
          </cell>
          <cell r="F347" t="str">
            <v>BORR-ACCRUED INT PYABLE BANKS</v>
          </cell>
        </row>
        <row r="348">
          <cell r="B348" t="str">
            <v>20080620</v>
          </cell>
          <cell r="C348">
            <v>350</v>
          </cell>
          <cell r="D348" t="str">
            <v>USD</v>
          </cell>
          <cell r="E348" t="str">
            <v>20080620USD</v>
          </cell>
          <cell r="F348" t="str">
            <v>BORR-ACCRUED INT PYABLE BANKS</v>
          </cell>
        </row>
        <row r="349">
          <cell r="B349" t="str">
            <v>20081202</v>
          </cell>
          <cell r="C349">
            <v>400</v>
          </cell>
          <cell r="D349" t="str">
            <v>USD</v>
          </cell>
          <cell r="E349" t="str">
            <v>20081202USD</v>
          </cell>
          <cell r="F349" t="str">
            <v>Interest Payable Current Deposit - USD</v>
          </cell>
        </row>
        <row r="350">
          <cell r="B350" t="str">
            <v>20081206</v>
          </cell>
          <cell r="C350">
            <v>400</v>
          </cell>
          <cell r="D350" t="str">
            <v>SGD</v>
          </cell>
          <cell r="E350" t="str">
            <v>20081206SGD</v>
          </cell>
          <cell r="F350" t="str">
            <v>Interest Payable Savings Deposit - SGD</v>
          </cell>
        </row>
        <row r="351">
          <cell r="B351" t="str">
            <v>20081206</v>
          </cell>
          <cell r="C351">
            <v>400</v>
          </cell>
          <cell r="D351" t="str">
            <v>USD</v>
          </cell>
          <cell r="E351" t="str">
            <v>20081206USD</v>
          </cell>
          <cell r="F351" t="str">
            <v>Interest Payable Savings Deposit - USD</v>
          </cell>
        </row>
        <row r="352">
          <cell r="B352" t="str">
            <v>20081207</v>
          </cell>
          <cell r="C352">
            <v>400</v>
          </cell>
          <cell r="D352" t="str">
            <v>AUD</v>
          </cell>
          <cell r="E352" t="str">
            <v>20081207AUD</v>
          </cell>
          <cell r="F352" t="str">
            <v>Interest Payable Term Deposit - AUD</v>
          </cell>
        </row>
        <row r="353">
          <cell r="B353" t="str">
            <v>20081207</v>
          </cell>
          <cell r="C353">
            <v>400</v>
          </cell>
          <cell r="D353" t="str">
            <v>EUR</v>
          </cell>
          <cell r="E353" t="str">
            <v>20081207EUR</v>
          </cell>
          <cell r="F353" t="str">
            <v>Interest Payable Term Deposit - EUR</v>
          </cell>
        </row>
        <row r="354">
          <cell r="B354" t="str">
            <v>20081207</v>
          </cell>
          <cell r="C354">
            <v>400</v>
          </cell>
          <cell r="D354" t="str">
            <v>GBP</v>
          </cell>
          <cell r="E354" t="str">
            <v>20081207GBP</v>
          </cell>
          <cell r="F354" t="str">
            <v>Interest Payable Term Deposit - GBP</v>
          </cell>
        </row>
        <row r="355">
          <cell r="B355" t="str">
            <v>20081207</v>
          </cell>
          <cell r="C355">
            <v>400</v>
          </cell>
          <cell r="D355" t="str">
            <v>IDR</v>
          </cell>
          <cell r="E355" t="str">
            <v>20081207IDR</v>
          </cell>
          <cell r="F355" t="str">
            <v>Interest Payable Term Deposit - IDR</v>
          </cell>
        </row>
        <row r="356">
          <cell r="B356" t="str">
            <v>20081207</v>
          </cell>
          <cell r="C356">
            <v>400</v>
          </cell>
          <cell r="D356" t="str">
            <v>NZD</v>
          </cell>
          <cell r="E356" t="str">
            <v>20081207NZD</v>
          </cell>
          <cell r="F356" t="str">
            <v>Interest Payable Term Deposit - NZD</v>
          </cell>
        </row>
        <row r="357">
          <cell r="B357" t="str">
            <v>20081207</v>
          </cell>
          <cell r="C357">
            <v>400</v>
          </cell>
          <cell r="D357" t="str">
            <v>SGD</v>
          </cell>
          <cell r="E357" t="str">
            <v>20081207SGD</v>
          </cell>
          <cell r="F357" t="str">
            <v>Interest Payable Term Deposit - SGD</v>
          </cell>
        </row>
        <row r="358">
          <cell r="B358" t="str">
            <v>20081207</v>
          </cell>
          <cell r="C358">
            <v>400</v>
          </cell>
          <cell r="D358" t="str">
            <v>USD</v>
          </cell>
          <cell r="E358" t="str">
            <v>20081207USD</v>
          </cell>
          <cell r="F358" t="str">
            <v>Interest Payable Term Deposit - USD</v>
          </cell>
        </row>
        <row r="359">
          <cell r="B359" t="str">
            <v>20081208</v>
          </cell>
          <cell r="C359">
            <v>400</v>
          </cell>
          <cell r="D359" t="str">
            <v>AUD</v>
          </cell>
          <cell r="E359" t="str">
            <v>20081208AUD</v>
          </cell>
          <cell r="F359" t="str">
            <v>Interest Payable Term Deposit - DCD-AUD</v>
          </cell>
        </row>
        <row r="360">
          <cell r="B360" t="str">
            <v>20081208</v>
          </cell>
          <cell r="C360">
            <v>400</v>
          </cell>
          <cell r="D360" t="str">
            <v>CHF</v>
          </cell>
          <cell r="E360" t="str">
            <v>20081208CHF</v>
          </cell>
          <cell r="F360" t="str">
            <v>Interest Payable Term Deposit - DCD-CHF</v>
          </cell>
        </row>
        <row r="361">
          <cell r="B361" t="str">
            <v>20081208</v>
          </cell>
          <cell r="C361">
            <v>400</v>
          </cell>
          <cell r="D361" t="str">
            <v>EUR</v>
          </cell>
          <cell r="E361" t="str">
            <v>20081208EUR</v>
          </cell>
          <cell r="F361" t="str">
            <v>Interest Payable Term Deposit - DCD-EUR</v>
          </cell>
        </row>
        <row r="362">
          <cell r="B362" t="str">
            <v>20081208</v>
          </cell>
          <cell r="C362">
            <v>400</v>
          </cell>
          <cell r="D362" t="str">
            <v>GBP</v>
          </cell>
          <cell r="E362" t="str">
            <v>20081208GBP</v>
          </cell>
          <cell r="F362" t="str">
            <v>Interest Payable Term Deposit - DCD-GBP</v>
          </cell>
        </row>
        <row r="363">
          <cell r="B363" t="str">
            <v>20081208</v>
          </cell>
          <cell r="C363">
            <v>400</v>
          </cell>
          <cell r="D363" t="str">
            <v>NZD</v>
          </cell>
          <cell r="E363" t="str">
            <v>20081208NZD</v>
          </cell>
          <cell r="F363" t="str">
            <v>Interest Payable Term Deposit - DCD-NZD</v>
          </cell>
        </row>
        <row r="364">
          <cell r="B364" t="str">
            <v>20081208</v>
          </cell>
          <cell r="C364">
            <v>400</v>
          </cell>
          <cell r="D364" t="str">
            <v>SGD</v>
          </cell>
          <cell r="E364" t="str">
            <v>20081208SGD</v>
          </cell>
          <cell r="F364" t="str">
            <v>Interest Payable Term Deposit - DCD-SGD</v>
          </cell>
        </row>
        <row r="365">
          <cell r="B365" t="str">
            <v>20081208</v>
          </cell>
          <cell r="C365">
            <v>400</v>
          </cell>
          <cell r="D365" t="str">
            <v>USD</v>
          </cell>
          <cell r="E365" t="str">
            <v>20081208USD</v>
          </cell>
          <cell r="F365" t="str">
            <v>Interest Payable Term Deposit - DCD-USD</v>
          </cell>
        </row>
        <row r="366">
          <cell r="B366" t="str">
            <v>20082403</v>
          </cell>
          <cell r="C366">
            <v>140</v>
          </cell>
          <cell r="D366" t="str">
            <v>IDR</v>
          </cell>
          <cell r="E366" t="str">
            <v>20082403IDR</v>
          </cell>
          <cell r="F366" t="str">
            <v>Discount on Rekap Bond Govt IDR</v>
          </cell>
        </row>
        <row r="367">
          <cell r="B367" t="str">
            <v>20082404</v>
          </cell>
          <cell r="C367">
            <v>140</v>
          </cell>
          <cell r="D367" t="str">
            <v>IDR</v>
          </cell>
          <cell r="E367" t="str">
            <v>20082404IDR</v>
          </cell>
          <cell r="F367" t="str">
            <v>Discount on Corp Bond HTM IDR</v>
          </cell>
        </row>
        <row r="368">
          <cell r="B368" t="str">
            <v>20101602</v>
          </cell>
          <cell r="C368">
            <v>350</v>
          </cell>
          <cell r="D368" t="str">
            <v>AUD</v>
          </cell>
          <cell r="E368" t="str">
            <v>20101602AUD</v>
          </cell>
          <cell r="F368" t="str">
            <v>Import Bill Acceptance Payable - AUD</v>
          </cell>
        </row>
        <row r="369">
          <cell r="B369" t="str">
            <v>20101602</v>
          </cell>
          <cell r="C369">
            <v>350</v>
          </cell>
          <cell r="D369" t="str">
            <v>EUR</v>
          </cell>
          <cell r="E369" t="str">
            <v>20101602EUR</v>
          </cell>
          <cell r="F369" t="str">
            <v>Import Bill Acceptance Payable - EUR</v>
          </cell>
        </row>
        <row r="370">
          <cell r="B370" t="str">
            <v>20101602</v>
          </cell>
          <cell r="C370">
            <v>350</v>
          </cell>
          <cell r="D370" t="str">
            <v>IDR</v>
          </cell>
          <cell r="E370" t="str">
            <v>20101602IDR</v>
          </cell>
          <cell r="F370" t="str">
            <v>Import Bill Acceptance Payable - IDR</v>
          </cell>
        </row>
        <row r="371">
          <cell r="B371" t="str">
            <v>20101602</v>
          </cell>
          <cell r="C371">
            <v>350</v>
          </cell>
          <cell r="D371" t="str">
            <v>JPY</v>
          </cell>
          <cell r="E371" t="str">
            <v>20101602JPY</v>
          </cell>
          <cell r="F371" t="str">
            <v>Import Bill Acceptance Payable - JPY</v>
          </cell>
        </row>
        <row r="372">
          <cell r="B372" t="str">
            <v>20101602</v>
          </cell>
          <cell r="C372">
            <v>350</v>
          </cell>
          <cell r="D372" t="str">
            <v>SGD</v>
          </cell>
          <cell r="E372" t="str">
            <v>20101602SGD</v>
          </cell>
          <cell r="F372" t="str">
            <v>Import Bill Acceptance Payable - SGD</v>
          </cell>
        </row>
        <row r="373">
          <cell r="B373" t="str">
            <v>20101602</v>
          </cell>
          <cell r="C373">
            <v>350</v>
          </cell>
          <cell r="D373" t="str">
            <v>USD</v>
          </cell>
          <cell r="E373" t="str">
            <v>20101602USD</v>
          </cell>
          <cell r="F373" t="str">
            <v>Import Bill Acceptance Payable - USD</v>
          </cell>
        </row>
        <row r="374">
          <cell r="B374" t="str">
            <v>20101701</v>
          </cell>
          <cell r="C374">
            <v>350</v>
          </cell>
          <cell r="D374" t="str">
            <v>IDR</v>
          </cell>
          <cell r="E374" t="str">
            <v>20101701IDR</v>
          </cell>
          <cell r="F374" t="str">
            <v>SKBDN Bill Acceptance Pybl</v>
          </cell>
        </row>
        <row r="375">
          <cell r="B375" t="str">
            <v>20101701</v>
          </cell>
          <cell r="C375">
            <v>350</v>
          </cell>
          <cell r="D375" t="str">
            <v>USD</v>
          </cell>
          <cell r="E375" t="str">
            <v>20101701USD</v>
          </cell>
          <cell r="F375" t="str">
            <v>SKBDN Bill Acceptance Pybl</v>
          </cell>
        </row>
        <row r="376">
          <cell r="B376" t="str">
            <v>20101804</v>
          </cell>
          <cell r="C376">
            <v>400</v>
          </cell>
          <cell r="D376" t="str">
            <v>IDR</v>
          </cell>
          <cell r="E376" t="str">
            <v>20101804IDR</v>
          </cell>
          <cell r="F376" t="str">
            <v>Remittance Payable - IDR</v>
          </cell>
        </row>
        <row r="377">
          <cell r="B377" t="str">
            <v>20101804</v>
          </cell>
          <cell r="C377">
            <v>400</v>
          </cell>
          <cell r="D377" t="str">
            <v>USD</v>
          </cell>
          <cell r="E377" t="str">
            <v>20101804USD</v>
          </cell>
          <cell r="F377" t="str">
            <v>Remittance Payable - USD</v>
          </cell>
        </row>
        <row r="378">
          <cell r="B378" t="str">
            <v>20101803</v>
          </cell>
          <cell r="C378">
            <v>350</v>
          </cell>
          <cell r="D378" t="str">
            <v>SGD</v>
          </cell>
          <cell r="E378" t="str">
            <v>20101803SGD</v>
          </cell>
          <cell r="F378" t="str">
            <v>Demand Draft Payable - Issued  -  SGD</v>
          </cell>
        </row>
        <row r="379">
          <cell r="B379" t="str">
            <v>20101803</v>
          </cell>
          <cell r="C379">
            <v>350</v>
          </cell>
          <cell r="D379" t="str">
            <v>USD</v>
          </cell>
          <cell r="E379" t="str">
            <v>20101803USD</v>
          </cell>
          <cell r="F379" t="str">
            <v>Demand Draft Payable - Issued  -  USD</v>
          </cell>
        </row>
        <row r="380">
          <cell r="B380" t="str">
            <v>20101802</v>
          </cell>
          <cell r="C380">
            <v>350</v>
          </cell>
          <cell r="F380" t="str">
            <v>Demand Draft Payable - Issued</v>
          </cell>
        </row>
        <row r="381">
          <cell r="B381" t="str">
            <v>20101803</v>
          </cell>
          <cell r="C381">
            <v>350</v>
          </cell>
          <cell r="D381" t="str">
            <v>IDR</v>
          </cell>
          <cell r="E381" t="str">
            <v>20101803IDR</v>
          </cell>
          <cell r="F381" t="str">
            <v>Demand Draft Payable - Received  -  IDR</v>
          </cell>
        </row>
        <row r="382">
          <cell r="B382" t="str">
            <v>20101803</v>
          </cell>
          <cell r="C382">
            <v>350</v>
          </cell>
          <cell r="D382" t="str">
            <v>SGD</v>
          </cell>
          <cell r="E382" t="str">
            <v>20101803SGD</v>
          </cell>
          <cell r="F382" t="str">
            <v>Demand Draft Payable - Received  -  SGD</v>
          </cell>
        </row>
        <row r="383">
          <cell r="B383" t="str">
            <v>20101804</v>
          </cell>
          <cell r="C383">
            <v>400</v>
          </cell>
          <cell r="D383" t="str">
            <v>JPY</v>
          </cell>
          <cell r="E383" t="str">
            <v>20101804JPY</v>
          </cell>
          <cell r="F383" t="str">
            <v>Remittance Payable - JPY</v>
          </cell>
        </row>
        <row r="384">
          <cell r="B384" t="str">
            <v>20101804</v>
          </cell>
          <cell r="C384">
            <v>400</v>
          </cell>
          <cell r="D384" t="str">
            <v>SGD</v>
          </cell>
          <cell r="E384" t="str">
            <v>20101804SGD</v>
          </cell>
          <cell r="F384" t="str">
            <v>Remittance Payable - SGD</v>
          </cell>
        </row>
        <row r="385">
          <cell r="B385" t="str">
            <v>20101804</v>
          </cell>
          <cell r="C385">
            <v>400</v>
          </cell>
          <cell r="D385" t="str">
            <v>USD</v>
          </cell>
          <cell r="E385" t="str">
            <v>20101804USD</v>
          </cell>
          <cell r="F385" t="str">
            <v>Remittance Payable - USD</v>
          </cell>
        </row>
        <row r="386">
          <cell r="B386" t="str">
            <v>20101810</v>
          </cell>
          <cell r="C386">
            <v>365</v>
          </cell>
          <cell r="D386" t="str">
            <v>AUD</v>
          </cell>
          <cell r="E386" t="str">
            <v>20101810AUD</v>
          </cell>
          <cell r="F386" t="str">
            <v>Premium Payable - Option - AUD</v>
          </cell>
        </row>
        <row r="387">
          <cell r="B387" t="str">
            <v>20101810</v>
          </cell>
          <cell r="C387">
            <v>365</v>
          </cell>
          <cell r="D387" t="str">
            <v>CHF</v>
          </cell>
          <cell r="E387" t="str">
            <v>20101810CHF</v>
          </cell>
          <cell r="F387" t="str">
            <v>Premium Payable - Option - CHF</v>
          </cell>
        </row>
        <row r="388">
          <cell r="B388" t="str">
            <v>20101810</v>
          </cell>
          <cell r="C388">
            <v>365</v>
          </cell>
          <cell r="D388" t="str">
            <v>EUR</v>
          </cell>
          <cell r="E388" t="str">
            <v>20101810EUR</v>
          </cell>
          <cell r="F388" t="str">
            <v>Premium Payable - Option - EUR</v>
          </cell>
        </row>
        <row r="389">
          <cell r="B389" t="str">
            <v>20101810</v>
          </cell>
          <cell r="C389">
            <v>365</v>
          </cell>
          <cell r="D389" t="str">
            <v>GBP</v>
          </cell>
          <cell r="E389" t="str">
            <v>20101810GBP</v>
          </cell>
          <cell r="F389" t="str">
            <v>Premium Payable - Option - GBP</v>
          </cell>
        </row>
        <row r="390">
          <cell r="B390" t="str">
            <v>20101810</v>
          </cell>
          <cell r="C390">
            <v>365</v>
          </cell>
          <cell r="D390" t="str">
            <v>JPY</v>
          </cell>
          <cell r="E390" t="str">
            <v>20101810JPY</v>
          </cell>
          <cell r="F390" t="str">
            <v>Premium Payable - Option - JPY</v>
          </cell>
        </row>
        <row r="391">
          <cell r="B391" t="str">
            <v>20101810</v>
          </cell>
          <cell r="C391">
            <v>365</v>
          </cell>
          <cell r="D391" t="str">
            <v>SGD</v>
          </cell>
          <cell r="E391" t="str">
            <v>20101810SGD</v>
          </cell>
          <cell r="F391" t="str">
            <v>Premium Payable - Option - SGD</v>
          </cell>
        </row>
        <row r="392">
          <cell r="B392" t="str">
            <v>20101810</v>
          </cell>
          <cell r="C392">
            <v>365</v>
          </cell>
          <cell r="D392" t="str">
            <v>USD</v>
          </cell>
          <cell r="E392" t="str">
            <v>20101810USD</v>
          </cell>
          <cell r="F392" t="str">
            <v>Premium Payable - Option - USD</v>
          </cell>
        </row>
        <row r="393">
          <cell r="B393" t="str">
            <v>20080804</v>
          </cell>
          <cell r="C393">
            <v>365</v>
          </cell>
          <cell r="F393" t="str">
            <v>Int Payable NB Term Borrowings (MM)</v>
          </cell>
        </row>
        <row r="394">
          <cell r="B394" t="str">
            <v>20120202</v>
          </cell>
          <cell r="C394">
            <v>300</v>
          </cell>
          <cell r="D394" t="str">
            <v>EUR</v>
          </cell>
          <cell r="E394" t="str">
            <v>20120202EUR</v>
          </cell>
          <cell r="F394" t="str">
            <v>Current Account Deposit - Corporate - EUR</v>
          </cell>
        </row>
        <row r="395">
          <cell r="B395" t="str">
            <v>20120202</v>
          </cell>
          <cell r="C395">
            <v>300</v>
          </cell>
          <cell r="D395" t="str">
            <v>IDR</v>
          </cell>
          <cell r="E395" t="str">
            <v>20120202IDR</v>
          </cell>
          <cell r="F395" t="str">
            <v>Current Account Deposit - Corporate - IDR</v>
          </cell>
        </row>
        <row r="396">
          <cell r="B396" t="str">
            <v>20120202</v>
          </cell>
          <cell r="C396">
            <v>300</v>
          </cell>
          <cell r="D396" t="str">
            <v>JPY</v>
          </cell>
          <cell r="E396" t="str">
            <v>20120202JPY</v>
          </cell>
          <cell r="F396" t="str">
            <v>Current Account Deposit - Corporate - JPY</v>
          </cell>
        </row>
        <row r="397">
          <cell r="B397" t="str">
            <v>20120202</v>
          </cell>
          <cell r="C397">
            <v>300</v>
          </cell>
          <cell r="D397" t="str">
            <v>SGD</v>
          </cell>
          <cell r="E397" t="str">
            <v>20120202SGD</v>
          </cell>
          <cell r="F397" t="str">
            <v>Current Account Deposit - Corporate - SGD</v>
          </cell>
        </row>
        <row r="398">
          <cell r="B398" t="str">
            <v>20120202</v>
          </cell>
          <cell r="C398">
            <v>300</v>
          </cell>
          <cell r="D398" t="str">
            <v>USD</v>
          </cell>
          <cell r="E398" t="str">
            <v>20120202USD</v>
          </cell>
          <cell r="F398" t="str">
            <v>Current Account Deposit - Corporate - USD</v>
          </cell>
        </row>
        <row r="399">
          <cell r="B399" t="str">
            <v>20120206</v>
          </cell>
          <cell r="C399">
            <v>300</v>
          </cell>
          <cell r="D399" t="str">
            <v>EUR</v>
          </cell>
          <cell r="E399" t="str">
            <v>20120206EUR</v>
          </cell>
          <cell r="F399" t="str">
            <v>Current Account Deposit - Personal - EUR</v>
          </cell>
        </row>
        <row r="400">
          <cell r="B400" t="str">
            <v>20120206</v>
          </cell>
          <cell r="C400">
            <v>300</v>
          </cell>
          <cell r="D400" t="str">
            <v>IDR</v>
          </cell>
          <cell r="E400" t="str">
            <v>20120206IDR</v>
          </cell>
          <cell r="F400" t="str">
            <v>Current Account Deposit - Personal - IDR</v>
          </cell>
        </row>
        <row r="401">
          <cell r="B401" t="str">
            <v>20120206</v>
          </cell>
          <cell r="C401">
            <v>300</v>
          </cell>
          <cell r="D401" t="str">
            <v>JPY</v>
          </cell>
          <cell r="E401" t="str">
            <v>20120206JPY</v>
          </cell>
          <cell r="F401" t="str">
            <v>Current Account Deposit - Personal - JPY</v>
          </cell>
        </row>
        <row r="402">
          <cell r="B402" t="str">
            <v>20120206</v>
          </cell>
          <cell r="C402">
            <v>300</v>
          </cell>
          <cell r="D402" t="str">
            <v>SGD</v>
          </cell>
          <cell r="E402" t="str">
            <v>20120206SGD</v>
          </cell>
          <cell r="F402" t="str">
            <v>Current Account Deposit - Personal - SGD</v>
          </cell>
        </row>
        <row r="403">
          <cell r="B403" t="str">
            <v>20120206</v>
          </cell>
          <cell r="C403">
            <v>300</v>
          </cell>
          <cell r="D403" t="str">
            <v>USD</v>
          </cell>
          <cell r="E403" t="str">
            <v>20120206USD</v>
          </cell>
          <cell r="F403" t="str">
            <v>Current Account Deposit - Personal - USD</v>
          </cell>
        </row>
        <row r="404">
          <cell r="B404" t="str">
            <v>20120402</v>
          </cell>
          <cell r="C404">
            <v>320</v>
          </cell>
          <cell r="D404" t="str">
            <v>IDR</v>
          </cell>
          <cell r="E404" t="str">
            <v>20120402IDR</v>
          </cell>
          <cell r="F404" t="str">
            <v xml:space="preserve">Savings Account Deposit - Personal </v>
          </cell>
        </row>
        <row r="405">
          <cell r="B405" t="str">
            <v>20120501</v>
          </cell>
          <cell r="C405">
            <v>370</v>
          </cell>
          <cell r="D405" t="str">
            <v>USD</v>
          </cell>
          <cell r="E405" t="str">
            <v>20120501USD</v>
          </cell>
          <cell r="F405" t="str">
            <v>Margin Deposit - Documentry Credit</v>
          </cell>
        </row>
        <row r="406">
          <cell r="B406" t="str">
            <v>20120503</v>
          </cell>
          <cell r="C406">
            <v>370</v>
          </cell>
          <cell r="D406" t="str">
            <v>CHF</v>
          </cell>
          <cell r="E406" t="str">
            <v>20120503CHF</v>
          </cell>
          <cell r="F406" t="str">
            <v>Margin Deposit - CHF</v>
          </cell>
        </row>
        <row r="407">
          <cell r="B407" t="str">
            <v>20120503</v>
          </cell>
          <cell r="C407">
            <v>370</v>
          </cell>
          <cell r="D407" t="str">
            <v>EUR</v>
          </cell>
          <cell r="E407" t="str">
            <v>20120503EUR</v>
          </cell>
          <cell r="F407" t="str">
            <v>Margin Deposit - EUR</v>
          </cell>
        </row>
        <row r="408">
          <cell r="B408" t="str">
            <v>20120503</v>
          </cell>
          <cell r="C408">
            <v>370</v>
          </cell>
          <cell r="D408" t="str">
            <v>GBP</v>
          </cell>
          <cell r="E408" t="str">
            <v>20120503GBP</v>
          </cell>
          <cell r="F408" t="str">
            <v>Margin Deposit - GBP</v>
          </cell>
        </row>
        <row r="409">
          <cell r="B409" t="str">
            <v>20120503</v>
          </cell>
          <cell r="C409">
            <v>370</v>
          </cell>
          <cell r="D409" t="str">
            <v>JPY</v>
          </cell>
          <cell r="E409" t="str">
            <v>20120503JPY</v>
          </cell>
          <cell r="F409" t="str">
            <v>Margin Deposit - JPY</v>
          </cell>
        </row>
        <row r="410">
          <cell r="B410" t="str">
            <v>20120503</v>
          </cell>
          <cell r="C410">
            <v>370</v>
          </cell>
          <cell r="D410" t="str">
            <v>USD</v>
          </cell>
          <cell r="E410" t="str">
            <v>20120503USD</v>
          </cell>
          <cell r="F410" t="str">
            <v>Margin Deposit - USD</v>
          </cell>
        </row>
        <row r="411">
          <cell r="B411" t="str">
            <v>20120601</v>
          </cell>
          <cell r="C411">
            <v>330</v>
          </cell>
          <cell r="D411" t="str">
            <v>AUD</v>
          </cell>
          <cell r="E411" t="str">
            <v>20120601AUD</v>
          </cell>
          <cell r="F411" t="str">
            <v>Term Fixed Deposits - AUD</v>
          </cell>
        </row>
        <row r="412">
          <cell r="B412" t="str">
            <v>20120601</v>
          </cell>
          <cell r="C412">
            <v>330</v>
          </cell>
          <cell r="D412" t="str">
            <v>EUR</v>
          </cell>
          <cell r="E412" t="str">
            <v>20120601EUR</v>
          </cell>
          <cell r="F412" t="str">
            <v>Term Fixed Deposits - EUR</v>
          </cell>
        </row>
        <row r="413">
          <cell r="B413" t="str">
            <v>20120601</v>
          </cell>
          <cell r="C413">
            <v>330</v>
          </cell>
          <cell r="D413" t="str">
            <v>GBP</v>
          </cell>
          <cell r="E413" t="str">
            <v>20120601GBP</v>
          </cell>
          <cell r="F413" t="str">
            <v>Term Fixed Deposits - GBP</v>
          </cell>
        </row>
        <row r="414">
          <cell r="B414" t="str">
            <v>20120601</v>
          </cell>
          <cell r="C414">
            <v>330</v>
          </cell>
          <cell r="D414" t="str">
            <v>IDR</v>
          </cell>
          <cell r="E414" t="str">
            <v>20120601IDR</v>
          </cell>
          <cell r="F414" t="str">
            <v>Term Fixed Deposits - IDR</v>
          </cell>
        </row>
        <row r="415">
          <cell r="B415" t="str">
            <v>20120601</v>
          </cell>
          <cell r="C415">
            <v>330</v>
          </cell>
          <cell r="D415" t="str">
            <v>JPY</v>
          </cell>
          <cell r="E415" t="str">
            <v>20120601JPY</v>
          </cell>
          <cell r="F415" t="str">
            <v>Term Fixed Deposits - JPY</v>
          </cell>
        </row>
        <row r="416">
          <cell r="B416" t="str">
            <v>20120601</v>
          </cell>
          <cell r="C416">
            <v>330</v>
          </cell>
          <cell r="D416" t="str">
            <v>SGD</v>
          </cell>
          <cell r="E416" t="str">
            <v>20120601SGD</v>
          </cell>
          <cell r="F416" t="str">
            <v>Term Fixed Deposits - SGD</v>
          </cell>
        </row>
        <row r="417">
          <cell r="B417" t="str">
            <v>20120601</v>
          </cell>
          <cell r="C417">
            <v>330</v>
          </cell>
          <cell r="D417" t="str">
            <v>USD</v>
          </cell>
          <cell r="E417" t="str">
            <v>20120601USD</v>
          </cell>
          <cell r="F417" t="str">
            <v>Term Fixed Deposits - USD</v>
          </cell>
        </row>
        <row r="418">
          <cell r="B418" t="str">
            <v>20120602</v>
          </cell>
          <cell r="C418">
            <v>330</v>
          </cell>
          <cell r="D418" t="str">
            <v>AUD</v>
          </cell>
          <cell r="E418" t="str">
            <v>20120602AUD</v>
          </cell>
          <cell r="F418" t="str">
            <v>Term Fixed Deposits - DCD - AUD</v>
          </cell>
        </row>
        <row r="419">
          <cell r="B419" t="str">
            <v>20120602</v>
          </cell>
          <cell r="C419">
            <v>330</v>
          </cell>
          <cell r="D419" t="str">
            <v>EUR</v>
          </cell>
          <cell r="E419" t="str">
            <v>20120602EUR</v>
          </cell>
          <cell r="F419" t="str">
            <v>Term Fixed Deposits - DCD - EUR</v>
          </cell>
        </row>
        <row r="420">
          <cell r="B420" t="str">
            <v>20120602</v>
          </cell>
          <cell r="C420">
            <v>330</v>
          </cell>
          <cell r="D420" t="str">
            <v>GBP</v>
          </cell>
          <cell r="E420" t="str">
            <v>20120602GBP</v>
          </cell>
          <cell r="F420" t="str">
            <v>Term Fixed Deposits - DCD - GBP</v>
          </cell>
        </row>
        <row r="421">
          <cell r="B421" t="str">
            <v>20120602</v>
          </cell>
          <cell r="C421">
            <v>330</v>
          </cell>
          <cell r="D421" t="str">
            <v>JPY</v>
          </cell>
          <cell r="E421" t="str">
            <v>20120602JPY</v>
          </cell>
          <cell r="F421" t="str">
            <v>Term Fixed Deposits - DCD - JPY</v>
          </cell>
        </row>
        <row r="422">
          <cell r="B422" t="str">
            <v>20120602</v>
          </cell>
          <cell r="C422">
            <v>330</v>
          </cell>
          <cell r="D422" t="str">
            <v>NZD</v>
          </cell>
          <cell r="E422" t="str">
            <v>20120602NZD</v>
          </cell>
          <cell r="F422" t="str">
            <v>Term Fixed Deposits - DCD - NZD</v>
          </cell>
        </row>
        <row r="423">
          <cell r="B423" t="str">
            <v>20120602</v>
          </cell>
          <cell r="C423">
            <v>330</v>
          </cell>
          <cell r="D423" t="str">
            <v>USD</v>
          </cell>
          <cell r="E423" t="str">
            <v>20120602USD</v>
          </cell>
          <cell r="F423" t="str">
            <v>Term Fixed Deposits - DCD - USD</v>
          </cell>
        </row>
        <row r="424">
          <cell r="B424" t="str">
            <v>20120617</v>
          </cell>
          <cell r="C424">
            <v>330</v>
          </cell>
          <cell r="F424" t="str">
            <v>Term Fixed Deposit -PPSD</v>
          </cell>
        </row>
        <row r="425">
          <cell r="B425" t="str">
            <v>20081209</v>
          </cell>
          <cell r="C425">
            <v>400</v>
          </cell>
          <cell r="F425" t="str">
            <v>Interest Payable Term Dep-PPSD</v>
          </cell>
        </row>
        <row r="426">
          <cell r="B426" t="str">
            <v>20141608</v>
          </cell>
          <cell r="C426">
            <v>365</v>
          </cell>
          <cell r="F426" t="str">
            <v>W/H Tax Interest Income PPSD</v>
          </cell>
        </row>
        <row r="427">
          <cell r="B427" t="str">
            <v>20141614</v>
          </cell>
          <cell r="C427">
            <v>365</v>
          </cell>
          <cell r="F427" t="str">
            <v>VAT CBG Product</v>
          </cell>
        </row>
        <row r="428">
          <cell r="B428" t="str">
            <v>20122804</v>
          </cell>
          <cell r="C428">
            <v>400</v>
          </cell>
          <cell r="D428" t="str">
            <v>IDR</v>
          </cell>
          <cell r="E428" t="str">
            <v>20122804IDR</v>
          </cell>
          <cell r="F428" t="str">
            <v>SDB Key Deposits</v>
          </cell>
        </row>
        <row r="429">
          <cell r="B429" t="str">
            <v>20140203</v>
          </cell>
          <cell r="C429">
            <v>140</v>
          </cell>
          <cell r="D429" t="str">
            <v>EUR</v>
          </cell>
          <cell r="E429" t="str">
            <v>20140203EUR</v>
          </cell>
          <cell r="F429" t="str">
            <v>Int Recd in Adv - Bills Purchased-EUR\</v>
          </cell>
        </row>
        <row r="430">
          <cell r="B430" t="str">
            <v>20140203</v>
          </cell>
          <cell r="C430">
            <v>140</v>
          </cell>
          <cell r="D430" t="str">
            <v>USD</v>
          </cell>
          <cell r="E430" t="str">
            <v>20140203USD</v>
          </cell>
          <cell r="F430" t="str">
            <v>Int Recd in Adv - Bills Purchased-usd\</v>
          </cell>
        </row>
        <row r="431">
          <cell r="B431" t="str">
            <v>20140204</v>
          </cell>
          <cell r="C431">
            <v>140</v>
          </cell>
          <cell r="D431" t="str">
            <v>EUR</v>
          </cell>
          <cell r="E431" t="str">
            <v>20140204EUR</v>
          </cell>
          <cell r="F431" t="str">
            <v>Int Recd in Adv - Bills Discountimg-EUR</v>
          </cell>
        </row>
        <row r="432">
          <cell r="B432" t="str">
            <v>20140204</v>
          </cell>
          <cell r="C432">
            <v>140</v>
          </cell>
          <cell r="D432" t="str">
            <v>USD</v>
          </cell>
          <cell r="E432" t="str">
            <v>20140204USD</v>
          </cell>
          <cell r="F432" t="str">
            <v>Int Recd in Adv - Bills Discountimg-usd</v>
          </cell>
        </row>
        <row r="433">
          <cell r="B433" t="str">
            <v>20140208</v>
          </cell>
          <cell r="C433">
            <v>140</v>
          </cell>
          <cell r="D433" t="str">
            <v>USD</v>
          </cell>
          <cell r="E433" t="str">
            <v>20140208USD</v>
          </cell>
          <cell r="F433" t="str">
            <v>Int Recd Adv - D/P FINANCING</v>
          </cell>
        </row>
        <row r="434">
          <cell r="B434" t="str">
            <v>20140209</v>
          </cell>
          <cell r="C434">
            <v>400</v>
          </cell>
          <cell r="D434" t="str">
            <v>USD</v>
          </cell>
          <cell r="E434" t="str">
            <v>20140209USD</v>
          </cell>
          <cell r="F434" t="str">
            <v>Int Recd Adv - Pre Export loan</v>
          </cell>
        </row>
        <row r="435">
          <cell r="B435" t="str">
            <v>20140211</v>
          </cell>
          <cell r="C435">
            <v>120</v>
          </cell>
          <cell r="D435" t="str">
            <v>IDR</v>
          </cell>
          <cell r="E435" t="str">
            <v>20140211IDR</v>
          </cell>
          <cell r="F435" t="str">
            <v>Int Recd in Adv - SBI</v>
          </cell>
        </row>
        <row r="436">
          <cell r="B436" t="str">
            <v>20140212</v>
          </cell>
          <cell r="C436">
            <v>120</v>
          </cell>
          <cell r="D436" t="str">
            <v>IDR</v>
          </cell>
          <cell r="E436" t="str">
            <v>20140212IDR</v>
          </cell>
          <cell r="F436" t="str">
            <v>Int Recd in Adv - Term Placements</v>
          </cell>
        </row>
        <row r="437">
          <cell r="B437" t="str">
            <v>20140213</v>
          </cell>
          <cell r="C437">
            <v>400</v>
          </cell>
          <cell r="D437" t="str">
            <v>IDR</v>
          </cell>
          <cell r="E437" t="str">
            <v>20140213IDR</v>
          </cell>
          <cell r="F437" t="str">
            <v>Int Recd Adv Acct Receivable loan - IDR</v>
          </cell>
        </row>
        <row r="438">
          <cell r="B438" t="str">
            <v>20140213</v>
          </cell>
          <cell r="C438">
            <v>400</v>
          </cell>
          <cell r="D438" t="str">
            <v>USD</v>
          </cell>
          <cell r="E438" t="str">
            <v>20140213USD</v>
          </cell>
          <cell r="F438" t="str">
            <v>Int Recd Adv Acct Receivable loan - USD</v>
          </cell>
        </row>
        <row r="439">
          <cell r="B439" t="str">
            <v>20140214</v>
          </cell>
          <cell r="C439">
            <v>120</v>
          </cell>
          <cell r="D439" t="str">
            <v>IDR</v>
          </cell>
          <cell r="E439" t="str">
            <v>20140214IDR</v>
          </cell>
          <cell r="F439" t="str">
            <v>LOCAL GOVT TRY BILLS-INT REC'D IN ADV -SBI</v>
          </cell>
        </row>
        <row r="440">
          <cell r="B440" t="str">
            <v>20140227</v>
          </cell>
          <cell r="C440">
            <v>120</v>
          </cell>
          <cell r="D440" t="str">
            <v>IDR</v>
          </cell>
          <cell r="E440" t="str">
            <v>20140227IDR</v>
          </cell>
          <cell r="F440" t="str">
            <v>LEND -INTEREST REC'D IN ADV BANKS -Plc BI</v>
          </cell>
        </row>
        <row r="441">
          <cell r="B441" t="str">
            <v>20140402</v>
          </cell>
          <cell r="C441">
            <v>400</v>
          </cell>
          <cell r="D441" t="str">
            <v>IDR</v>
          </cell>
          <cell r="E441" t="str">
            <v>20140402IDR</v>
          </cell>
          <cell r="F441" t="str">
            <v>Guarantee Fee Recd in Advance - IDR</v>
          </cell>
        </row>
        <row r="442">
          <cell r="B442" t="str">
            <v>20140408</v>
          </cell>
          <cell r="C442">
            <v>400</v>
          </cell>
          <cell r="D442" t="str">
            <v>IDR</v>
          </cell>
          <cell r="E442" t="str">
            <v>20140408IDR</v>
          </cell>
          <cell r="F442" t="str">
            <v>Other Fees Recd in Advance - IDR</v>
          </cell>
        </row>
        <row r="443">
          <cell r="B443" t="str">
            <v>20140802</v>
          </cell>
          <cell r="C443">
            <v>400</v>
          </cell>
          <cell r="D443" t="str">
            <v>USD</v>
          </cell>
          <cell r="E443" t="str">
            <v>20140802USD</v>
          </cell>
          <cell r="F443" t="str">
            <v>Provn for Audit Fee - USD</v>
          </cell>
        </row>
        <row r="444">
          <cell r="B444" t="str">
            <v>20140811</v>
          </cell>
          <cell r="C444">
            <v>400</v>
          </cell>
          <cell r="D444" t="str">
            <v>IDR</v>
          </cell>
          <cell r="E444" t="str">
            <v>20140811IDR</v>
          </cell>
          <cell r="F444" t="str">
            <v>Accrued Charges - IDR</v>
          </cell>
        </row>
        <row r="445">
          <cell r="B445" t="str">
            <v>20140811</v>
          </cell>
          <cell r="C445">
            <v>400</v>
          </cell>
          <cell r="D445" t="str">
            <v>USD</v>
          </cell>
          <cell r="E445" t="str">
            <v>20140811USD</v>
          </cell>
          <cell r="F445" t="str">
            <v>Accrued Charges - USD</v>
          </cell>
        </row>
        <row r="446">
          <cell r="B446" t="str">
            <v>20140812</v>
          </cell>
          <cell r="C446">
            <v>400</v>
          </cell>
          <cell r="D446" t="str">
            <v>IDR</v>
          </cell>
          <cell r="E446" t="str">
            <v>20140812IDR</v>
          </cell>
          <cell r="F446" t="str">
            <v>Accrued Commission paid - IDR</v>
          </cell>
        </row>
        <row r="447">
          <cell r="B447" t="str">
            <v>20140812</v>
          </cell>
          <cell r="C447">
            <v>400</v>
          </cell>
          <cell r="D447" t="str">
            <v>USD</v>
          </cell>
          <cell r="E447" t="str">
            <v>20140812USD</v>
          </cell>
          <cell r="F447" t="str">
            <v>Accrued Commission paid - USD</v>
          </cell>
        </row>
        <row r="448">
          <cell r="B448" t="str">
            <v>20141004</v>
          </cell>
          <cell r="C448">
            <v>400</v>
          </cell>
          <cell r="D448" t="str">
            <v>IDR</v>
          </cell>
          <cell r="E448" t="str">
            <v>20141004IDR</v>
          </cell>
          <cell r="F448" t="str">
            <v>Provn for Bonus-IDR</v>
          </cell>
        </row>
        <row r="449">
          <cell r="B449" t="str">
            <v>20141008</v>
          </cell>
          <cell r="C449">
            <v>400</v>
          </cell>
          <cell r="D449" t="str">
            <v>IDR</v>
          </cell>
          <cell r="E449" t="str">
            <v>20141008IDR</v>
          </cell>
          <cell r="F449" t="str">
            <v>Provn for unemployment severance pay - IDR</v>
          </cell>
        </row>
        <row r="450">
          <cell r="B450" t="str">
            <v>20141602</v>
          </cell>
          <cell r="C450">
            <v>400</v>
          </cell>
          <cell r="D450" t="str">
            <v>IDR</v>
          </cell>
          <cell r="E450" t="str">
            <v>20141602IDR</v>
          </cell>
          <cell r="F450" t="str">
            <v>Prov for Corporate Tax - IDR</v>
          </cell>
        </row>
        <row r="451">
          <cell r="B451" t="str">
            <v>20141606</v>
          </cell>
          <cell r="C451">
            <v>365</v>
          </cell>
          <cell r="D451" t="str">
            <v>AUD</v>
          </cell>
          <cell r="E451" t="str">
            <v>20141606AUD</v>
          </cell>
          <cell r="F451" t="str">
            <v>Witholding Tax for Interest Income - AUD</v>
          </cell>
        </row>
        <row r="452">
          <cell r="B452" t="str">
            <v>20141606</v>
          </cell>
          <cell r="C452">
            <v>365</v>
          </cell>
          <cell r="D452" t="str">
            <v>CHF</v>
          </cell>
          <cell r="E452" t="str">
            <v>20141606CHF</v>
          </cell>
          <cell r="F452" t="str">
            <v>Witholding Tax for Interest Income - CHF</v>
          </cell>
        </row>
        <row r="453">
          <cell r="B453" t="str">
            <v>20141606</v>
          </cell>
          <cell r="C453">
            <v>365</v>
          </cell>
          <cell r="D453" t="str">
            <v>EUR</v>
          </cell>
          <cell r="E453" t="str">
            <v>20141606EUR</v>
          </cell>
          <cell r="F453" t="str">
            <v>Witholding Tax for Interest Income - EUR</v>
          </cell>
        </row>
        <row r="454">
          <cell r="B454" t="str">
            <v>20141606</v>
          </cell>
          <cell r="C454">
            <v>365</v>
          </cell>
          <cell r="D454" t="str">
            <v>GBP</v>
          </cell>
          <cell r="E454" t="str">
            <v>20141606GBP</v>
          </cell>
          <cell r="F454" t="str">
            <v>Witholding Tax for Interest Income - GBP</v>
          </cell>
        </row>
        <row r="455">
          <cell r="B455" t="str">
            <v>20141606</v>
          </cell>
          <cell r="C455">
            <v>365</v>
          </cell>
          <cell r="D455" t="str">
            <v>HKD</v>
          </cell>
          <cell r="E455" t="str">
            <v>20141606HKD</v>
          </cell>
          <cell r="F455" t="str">
            <v>Witholding Tax for Interest Income - HKD</v>
          </cell>
        </row>
        <row r="456">
          <cell r="B456" t="str">
            <v>20141606</v>
          </cell>
          <cell r="C456">
            <v>365</v>
          </cell>
          <cell r="D456" t="str">
            <v>IDR</v>
          </cell>
          <cell r="E456" t="str">
            <v>20141606IDR</v>
          </cell>
          <cell r="F456" t="str">
            <v>Witholding Tax for Interest Income - IDR</v>
          </cell>
        </row>
        <row r="457">
          <cell r="B457" t="str">
            <v>20141606</v>
          </cell>
          <cell r="C457">
            <v>365</v>
          </cell>
          <cell r="D457" t="str">
            <v>JPY</v>
          </cell>
          <cell r="E457" t="str">
            <v>20141606JPY</v>
          </cell>
          <cell r="F457" t="str">
            <v>Witholding Tax for Interest Income - JPY</v>
          </cell>
        </row>
        <row r="458">
          <cell r="B458" t="str">
            <v>20141606</v>
          </cell>
          <cell r="C458">
            <v>365</v>
          </cell>
          <cell r="D458" t="str">
            <v>NZD</v>
          </cell>
          <cell r="E458" t="str">
            <v>20141606NZD</v>
          </cell>
          <cell r="F458" t="str">
            <v>Witholding Tax for Interest Income - NZD</v>
          </cell>
        </row>
        <row r="459">
          <cell r="B459" t="str">
            <v>20141606</v>
          </cell>
          <cell r="C459">
            <v>365</v>
          </cell>
          <cell r="D459" t="str">
            <v>SGD</v>
          </cell>
          <cell r="E459" t="str">
            <v>20141606SGD</v>
          </cell>
          <cell r="F459" t="str">
            <v>Witholding Tax for Interest Income - SGD</v>
          </cell>
        </row>
        <row r="460">
          <cell r="B460" t="str">
            <v>20141606</v>
          </cell>
          <cell r="C460">
            <v>365</v>
          </cell>
          <cell r="D460" t="str">
            <v>THB</v>
          </cell>
          <cell r="E460" t="str">
            <v>20141606THB</v>
          </cell>
          <cell r="F460" t="str">
            <v>Witholding Tax for Interest Income - THB</v>
          </cell>
        </row>
        <row r="461">
          <cell r="B461" t="str">
            <v>20141606</v>
          </cell>
          <cell r="C461">
            <v>365</v>
          </cell>
          <cell r="D461" t="str">
            <v>USD</v>
          </cell>
          <cell r="E461" t="str">
            <v>20141606USD</v>
          </cell>
          <cell r="F461" t="str">
            <v>Witholding Tax for Interest Income - USD</v>
          </cell>
        </row>
        <row r="462">
          <cell r="B462" t="str">
            <v>20141607</v>
          </cell>
          <cell r="C462">
            <v>365</v>
          </cell>
          <cell r="D462" t="str">
            <v>AUD</v>
          </cell>
          <cell r="E462" t="str">
            <v>20141607AUD</v>
          </cell>
          <cell r="F462" t="str">
            <v>W/H Tax Interest Income Sttl Dept - AUD</v>
          </cell>
        </row>
        <row r="463">
          <cell r="B463" t="str">
            <v>20141607</v>
          </cell>
          <cell r="C463">
            <v>365</v>
          </cell>
          <cell r="D463" t="str">
            <v>IDR</v>
          </cell>
          <cell r="E463" t="str">
            <v>20141607IDR</v>
          </cell>
          <cell r="F463" t="str">
            <v>W/H Tax Interest Income Sttl Dept - IDR</v>
          </cell>
        </row>
        <row r="464">
          <cell r="B464" t="str">
            <v>20141607</v>
          </cell>
          <cell r="C464">
            <v>365</v>
          </cell>
          <cell r="D464" t="str">
            <v>JPY</v>
          </cell>
          <cell r="E464" t="str">
            <v>20141607JPY</v>
          </cell>
          <cell r="F464" t="str">
            <v>W/H Tax Interest Income Sttl Dept - JPY</v>
          </cell>
        </row>
        <row r="465">
          <cell r="B465" t="str">
            <v>20141607</v>
          </cell>
          <cell r="C465">
            <v>365</v>
          </cell>
          <cell r="D465" t="str">
            <v>THB</v>
          </cell>
          <cell r="E465" t="str">
            <v>20141607THB</v>
          </cell>
          <cell r="F465" t="str">
            <v>W/H Tax Interest Income Sttl Dept - THB</v>
          </cell>
        </row>
        <row r="466">
          <cell r="B466" t="str">
            <v>20141607</v>
          </cell>
          <cell r="C466">
            <v>365</v>
          </cell>
          <cell r="D466" t="str">
            <v>USD</v>
          </cell>
          <cell r="E466" t="str">
            <v>20141607USD</v>
          </cell>
          <cell r="F466" t="str">
            <v>W/H Tax Interest Income Sttl Dept - USD</v>
          </cell>
        </row>
        <row r="467">
          <cell r="B467" t="str">
            <v>20141609</v>
          </cell>
          <cell r="C467">
            <v>365</v>
          </cell>
          <cell r="D467" t="str">
            <v>IDR</v>
          </cell>
          <cell r="E467" t="str">
            <v>20141609IDR</v>
          </cell>
          <cell r="F467" t="str">
            <v>Value Added Tax</v>
          </cell>
        </row>
        <row r="468">
          <cell r="B468" t="str">
            <v>20141610</v>
          </cell>
          <cell r="C468">
            <v>365</v>
          </cell>
          <cell r="D468" t="str">
            <v>IDR</v>
          </cell>
          <cell r="E468" t="str">
            <v>20141610IDR</v>
          </cell>
          <cell r="F468" t="str">
            <v>Other Tax Payable</v>
          </cell>
        </row>
        <row r="469">
          <cell r="B469" t="str">
            <v>20141611</v>
          </cell>
          <cell r="C469">
            <v>365</v>
          </cell>
          <cell r="D469" t="str">
            <v>IDR</v>
          </cell>
          <cell r="E469" t="str">
            <v>20141611IDR</v>
          </cell>
          <cell r="F469" t="str">
            <v xml:space="preserve">W/H Tax Interest Income Branch </v>
          </cell>
        </row>
        <row r="470">
          <cell r="B470" t="str">
            <v>20141612</v>
          </cell>
          <cell r="C470">
            <v>365</v>
          </cell>
          <cell r="D470" t="str">
            <v>IDR</v>
          </cell>
          <cell r="E470" t="str">
            <v>20141612IDR</v>
          </cell>
          <cell r="F470" t="str">
            <v>W/H Tax Interest Income Sttl Lcy</v>
          </cell>
        </row>
        <row r="471">
          <cell r="B471" t="str">
            <v>20142230</v>
          </cell>
          <cell r="C471">
            <v>365</v>
          </cell>
          <cell r="F471" t="str">
            <v>Sundry Redemption Bancassurance</v>
          </cell>
        </row>
        <row r="472">
          <cell r="B472" t="str">
            <v>20142231</v>
          </cell>
          <cell r="C472">
            <v>365</v>
          </cell>
          <cell r="F472" t="str">
            <v>Sundry Redemption Unit Trust</v>
          </cell>
        </row>
        <row r="473">
          <cell r="B473" t="str">
            <v>20142232</v>
          </cell>
          <cell r="C473">
            <v>365</v>
          </cell>
          <cell r="F473" t="str">
            <v>Sundry Bancassurance Fee</v>
          </cell>
        </row>
        <row r="474">
          <cell r="B474" t="str">
            <v>20142233</v>
          </cell>
          <cell r="C474">
            <v>365</v>
          </cell>
          <cell r="F474" t="str">
            <v>Sundry Unit Trust Fee</v>
          </cell>
        </row>
        <row r="476">
          <cell r="B476" t="str">
            <v>20142001</v>
          </cell>
          <cell r="C476">
            <v>365</v>
          </cell>
          <cell r="D476" t="str">
            <v>IDR</v>
          </cell>
          <cell r="E476" t="str">
            <v>20142001IDR</v>
          </cell>
          <cell r="F476" t="str">
            <v>Jamsostek Payable Account</v>
          </cell>
          <cell r="G476" t="str">
            <v>400/230</v>
          </cell>
        </row>
        <row r="477">
          <cell r="B477" t="str">
            <v>20142004</v>
          </cell>
          <cell r="C477">
            <v>400</v>
          </cell>
          <cell r="D477" t="str">
            <v>EUR</v>
          </cell>
          <cell r="E477" t="str">
            <v>20142004EUR</v>
          </cell>
          <cell r="F477" t="str">
            <v>Stampduty  Payables - EUR</v>
          </cell>
        </row>
        <row r="478">
          <cell r="B478" t="str">
            <v>20142004</v>
          </cell>
          <cell r="C478">
            <v>230</v>
          </cell>
          <cell r="D478" t="str">
            <v>IDR</v>
          </cell>
          <cell r="E478" t="str">
            <v>20142004IDR</v>
          </cell>
          <cell r="F478" t="str">
            <v>Stampduty Payables - IDR</v>
          </cell>
          <cell r="G478" t="str">
            <v>400/230</v>
          </cell>
        </row>
        <row r="479">
          <cell r="B479" t="str">
            <v>20142004</v>
          </cell>
          <cell r="C479">
            <v>400</v>
          </cell>
          <cell r="D479" t="str">
            <v>JPY</v>
          </cell>
          <cell r="E479" t="str">
            <v>20142004JPY</v>
          </cell>
          <cell r="F479" t="str">
            <v>Stampduty  Payables - JPY</v>
          </cell>
        </row>
        <row r="480">
          <cell r="B480" t="str">
            <v>20142004</v>
          </cell>
          <cell r="C480">
            <v>400</v>
          </cell>
          <cell r="D480" t="str">
            <v>SGD</v>
          </cell>
          <cell r="E480" t="str">
            <v>20142004SGD</v>
          </cell>
          <cell r="F480" t="str">
            <v>Stampduty Payables - SGD</v>
          </cell>
        </row>
        <row r="481">
          <cell r="B481" t="str">
            <v>20142004</v>
          </cell>
          <cell r="C481">
            <v>400</v>
          </cell>
          <cell r="D481" t="str">
            <v>USD</v>
          </cell>
          <cell r="E481" t="str">
            <v>20142004USD</v>
          </cell>
          <cell r="F481" t="str">
            <v>Stampduty Payables - USD</v>
          </cell>
        </row>
        <row r="482">
          <cell r="B482" t="str">
            <v>20142006</v>
          </cell>
          <cell r="C482">
            <v>230</v>
          </cell>
          <cell r="D482" t="str">
            <v>IDR</v>
          </cell>
          <cell r="E482" t="str">
            <v>20142006IDR</v>
          </cell>
          <cell r="F482" t="str">
            <v>Stampduty Payables - Lcy IDR</v>
          </cell>
          <cell r="G482" t="str">
            <v>400/230</v>
          </cell>
        </row>
        <row r="483">
          <cell r="B483" t="str">
            <v>20142007</v>
          </cell>
          <cell r="C483">
            <v>400</v>
          </cell>
          <cell r="D483" t="str">
            <v>IDR</v>
          </cell>
          <cell r="E483" t="str">
            <v>20142007IDR</v>
          </cell>
          <cell r="F483" t="str">
            <v>Unclaimed Balance</v>
          </cell>
        </row>
        <row r="484">
          <cell r="B484" t="str">
            <v>20142007</v>
          </cell>
          <cell r="C484">
            <v>400</v>
          </cell>
          <cell r="D484" t="str">
            <v>SGD</v>
          </cell>
          <cell r="E484" t="str">
            <v>20142007SGD</v>
          </cell>
          <cell r="F484" t="str">
            <v>Unclaimed Balance</v>
          </cell>
        </row>
        <row r="485">
          <cell r="B485" t="str">
            <v>20142007</v>
          </cell>
          <cell r="C485">
            <v>400</v>
          </cell>
          <cell r="D485" t="str">
            <v>USD</v>
          </cell>
          <cell r="E485" t="str">
            <v>20142007USD</v>
          </cell>
          <cell r="F485" t="str">
            <v>Unclaimed Balance</v>
          </cell>
        </row>
        <row r="486">
          <cell r="B486" t="str">
            <v>20142204</v>
          </cell>
          <cell r="C486" t="str">
            <v>223/393</v>
          </cell>
          <cell r="D486" t="str">
            <v>AUD</v>
          </cell>
          <cell r="E486" t="str">
            <v>20142204AUD</v>
          </cell>
          <cell r="F486" t="str">
            <v>Interbook Account - AUD</v>
          </cell>
        </row>
        <row r="487">
          <cell r="B487" t="str">
            <v>20142204</v>
          </cell>
          <cell r="C487" t="str">
            <v>223/393</v>
          </cell>
          <cell r="D487" t="str">
            <v>EUR</v>
          </cell>
          <cell r="E487" t="str">
            <v>20142204EUR</v>
          </cell>
          <cell r="F487" t="str">
            <v>Interbook Account - EUR</v>
          </cell>
        </row>
        <row r="488">
          <cell r="B488" t="str">
            <v>20142204</v>
          </cell>
          <cell r="C488" t="str">
            <v>223/393</v>
          </cell>
          <cell r="D488" t="str">
            <v>GBP</v>
          </cell>
          <cell r="E488" t="str">
            <v>20142204GBP</v>
          </cell>
          <cell r="F488" t="str">
            <v>Interbook Account - GBP</v>
          </cell>
        </row>
        <row r="489">
          <cell r="B489" t="str">
            <v>20142204</v>
          </cell>
          <cell r="C489" t="str">
            <v>223/393</v>
          </cell>
          <cell r="D489" t="str">
            <v>HKD</v>
          </cell>
          <cell r="E489" t="str">
            <v>20142204HKD</v>
          </cell>
          <cell r="F489" t="str">
            <v>Interbook Account - HKD</v>
          </cell>
        </row>
        <row r="490">
          <cell r="B490" t="str">
            <v>20142204</v>
          </cell>
          <cell r="C490" t="str">
            <v>223/393</v>
          </cell>
          <cell r="D490" t="str">
            <v>IDR</v>
          </cell>
          <cell r="E490" t="str">
            <v>20142204IDR</v>
          </cell>
          <cell r="F490" t="str">
            <v>Interbook Account - IDR</v>
          </cell>
        </row>
        <row r="491">
          <cell r="B491" t="str">
            <v>20142204</v>
          </cell>
          <cell r="C491" t="str">
            <v>223/393</v>
          </cell>
          <cell r="D491" t="str">
            <v>JPY</v>
          </cell>
          <cell r="E491" t="str">
            <v>20142204JPY</v>
          </cell>
          <cell r="F491" t="str">
            <v>Interbook Account - JPY</v>
          </cell>
        </row>
        <row r="492">
          <cell r="B492" t="str">
            <v>20142204</v>
          </cell>
          <cell r="C492" t="str">
            <v>223/393</v>
          </cell>
          <cell r="D492" t="str">
            <v>SGD</v>
          </cell>
          <cell r="E492" t="str">
            <v>20142204SGD</v>
          </cell>
          <cell r="F492" t="str">
            <v>Interbook Account - SGD</v>
          </cell>
        </row>
        <row r="493">
          <cell r="B493" t="str">
            <v>20142204</v>
          </cell>
          <cell r="C493" t="str">
            <v>223/393</v>
          </cell>
          <cell r="D493" t="str">
            <v>THB</v>
          </cell>
          <cell r="E493" t="str">
            <v>20142204THB</v>
          </cell>
          <cell r="F493" t="str">
            <v>Interbook Account - THB</v>
          </cell>
        </row>
        <row r="494">
          <cell r="B494" t="str">
            <v>20142204</v>
          </cell>
          <cell r="C494" t="str">
            <v>223/393</v>
          </cell>
          <cell r="D494" t="str">
            <v>USD</v>
          </cell>
          <cell r="E494" t="str">
            <v>20142204USD</v>
          </cell>
          <cell r="F494" t="str">
            <v>Interbook Account - USD</v>
          </cell>
        </row>
        <row r="495">
          <cell r="B495" t="str">
            <v>20142205</v>
          </cell>
          <cell r="C495" t="str">
            <v>223/393</v>
          </cell>
          <cell r="D495" t="str">
            <v>IDR</v>
          </cell>
          <cell r="E495" t="str">
            <v>20142205IDR</v>
          </cell>
          <cell r="F495" t="str">
            <v>Interbook Capital</v>
          </cell>
        </row>
        <row r="496">
          <cell r="B496" t="str">
            <v>20142206</v>
          </cell>
          <cell r="C496">
            <v>365</v>
          </cell>
          <cell r="D496" t="str">
            <v>IDR</v>
          </cell>
          <cell r="E496" t="str">
            <v>20142206IDR</v>
          </cell>
          <cell r="F496" t="str">
            <v>Clearing Account - IDR</v>
          </cell>
        </row>
        <row r="497">
          <cell r="B497" t="str">
            <v>20142209</v>
          </cell>
          <cell r="C497">
            <v>365</v>
          </cell>
          <cell r="D497" t="str">
            <v>AUD</v>
          </cell>
          <cell r="E497" t="str">
            <v>20142209AUD</v>
          </cell>
          <cell r="F497" t="str">
            <v>Loan Sundry Account - AUD</v>
          </cell>
        </row>
        <row r="498">
          <cell r="B498" t="str">
            <v>20142209</v>
          </cell>
          <cell r="C498">
            <v>365</v>
          </cell>
          <cell r="D498" t="str">
            <v>EUR</v>
          </cell>
          <cell r="E498" t="str">
            <v>20142209EUR</v>
          </cell>
          <cell r="F498" t="str">
            <v>Loan Sundry Account - EUR</v>
          </cell>
        </row>
        <row r="499">
          <cell r="B499" t="str">
            <v>20142209</v>
          </cell>
          <cell r="C499">
            <v>365</v>
          </cell>
          <cell r="D499" t="str">
            <v>GBP</v>
          </cell>
          <cell r="E499" t="str">
            <v>20142209GBP</v>
          </cell>
          <cell r="F499" t="str">
            <v>Loan Sundry Account - GBP</v>
          </cell>
        </row>
        <row r="500">
          <cell r="B500" t="str">
            <v>20142209</v>
          </cell>
          <cell r="C500">
            <v>365</v>
          </cell>
          <cell r="D500" t="str">
            <v>HKD</v>
          </cell>
          <cell r="E500" t="str">
            <v>20142209HKD</v>
          </cell>
          <cell r="F500" t="str">
            <v>Loan Sundry Account - HKD</v>
          </cell>
        </row>
        <row r="501">
          <cell r="B501" t="str">
            <v>20142209</v>
          </cell>
          <cell r="C501">
            <v>365</v>
          </cell>
          <cell r="D501" t="str">
            <v>IDR</v>
          </cell>
          <cell r="E501" t="str">
            <v>20142209IDR</v>
          </cell>
          <cell r="F501" t="str">
            <v>Loan Sundry Account - IDR</v>
          </cell>
        </row>
        <row r="502">
          <cell r="B502" t="str">
            <v>20142209</v>
          </cell>
          <cell r="C502">
            <v>365</v>
          </cell>
          <cell r="D502" t="str">
            <v>JPY</v>
          </cell>
          <cell r="E502" t="str">
            <v>20142209JPY</v>
          </cell>
          <cell r="F502" t="str">
            <v>Loan Sundry Account - JPY</v>
          </cell>
        </row>
        <row r="503">
          <cell r="B503" t="str">
            <v>20142209</v>
          </cell>
          <cell r="C503">
            <v>365</v>
          </cell>
          <cell r="D503" t="str">
            <v>SGD</v>
          </cell>
          <cell r="E503" t="str">
            <v>20142209SGD</v>
          </cell>
          <cell r="F503" t="str">
            <v>Loan Sundry Account - SGD</v>
          </cell>
        </row>
        <row r="504">
          <cell r="B504" t="str">
            <v>20142209</v>
          </cell>
          <cell r="C504">
            <v>365</v>
          </cell>
          <cell r="D504" t="str">
            <v>THB</v>
          </cell>
          <cell r="E504" t="str">
            <v>20142209THB</v>
          </cell>
          <cell r="F504" t="str">
            <v>Loan Sundry Account - THB</v>
          </cell>
        </row>
        <row r="505">
          <cell r="B505" t="str">
            <v>20142209</v>
          </cell>
          <cell r="C505">
            <v>365</v>
          </cell>
          <cell r="D505" t="str">
            <v>USD</v>
          </cell>
          <cell r="E505" t="str">
            <v>20142209USD</v>
          </cell>
          <cell r="F505" t="str">
            <v>Loan Sundry Account - USD</v>
          </cell>
        </row>
        <row r="506">
          <cell r="B506" t="str">
            <v>20142210</v>
          </cell>
          <cell r="C506">
            <v>365</v>
          </cell>
          <cell r="D506" t="str">
            <v>IDR</v>
          </cell>
          <cell r="E506" t="str">
            <v>20142210IDR</v>
          </cell>
          <cell r="F506" t="str">
            <v>SUSPENSE A/C MUREX - Harus ( 0 )</v>
          </cell>
        </row>
        <row r="507">
          <cell r="B507" t="str">
            <v>20142210</v>
          </cell>
          <cell r="C507">
            <v>365</v>
          </cell>
          <cell r="D507" t="str">
            <v>GBP</v>
          </cell>
          <cell r="E507" t="str">
            <v>20142210GBP</v>
          </cell>
          <cell r="F507" t="str">
            <v>SUSPENSE A/C MUREX - Harus ( 0 )</v>
          </cell>
        </row>
        <row r="508">
          <cell r="B508" t="str">
            <v>20142211</v>
          </cell>
          <cell r="C508">
            <v>365</v>
          </cell>
          <cell r="D508" t="str">
            <v>IDR</v>
          </cell>
          <cell r="E508" t="str">
            <v>20142211IDR</v>
          </cell>
          <cell r="F508" t="str">
            <v>PS BI REC Sundry Account</v>
          </cell>
        </row>
        <row r="509">
          <cell r="B509" t="str">
            <v>20142212</v>
          </cell>
          <cell r="C509">
            <v>140</v>
          </cell>
          <cell r="D509" t="str">
            <v>IDR</v>
          </cell>
          <cell r="E509" t="str">
            <v>20142212IDR</v>
          </cell>
          <cell r="F509" t="str">
            <v xml:space="preserve">MUREX CLEARING A/C - Harus (0) </v>
          </cell>
        </row>
        <row r="510">
          <cell r="B510" t="str">
            <v>20142212</v>
          </cell>
          <cell r="C510">
            <v>140</v>
          </cell>
          <cell r="D510" t="str">
            <v>JPY</v>
          </cell>
          <cell r="E510" t="str">
            <v>20142212JPY</v>
          </cell>
          <cell r="F510" t="str">
            <v xml:space="preserve">MUREX CLEARING A/C - Harus (0) </v>
          </cell>
        </row>
        <row r="511">
          <cell r="B511" t="str">
            <v>20142212</v>
          </cell>
          <cell r="C511">
            <v>140</v>
          </cell>
          <cell r="D511" t="str">
            <v>USD</v>
          </cell>
          <cell r="E511" t="str">
            <v>20142212USD</v>
          </cell>
          <cell r="F511" t="str">
            <v xml:space="preserve">MUREX CLEARING A/C - Harus (0) </v>
          </cell>
        </row>
        <row r="512">
          <cell r="B512" t="str">
            <v>20142213</v>
          </cell>
          <cell r="C512">
            <v>365</v>
          </cell>
          <cell r="D512" t="str">
            <v>AUD</v>
          </cell>
          <cell r="E512" t="str">
            <v>20142213AUD</v>
          </cell>
          <cell r="F512" t="str">
            <v>Teller Sundry Account - AUD</v>
          </cell>
        </row>
        <row r="513">
          <cell r="B513" t="str">
            <v>20142213</v>
          </cell>
          <cell r="C513">
            <v>365</v>
          </cell>
          <cell r="D513" t="str">
            <v>EUR</v>
          </cell>
          <cell r="E513" t="str">
            <v>20142213EUR</v>
          </cell>
          <cell r="F513" t="str">
            <v>Teller Sundry Account - EUR</v>
          </cell>
        </row>
        <row r="514">
          <cell r="B514" t="str">
            <v>20142213</v>
          </cell>
          <cell r="C514">
            <v>365</v>
          </cell>
          <cell r="D514" t="str">
            <v>GBP</v>
          </cell>
          <cell r="E514" t="str">
            <v>20142213GBP</v>
          </cell>
          <cell r="F514" t="str">
            <v>Teller Sundry Account - GBP</v>
          </cell>
        </row>
        <row r="515">
          <cell r="B515" t="str">
            <v>20142213</v>
          </cell>
          <cell r="C515">
            <v>365</v>
          </cell>
          <cell r="D515" t="str">
            <v>HKD</v>
          </cell>
          <cell r="E515" t="str">
            <v>20142213HKD</v>
          </cell>
          <cell r="F515" t="str">
            <v>Teller Sundry Account - HKD</v>
          </cell>
        </row>
        <row r="516">
          <cell r="B516" t="str">
            <v>20142213</v>
          </cell>
          <cell r="C516">
            <v>365</v>
          </cell>
          <cell r="D516" t="str">
            <v>IDR</v>
          </cell>
          <cell r="E516" t="str">
            <v>20142213IDR</v>
          </cell>
          <cell r="F516" t="str">
            <v>Teller Sundry Account - IDR</v>
          </cell>
        </row>
        <row r="517">
          <cell r="B517" t="str">
            <v>20142213</v>
          </cell>
          <cell r="C517">
            <v>365</v>
          </cell>
          <cell r="D517" t="str">
            <v>JPY</v>
          </cell>
          <cell r="E517" t="str">
            <v>20142213JPY</v>
          </cell>
          <cell r="F517" t="str">
            <v>Teller Sundry Account - JPY</v>
          </cell>
        </row>
        <row r="518">
          <cell r="B518" t="str">
            <v>20142213</v>
          </cell>
          <cell r="C518">
            <v>365</v>
          </cell>
          <cell r="D518" t="str">
            <v>SGD</v>
          </cell>
          <cell r="E518" t="str">
            <v>20142213SGD</v>
          </cell>
          <cell r="F518" t="str">
            <v>Teller Sundry Account - SGD</v>
          </cell>
        </row>
        <row r="519">
          <cell r="B519" t="str">
            <v>20142213</v>
          </cell>
          <cell r="C519">
            <v>365</v>
          </cell>
          <cell r="D519" t="str">
            <v>THB</v>
          </cell>
          <cell r="E519" t="str">
            <v>20142213THB</v>
          </cell>
          <cell r="F519" t="str">
            <v>Teller Sundry Account - THB</v>
          </cell>
        </row>
        <row r="520">
          <cell r="B520" t="str">
            <v>20142213</v>
          </cell>
          <cell r="C520">
            <v>365</v>
          </cell>
          <cell r="D520" t="str">
            <v>USD</v>
          </cell>
          <cell r="E520" t="str">
            <v>20142213USD</v>
          </cell>
          <cell r="F520" t="str">
            <v>Teller Sundry Account - USD</v>
          </cell>
        </row>
        <row r="521">
          <cell r="B521" t="str">
            <v>20142214</v>
          </cell>
          <cell r="C521">
            <v>365</v>
          </cell>
          <cell r="D521" t="str">
            <v>AUD</v>
          </cell>
          <cell r="E521" t="str">
            <v>20142214AUD</v>
          </cell>
          <cell r="F521" t="str">
            <v>Fixed Deposit Sundry Account - AUD</v>
          </cell>
        </row>
        <row r="522">
          <cell r="B522" t="str">
            <v>20142214</v>
          </cell>
          <cell r="C522">
            <v>365</v>
          </cell>
          <cell r="D522" t="str">
            <v>CHF</v>
          </cell>
          <cell r="E522" t="str">
            <v>20142214CHF</v>
          </cell>
          <cell r="F522" t="str">
            <v>Fixed Deposit Sundry Account - CHF</v>
          </cell>
        </row>
        <row r="523">
          <cell r="B523" t="str">
            <v>20142214</v>
          </cell>
          <cell r="C523">
            <v>365</v>
          </cell>
          <cell r="D523" t="str">
            <v>EUR</v>
          </cell>
          <cell r="E523" t="str">
            <v>20142214EUR</v>
          </cell>
          <cell r="F523" t="str">
            <v>Fixed Deposit Sundry Account - EUR</v>
          </cell>
        </row>
        <row r="524">
          <cell r="B524" t="str">
            <v>20142214</v>
          </cell>
          <cell r="C524">
            <v>365</v>
          </cell>
          <cell r="D524" t="str">
            <v>GBP</v>
          </cell>
          <cell r="E524" t="str">
            <v>20142214GBP</v>
          </cell>
          <cell r="F524" t="str">
            <v>Fixed Deposit Sundry Account - GBP</v>
          </cell>
        </row>
        <row r="525">
          <cell r="B525" t="str">
            <v>20142214</v>
          </cell>
          <cell r="C525">
            <v>365</v>
          </cell>
          <cell r="D525" t="str">
            <v>IDR</v>
          </cell>
          <cell r="E525" t="str">
            <v>20142214IDR</v>
          </cell>
          <cell r="F525" t="str">
            <v>Fixed Deposit Sundry Account - IDR</v>
          </cell>
        </row>
        <row r="526">
          <cell r="B526" t="str">
            <v>20142214</v>
          </cell>
          <cell r="C526">
            <v>365</v>
          </cell>
          <cell r="D526" t="str">
            <v>JPY</v>
          </cell>
          <cell r="E526" t="str">
            <v>20142214JPY</v>
          </cell>
          <cell r="F526" t="str">
            <v>Fixed Deposit Sundry Account - JPY</v>
          </cell>
        </row>
        <row r="527">
          <cell r="B527" t="str">
            <v>20142214</v>
          </cell>
          <cell r="C527">
            <v>365</v>
          </cell>
          <cell r="D527" t="str">
            <v>SGD</v>
          </cell>
          <cell r="E527" t="str">
            <v>20142214SGD</v>
          </cell>
          <cell r="F527" t="str">
            <v>Fixed Deposit Sundry Account - SGD</v>
          </cell>
        </row>
        <row r="528">
          <cell r="B528" t="str">
            <v>20142214</v>
          </cell>
          <cell r="C528">
            <v>365</v>
          </cell>
          <cell r="D528" t="str">
            <v>USD</v>
          </cell>
          <cell r="E528" t="str">
            <v>20142214USD</v>
          </cell>
          <cell r="F528" t="str">
            <v>Fixed Deposit Sundry Account - USD</v>
          </cell>
        </row>
        <row r="529">
          <cell r="B529" t="str">
            <v>20142215</v>
          </cell>
          <cell r="C529">
            <v>365</v>
          </cell>
          <cell r="D529" t="str">
            <v>AUD</v>
          </cell>
          <cell r="E529" t="str">
            <v>20142215AUD</v>
          </cell>
          <cell r="F529" t="str">
            <v>Fund Transfer Sundry Account - AUD</v>
          </cell>
        </row>
        <row r="530">
          <cell r="B530" t="str">
            <v>20142215</v>
          </cell>
          <cell r="C530">
            <v>365</v>
          </cell>
          <cell r="D530" t="str">
            <v>EUR</v>
          </cell>
          <cell r="E530" t="str">
            <v>20142215EUR</v>
          </cell>
          <cell r="F530" t="str">
            <v>Fund Transfer Sundry Account - EUR</v>
          </cell>
        </row>
        <row r="531">
          <cell r="B531" t="str">
            <v>20142215</v>
          </cell>
          <cell r="C531">
            <v>365</v>
          </cell>
          <cell r="D531" t="str">
            <v>GBP</v>
          </cell>
          <cell r="E531" t="str">
            <v>20142215GBP</v>
          </cell>
          <cell r="F531" t="str">
            <v>Fund Transfer Sundry Account - GBP</v>
          </cell>
        </row>
        <row r="532">
          <cell r="B532" t="str">
            <v>20142215</v>
          </cell>
          <cell r="C532">
            <v>365</v>
          </cell>
          <cell r="D532" t="str">
            <v>HKD</v>
          </cell>
          <cell r="E532" t="str">
            <v>20142215HKD</v>
          </cell>
          <cell r="F532" t="str">
            <v>Fund Transfer Sundry Account - HKD</v>
          </cell>
        </row>
        <row r="533">
          <cell r="B533" t="str">
            <v>20142215</v>
          </cell>
          <cell r="C533">
            <v>365</v>
          </cell>
          <cell r="D533" t="str">
            <v>IDR</v>
          </cell>
          <cell r="E533" t="str">
            <v>20142215IDR</v>
          </cell>
          <cell r="F533" t="str">
            <v>Fund Transfer Sundry Account - IDR</v>
          </cell>
        </row>
        <row r="534">
          <cell r="B534" t="str">
            <v>20142215</v>
          </cell>
          <cell r="C534">
            <v>365</v>
          </cell>
          <cell r="D534" t="str">
            <v>JPY</v>
          </cell>
          <cell r="E534" t="str">
            <v>20142215JPY</v>
          </cell>
          <cell r="F534" t="str">
            <v>Fund Transfer Sundry Account - JPY</v>
          </cell>
        </row>
        <row r="535">
          <cell r="B535" t="str">
            <v>20142215</v>
          </cell>
          <cell r="C535">
            <v>365</v>
          </cell>
          <cell r="D535" t="str">
            <v>SGD</v>
          </cell>
          <cell r="E535" t="str">
            <v>20142215SGD</v>
          </cell>
          <cell r="F535" t="str">
            <v>Fund Transfer Sundry Account - SGD</v>
          </cell>
        </row>
        <row r="536">
          <cell r="B536" t="str">
            <v>20142215</v>
          </cell>
          <cell r="C536">
            <v>365</v>
          </cell>
          <cell r="D536" t="str">
            <v>USD</v>
          </cell>
          <cell r="E536" t="str">
            <v>20142215USD</v>
          </cell>
          <cell r="F536" t="str">
            <v>Fund Transfer Sundry Account - USD</v>
          </cell>
        </row>
        <row r="537">
          <cell r="B537" t="str">
            <v>20142216</v>
          </cell>
          <cell r="C537">
            <v>365</v>
          </cell>
          <cell r="D537" t="str">
            <v>IDR</v>
          </cell>
          <cell r="E537" t="str">
            <v>20142216IDR</v>
          </cell>
          <cell r="F537" t="str">
            <v>Finance Sundry account - IDR</v>
          </cell>
        </row>
        <row r="538">
          <cell r="B538" t="str">
            <v>20142216</v>
          </cell>
          <cell r="C538">
            <v>365</v>
          </cell>
          <cell r="D538" t="str">
            <v>JPY</v>
          </cell>
          <cell r="E538" t="str">
            <v>20142216JPY</v>
          </cell>
          <cell r="F538" t="str">
            <v>Finance Sundry account - JPY</v>
          </cell>
        </row>
        <row r="539">
          <cell r="B539" t="str">
            <v>20142216</v>
          </cell>
          <cell r="C539">
            <v>365</v>
          </cell>
          <cell r="D539" t="str">
            <v>SGD</v>
          </cell>
          <cell r="E539" t="str">
            <v>20142216SGD</v>
          </cell>
          <cell r="F539" t="str">
            <v>Finance Sundry account - SGD</v>
          </cell>
        </row>
        <row r="540">
          <cell r="B540" t="str">
            <v>20142216</v>
          </cell>
          <cell r="C540">
            <v>365</v>
          </cell>
          <cell r="D540" t="str">
            <v>USD</v>
          </cell>
          <cell r="E540" t="str">
            <v>20142216USD</v>
          </cell>
          <cell r="F540" t="str">
            <v>Finance Sundry account - USD</v>
          </cell>
        </row>
        <row r="541">
          <cell r="B541" t="str">
            <v>20142217</v>
          </cell>
          <cell r="C541">
            <v>365</v>
          </cell>
          <cell r="D541" t="str">
            <v>AUD</v>
          </cell>
          <cell r="E541" t="str">
            <v>20142217AUD</v>
          </cell>
          <cell r="F541" t="str">
            <v>Settlement Sundry Account - AUD</v>
          </cell>
        </row>
        <row r="542">
          <cell r="B542" t="str">
            <v>20142217</v>
          </cell>
          <cell r="C542">
            <v>365</v>
          </cell>
          <cell r="D542" t="str">
            <v>SGD</v>
          </cell>
          <cell r="E542" t="str">
            <v>20142217SGD</v>
          </cell>
          <cell r="F542" t="str">
            <v>Settlement Sundry Account - SGD</v>
          </cell>
        </row>
        <row r="543">
          <cell r="B543" t="str">
            <v>20142217</v>
          </cell>
          <cell r="C543">
            <v>365</v>
          </cell>
          <cell r="D543" t="str">
            <v>IDR</v>
          </cell>
          <cell r="E543" t="str">
            <v>20142217IDR</v>
          </cell>
          <cell r="F543" t="str">
            <v>Settlement Sundry Account - IDR</v>
          </cell>
        </row>
        <row r="544">
          <cell r="B544" t="str">
            <v>20142217</v>
          </cell>
          <cell r="C544">
            <v>365</v>
          </cell>
          <cell r="D544" t="str">
            <v>USD</v>
          </cell>
          <cell r="E544" t="str">
            <v>20142217USD</v>
          </cell>
          <cell r="F544" t="str">
            <v>Settlement Sundry Account - USD</v>
          </cell>
        </row>
        <row r="545">
          <cell r="B545" t="str">
            <v>20142218</v>
          </cell>
          <cell r="C545">
            <v>365</v>
          </cell>
          <cell r="D545" t="str">
            <v>IDR</v>
          </cell>
          <cell r="E545" t="str">
            <v>20142218IDR</v>
          </cell>
          <cell r="F545" t="str">
            <v>Trade Services Sundry Account -IDR</v>
          </cell>
        </row>
        <row r="546">
          <cell r="B546" t="str">
            <v>20142218</v>
          </cell>
          <cell r="C546">
            <v>365</v>
          </cell>
          <cell r="D546" t="str">
            <v>SGD</v>
          </cell>
          <cell r="E546" t="str">
            <v>20142218SGD</v>
          </cell>
          <cell r="F546" t="str">
            <v>Trade Services Sundry Account -SGD</v>
          </cell>
        </row>
        <row r="547">
          <cell r="B547" t="str">
            <v>20142219</v>
          </cell>
          <cell r="C547">
            <v>365</v>
          </cell>
          <cell r="D547" t="str">
            <v>IDR</v>
          </cell>
          <cell r="E547" t="str">
            <v>20142219IDR</v>
          </cell>
          <cell r="F547" t="str">
            <v>Other Sundry Account  - IDR</v>
          </cell>
        </row>
        <row r="548">
          <cell r="B548" t="str">
            <v>20142219</v>
          </cell>
          <cell r="C548" t="str">
            <v>365/230</v>
          </cell>
          <cell r="D548" t="str">
            <v>USD</v>
          </cell>
          <cell r="E548" t="str">
            <v>20142219USD</v>
          </cell>
          <cell r="F548" t="str">
            <v>Other Sundry Account  - USD</v>
          </cell>
        </row>
        <row r="549">
          <cell r="B549" t="str">
            <v>20142301</v>
          </cell>
          <cell r="C549">
            <v>365</v>
          </cell>
          <cell r="D549" t="str">
            <v>AUD</v>
          </cell>
          <cell r="E549" t="str">
            <v>20142301AUD</v>
          </cell>
          <cell r="F549" t="str">
            <v>SIMPLE OPTION -PYBL ACC</v>
          </cell>
          <cell r="G549">
            <v>365</v>
          </cell>
        </row>
        <row r="550">
          <cell r="B550" t="str">
            <v>20142301</v>
          </cell>
          <cell r="C550">
            <v>365</v>
          </cell>
          <cell r="D550" t="str">
            <v>EUR</v>
          </cell>
          <cell r="E550" t="str">
            <v>20142301EUR</v>
          </cell>
          <cell r="F550" t="str">
            <v>SIMPLE OPTION -PYBL ACC</v>
          </cell>
          <cell r="G550">
            <v>365</v>
          </cell>
        </row>
        <row r="551">
          <cell r="B551" t="str">
            <v>20142301</v>
          </cell>
          <cell r="C551">
            <v>365</v>
          </cell>
          <cell r="D551" t="str">
            <v>USD</v>
          </cell>
          <cell r="E551" t="str">
            <v>20142301USD</v>
          </cell>
          <cell r="F551" t="str">
            <v>SIMPLE OPTION -PYBL ACC</v>
          </cell>
          <cell r="G551">
            <v>365</v>
          </cell>
        </row>
        <row r="552">
          <cell r="B552" t="str">
            <v>20142303</v>
          </cell>
          <cell r="C552">
            <v>365</v>
          </cell>
          <cell r="D552" t="str">
            <v>AUD</v>
          </cell>
          <cell r="E552" t="str">
            <v>20142303AUD</v>
          </cell>
          <cell r="F552" t="str">
            <v>SIMPLE OPTION -PYBL ACC</v>
          </cell>
          <cell r="G552">
            <v>365</v>
          </cell>
        </row>
        <row r="553">
          <cell r="B553" t="str">
            <v>20142303</v>
          </cell>
          <cell r="C553">
            <v>365</v>
          </cell>
          <cell r="D553" t="str">
            <v>EUR</v>
          </cell>
          <cell r="E553" t="str">
            <v>20142303EUR</v>
          </cell>
          <cell r="F553" t="str">
            <v>SIMPLE OPTION -PYBL ACC</v>
          </cell>
          <cell r="G553">
            <v>365</v>
          </cell>
        </row>
        <row r="554">
          <cell r="B554" t="str">
            <v>20142303</v>
          </cell>
          <cell r="C554">
            <v>365</v>
          </cell>
          <cell r="D554" t="str">
            <v>NZD</v>
          </cell>
          <cell r="E554" t="str">
            <v>20142303NZD</v>
          </cell>
          <cell r="F554" t="str">
            <v>SIMPLE OPTION -PYBL ACC</v>
          </cell>
          <cell r="G554">
            <v>365</v>
          </cell>
        </row>
        <row r="555">
          <cell r="B555" t="str">
            <v>20142303</v>
          </cell>
          <cell r="C555">
            <v>365</v>
          </cell>
          <cell r="D555" t="str">
            <v>USD</v>
          </cell>
          <cell r="E555" t="str">
            <v>20142303USD</v>
          </cell>
          <cell r="F555" t="str">
            <v>SIMPLE OPTION -PYBL ACC</v>
          </cell>
          <cell r="G555">
            <v>365</v>
          </cell>
        </row>
        <row r="556">
          <cell r="B556" t="str">
            <v>20142302</v>
          </cell>
          <cell r="C556">
            <v>350</v>
          </cell>
          <cell r="F556" t="str">
            <v>SIMPLE OPTION - PAYABLE ACC</v>
          </cell>
          <cell r="G556">
            <v>350</v>
          </cell>
        </row>
        <row r="557">
          <cell r="B557" t="str">
            <v>20142308</v>
          </cell>
          <cell r="C557">
            <v>350</v>
          </cell>
          <cell r="F557" t="str">
            <v>TOUCH REBATE-ACC PAYABLE</v>
          </cell>
          <cell r="G557">
            <v>350</v>
          </cell>
        </row>
        <row r="558">
          <cell r="B558" t="str">
            <v>20170302</v>
          </cell>
          <cell r="C558">
            <v>400</v>
          </cell>
          <cell r="D558" t="str">
            <v>IDR</v>
          </cell>
          <cell r="E558" t="str">
            <v>20170302IDR</v>
          </cell>
          <cell r="F558" t="str">
            <v>Bid Offer Reserves</v>
          </cell>
        </row>
        <row r="559">
          <cell r="B559" t="str">
            <v>20170303</v>
          </cell>
          <cell r="C559">
            <v>400</v>
          </cell>
          <cell r="D559" t="str">
            <v>IDR</v>
          </cell>
          <cell r="E559" t="str">
            <v>20170303IDR</v>
          </cell>
          <cell r="F559" t="str">
            <v xml:space="preserve">Liquidity Reserves </v>
          </cell>
        </row>
        <row r="560">
          <cell r="B560" t="str">
            <v>20170304</v>
          </cell>
          <cell r="C560">
            <v>400</v>
          </cell>
          <cell r="D560" t="str">
            <v>IDR</v>
          </cell>
          <cell r="E560" t="str">
            <v>20170304IDR</v>
          </cell>
          <cell r="F560" t="str">
            <v xml:space="preserve">Bond Liquidity Reserves B/S </v>
          </cell>
        </row>
        <row r="561">
          <cell r="B561" t="str">
            <v>30101012</v>
          </cell>
          <cell r="C561">
            <v>421</v>
          </cell>
          <cell r="D561" t="str">
            <v>IDR</v>
          </cell>
          <cell r="E561" t="str">
            <v>30101012IDR</v>
          </cell>
          <cell r="F561" t="str">
            <v>Paid up Capital</v>
          </cell>
        </row>
        <row r="562">
          <cell r="B562" t="str">
            <v>30101026</v>
          </cell>
          <cell r="C562">
            <v>461</v>
          </cell>
          <cell r="D562" t="str">
            <v>IDR</v>
          </cell>
          <cell r="E562" t="str">
            <v>30101026IDR</v>
          </cell>
          <cell r="F562" t="str">
            <v>Retained Earnings</v>
          </cell>
          <cell r="G562" t="str">
            <v>461/462</v>
          </cell>
        </row>
        <row r="563">
          <cell r="B563" t="str">
            <v>30101030</v>
          </cell>
          <cell r="C563">
            <v>461</v>
          </cell>
          <cell r="D563" t="str">
            <v>IDR</v>
          </cell>
          <cell r="E563" t="str">
            <v>30101030IDR</v>
          </cell>
          <cell r="F563" t="str">
            <v>Profit and Loss Acc B/F</v>
          </cell>
          <cell r="G563" t="str">
            <v>461/462</v>
          </cell>
        </row>
        <row r="564">
          <cell r="B564" t="str">
            <v>30102012</v>
          </cell>
          <cell r="C564">
            <v>439</v>
          </cell>
          <cell r="D564" t="str">
            <v>IDR</v>
          </cell>
          <cell r="E564" t="str">
            <v>30102012IDR</v>
          </cell>
          <cell r="F564" t="str">
            <v>CORP BONDS - PL (MTM)</v>
          </cell>
          <cell r="G564" t="str">
            <v>438/439</v>
          </cell>
        </row>
        <row r="565">
          <cell r="B565" t="str">
            <v>30102017</v>
          </cell>
          <cell r="C565">
            <v>439</v>
          </cell>
          <cell r="D565" t="str">
            <v>IDR</v>
          </cell>
          <cell r="E565" t="str">
            <v>30102017IDR</v>
          </cell>
          <cell r="F565" t="str">
            <v>LOCAL GOVT BONDS - PL (MTM)</v>
          </cell>
          <cell r="G565" t="str">
            <v>438/439</v>
          </cell>
        </row>
        <row r="566">
          <cell r="B566" t="str">
            <v>30102017</v>
          </cell>
          <cell r="C566">
            <v>439</v>
          </cell>
          <cell r="D566" t="str">
            <v>USD</v>
          </cell>
          <cell r="E566" t="str">
            <v>30102017USD</v>
          </cell>
          <cell r="F566" t="str">
            <v>LOCAL GOVT BONDS - PL (MTM)</v>
          </cell>
          <cell r="G566" t="str">
            <v>438/439</v>
          </cell>
        </row>
        <row r="567">
          <cell r="B567" t="str">
            <v>30102018</v>
          </cell>
          <cell r="C567">
            <v>439</v>
          </cell>
          <cell r="D567" t="str">
            <v>IDR</v>
          </cell>
          <cell r="E567" t="str">
            <v>30102018IDR</v>
          </cell>
          <cell r="F567" t="str">
            <v>LOCAL GOVT TRY BILLS -PL (MTM)</v>
          </cell>
          <cell r="G567" t="str">
            <v>438/439</v>
          </cell>
        </row>
        <row r="568">
          <cell r="B568" t="str">
            <v>30102020</v>
          </cell>
          <cell r="C568">
            <v>439</v>
          </cell>
          <cell r="E568" t="str">
            <v>30102020</v>
          </cell>
          <cell r="F568" t="str">
            <v>CORP BOND MTM PRICE (AFS)</v>
          </cell>
        </row>
        <row r="569">
          <cell r="B569" t="str">
            <v xml:space="preserve"> </v>
          </cell>
          <cell r="F569" t="str">
            <v>Total Liabilities</v>
          </cell>
        </row>
        <row r="572">
          <cell r="B572" t="str">
            <v>10020615</v>
          </cell>
          <cell r="C572">
            <v>130</v>
          </cell>
          <cell r="F572" t="str">
            <v>Bank International Indonesia</v>
          </cell>
        </row>
        <row r="573">
          <cell r="B573" t="str">
            <v>10141609</v>
          </cell>
          <cell r="C573">
            <v>170</v>
          </cell>
          <cell r="F573" t="str">
            <v>IBC Sight Financing</v>
          </cell>
        </row>
        <row r="574">
          <cell r="B574" t="str">
            <v>10220644</v>
          </cell>
          <cell r="C574">
            <v>230</v>
          </cell>
          <cell r="F574" t="str">
            <v>Int receiveble IBC sight financing</v>
          </cell>
        </row>
        <row r="575">
          <cell r="B575" t="str">
            <v>10223302</v>
          </cell>
          <cell r="C575">
            <v>230</v>
          </cell>
          <cell r="F575" t="str">
            <v>Prepaid Interest on SBI Repurchase</v>
          </cell>
        </row>
        <row r="576">
          <cell r="B576" t="str">
            <v>10223303</v>
          </cell>
          <cell r="C576">
            <v>230</v>
          </cell>
          <cell r="F576" t="str">
            <v>Prepaid Vouchers</v>
          </cell>
        </row>
        <row r="577">
          <cell r="B577" t="str">
            <v>10223304</v>
          </cell>
          <cell r="C577">
            <v>230</v>
          </cell>
          <cell r="F577" t="str">
            <v>Prepayment Pending Orig Inv</v>
          </cell>
        </row>
        <row r="578">
          <cell r="B578" t="str">
            <v>10223601</v>
          </cell>
          <cell r="C578">
            <v>230</v>
          </cell>
          <cell r="F578" t="str">
            <v>Travel Advance</v>
          </cell>
        </row>
        <row r="579">
          <cell r="B579" t="str">
            <v>10223605</v>
          </cell>
          <cell r="C579">
            <v>230</v>
          </cell>
          <cell r="F579" t="str">
            <v>Deferred Tax Assets</v>
          </cell>
        </row>
        <row r="580">
          <cell r="B580" t="str">
            <v>20060205</v>
          </cell>
          <cell r="C580">
            <v>340</v>
          </cell>
          <cell r="F580" t="str">
            <v>Central Bank Borrowings Govt</v>
          </cell>
        </row>
        <row r="581">
          <cell r="B581" t="str">
            <v>20081613</v>
          </cell>
          <cell r="C581">
            <v>400</v>
          </cell>
          <cell r="F581" t="str">
            <v>LOCAL GOVT BONDS SHORT SALE - ACC INT PAYABLE</v>
          </cell>
        </row>
        <row r="582">
          <cell r="B582" t="str">
            <v>20141617</v>
          </cell>
          <cell r="C582">
            <v>365</v>
          </cell>
          <cell r="F582" t="str">
            <v>Finance Withholding tax art 23</v>
          </cell>
        </row>
        <row r="583">
          <cell r="B583" t="str">
            <v>20141619</v>
          </cell>
          <cell r="C583">
            <v>365</v>
          </cell>
          <cell r="F583" t="str">
            <v>Finance Art 4  Rental Constructions</v>
          </cell>
        </row>
        <row r="584">
          <cell r="B584" t="str">
            <v>20142308</v>
          </cell>
          <cell r="C584">
            <v>365</v>
          </cell>
          <cell r="F584" t="str">
            <v>TOUCH REBATE-ACC PAYABLE</v>
          </cell>
        </row>
        <row r="585">
          <cell r="B585" t="str">
            <v>20180202</v>
          </cell>
          <cell r="C585">
            <v>216</v>
          </cell>
          <cell r="F585" t="str">
            <v>Provn for Depn Office Equip</v>
          </cell>
        </row>
        <row r="586">
          <cell r="B586" t="str">
            <v>20180202</v>
          </cell>
          <cell r="C586">
            <v>216</v>
          </cell>
          <cell r="D586" t="str">
            <v>IDR</v>
          </cell>
          <cell r="F586" t="str">
            <v>Provn for Depn Office Equip</v>
          </cell>
        </row>
        <row r="587">
          <cell r="B587" t="str">
            <v>20180202</v>
          </cell>
          <cell r="C587">
            <v>216</v>
          </cell>
          <cell r="D587" t="str">
            <v>IDR</v>
          </cell>
          <cell r="F587" t="str">
            <v>Provn for Depn Office Equip</v>
          </cell>
        </row>
        <row r="588">
          <cell r="B588" t="str">
            <v>20180202</v>
          </cell>
          <cell r="C588">
            <v>216</v>
          </cell>
          <cell r="D588" t="str">
            <v>IDR</v>
          </cell>
          <cell r="F588" t="str">
            <v>Provn for Depn Office Equip</v>
          </cell>
        </row>
        <row r="589">
          <cell r="B589" t="str">
            <v>20180202</v>
          </cell>
          <cell r="C589">
            <v>216</v>
          </cell>
          <cell r="D589" t="str">
            <v>IDR</v>
          </cell>
          <cell r="F589" t="str">
            <v>Provn for Depn Office Equip</v>
          </cell>
        </row>
        <row r="590">
          <cell r="B590" t="str">
            <v>20180202</v>
          </cell>
          <cell r="C590">
            <v>216</v>
          </cell>
          <cell r="D590" t="str">
            <v>IDR</v>
          </cell>
          <cell r="F590" t="str">
            <v>Provn for Depn Office Equip</v>
          </cell>
        </row>
        <row r="591">
          <cell r="B591" t="str">
            <v>20180202</v>
          </cell>
          <cell r="C591">
            <v>216</v>
          </cell>
          <cell r="D591" t="str">
            <v>IDR</v>
          </cell>
          <cell r="F591" t="str">
            <v>Provn for Depn Office Equip</v>
          </cell>
        </row>
        <row r="592">
          <cell r="B592" t="str">
            <v>20180202</v>
          </cell>
          <cell r="C592">
            <v>216</v>
          </cell>
          <cell r="D592" t="str">
            <v>IDR</v>
          </cell>
          <cell r="F592" t="str">
            <v>Provn for Depn Office Equip</v>
          </cell>
        </row>
        <row r="593">
          <cell r="B593" t="str">
            <v>20060205</v>
          </cell>
          <cell r="C593">
            <v>120</v>
          </cell>
          <cell r="D593" t="str">
            <v>IDR</v>
          </cell>
          <cell r="F593" t="str">
            <v>Central Bank Borrowings Govt</v>
          </cell>
        </row>
        <row r="594">
          <cell r="B594" t="str">
            <v>20081613</v>
          </cell>
          <cell r="C594">
            <v>140</v>
          </cell>
          <cell r="D594" t="str">
            <v>IDR</v>
          </cell>
          <cell r="F594" t="str">
            <v>LOCAL GOVT BONDS SHORT SALE - ACC INT PAYABLE</v>
          </cell>
        </row>
        <row r="596">
          <cell r="B596" t="str">
            <v>10081103</v>
          </cell>
          <cell r="C596">
            <v>120</v>
          </cell>
          <cell r="D596" t="str">
            <v>IDR</v>
          </cell>
          <cell r="F596" t="str">
            <v>LEND-PRINCIPAL CENTRAL BANK</v>
          </cell>
        </row>
        <row r="597">
          <cell r="B597" t="str">
            <v>10081103</v>
          </cell>
          <cell r="C597">
            <v>120</v>
          </cell>
          <cell r="D597" t="str">
            <v>IDR</v>
          </cell>
          <cell r="F597" t="str">
            <v>LEND-PRINCIPAL CENTRAL BANK</v>
          </cell>
        </row>
        <row r="598">
          <cell r="B598" t="str">
            <v>10140106</v>
          </cell>
          <cell r="C598">
            <v>170</v>
          </cell>
          <cell r="D598" t="str">
            <v>IDR</v>
          </cell>
          <cell r="F598" t="str">
            <v>VostroAccount Overdraft Interbranch</v>
          </cell>
        </row>
        <row r="599">
          <cell r="B599" t="str">
            <v>10223409</v>
          </cell>
          <cell r="C599">
            <v>230</v>
          </cell>
          <cell r="D599" t="str">
            <v>IDR</v>
          </cell>
          <cell r="F599" t="str">
            <v>Stamp Duty in stock Finacle</v>
          </cell>
        </row>
        <row r="600">
          <cell r="B600" t="str">
            <v>10606105</v>
          </cell>
          <cell r="C600">
            <v>140</v>
          </cell>
          <cell r="D600" t="str">
            <v>USD</v>
          </cell>
          <cell r="F600" t="str">
            <v xml:space="preserve"> CORP BOND MTM PRICE (FTS)</v>
          </cell>
        </row>
        <row r="601">
          <cell r="B601" t="str">
            <v>10606105</v>
          </cell>
          <cell r="C601">
            <v>140</v>
          </cell>
          <cell r="D601" t="str">
            <v>USD</v>
          </cell>
          <cell r="F601" t="str">
            <v xml:space="preserve"> CORP BOND MTM PRICE (FTS)</v>
          </cell>
        </row>
        <row r="602">
          <cell r="B602" t="str">
            <v>10606804</v>
          </cell>
          <cell r="C602">
            <v>140</v>
          </cell>
          <cell r="D602" t="str">
            <v>IDR</v>
          </cell>
          <cell r="F602" t="str">
            <v>Local Govt MTM Price B/S (Trading)</v>
          </cell>
        </row>
        <row r="603">
          <cell r="B603" t="str">
            <v>10606804</v>
          </cell>
          <cell r="C603">
            <v>140</v>
          </cell>
          <cell r="D603" t="str">
            <v>USD</v>
          </cell>
          <cell r="F603" t="str">
            <v>Local Govt MTM Price B/S (Trading)</v>
          </cell>
        </row>
        <row r="604">
          <cell r="B604" t="str">
            <v>10606804</v>
          </cell>
          <cell r="C604">
            <v>140</v>
          </cell>
          <cell r="D604" t="str">
            <v>USD</v>
          </cell>
          <cell r="F604" t="str">
            <v>Local Govt MTM Price B/S (Trading)</v>
          </cell>
        </row>
        <row r="605">
          <cell r="B605" t="str">
            <v>10606805</v>
          </cell>
          <cell r="C605">
            <v>400</v>
          </cell>
          <cell r="D605" t="str">
            <v>IDR</v>
          </cell>
          <cell r="F605" t="str">
            <v>Local Govt MTM bid Offer (Trading)</v>
          </cell>
        </row>
        <row r="606">
          <cell r="B606" t="str">
            <v>10606806</v>
          </cell>
          <cell r="C606">
            <v>400</v>
          </cell>
          <cell r="D606" t="str">
            <v>IDR</v>
          </cell>
          <cell r="F606" t="str">
            <v>Local Govt MTM Liquidity (Trading)</v>
          </cell>
        </row>
        <row r="607">
          <cell r="B607" t="str">
            <v>10607216</v>
          </cell>
          <cell r="C607">
            <v>140</v>
          </cell>
          <cell r="D607" t="str">
            <v>IDR</v>
          </cell>
          <cell r="F607" t="str">
            <v>BD REPO LCL GVT UNREALD LOSS BK</v>
          </cell>
        </row>
        <row r="608">
          <cell r="B608" t="str">
            <v>10701104</v>
          </cell>
          <cell r="D608" t="str">
            <v>IDR</v>
          </cell>
          <cell r="F608" t="str">
            <v>FX SWAPS - INTERNAL UPL</v>
          </cell>
        </row>
        <row r="609">
          <cell r="B609" t="str">
            <v>10701104</v>
          </cell>
          <cell r="D609" t="str">
            <v>IDR</v>
          </cell>
          <cell r="F609" t="str">
            <v>FX SWAPS - INTERNAL UPL</v>
          </cell>
        </row>
        <row r="610">
          <cell r="B610" t="str">
            <v>10701104</v>
          </cell>
          <cell r="D610" t="str">
            <v>JPY</v>
          </cell>
          <cell r="F610" t="str">
            <v>FX SWAPS - INTERNAL UPL</v>
          </cell>
        </row>
        <row r="611">
          <cell r="B611" t="str">
            <v>10701104</v>
          </cell>
          <cell r="D611" t="str">
            <v>USD</v>
          </cell>
          <cell r="F611" t="str">
            <v>FX SWAPS - INTERNAL UPL</v>
          </cell>
        </row>
        <row r="612">
          <cell r="B612" t="str">
            <v>10702201</v>
          </cell>
          <cell r="D612" t="str">
            <v>IDR</v>
          </cell>
          <cell r="F612" t="str">
            <v>FX SWAPS - INTERNAL EXCHANGE POSITION</v>
          </cell>
        </row>
        <row r="613">
          <cell r="B613" t="str">
            <v>10702201</v>
          </cell>
          <cell r="D613" t="str">
            <v>IDR</v>
          </cell>
          <cell r="F613" t="str">
            <v>FX SWAPS - INTERNAL EXCHANGE POSITION</v>
          </cell>
        </row>
        <row r="614">
          <cell r="B614" t="str">
            <v>10702201</v>
          </cell>
          <cell r="D614" t="str">
            <v>USD</v>
          </cell>
          <cell r="F614" t="str">
            <v>FX SWAPS - INTERNAL EXCHANGE POSITION</v>
          </cell>
        </row>
        <row r="615">
          <cell r="B615" t="str">
            <v>10702201</v>
          </cell>
          <cell r="D615" t="str">
            <v>AUD</v>
          </cell>
          <cell r="F615" t="str">
            <v>FX SWAPS - INTERNAL EXCHANGE POSITION</v>
          </cell>
        </row>
        <row r="616">
          <cell r="B616" t="str">
            <v>10702201</v>
          </cell>
          <cell r="D616" t="str">
            <v>EUR</v>
          </cell>
          <cell r="F616" t="str">
            <v>FX SWAPS - INTERNAL EXCHANGE POSITION</v>
          </cell>
        </row>
        <row r="617">
          <cell r="B617" t="str">
            <v>10702201</v>
          </cell>
          <cell r="D617" t="str">
            <v>JPY</v>
          </cell>
          <cell r="F617" t="str">
            <v>FX SWAPS - INTERNAL EXCHANGE POSITION</v>
          </cell>
        </row>
        <row r="618">
          <cell r="B618" t="str">
            <v>10702201</v>
          </cell>
          <cell r="D618" t="str">
            <v>USD</v>
          </cell>
          <cell r="F618" t="str">
            <v>FX SWAPS - INTERNAL EXCHANGE POSITION</v>
          </cell>
        </row>
        <row r="619">
          <cell r="B619" t="str">
            <v>20060301</v>
          </cell>
          <cell r="C619">
            <v>120</v>
          </cell>
          <cell r="D619" t="str">
            <v>IDR</v>
          </cell>
          <cell r="F619" t="str">
            <v>LCL GVT TRY BILLS SS AFS</v>
          </cell>
        </row>
        <row r="620">
          <cell r="B620" t="str">
            <v>20080501</v>
          </cell>
          <cell r="D620" t="str">
            <v>IDR</v>
          </cell>
          <cell r="F620" t="str">
            <v>BORR - INTERNAL AIP</v>
          </cell>
        </row>
        <row r="621">
          <cell r="B621" t="str">
            <v>20080501</v>
          </cell>
          <cell r="D621" t="str">
            <v>IDR</v>
          </cell>
          <cell r="F621" t="str">
            <v>BORR - INTERNAL AIP</v>
          </cell>
        </row>
        <row r="622">
          <cell r="B622" t="str">
            <v>20080501</v>
          </cell>
          <cell r="D622" t="str">
            <v>USD</v>
          </cell>
          <cell r="F622" t="str">
            <v>BORR - INTERNAL AIP</v>
          </cell>
        </row>
        <row r="623">
          <cell r="B623" t="str">
            <v>20080501</v>
          </cell>
          <cell r="D623" t="str">
            <v>JPY</v>
          </cell>
          <cell r="F623" t="str">
            <v>BORR - INTERNAL AIP</v>
          </cell>
        </row>
        <row r="624">
          <cell r="B624" t="str">
            <v>20080501</v>
          </cell>
          <cell r="D624" t="str">
            <v>THB</v>
          </cell>
          <cell r="F624" t="str">
            <v>BORR - INTERNAL AIP</v>
          </cell>
        </row>
        <row r="625">
          <cell r="B625" t="str">
            <v>20080501</v>
          </cell>
          <cell r="D625" t="str">
            <v>USD</v>
          </cell>
          <cell r="F625" t="str">
            <v>BORR - INTERNAL AIP</v>
          </cell>
        </row>
        <row r="626">
          <cell r="B626" t="str">
            <v>20080502</v>
          </cell>
          <cell r="D626" t="str">
            <v>IDR</v>
          </cell>
          <cell r="F626" t="str">
            <v>INTERNAL SETTLEMENT ACCOUNT</v>
          </cell>
        </row>
        <row r="627">
          <cell r="B627" t="str">
            <v>20080502</v>
          </cell>
          <cell r="D627" t="str">
            <v>IDR</v>
          </cell>
          <cell r="F627" t="str">
            <v>INTERNAL SETTLEMENT ACCOUNT</v>
          </cell>
        </row>
        <row r="628">
          <cell r="B628" t="str">
            <v>20080502</v>
          </cell>
          <cell r="D628" t="str">
            <v>USD</v>
          </cell>
          <cell r="F628" t="str">
            <v>INTERNAL SETTLEMENT ACCOUNT</v>
          </cell>
        </row>
        <row r="629">
          <cell r="B629" t="str">
            <v>20080502</v>
          </cell>
          <cell r="D629" t="str">
            <v>EUR</v>
          </cell>
          <cell r="F629" t="str">
            <v>INTERNAL SETTLEMENT ACCOUNT</v>
          </cell>
        </row>
        <row r="630">
          <cell r="B630" t="str">
            <v>20080502</v>
          </cell>
          <cell r="D630" t="str">
            <v>SGD</v>
          </cell>
          <cell r="F630" t="str">
            <v>INTERNAL SETTLEMENT ACCOUNT</v>
          </cell>
        </row>
        <row r="631">
          <cell r="B631" t="str">
            <v>20080502</v>
          </cell>
          <cell r="D631" t="str">
            <v>CHF</v>
          </cell>
          <cell r="F631" t="str">
            <v>INTERNAL SETTLEMENT ACCOUNT</v>
          </cell>
        </row>
        <row r="632">
          <cell r="B632" t="str">
            <v>20080502</v>
          </cell>
          <cell r="D632" t="str">
            <v>NZD</v>
          </cell>
          <cell r="F632" t="str">
            <v>INTERNAL SETTLEMENT ACCOUNT</v>
          </cell>
        </row>
        <row r="633">
          <cell r="B633" t="str">
            <v>20080502</v>
          </cell>
          <cell r="D633" t="str">
            <v>THB</v>
          </cell>
          <cell r="F633" t="str">
            <v>INTERNAL SETTLEMENT ACCOUNT</v>
          </cell>
        </row>
        <row r="634">
          <cell r="B634" t="str">
            <v>20080502</v>
          </cell>
          <cell r="D634" t="str">
            <v>USD</v>
          </cell>
          <cell r="F634" t="str">
            <v>INTERNAL SETTLEMENT ACCOUNT</v>
          </cell>
        </row>
        <row r="635">
          <cell r="B635" t="str">
            <v>20080502</v>
          </cell>
          <cell r="D635" t="str">
            <v>JPY</v>
          </cell>
          <cell r="F635" t="str">
            <v>INTERNAL SETTLEMENT ACCOUNT</v>
          </cell>
        </row>
        <row r="636">
          <cell r="B636" t="str">
            <v>20080502</v>
          </cell>
          <cell r="D636" t="str">
            <v>HKD</v>
          </cell>
          <cell r="F636" t="str">
            <v>INTERNAL SETTLEMENT ACCOUNT</v>
          </cell>
        </row>
        <row r="637">
          <cell r="B637" t="str">
            <v>20080502</v>
          </cell>
          <cell r="D637" t="str">
            <v>GBP</v>
          </cell>
          <cell r="F637" t="str">
            <v>INTERNAL SETTLEMENT ACCOUNT</v>
          </cell>
        </row>
        <row r="638">
          <cell r="B638" t="str">
            <v>20080502</v>
          </cell>
          <cell r="D638" t="str">
            <v>AUD</v>
          </cell>
          <cell r="F638" t="str">
            <v>INTERNAL SETTLEMENT ACCOUNT</v>
          </cell>
        </row>
        <row r="639">
          <cell r="B639" t="str">
            <v>20080503</v>
          </cell>
          <cell r="D639" t="str">
            <v>IDR</v>
          </cell>
          <cell r="F639" t="str">
            <v>BORR - INTERNAL BORROWING PRINCIPAL</v>
          </cell>
        </row>
        <row r="640">
          <cell r="B640" t="str">
            <v>20080503</v>
          </cell>
          <cell r="D640" t="str">
            <v>USD</v>
          </cell>
          <cell r="F640" t="str">
            <v>BORR - INTERNAL BORROWING PRINCIPAL</v>
          </cell>
        </row>
        <row r="641">
          <cell r="B641" t="str">
            <v>20080503</v>
          </cell>
          <cell r="D641" t="str">
            <v>THB</v>
          </cell>
          <cell r="F641" t="str">
            <v>BORR - INTERNAL BORROWING PRINCIPAL</v>
          </cell>
        </row>
        <row r="642">
          <cell r="B642" t="str">
            <v>20080503</v>
          </cell>
          <cell r="D642" t="str">
            <v>JPY</v>
          </cell>
          <cell r="F642" t="str">
            <v>BORR - INTERNAL BORROWING PRINCIPAL</v>
          </cell>
        </row>
        <row r="643">
          <cell r="B643" t="str">
            <v>20080503</v>
          </cell>
          <cell r="D643" t="str">
            <v>USD</v>
          </cell>
          <cell r="F643" t="str">
            <v>BORR - INTERNAL BORROWING PRINCIPAL</v>
          </cell>
        </row>
        <row r="644">
          <cell r="B644" t="str">
            <v>20080504</v>
          </cell>
          <cell r="D644" t="str">
            <v>IDR</v>
          </cell>
          <cell r="F644" t="str">
            <v>LEND -  INTERNAL LENDINGS PRINCIPAL</v>
          </cell>
        </row>
        <row r="645">
          <cell r="B645" t="str">
            <v>20080504</v>
          </cell>
          <cell r="D645" t="str">
            <v>USD</v>
          </cell>
          <cell r="F645" t="str">
            <v>LEND -  INTERNAL LENDINGS PRINCIPAL</v>
          </cell>
        </row>
        <row r="646">
          <cell r="B646" t="str">
            <v>20080504</v>
          </cell>
          <cell r="D646" t="str">
            <v>JPY</v>
          </cell>
          <cell r="F646" t="str">
            <v>LEND -  INTERNAL LENDINGS PRINCIPAL</v>
          </cell>
        </row>
        <row r="647">
          <cell r="B647" t="str">
            <v>20080504</v>
          </cell>
          <cell r="D647" t="str">
            <v>THB</v>
          </cell>
          <cell r="F647" t="str">
            <v>LEND -  INTERNAL LENDINGS PRINCIPAL</v>
          </cell>
        </row>
        <row r="648">
          <cell r="B648" t="str">
            <v>20080504</v>
          </cell>
          <cell r="D648" t="str">
            <v>USD</v>
          </cell>
          <cell r="F648" t="str">
            <v>LEND -  INTERNAL LENDINGS PRINCIPAL</v>
          </cell>
        </row>
        <row r="649">
          <cell r="B649" t="str">
            <v>20080539</v>
          </cell>
          <cell r="D649" t="str">
            <v>IDR</v>
          </cell>
          <cell r="F649" t="str">
            <v>LEND - INTERNAL AIR</v>
          </cell>
        </row>
        <row r="650">
          <cell r="B650" t="str">
            <v>20080539</v>
          </cell>
          <cell r="D650" t="str">
            <v>IDR</v>
          </cell>
          <cell r="F650" t="str">
            <v>LEND - INTERNAL AIR</v>
          </cell>
        </row>
        <row r="651">
          <cell r="B651" t="str">
            <v>20080539</v>
          </cell>
          <cell r="D651" t="str">
            <v>USD</v>
          </cell>
          <cell r="F651" t="str">
            <v>LEND - INTERNAL AIR</v>
          </cell>
        </row>
        <row r="652">
          <cell r="B652" t="str">
            <v>20080539</v>
          </cell>
          <cell r="D652" t="str">
            <v>THB</v>
          </cell>
          <cell r="F652" t="str">
            <v>LEND - INTERNAL AIR</v>
          </cell>
        </row>
        <row r="653">
          <cell r="B653" t="str">
            <v>20080539</v>
          </cell>
          <cell r="D653" t="str">
            <v>JPY</v>
          </cell>
          <cell r="F653" t="str">
            <v>LEND - INTERNAL AIR</v>
          </cell>
        </row>
        <row r="654">
          <cell r="B654" t="str">
            <v>20080539</v>
          </cell>
          <cell r="D654" t="str">
            <v>USD</v>
          </cell>
          <cell r="F654" t="str">
            <v>LEND - INTERNAL AIR</v>
          </cell>
        </row>
        <row r="655">
          <cell r="B655" t="str">
            <v>20140237</v>
          </cell>
          <cell r="C655">
            <v>120</v>
          </cell>
          <cell r="D655" t="str">
            <v>IDR</v>
          </cell>
          <cell r="F655" t="str">
            <v>LEND -  IRA BI</v>
          </cell>
        </row>
        <row r="656">
          <cell r="B656" t="str">
            <v>20140237</v>
          </cell>
          <cell r="C656">
            <v>120</v>
          </cell>
          <cell r="D656" t="str">
            <v>IDR</v>
          </cell>
          <cell r="F656" t="str">
            <v>LEND -  IRA BI</v>
          </cell>
        </row>
        <row r="657">
          <cell r="B657" t="str">
            <v>20141005</v>
          </cell>
          <cell r="C657">
            <v>400</v>
          </cell>
          <cell r="D657" t="str">
            <v>SGD</v>
          </cell>
          <cell r="F657" t="str">
            <v>SOP PSP Reserve For Bonus</v>
          </cell>
        </row>
        <row r="658">
          <cell r="B658" t="str">
            <v>20141005</v>
          </cell>
          <cell r="C658">
            <v>400</v>
          </cell>
          <cell r="D658" t="str">
            <v>SGD</v>
          </cell>
          <cell r="F658" t="str">
            <v>SOP PSP Reserve For Bonus</v>
          </cell>
        </row>
        <row r="659">
          <cell r="B659" t="str">
            <v>20141616</v>
          </cell>
          <cell r="C659">
            <v>365</v>
          </cell>
          <cell r="D659" t="str">
            <v>IDR</v>
          </cell>
          <cell r="F659" t="str">
            <v>Finance Value Added Tax</v>
          </cell>
        </row>
        <row r="660">
          <cell r="B660" t="str">
            <v>20141616</v>
          </cell>
          <cell r="C660">
            <v>365</v>
          </cell>
          <cell r="D660" t="str">
            <v>IDR</v>
          </cell>
          <cell r="F660" t="str">
            <v>Finance Value Added Tax</v>
          </cell>
        </row>
        <row r="661">
          <cell r="B661" t="str">
            <v>20141618</v>
          </cell>
          <cell r="C661">
            <v>365</v>
          </cell>
          <cell r="D661" t="str">
            <v>IDR</v>
          </cell>
          <cell r="F661" t="str">
            <v>Finance Withholding tax art 26</v>
          </cell>
        </row>
        <row r="662">
          <cell r="B662" t="str">
            <v>20141620</v>
          </cell>
          <cell r="C662">
            <v>365</v>
          </cell>
          <cell r="D662" t="str">
            <v>IDR</v>
          </cell>
          <cell r="F662" t="str">
            <v xml:space="preserve"> PPH 21 Employee Income Tax</v>
          </cell>
        </row>
        <row r="663">
          <cell r="B663" t="str">
            <v>20141620</v>
          </cell>
          <cell r="C663">
            <v>365</v>
          </cell>
          <cell r="D663" t="str">
            <v>IDR</v>
          </cell>
          <cell r="F663" t="str">
            <v xml:space="preserve"> PPH 21 Employee Income Tax</v>
          </cell>
        </row>
        <row r="664">
          <cell r="B664" t="str">
            <v>20141620</v>
          </cell>
          <cell r="C664">
            <v>365</v>
          </cell>
          <cell r="D664" t="str">
            <v>IDR</v>
          </cell>
          <cell r="F664" t="str">
            <v xml:space="preserve"> PPH 21 Employee Income Tax</v>
          </cell>
        </row>
        <row r="665">
          <cell r="B665" t="str">
            <v>20141620</v>
          </cell>
          <cell r="C665">
            <v>365</v>
          </cell>
          <cell r="D665" t="str">
            <v>IDR</v>
          </cell>
          <cell r="F665" t="str">
            <v xml:space="preserve"> PPH 21 Employee Income Tax</v>
          </cell>
        </row>
        <row r="666">
          <cell r="B666" t="str">
            <v>20141620</v>
          </cell>
          <cell r="C666">
            <v>365</v>
          </cell>
          <cell r="D666" t="str">
            <v>IDR</v>
          </cell>
          <cell r="F666" t="str">
            <v xml:space="preserve"> PPH 21 Employee Income Tax</v>
          </cell>
        </row>
        <row r="667">
          <cell r="B667" t="str">
            <v>20141620</v>
          </cell>
          <cell r="C667">
            <v>365</v>
          </cell>
          <cell r="D667" t="str">
            <v>IDR</v>
          </cell>
          <cell r="F667" t="str">
            <v xml:space="preserve"> PPH 21 Employee Income Tax</v>
          </cell>
        </row>
        <row r="668">
          <cell r="B668" t="str">
            <v>20142009</v>
          </cell>
          <cell r="C668">
            <v>365</v>
          </cell>
          <cell r="D668" t="str">
            <v>IDR</v>
          </cell>
          <cell r="F668" t="str">
            <v>Vehicle Insurance Payable HR</v>
          </cell>
        </row>
        <row r="669">
          <cell r="B669" t="str">
            <v>20142009</v>
          </cell>
          <cell r="C669">
            <v>365</v>
          </cell>
          <cell r="D669" t="str">
            <v>IDR</v>
          </cell>
          <cell r="F669" t="str">
            <v>Vehicle Insurance Payable HR</v>
          </cell>
        </row>
        <row r="670">
          <cell r="B670" t="str">
            <v>20142009</v>
          </cell>
          <cell r="C670">
            <v>365</v>
          </cell>
          <cell r="D670" t="str">
            <v>IDR</v>
          </cell>
          <cell r="F670" t="str">
            <v>Vehicle Insurance Payable HR</v>
          </cell>
        </row>
        <row r="671">
          <cell r="B671" t="str">
            <v>20142009</v>
          </cell>
          <cell r="C671">
            <v>365</v>
          </cell>
          <cell r="D671" t="str">
            <v>IDR</v>
          </cell>
          <cell r="F671" t="str">
            <v>Vehicle Insurance Payable HR</v>
          </cell>
        </row>
        <row r="672">
          <cell r="B672" t="str">
            <v>20142244</v>
          </cell>
          <cell r="C672">
            <v>365</v>
          </cell>
          <cell r="D672" t="str">
            <v>IDR</v>
          </cell>
          <cell r="F672" t="str">
            <v>Human Resources Sundries</v>
          </cell>
        </row>
        <row r="673">
          <cell r="B673" t="str">
            <v>20142244</v>
          </cell>
          <cell r="C673">
            <v>365</v>
          </cell>
          <cell r="D673" t="str">
            <v>IDR</v>
          </cell>
          <cell r="F673" t="str">
            <v>Human Resources Sundries</v>
          </cell>
        </row>
        <row r="692">
          <cell r="B692" t="str">
            <v>90201006</v>
          </cell>
          <cell r="C692">
            <v>599</v>
          </cell>
          <cell r="F692" t="str">
            <v>Cust Liab on SBLC &amp; LG</v>
          </cell>
        </row>
        <row r="693">
          <cell r="B693" t="str">
            <v>90301002</v>
          </cell>
          <cell r="C693">
            <v>561</v>
          </cell>
          <cell r="F693" t="str">
            <v>Cust Liab on LC Issuance</v>
          </cell>
        </row>
        <row r="694">
          <cell r="B694" t="str">
            <v>90301003</v>
          </cell>
          <cell r="C694">
            <v>562</v>
          </cell>
          <cell r="F694" t="str">
            <v>Cust Liab on SKBDN Issuance</v>
          </cell>
        </row>
        <row r="695">
          <cell r="B695" t="str">
            <v>90110101</v>
          </cell>
          <cell r="C695">
            <v>594</v>
          </cell>
          <cell r="F695" t="str">
            <v>Past Due Loan Interest Receivable</v>
          </cell>
        </row>
      </sheetData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B1" t="str">
            <v>GL CODE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 Placement w.o.b"/>
      <sheetName val="4.2 Plc w.o.b Provision Movemnt"/>
      <sheetName val="5.2 Securities (commercial)"/>
      <sheetName val="5.2.1 List of Sale"/>
      <sheetName val="5.3 Bonds"/>
      <sheetName val="5.3.1 List of Sale"/>
      <sheetName val="16.1 Details of Sec Issued-GL"/>
      <sheetName val="16.2 FRN Issued"/>
      <sheetName val="16.3 Comm Papers Issued"/>
      <sheetName val="16.4 Bonds Issued"/>
      <sheetName val="17.1 Details of Fund Borrowing"/>
      <sheetName val="17.2 Call Money"/>
      <sheetName val="17.3 Time Deposit"/>
      <sheetName val="17.5 Exchange Offer"/>
      <sheetName val="17.7 Direct Offshore Loan"/>
      <sheetName val="17.9 Others"/>
      <sheetName val="22.1 Commitment Liabilities"/>
      <sheetName val="22.2 Contingencies Liabilities"/>
      <sheetName val="Sheet3"/>
      <sheetName val="4_1 Placement w_o_b"/>
      <sheetName val="ShareCapital "/>
      <sheetName val="Inventories"/>
      <sheetName val="Journal Template"/>
      <sheetName val="Reference Table"/>
      <sheetName val="Q0604_003"/>
      <sheetName val="Data Bersih"/>
      <sheetName val="jvr"/>
      <sheetName val="Derivative full amount"/>
      <sheetName val="Rates"/>
      <sheetName val="Sch 14.2"/>
      <sheetName val="Sch 16.1"/>
      <sheetName val="Sch 17.1"/>
      <sheetName val="Sch 22.2"/>
      <sheetName val="Sch 22.4"/>
      <sheetName val="Sch 3.1"/>
      <sheetName val="PLL"/>
      <sheetName val="PP"/>
      <sheetName val="OFF"/>
      <sheetName val="BS-RTI"/>
      <sheetName val="SAP account"/>
      <sheetName val="SaldoCorona"/>
      <sheetName val="Table 1"/>
    </sheetNames>
    <sheetDataSet>
      <sheetData sheetId="0">
        <row r="6">
          <cell r="K6">
            <v>8470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Rates"/>
    </sheetNames>
    <sheetDataSet>
      <sheetData sheetId="0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LTS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"/>
      <sheetName val="Prepaid Feb"/>
      <sheetName val="JOURNAL"/>
      <sheetName val="PREPAID EXP"/>
      <sheetName val="FURN &amp; FIXT."/>
      <sheetName val="LEASE. IMPROV"/>
      <sheetName val="APT"/>
      <sheetName val="LEASEHOLD IMPROV-APT"/>
      <sheetName val="OFFICE EQUIPMENT"/>
      <sheetName val="MOTOR VEHICLES"/>
      <sheetName val="COMP. HARDWARE"/>
      <sheetName val="COMP. SOFTWARE"/>
      <sheetName val="FURN &amp; FIXT APT."/>
      <sheetName val="PIVOT"/>
      <sheetName val="consolidation summary"/>
      <sheetName val="register vs general ledger"/>
      <sheetName val="property &amp; equip. movement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P (STAFF)"/>
      <sheetName val="FEP"/>
      <sheetName val="Prodana"/>
      <sheetName val="ProSiswa"/>
      <sheetName val="ProLife"/>
      <sheetName val="EPP"/>
      <sheetName val="Prodana (Renewal)"/>
      <sheetName val="MLP Platinum"/>
      <sheetName val="MLP Gold"/>
      <sheetName val="Process Gold"/>
      <sheetName val="europe2"/>
      <sheetName val="Parameter"/>
      <sheetName val="Paramete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B2" t="str">
            <v>==================================</v>
          </cell>
        </row>
        <row r="3">
          <cell r="B3" t="str">
            <v>Bandung</v>
          </cell>
        </row>
        <row r="4">
          <cell r="B4" t="str">
            <v>==================================</v>
          </cell>
        </row>
        <row r="5">
          <cell r="B5" t="str">
            <v>Inneke Wardiani</v>
          </cell>
        </row>
        <row r="6">
          <cell r="B6" t="str">
            <v>Andry Gunawan</v>
          </cell>
        </row>
        <row r="7">
          <cell r="B7" t="str">
            <v>Alexander Azwar</v>
          </cell>
        </row>
        <row r="8">
          <cell r="B8" t="str">
            <v>Ivone Rosayanti</v>
          </cell>
        </row>
        <row r="9">
          <cell r="B9" t="str">
            <v>Tessa Tunggal</v>
          </cell>
        </row>
        <row r="10">
          <cell r="B10" t="str">
            <v>Lidya Kwandi</v>
          </cell>
        </row>
        <row r="11">
          <cell r="B11" t="str">
            <v>Lanny Ariani Kartawijaya</v>
          </cell>
        </row>
        <row r="12">
          <cell r="B12" t="str">
            <v>Shanty Indah Lestari</v>
          </cell>
        </row>
        <row r="13">
          <cell r="B13" t="str">
            <v>Fransisca TY</v>
          </cell>
        </row>
        <row r="16">
          <cell r="B16" t="str">
            <v>Sani</v>
          </cell>
        </row>
        <row r="17">
          <cell r="B17" t="str">
            <v>Yigal Allon Siregar</v>
          </cell>
        </row>
        <row r="18">
          <cell r="B18" t="str">
            <v>Anastasia Wahyono</v>
          </cell>
        </row>
        <row r="19">
          <cell r="B19" t="str">
            <v>Jeanny Budiman</v>
          </cell>
        </row>
        <row r="20">
          <cell r="B20" t="str">
            <v>Yusuf Mulyawan</v>
          </cell>
        </row>
        <row r="21">
          <cell r="B21" t="str">
            <v>Silvie Purnamsidi</v>
          </cell>
        </row>
        <row r="22">
          <cell r="B22" t="str">
            <v>Adrianus Aji</v>
          </cell>
        </row>
        <row r="23">
          <cell r="B23" t="str">
            <v>Daniel Hidayat</v>
          </cell>
        </row>
        <row r="25">
          <cell r="B25" t="str">
            <v>==================================</v>
          </cell>
        </row>
        <row r="26">
          <cell r="B26" t="str">
            <v>Pontianak</v>
          </cell>
        </row>
        <row r="27">
          <cell r="B27" t="str">
            <v>==================================</v>
          </cell>
        </row>
        <row r="28">
          <cell r="B28" t="str">
            <v>Tanti Deviana</v>
          </cell>
        </row>
        <row r="29">
          <cell r="B29" t="str">
            <v>Susyanty Sudijanto</v>
          </cell>
        </row>
        <row r="31">
          <cell r="B31" t="str">
            <v>==================================</v>
          </cell>
        </row>
        <row r="32">
          <cell r="B32" t="str">
            <v>Surabaya</v>
          </cell>
        </row>
        <row r="33">
          <cell r="B33" t="str">
            <v>==================================</v>
          </cell>
        </row>
        <row r="34">
          <cell r="B34" t="str">
            <v>Hendra Haryanto</v>
          </cell>
        </row>
        <row r="35">
          <cell r="B35" t="str">
            <v>Febby Wijaya</v>
          </cell>
        </row>
        <row r="36">
          <cell r="B36" t="str">
            <v>Olivia Pricilla</v>
          </cell>
        </row>
        <row r="37">
          <cell r="B37" t="str">
            <v>Marcella Soraya</v>
          </cell>
        </row>
        <row r="38">
          <cell r="B38" t="str">
            <v>Agnes Ratnasari</v>
          </cell>
        </row>
        <row r="39">
          <cell r="B39" t="str">
            <v>Diana Kumalasari</v>
          </cell>
        </row>
        <row r="40">
          <cell r="B40" t="str">
            <v>Ridwan Wibisono</v>
          </cell>
        </row>
        <row r="41">
          <cell r="B41" t="str">
            <v>Luky Kurniawan Johny</v>
          </cell>
        </row>
        <row r="42">
          <cell r="B42" t="str">
            <v>Masitha</v>
          </cell>
        </row>
        <row r="43">
          <cell r="B43" t="str">
            <v>Erfan Christianto</v>
          </cell>
        </row>
        <row r="44">
          <cell r="B44" t="str">
            <v>Vonny</v>
          </cell>
        </row>
        <row r="45">
          <cell r="B45" t="str">
            <v>Tony Prayudi</v>
          </cell>
        </row>
        <row r="46">
          <cell r="B46" t="str">
            <v>Yuli</v>
          </cell>
        </row>
        <row r="47">
          <cell r="B47" t="str">
            <v>Olivia Gunawan</v>
          </cell>
        </row>
        <row r="48">
          <cell r="B48" t="str">
            <v>Santoso Sugeng</v>
          </cell>
        </row>
        <row r="49">
          <cell r="B49" t="str">
            <v>Rosariani Yuandini</v>
          </cell>
        </row>
        <row r="51">
          <cell r="B51" t="str">
            <v>Lexy Julinar</v>
          </cell>
        </row>
        <row r="52">
          <cell r="B52" t="str">
            <v>Felicia Arianty</v>
          </cell>
        </row>
        <row r="53">
          <cell r="B53" t="str">
            <v>Johan Kartijoso</v>
          </cell>
        </row>
        <row r="54">
          <cell r="B54" t="str">
            <v>Margaretta Christiana</v>
          </cell>
        </row>
        <row r="55">
          <cell r="B55" t="str">
            <v>Lanny Tedjo</v>
          </cell>
        </row>
        <row r="56">
          <cell r="B56" t="str">
            <v>Johan Wibowo</v>
          </cell>
        </row>
        <row r="57">
          <cell r="B57" t="str">
            <v>Kurniady</v>
          </cell>
        </row>
        <row r="58">
          <cell r="B58" t="str">
            <v>Liem Meliani Lemantoro</v>
          </cell>
        </row>
        <row r="60">
          <cell r="B60" t="str">
            <v>==================================</v>
          </cell>
        </row>
        <row r="61">
          <cell r="B61" t="str">
            <v>Semarang</v>
          </cell>
        </row>
        <row r="62">
          <cell r="B62" t="str">
            <v>==================================</v>
          </cell>
        </row>
        <row r="63">
          <cell r="B63" t="str">
            <v>Karmelia Kristianti</v>
          </cell>
        </row>
        <row r="64">
          <cell r="B64" t="str">
            <v>Kezia M Christianto</v>
          </cell>
        </row>
        <row r="65">
          <cell r="B65" t="str">
            <v>Dessy Hendrawati</v>
          </cell>
        </row>
        <row r="66">
          <cell r="B66" t="str">
            <v>Denny Cancoyo</v>
          </cell>
        </row>
        <row r="67">
          <cell r="B67" t="str">
            <v>Hery Septiawan</v>
          </cell>
        </row>
        <row r="70">
          <cell r="B70" t="str">
            <v>Maya Ika C</v>
          </cell>
        </row>
        <row r="71">
          <cell r="B71" t="str">
            <v>Christof P.Budianto</v>
          </cell>
        </row>
        <row r="72">
          <cell r="B72" t="str">
            <v>Mulian Yulius</v>
          </cell>
        </row>
        <row r="73">
          <cell r="B73" t="str">
            <v>Novie Wahjudi Setijadjaja</v>
          </cell>
        </row>
        <row r="74">
          <cell r="B74" t="str">
            <v>Inneke  Indriany</v>
          </cell>
        </row>
        <row r="75">
          <cell r="B75" t="str">
            <v>Wenni T. Deha</v>
          </cell>
        </row>
        <row r="76">
          <cell r="B76" t="str">
            <v>Yulianita yuwono</v>
          </cell>
        </row>
        <row r="78">
          <cell r="B78" t="str">
            <v>==================================</v>
          </cell>
        </row>
        <row r="79">
          <cell r="B79" t="str">
            <v>Medan</v>
          </cell>
        </row>
        <row r="80">
          <cell r="B80" t="str">
            <v>==================================</v>
          </cell>
        </row>
        <row r="81">
          <cell r="B81" t="str">
            <v>Eddy S</v>
          </cell>
        </row>
        <row r="82">
          <cell r="B82" t="str">
            <v>Sanmugam Sanjaya</v>
          </cell>
        </row>
        <row r="83">
          <cell r="B83" t="str">
            <v>Sufenny</v>
          </cell>
        </row>
        <row r="84">
          <cell r="B84" t="str">
            <v>Agus Satria</v>
          </cell>
        </row>
        <row r="85">
          <cell r="B85" t="str">
            <v>Suhardiman</v>
          </cell>
        </row>
        <row r="86">
          <cell r="B86" t="str">
            <v>Michael</v>
          </cell>
        </row>
        <row r="87">
          <cell r="B87" t="str">
            <v>Winarjo</v>
          </cell>
        </row>
        <row r="88">
          <cell r="B88" t="str">
            <v>Elly</v>
          </cell>
        </row>
        <row r="89">
          <cell r="B89" t="str">
            <v>Vytria</v>
          </cell>
        </row>
        <row r="90">
          <cell r="B90" t="str">
            <v>Christin Zein</v>
          </cell>
        </row>
        <row r="91">
          <cell r="B91" t="str">
            <v>Thomas Marlan</v>
          </cell>
        </row>
        <row r="92">
          <cell r="B92" t="str">
            <v>Raden Reza Herwindo</v>
          </cell>
        </row>
        <row r="93">
          <cell r="B93" t="str">
            <v>Herni</v>
          </cell>
        </row>
        <row r="95">
          <cell r="B95" t="str">
            <v>Sundari Wijaya</v>
          </cell>
        </row>
        <row r="96">
          <cell r="B96" t="str">
            <v>Rosyanita</v>
          </cell>
        </row>
        <row r="97">
          <cell r="B97" t="str">
            <v>Jhonson</v>
          </cell>
        </row>
        <row r="98">
          <cell r="B98" t="str">
            <v>Arvianty</v>
          </cell>
        </row>
        <row r="99">
          <cell r="B99" t="str">
            <v>Jevin</v>
          </cell>
        </row>
        <row r="100">
          <cell r="B100" t="str">
            <v>Budi Candra</v>
          </cell>
        </row>
        <row r="101">
          <cell r="B101" t="str">
            <v>Mery Gustini</v>
          </cell>
        </row>
        <row r="103">
          <cell r="B103" t="str">
            <v>==================================</v>
          </cell>
        </row>
        <row r="104">
          <cell r="B104" t="str">
            <v>Pekanbaru</v>
          </cell>
        </row>
        <row r="105">
          <cell r="B105" t="str">
            <v>==================================</v>
          </cell>
        </row>
        <row r="106">
          <cell r="B106" t="str">
            <v>Christy Cordelia</v>
          </cell>
        </row>
        <row r="107">
          <cell r="B107" t="str">
            <v>Ervina</v>
          </cell>
        </row>
        <row r="108">
          <cell r="B108" t="str">
            <v>Yenni</v>
          </cell>
        </row>
        <row r="110">
          <cell r="B110" t="str">
            <v>==================================</v>
          </cell>
        </row>
        <row r="111">
          <cell r="B111" t="str">
            <v>Makassar</v>
          </cell>
        </row>
        <row r="112">
          <cell r="B112" t="str">
            <v>==================================</v>
          </cell>
        </row>
        <row r="113">
          <cell r="B113" t="str">
            <v>Okfi Inggrid Sjarif</v>
          </cell>
        </row>
        <row r="114">
          <cell r="B114" t="str">
            <v>Sesilia Sumito</v>
          </cell>
        </row>
        <row r="116">
          <cell r="B116" t="str">
            <v>==================================</v>
          </cell>
        </row>
        <row r="117">
          <cell r="B117" t="str">
            <v>Yogyakarta</v>
          </cell>
        </row>
        <row r="118">
          <cell r="B118" t="str">
            <v>==================================</v>
          </cell>
        </row>
        <row r="119">
          <cell r="B119" t="str">
            <v>Lydia Hendarmin</v>
          </cell>
        </row>
        <row r="120">
          <cell r="B120" t="str">
            <v>Dyah Dwi Rahayu</v>
          </cell>
        </row>
        <row r="122">
          <cell r="B122" t="str">
            <v>==================================</v>
          </cell>
        </row>
        <row r="123">
          <cell r="B123" t="str">
            <v>Palembang</v>
          </cell>
        </row>
        <row r="124">
          <cell r="B124" t="str">
            <v>==================================</v>
          </cell>
        </row>
        <row r="125">
          <cell r="B125" t="str">
            <v>Quininta Triani Kadir</v>
          </cell>
        </row>
        <row r="126">
          <cell r="B126" t="str">
            <v>Ita</v>
          </cell>
        </row>
        <row r="129">
          <cell r="B129" t="str">
            <v>==================================</v>
          </cell>
        </row>
        <row r="130">
          <cell r="B130" t="str">
            <v>Thamrin</v>
          </cell>
        </row>
        <row r="131">
          <cell r="B131" t="str">
            <v>==================================</v>
          </cell>
        </row>
        <row r="132">
          <cell r="B132" t="str">
            <v>Hendy Sifran</v>
          </cell>
        </row>
        <row r="133">
          <cell r="B133" t="str">
            <v>Lion Putra</v>
          </cell>
        </row>
        <row r="134">
          <cell r="B134" t="str">
            <v>Leonardi Tanril</v>
          </cell>
        </row>
        <row r="135">
          <cell r="B135" t="str">
            <v>Levina Halim</v>
          </cell>
        </row>
        <row r="136">
          <cell r="B136" t="str">
            <v>Makmur Widjaja</v>
          </cell>
        </row>
        <row r="137">
          <cell r="B137" t="str">
            <v>Kurnia Putri</v>
          </cell>
        </row>
        <row r="138">
          <cell r="B138" t="str">
            <v>Antonius Suwantono</v>
          </cell>
        </row>
        <row r="139">
          <cell r="B139" t="str">
            <v>Budiman Salim</v>
          </cell>
        </row>
        <row r="140">
          <cell r="B140" t="str">
            <v>Robin Kurniawan</v>
          </cell>
        </row>
        <row r="141">
          <cell r="B141" t="str">
            <v>Jauw, Runny</v>
          </cell>
        </row>
        <row r="142">
          <cell r="B142" t="str">
            <v>Natalia</v>
          </cell>
        </row>
        <row r="143">
          <cell r="B143" t="str">
            <v>Maria Octaviani</v>
          </cell>
        </row>
        <row r="144">
          <cell r="B144" t="str">
            <v>Yulie Yanti</v>
          </cell>
        </row>
        <row r="146">
          <cell r="B146" t="str">
            <v>Yulius</v>
          </cell>
        </row>
        <row r="147">
          <cell r="B147" t="str">
            <v>Henry Prawira</v>
          </cell>
        </row>
        <row r="148">
          <cell r="B148" t="str">
            <v>Dwi Hartati</v>
          </cell>
        </row>
        <row r="149">
          <cell r="B149" t="str">
            <v>Vivi Limawanti</v>
          </cell>
        </row>
        <row r="150">
          <cell r="B150" t="str">
            <v>Budhianto Dharmawan</v>
          </cell>
        </row>
        <row r="151">
          <cell r="B151" t="str">
            <v>Benny Sufami</v>
          </cell>
        </row>
        <row r="152">
          <cell r="B152" t="str">
            <v>Silvia Oktariza</v>
          </cell>
        </row>
        <row r="153">
          <cell r="B153" t="str">
            <v>Indri Setiati</v>
          </cell>
        </row>
        <row r="154">
          <cell r="B154" t="str">
            <v>Alexander Casson Eornando</v>
          </cell>
        </row>
        <row r="155">
          <cell r="B155" t="str">
            <v>Lauw Robin Susilo</v>
          </cell>
        </row>
        <row r="156">
          <cell r="B156" t="str">
            <v>Devina</v>
          </cell>
        </row>
        <row r="158">
          <cell r="B158" t="str">
            <v>==================================</v>
          </cell>
        </row>
        <row r="159">
          <cell r="B159" t="str">
            <v>Kelapa Gading</v>
          </cell>
        </row>
        <row r="160">
          <cell r="B160" t="str">
            <v>==================================</v>
          </cell>
        </row>
        <row r="161">
          <cell r="B161" t="str">
            <v>Hanley Efendy</v>
          </cell>
        </row>
        <row r="162">
          <cell r="B162" t="str">
            <v>Ernie Sepvia</v>
          </cell>
        </row>
        <row r="163">
          <cell r="B163" t="str">
            <v>Edwin Ardhian</v>
          </cell>
        </row>
        <row r="164">
          <cell r="B164" t="str">
            <v>Hendra Wijaya</v>
          </cell>
        </row>
        <row r="165">
          <cell r="B165" t="str">
            <v>Dedy Setiadi</v>
          </cell>
        </row>
        <row r="166">
          <cell r="B166" t="str">
            <v>Ivannie Lukman</v>
          </cell>
        </row>
        <row r="167">
          <cell r="B167" t="str">
            <v>Alfonso Willam T</v>
          </cell>
        </row>
        <row r="168">
          <cell r="B168" t="str">
            <v>Ady</v>
          </cell>
        </row>
        <row r="169">
          <cell r="B169" t="str">
            <v>Liza Damayanti</v>
          </cell>
        </row>
        <row r="170">
          <cell r="B170" t="str">
            <v>Natalia Triana Halim</v>
          </cell>
        </row>
        <row r="171">
          <cell r="B171" t="str">
            <v>Deby Sintyajaya</v>
          </cell>
        </row>
        <row r="172">
          <cell r="B172" t="str">
            <v>Hans Surya Lesmana</v>
          </cell>
        </row>
        <row r="173">
          <cell r="B173" t="str">
            <v>Lukas Hariadi</v>
          </cell>
        </row>
        <row r="174">
          <cell r="B174" t="str">
            <v>Jawa Ajeng Larasati</v>
          </cell>
        </row>
        <row r="175">
          <cell r="B175" t="str">
            <v>Gerry Juan Carlos</v>
          </cell>
        </row>
        <row r="176">
          <cell r="B176" t="str">
            <v>Joe Ricca Natalia</v>
          </cell>
        </row>
        <row r="177">
          <cell r="B177" t="str">
            <v>Yulie Yanti</v>
          </cell>
        </row>
        <row r="180">
          <cell r="B180" t="str">
            <v>Meni</v>
          </cell>
        </row>
        <row r="181">
          <cell r="B181" t="str">
            <v>Yully</v>
          </cell>
        </row>
        <row r="182">
          <cell r="B182" t="str">
            <v xml:space="preserve">Yenny Budi Siswanti </v>
          </cell>
        </row>
        <row r="183">
          <cell r="B183" t="str">
            <v>Reza Hermawan</v>
          </cell>
        </row>
        <row r="184">
          <cell r="B184" t="str">
            <v>Marini Jakup</v>
          </cell>
        </row>
        <row r="185">
          <cell r="B185" t="str">
            <v xml:space="preserve">Yuliana Arifin    </v>
          </cell>
        </row>
        <row r="186">
          <cell r="B186" t="str">
            <v>Suwanto</v>
          </cell>
        </row>
        <row r="187">
          <cell r="B187" t="str">
            <v>Charles Moenandar</v>
          </cell>
        </row>
        <row r="188">
          <cell r="B188" t="str">
            <v>David Natanael</v>
          </cell>
        </row>
        <row r="190">
          <cell r="B190" t="str">
            <v>==================================</v>
          </cell>
        </row>
        <row r="191">
          <cell r="B191" t="str">
            <v>Tomang</v>
          </cell>
        </row>
        <row r="192">
          <cell r="B192" t="str">
            <v>==================================</v>
          </cell>
        </row>
        <row r="193">
          <cell r="B193" t="str">
            <v>Hartono Lius</v>
          </cell>
        </row>
        <row r="194">
          <cell r="B194" t="str">
            <v>Alex Sidharta</v>
          </cell>
        </row>
        <row r="195">
          <cell r="B195" t="str">
            <v>Harri Susanto</v>
          </cell>
        </row>
        <row r="196">
          <cell r="B196" t="str">
            <v>Hartini</v>
          </cell>
        </row>
        <row r="197">
          <cell r="B197" t="str">
            <v>Mieske C</v>
          </cell>
        </row>
        <row r="198">
          <cell r="B198" t="str">
            <v>Ricky M</v>
          </cell>
        </row>
        <row r="199">
          <cell r="B199" t="str">
            <v>Henson Husein</v>
          </cell>
        </row>
        <row r="200">
          <cell r="B200" t="str">
            <v>Awi</v>
          </cell>
        </row>
        <row r="201">
          <cell r="B201" t="str">
            <v>Ika</v>
          </cell>
        </row>
        <row r="202">
          <cell r="B202" t="str">
            <v>Yoanita</v>
          </cell>
        </row>
        <row r="203">
          <cell r="B203" t="str">
            <v>Willy</v>
          </cell>
        </row>
        <row r="204">
          <cell r="B204" t="str">
            <v>Steven Ferynan</v>
          </cell>
        </row>
        <row r="205">
          <cell r="B205" t="str">
            <v>Hendra</v>
          </cell>
        </row>
        <row r="206">
          <cell r="B206" t="str">
            <v>Peggy Marthalia</v>
          </cell>
        </row>
        <row r="208">
          <cell r="B208" t="str">
            <v>Audrey Progastama Petriny</v>
          </cell>
        </row>
        <row r="209">
          <cell r="B209" t="str">
            <v xml:space="preserve">James Hans Chandra  </v>
          </cell>
        </row>
        <row r="210">
          <cell r="B210" t="str">
            <v xml:space="preserve">Naomi Marbun </v>
          </cell>
        </row>
        <row r="211">
          <cell r="B211" t="str">
            <v>Shelvy Tjandinegara</v>
          </cell>
        </row>
        <row r="212">
          <cell r="B212" t="str">
            <v>Shierly Susanto</v>
          </cell>
        </row>
        <row r="213">
          <cell r="B213" t="str">
            <v>Sandra Widjaja</v>
          </cell>
        </row>
        <row r="214">
          <cell r="B214" t="str">
            <v>Asfima Aisya Tusin</v>
          </cell>
        </row>
        <row r="215">
          <cell r="B215" t="str">
            <v>Denis Niskala</v>
          </cell>
        </row>
        <row r="216">
          <cell r="B216" t="str">
            <v>Mario</v>
          </cell>
        </row>
        <row r="218">
          <cell r="B218" t="str">
            <v>==================================</v>
          </cell>
        </row>
        <row r="219">
          <cell r="B219" t="str">
            <v>Muara Karang</v>
          </cell>
        </row>
        <row r="220">
          <cell r="B220" t="str">
            <v>==================================</v>
          </cell>
        </row>
        <row r="221">
          <cell r="B221" t="str">
            <v>Yanto</v>
          </cell>
        </row>
        <row r="222">
          <cell r="B222" t="str">
            <v>Felicia Claresta</v>
          </cell>
        </row>
        <row r="223">
          <cell r="B223" t="str">
            <v xml:space="preserve">Andy Junius Wibowo </v>
          </cell>
        </row>
        <row r="224">
          <cell r="B224" t="str">
            <v>Christian Fernandi Soesantio</v>
          </cell>
        </row>
        <row r="225">
          <cell r="B225" t="str">
            <v>Job Marcellious Maryono</v>
          </cell>
        </row>
        <row r="226">
          <cell r="B226" t="str">
            <v>Sanny Parman</v>
          </cell>
        </row>
        <row r="227">
          <cell r="B227" t="str">
            <v>Margareta Tandela</v>
          </cell>
        </row>
        <row r="228">
          <cell r="B228" t="str">
            <v>Hendy</v>
          </cell>
        </row>
        <row r="229">
          <cell r="B229" t="str">
            <v>Verdy Sumali</v>
          </cell>
        </row>
        <row r="230">
          <cell r="B230" t="str">
            <v>Kathleen</v>
          </cell>
        </row>
        <row r="231">
          <cell r="B231" t="str">
            <v>Hansen Haryono</v>
          </cell>
        </row>
        <row r="232">
          <cell r="B232" t="str">
            <v>Lim Willy Halim</v>
          </cell>
        </row>
        <row r="233">
          <cell r="B233" t="str">
            <v>Windro</v>
          </cell>
        </row>
        <row r="234">
          <cell r="B234" t="str">
            <v>Arvid Yosua</v>
          </cell>
        </row>
        <row r="235">
          <cell r="B235" t="str">
            <v>Astrid Fabiola</v>
          </cell>
        </row>
        <row r="236">
          <cell r="B236" t="str">
            <v>Devi Mayasari</v>
          </cell>
        </row>
        <row r="237">
          <cell r="B237" t="str">
            <v>Alvita Novania</v>
          </cell>
        </row>
        <row r="238">
          <cell r="B238" t="str">
            <v>Edwin Satya</v>
          </cell>
        </row>
        <row r="241">
          <cell r="B241" t="str">
            <v>Suhartono Gunawan</v>
          </cell>
        </row>
        <row r="242">
          <cell r="B242" t="str">
            <v>Verawaty Anggraini</v>
          </cell>
        </row>
        <row r="243">
          <cell r="B243" t="str">
            <v xml:space="preserve">Ardi Setiadi Yusuf </v>
          </cell>
        </row>
        <row r="244">
          <cell r="B244" t="str">
            <v>Ferry Setiawan</v>
          </cell>
        </row>
        <row r="245">
          <cell r="B245" t="str">
            <v xml:space="preserve">Ferry Prajugo Widjaja </v>
          </cell>
        </row>
        <row r="246">
          <cell r="B246" t="str">
            <v>Suyekti</v>
          </cell>
        </row>
        <row r="247">
          <cell r="B247" t="str">
            <v xml:space="preserve">Michael Edison </v>
          </cell>
        </row>
        <row r="248">
          <cell r="B248" t="str">
            <v>Ari Sandra Dewi</v>
          </cell>
        </row>
        <row r="249">
          <cell r="B249" t="str">
            <v>Yulianti Lie</v>
          </cell>
        </row>
        <row r="251">
          <cell r="B251" t="str">
            <v>==================================</v>
          </cell>
        </row>
        <row r="252">
          <cell r="B252" t="str">
            <v>Kota</v>
          </cell>
        </row>
        <row r="253">
          <cell r="B253" t="str">
            <v>==================================</v>
          </cell>
        </row>
        <row r="254">
          <cell r="B254" t="str">
            <v>Joni</v>
          </cell>
        </row>
        <row r="255">
          <cell r="B255" t="str">
            <v>Meiny</v>
          </cell>
        </row>
        <row r="256">
          <cell r="B256" t="str">
            <v>Damian Widjaja</v>
          </cell>
        </row>
        <row r="257">
          <cell r="B257" t="str">
            <v>Welly Mariko</v>
          </cell>
        </row>
        <row r="258">
          <cell r="B258" t="str">
            <v>Yohanes</v>
          </cell>
        </row>
        <row r="259">
          <cell r="B259" t="str">
            <v>William Wirawan</v>
          </cell>
        </row>
        <row r="260">
          <cell r="B260" t="str">
            <v>Hendra</v>
          </cell>
        </row>
        <row r="261">
          <cell r="B261" t="str">
            <v>Suryadi Setiawan</v>
          </cell>
        </row>
        <row r="262">
          <cell r="B262" t="str">
            <v>Lim Sulastri</v>
          </cell>
        </row>
        <row r="263">
          <cell r="B263" t="str">
            <v>Heniwati</v>
          </cell>
        </row>
        <row r="264">
          <cell r="B264" t="str">
            <v>Linda Halim</v>
          </cell>
        </row>
        <row r="265">
          <cell r="B265" t="str">
            <v>Liliya Pebuani</v>
          </cell>
        </row>
        <row r="266">
          <cell r="B266" t="str">
            <v>Edwin Saly</v>
          </cell>
        </row>
        <row r="267">
          <cell r="B267" t="str">
            <v>Andreas Widjaja</v>
          </cell>
        </row>
        <row r="269">
          <cell r="B269" t="str">
            <v>Rowena Kartika Suryono</v>
          </cell>
        </row>
        <row r="270">
          <cell r="B270" t="str">
            <v>Endy Tuaro Panjaitan</v>
          </cell>
        </row>
        <row r="271">
          <cell r="B271" t="str">
            <v>Rio Alfred</v>
          </cell>
        </row>
        <row r="272">
          <cell r="B272" t="str">
            <v>Tri Sumina</v>
          </cell>
        </row>
        <row r="273">
          <cell r="B273" t="str">
            <v>Tony</v>
          </cell>
        </row>
        <row r="274">
          <cell r="B274" t="str">
            <v>Nazilla Nashella</v>
          </cell>
        </row>
        <row r="275">
          <cell r="B275" t="str">
            <v>Lasmiharti</v>
          </cell>
        </row>
        <row r="276">
          <cell r="B276" t="str">
            <v>Lina Lesmana</v>
          </cell>
        </row>
        <row r="278">
          <cell r="B278" t="str">
            <v>==================================</v>
          </cell>
        </row>
        <row r="279">
          <cell r="B279" t="str">
            <v>Pondok Indah</v>
          </cell>
        </row>
        <row r="280">
          <cell r="B280" t="str">
            <v>==================================</v>
          </cell>
        </row>
        <row r="281">
          <cell r="B281" t="str">
            <v>Surjati Abijanti</v>
          </cell>
        </row>
        <row r="282">
          <cell r="B282" t="str">
            <v>Theresia Yulianti S</v>
          </cell>
        </row>
        <row r="283">
          <cell r="B283" t="str">
            <v>Anika Gitamara J</v>
          </cell>
        </row>
        <row r="284">
          <cell r="B284" t="str">
            <v>Imelda Rosalina</v>
          </cell>
        </row>
        <row r="285">
          <cell r="B285" t="str">
            <v>Rio Apriano Handoko</v>
          </cell>
        </row>
        <row r="286">
          <cell r="B286" t="str">
            <v>Vinia Pranata</v>
          </cell>
        </row>
        <row r="287">
          <cell r="B287" t="str">
            <v>Tety</v>
          </cell>
        </row>
        <row r="288">
          <cell r="B288" t="str">
            <v>Eriko</v>
          </cell>
        </row>
        <row r="289">
          <cell r="B289" t="str">
            <v>Tri Delvi</v>
          </cell>
        </row>
        <row r="290">
          <cell r="B290" t="str">
            <v>Enjeline Wijaya</v>
          </cell>
        </row>
        <row r="291">
          <cell r="B291" t="str">
            <v>Meylinda</v>
          </cell>
        </row>
        <row r="293">
          <cell r="B293" t="str">
            <v>Adwin Kurniawan</v>
          </cell>
        </row>
        <row r="294">
          <cell r="B294" t="str">
            <v>Andry Tjoa</v>
          </cell>
        </row>
        <row r="295">
          <cell r="B295" t="str">
            <v xml:space="preserve">Kristianus Tommy </v>
          </cell>
        </row>
        <row r="296">
          <cell r="B296" t="str">
            <v>Michael Wisan</v>
          </cell>
        </row>
        <row r="297">
          <cell r="B297" t="str">
            <v>Miranda Alamsyah</v>
          </cell>
        </row>
        <row r="298">
          <cell r="B298" t="str">
            <v>Sophie A</v>
          </cell>
        </row>
        <row r="299">
          <cell r="B299" t="str">
            <v>Marsya Wahyu Hidaya</v>
          </cell>
        </row>
        <row r="300">
          <cell r="B300" t="str">
            <v>Esti Lestari Tricahyani</v>
          </cell>
        </row>
        <row r="301">
          <cell r="B301" t="str">
            <v>Liestien Ishelina</v>
          </cell>
        </row>
        <row r="302">
          <cell r="B302" t="str">
            <v>Firnando Ganinduto</v>
          </cell>
        </row>
        <row r="303">
          <cell r="B303" t="str">
            <v>Natalia Pricilia</v>
          </cell>
        </row>
        <row r="305">
          <cell r="B305" t="str">
            <v>==================================</v>
          </cell>
        </row>
        <row r="306">
          <cell r="B306" t="str">
            <v>Mangga Dua</v>
          </cell>
        </row>
        <row r="307">
          <cell r="B307" t="str">
            <v>==================================</v>
          </cell>
        </row>
        <row r="308">
          <cell r="B308" t="str">
            <v>Sigit Lesmana</v>
          </cell>
        </row>
        <row r="309">
          <cell r="B309" t="str">
            <v>Ferry Setiawan</v>
          </cell>
        </row>
        <row r="310">
          <cell r="B310" t="str">
            <v>Yopi Wijaya</v>
          </cell>
        </row>
        <row r="311">
          <cell r="B311" t="str">
            <v>Juli Samsudin</v>
          </cell>
        </row>
        <row r="312">
          <cell r="B312" t="str">
            <v>Akai Indra</v>
          </cell>
        </row>
        <row r="313">
          <cell r="B313" t="str">
            <v>Yeni</v>
          </cell>
        </row>
        <row r="314">
          <cell r="B314" t="str">
            <v>Kurniawan Taufiq</v>
          </cell>
        </row>
        <row r="315">
          <cell r="B315" t="str">
            <v>Lim Theresia</v>
          </cell>
        </row>
        <row r="316">
          <cell r="B316" t="str">
            <v>Lasya</v>
          </cell>
        </row>
        <row r="317">
          <cell r="B317" t="str">
            <v>Hongi Yanto</v>
          </cell>
        </row>
        <row r="318">
          <cell r="B318" t="str">
            <v>William Wijaya</v>
          </cell>
        </row>
        <row r="319">
          <cell r="B319" t="str">
            <v>Cristian Kosasih</v>
          </cell>
        </row>
        <row r="322">
          <cell r="B322" t="str">
            <v>Denny Destian</v>
          </cell>
        </row>
        <row r="323">
          <cell r="B323" t="str">
            <v>Puspita Sari</v>
          </cell>
        </row>
        <row r="324">
          <cell r="B324" t="str">
            <v>Erhard Himawan</v>
          </cell>
        </row>
        <row r="325">
          <cell r="B325" t="str">
            <v>Christian Sarkam</v>
          </cell>
        </row>
        <row r="326">
          <cell r="B326" t="str">
            <v>Alice Hartanto</v>
          </cell>
        </row>
        <row r="327">
          <cell r="B327" t="str">
            <v>Maurine</v>
          </cell>
        </row>
        <row r="329">
          <cell r="B329" t="str">
            <v>==================================</v>
          </cell>
        </row>
        <row r="330">
          <cell r="B330" t="str">
            <v>Dharmawangsa</v>
          </cell>
        </row>
        <row r="331">
          <cell r="B331" t="str">
            <v>==================================</v>
          </cell>
        </row>
        <row r="332">
          <cell r="B332" t="str">
            <v>Elang Arya Kusuma</v>
          </cell>
        </row>
        <row r="333">
          <cell r="B333" t="str">
            <v>Steven Kabata</v>
          </cell>
        </row>
        <row r="334">
          <cell r="B334" t="str">
            <v>Sapto E.Prabowo</v>
          </cell>
        </row>
        <row r="335">
          <cell r="B335" t="str">
            <v>Yohana A.Manoppo</v>
          </cell>
        </row>
        <row r="336">
          <cell r="B336" t="str">
            <v>Ronald M Hutagaol</v>
          </cell>
        </row>
        <row r="337">
          <cell r="B337" t="str">
            <v xml:space="preserve">Yohanes </v>
          </cell>
        </row>
        <row r="338">
          <cell r="B338" t="str">
            <v>Mike Sari Nuraini</v>
          </cell>
        </row>
        <row r="339">
          <cell r="B339" t="str">
            <v>Letifia</v>
          </cell>
        </row>
        <row r="340">
          <cell r="B340" t="str">
            <v>Triana Theamata</v>
          </cell>
        </row>
        <row r="341">
          <cell r="B341" t="str">
            <v>Idham A.Mustamin</v>
          </cell>
        </row>
        <row r="342">
          <cell r="B342" t="str">
            <v>Andi Winata</v>
          </cell>
        </row>
        <row r="343">
          <cell r="B343" t="str">
            <v>Jerry Enggowasito</v>
          </cell>
        </row>
        <row r="344">
          <cell r="B344" t="str">
            <v>Stephen Pradana</v>
          </cell>
        </row>
        <row r="347">
          <cell r="B347" t="str">
            <v>Seysi Putri Utami</v>
          </cell>
        </row>
        <row r="348">
          <cell r="B348" t="str">
            <v>Petrus/Peter N W</v>
          </cell>
        </row>
        <row r="349">
          <cell r="B349" t="str">
            <v>Tini Rohani</v>
          </cell>
        </row>
        <row r="350">
          <cell r="B350" t="str">
            <v>Ilsa Savitri</v>
          </cell>
        </row>
        <row r="351">
          <cell r="B351" t="str">
            <v>Anggun RG Setiawan</v>
          </cell>
        </row>
        <row r="353">
          <cell r="B353" t="str">
            <v>==================================</v>
          </cell>
        </row>
        <row r="354">
          <cell r="B354" t="str">
            <v>Kebon Jeruk</v>
          </cell>
        </row>
        <row r="355">
          <cell r="B355" t="str">
            <v>==================================</v>
          </cell>
        </row>
        <row r="356">
          <cell r="B356" t="str">
            <v>Stevio Mario Tanos</v>
          </cell>
        </row>
        <row r="357">
          <cell r="B357" t="str">
            <v>Yanto S.Ong</v>
          </cell>
        </row>
        <row r="358">
          <cell r="B358" t="str">
            <v>Inggrit HK</v>
          </cell>
        </row>
        <row r="359">
          <cell r="B359" t="str">
            <v>Sonny</v>
          </cell>
        </row>
        <row r="360">
          <cell r="B360" t="str">
            <v>Herry</v>
          </cell>
        </row>
        <row r="361">
          <cell r="B361" t="str">
            <v>Yudhi Octavian S</v>
          </cell>
        </row>
        <row r="362">
          <cell r="B362" t="str">
            <v>Felix Chandra</v>
          </cell>
        </row>
        <row r="363">
          <cell r="B363" t="str">
            <v>Lukas Joso Wijaya</v>
          </cell>
        </row>
        <row r="364">
          <cell r="B364" t="str">
            <v>Renaldi Saputra</v>
          </cell>
        </row>
        <row r="365">
          <cell r="B365" t="str">
            <v>Erni Sak</v>
          </cell>
        </row>
        <row r="366">
          <cell r="B366" t="str">
            <v>Deady Octaviani D</v>
          </cell>
        </row>
        <row r="367">
          <cell r="B367" t="str">
            <v>Alex Roberto</v>
          </cell>
        </row>
        <row r="369">
          <cell r="B369" t="str">
            <v>Irwan Setyadi Tatang</v>
          </cell>
        </row>
        <row r="370">
          <cell r="B370" t="str">
            <v>Donna Wijaya</v>
          </cell>
        </row>
        <row r="371">
          <cell r="B371" t="str">
            <v>Jason Indarto</v>
          </cell>
        </row>
        <row r="372">
          <cell r="B372" t="str">
            <v>Kartika Dewi</v>
          </cell>
        </row>
        <row r="374">
          <cell r="B374" t="str">
            <v>==================================</v>
          </cell>
        </row>
        <row r="375">
          <cell r="B375" t="str">
            <v>B.S.D</v>
          </cell>
        </row>
        <row r="376">
          <cell r="B376" t="str">
            <v>==================================</v>
          </cell>
        </row>
        <row r="377">
          <cell r="B377" t="str">
            <v>Rellia</v>
          </cell>
        </row>
        <row r="378">
          <cell r="B378" t="str">
            <v>Muhammad Syarif</v>
          </cell>
        </row>
        <row r="379">
          <cell r="B379" t="str">
            <v>Patria</v>
          </cell>
        </row>
      </sheetData>
      <sheetData sheetId="1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MAP BS"/>
      <sheetName val="MAP_BS"/>
    </sheetNames>
    <sheetDataSet>
      <sheetData sheetId="0"/>
      <sheetData sheetId="1" refreshError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Tracker Platinum"/>
      <sheetName val="Tracker Gold"/>
      <sheetName val="Process Platinum"/>
      <sheetName val="Process Gold"/>
      <sheetName val="Summary"/>
      <sheetName val="Branch Trend"/>
      <sheetName val="TE Trend"/>
      <sheetName val="Race (Example)"/>
    </sheetNames>
    <sheetDataSet>
      <sheetData sheetId="0">
        <row r="2">
          <cell r="B2" t="str">
            <v>==================================</v>
          </cell>
        </row>
        <row r="3">
          <cell r="B3" t="str">
            <v>Bandung</v>
          </cell>
        </row>
        <row r="4">
          <cell r="B4" t="str">
            <v>==================================</v>
          </cell>
        </row>
        <row r="5">
          <cell r="B5" t="str">
            <v>Inneke Wardiani</v>
          </cell>
        </row>
        <row r="6">
          <cell r="B6" t="str">
            <v>Andreas</v>
          </cell>
        </row>
        <row r="7">
          <cell r="B7" t="str">
            <v>Santi Gunawan</v>
          </cell>
        </row>
        <row r="8">
          <cell r="B8" t="str">
            <v>Ferry Mariana</v>
          </cell>
        </row>
        <row r="9">
          <cell r="B9" t="str">
            <v>Erick Wijaya</v>
          </cell>
        </row>
        <row r="10">
          <cell r="B10" t="str">
            <v>Gerry Jonathan</v>
          </cell>
        </row>
        <row r="11">
          <cell r="B11" t="str">
            <v>Marbelly Braviano Witono</v>
          </cell>
        </row>
        <row r="12">
          <cell r="B12" t="str">
            <v xml:space="preserve">Fransisca Trisna Yusuf </v>
          </cell>
        </row>
        <row r="13">
          <cell r="B13" t="str">
            <v>Sani</v>
          </cell>
        </row>
        <row r="14">
          <cell r="B14" t="str">
            <v>Yigal Allon Siregar</v>
          </cell>
        </row>
        <row r="15">
          <cell r="B15" t="str">
            <v>Anastasia Wahyono</v>
          </cell>
        </row>
        <row r="16">
          <cell r="B16" t="str">
            <v>Jeanny Budiman</v>
          </cell>
        </row>
        <row r="17">
          <cell r="B17" t="str">
            <v>Yusuf Mulyawan</v>
          </cell>
        </row>
        <row r="18">
          <cell r="B18" t="str">
            <v>Silvie Purnamsidi</v>
          </cell>
        </row>
        <row r="19">
          <cell r="B19" t="str">
            <v>Adrianus Aji</v>
          </cell>
        </row>
        <row r="20">
          <cell r="B20" t="str">
            <v>==================================</v>
          </cell>
        </row>
        <row r="21">
          <cell r="B21" t="str">
            <v>Kelapa Gading</v>
          </cell>
        </row>
        <row r="22">
          <cell r="B22" t="str">
            <v>==================================</v>
          </cell>
        </row>
        <row r="23">
          <cell r="B23" t="str">
            <v>Dedy Setiadi</v>
          </cell>
        </row>
        <row r="24">
          <cell r="B24" t="str">
            <v xml:space="preserve">Ernie Sepvia   </v>
          </cell>
        </row>
        <row r="25">
          <cell r="B25" t="str">
            <v>Patricia Harjati</v>
          </cell>
        </row>
        <row r="26">
          <cell r="B26" t="str">
            <v>Hanley Efendy</v>
          </cell>
        </row>
        <row r="27">
          <cell r="B27" t="str">
            <v>Marini Jakup</v>
          </cell>
        </row>
        <row r="28">
          <cell r="B28" t="str">
            <v>Leonard Sukrisna</v>
          </cell>
        </row>
        <row r="29">
          <cell r="B29" t="str">
            <v>Frederick Sandrian</v>
          </cell>
        </row>
        <row r="30">
          <cell r="B30" t="str">
            <v>Nini Koiman</v>
          </cell>
        </row>
        <row r="31">
          <cell r="B31" t="str">
            <v>Hans Surya</v>
          </cell>
        </row>
        <row r="32">
          <cell r="B32" t="str">
            <v xml:space="preserve">Maya Ramayani </v>
          </cell>
        </row>
        <row r="33">
          <cell r="B33" t="str">
            <v>Meryna</v>
          </cell>
        </row>
        <row r="34">
          <cell r="B34" t="str">
            <v>Sinta</v>
          </cell>
        </row>
        <row r="35">
          <cell r="B35" t="str">
            <v>Edwin A H</v>
          </cell>
        </row>
        <row r="36">
          <cell r="B36" t="str">
            <v>Lucas Hariadi</v>
          </cell>
        </row>
        <row r="37">
          <cell r="B37" t="str">
            <v>Dwi Budi Utami</v>
          </cell>
        </row>
        <row r="38">
          <cell r="B38" t="str">
            <v>Deby Sintyajaya</v>
          </cell>
        </row>
        <row r="39">
          <cell r="B39" t="str">
            <v>Margareth Sheila</v>
          </cell>
        </row>
        <row r="40">
          <cell r="B40" t="str">
            <v>Yeni Widjaja</v>
          </cell>
        </row>
        <row r="41">
          <cell r="B41" t="str">
            <v>Farwandi</v>
          </cell>
        </row>
        <row r="42">
          <cell r="B42" t="str">
            <v>David Tenggara</v>
          </cell>
        </row>
        <row r="43">
          <cell r="B43" t="str">
            <v>Jawa Ajeng Larasati</v>
          </cell>
        </row>
        <row r="44">
          <cell r="B44" t="str">
            <v xml:space="preserve">Yuliana Arifin    </v>
          </cell>
        </row>
        <row r="45">
          <cell r="B45" t="str">
            <v>Meni</v>
          </cell>
        </row>
        <row r="46">
          <cell r="B46" t="str">
            <v>Yully</v>
          </cell>
        </row>
        <row r="47">
          <cell r="B47" t="str">
            <v xml:space="preserve">Yenny Budi Siswanti </v>
          </cell>
        </row>
        <row r="48">
          <cell r="B48" t="str">
            <v>Alfonsus Nadeak</v>
          </cell>
        </row>
        <row r="49">
          <cell r="B49" t="str">
            <v>Suwanto</v>
          </cell>
        </row>
        <row r="50">
          <cell r="B50" t="str">
            <v>Johan</v>
          </cell>
        </row>
        <row r="51">
          <cell r="B51" t="str">
            <v>Robby Iskandar</v>
          </cell>
        </row>
        <row r="52">
          <cell r="B52" t="str">
            <v>==================================</v>
          </cell>
        </row>
        <row r="53">
          <cell r="B53" t="str">
            <v>Kota</v>
          </cell>
        </row>
        <row r="54">
          <cell r="B54" t="str">
            <v>==================================</v>
          </cell>
        </row>
        <row r="55">
          <cell r="B55" t="str">
            <v>Joni</v>
          </cell>
        </row>
        <row r="56">
          <cell r="B56" t="str">
            <v>Meiny</v>
          </cell>
        </row>
        <row r="57">
          <cell r="B57" t="str">
            <v>Anny Wijaya</v>
          </cell>
        </row>
        <row r="58">
          <cell r="B58" t="str">
            <v>Yohanes K</v>
          </cell>
        </row>
        <row r="59">
          <cell r="B59" t="str">
            <v>Welly Marico</v>
          </cell>
        </row>
        <row r="60">
          <cell r="B60" t="str">
            <v>Damian</v>
          </cell>
        </row>
        <row r="61">
          <cell r="B61" t="str">
            <v>Novita Ria</v>
          </cell>
        </row>
        <row r="63">
          <cell r="B63" t="str">
            <v>Lim Sulastri</v>
          </cell>
        </row>
        <row r="64">
          <cell r="B64" t="str">
            <v>Rowena Kartika Suryono</v>
          </cell>
        </row>
        <row r="65">
          <cell r="B65" t="str">
            <v>Laura T</v>
          </cell>
        </row>
        <row r="66">
          <cell r="B66" t="str">
            <v>Rio Alfred</v>
          </cell>
        </row>
        <row r="67">
          <cell r="B67" t="str">
            <v>Tri Sumina</v>
          </cell>
        </row>
        <row r="68">
          <cell r="B68" t="str">
            <v>Tony</v>
          </cell>
        </row>
        <row r="69">
          <cell r="B69" t="str">
            <v>==================================</v>
          </cell>
        </row>
        <row r="70">
          <cell r="B70" t="str">
            <v>Puri</v>
          </cell>
        </row>
        <row r="71">
          <cell r="B71" t="str">
            <v>==================================</v>
          </cell>
        </row>
        <row r="72">
          <cell r="B72" t="str">
            <v>Ita</v>
          </cell>
        </row>
        <row r="73">
          <cell r="B73" t="str">
            <v>Elennora</v>
          </cell>
        </row>
        <row r="74">
          <cell r="B74" t="str">
            <v>Stevio Mario Tanos</v>
          </cell>
        </row>
        <row r="75">
          <cell r="B75" t="str">
            <v>Inggrit</v>
          </cell>
        </row>
        <row r="76">
          <cell r="B76" t="str">
            <v>Lucas</v>
          </cell>
        </row>
        <row r="77">
          <cell r="B77" t="str">
            <v>Suwanto TE</v>
          </cell>
        </row>
        <row r="78">
          <cell r="B78" t="str">
            <v xml:space="preserve">Andrew </v>
          </cell>
        </row>
        <row r="79">
          <cell r="B79" t="str">
            <v>Adi Sumargono</v>
          </cell>
        </row>
        <row r="80">
          <cell r="B80" t="str">
            <v>Selvy</v>
          </cell>
        </row>
        <row r="81">
          <cell r="B81" t="str">
            <v>Yanto Ong</v>
          </cell>
        </row>
        <row r="82">
          <cell r="B82" t="str">
            <v>Linda S</v>
          </cell>
        </row>
        <row r="83">
          <cell r="B83" t="str">
            <v>==================================</v>
          </cell>
        </row>
        <row r="84">
          <cell r="B84" t="str">
            <v>Medan</v>
          </cell>
        </row>
        <row r="85">
          <cell r="B85" t="str">
            <v>==================================</v>
          </cell>
        </row>
        <row r="86">
          <cell r="B86" t="str">
            <v>Olisanti</v>
          </cell>
        </row>
        <row r="87">
          <cell r="B87" t="str">
            <v>Suryani</v>
          </cell>
        </row>
        <row r="88">
          <cell r="B88" t="str">
            <v>Sufenny</v>
          </cell>
        </row>
        <row r="89">
          <cell r="B89" t="str">
            <v>Ernawaty</v>
          </cell>
        </row>
        <row r="90">
          <cell r="B90" t="str">
            <v>Suliana</v>
          </cell>
        </row>
        <row r="91">
          <cell r="B91" t="str">
            <v>Eddy Susanto</v>
          </cell>
        </row>
        <row r="92">
          <cell r="B92" t="str">
            <v>Elly</v>
          </cell>
        </row>
        <row r="93">
          <cell r="B93" t="str">
            <v>Winarjo</v>
          </cell>
        </row>
        <row r="94">
          <cell r="B94" t="str">
            <v>Hartono</v>
          </cell>
        </row>
        <row r="95">
          <cell r="B95" t="str">
            <v>Chandra Wijaya</v>
          </cell>
        </row>
        <row r="96">
          <cell r="B96" t="str">
            <v>Rosyanita</v>
          </cell>
        </row>
        <row r="97">
          <cell r="B97" t="str">
            <v>Jhonson</v>
          </cell>
        </row>
        <row r="98">
          <cell r="B98" t="str">
            <v>Arvianty</v>
          </cell>
        </row>
        <row r="99">
          <cell r="B99" t="str">
            <v>Jevin</v>
          </cell>
        </row>
        <row r="100">
          <cell r="B100" t="str">
            <v>Budi Candra</v>
          </cell>
        </row>
        <row r="101">
          <cell r="B101" t="str">
            <v>Mery Gustini</v>
          </cell>
        </row>
        <row r="102">
          <cell r="B102" t="str">
            <v>/</v>
          </cell>
        </row>
        <row r="103">
          <cell r="B103" t="str">
            <v>==================================</v>
          </cell>
        </row>
        <row r="104">
          <cell r="B104" t="str">
            <v>Muara Karang</v>
          </cell>
        </row>
        <row r="105">
          <cell r="B105" t="str">
            <v>==================================</v>
          </cell>
        </row>
        <row r="106">
          <cell r="B106" t="str">
            <v>Beh Guat Ngoh</v>
          </cell>
        </row>
        <row r="107">
          <cell r="B107" t="str">
            <v>Hendy</v>
          </cell>
        </row>
        <row r="108">
          <cell r="B108" t="str">
            <v>Christian Fernandi Soesantio</v>
          </cell>
        </row>
        <row r="109">
          <cell r="B109" t="str">
            <v xml:space="preserve">Andy Junius Wibowo </v>
          </cell>
        </row>
        <row r="110">
          <cell r="B110" t="str">
            <v>Shinta</v>
          </cell>
        </row>
        <row r="111">
          <cell r="B111" t="str">
            <v>Job Marcellious Maryono</v>
          </cell>
        </row>
        <row r="112">
          <cell r="B112" t="str">
            <v>Yanto</v>
          </cell>
        </row>
        <row r="113">
          <cell r="B113" t="str">
            <v>Lim Willy Halim</v>
          </cell>
        </row>
        <row r="114">
          <cell r="B114" t="str">
            <v>Fellysia</v>
          </cell>
        </row>
        <row r="115">
          <cell r="B115" t="str">
            <v>Margareta Tandela</v>
          </cell>
        </row>
        <row r="116">
          <cell r="B116" t="str">
            <v>Beh Guat Ngoh</v>
          </cell>
        </row>
        <row r="117">
          <cell r="B117" t="str">
            <v>Meina Manap</v>
          </cell>
        </row>
        <row r="118">
          <cell r="B118" t="str">
            <v>Windro</v>
          </cell>
        </row>
        <row r="119">
          <cell r="B119" t="str">
            <v>Arvid Yosua Sutrisna</v>
          </cell>
        </row>
        <row r="120">
          <cell r="B120" t="str">
            <v>Astrid</v>
          </cell>
        </row>
        <row r="121">
          <cell r="B121" t="str">
            <v>Rudy Santoso</v>
          </cell>
        </row>
        <row r="122">
          <cell r="B122" t="str">
            <v>Yulianti Lie</v>
          </cell>
        </row>
        <row r="123">
          <cell r="B123" t="str">
            <v>Suhartono Gunawan</v>
          </cell>
        </row>
        <row r="124">
          <cell r="B124" t="str">
            <v>Verawaty Anggraini</v>
          </cell>
        </row>
        <row r="125">
          <cell r="B125" t="str">
            <v xml:space="preserve">Ardi Setiadi Yusuf </v>
          </cell>
        </row>
        <row r="126">
          <cell r="B126" t="str">
            <v>Ferry Setiawan</v>
          </cell>
        </row>
        <row r="127">
          <cell r="B127" t="str">
            <v xml:space="preserve">Ferry Prajugo Widjaja </v>
          </cell>
        </row>
        <row r="128">
          <cell r="B128" t="str">
            <v>Suyekti</v>
          </cell>
        </row>
        <row r="129">
          <cell r="B129" t="str">
            <v xml:space="preserve">Michael Edison </v>
          </cell>
        </row>
        <row r="130">
          <cell r="B130" t="str">
            <v>==================================</v>
          </cell>
        </row>
        <row r="131">
          <cell r="B131" t="str">
            <v>Semarang</v>
          </cell>
        </row>
        <row r="132">
          <cell r="B132" t="str">
            <v>==================================</v>
          </cell>
        </row>
        <row r="133">
          <cell r="B133" t="str">
            <v>Fiona Saphira Sidhojoyo</v>
          </cell>
        </row>
        <row r="134">
          <cell r="B134" t="str">
            <v>Ronaldi Jessy D.</v>
          </cell>
        </row>
        <row r="135">
          <cell r="B135" t="str">
            <v>Stepanus Henki S.</v>
          </cell>
        </row>
        <row r="136">
          <cell r="B136" t="str">
            <v>Adhy Nugroho Kurniawan</v>
          </cell>
        </row>
        <row r="137">
          <cell r="B137" t="str">
            <v>Markus Nugroho Santoso</v>
          </cell>
        </row>
        <row r="138">
          <cell r="B138" t="str">
            <v>Adi Satriyo</v>
          </cell>
        </row>
        <row r="139">
          <cell r="B139" t="str">
            <v>Dhani Ardian</v>
          </cell>
        </row>
        <row r="140">
          <cell r="B140" t="str">
            <v>Maya Ika C</v>
          </cell>
        </row>
        <row r="141">
          <cell r="B141" t="str">
            <v>Elisha Wirjahardjana</v>
          </cell>
        </row>
        <row r="142">
          <cell r="B142" t="str">
            <v>Mulian Yulius</v>
          </cell>
        </row>
        <row r="143">
          <cell r="B143" t="str">
            <v>Novie Wahjudi Setijadjaja</v>
          </cell>
        </row>
        <row r="144">
          <cell r="B144" t="str">
            <v>Inneke  Indriany</v>
          </cell>
        </row>
        <row r="145">
          <cell r="B145" t="str">
            <v>Gartina Kosasih</v>
          </cell>
        </row>
        <row r="146">
          <cell r="B146" t="str">
            <v>Ronny Fajar Hidayat</v>
          </cell>
        </row>
        <row r="147">
          <cell r="B147" t="str">
            <v>==================================</v>
          </cell>
        </row>
        <row r="148">
          <cell r="B148" t="str">
            <v>Surabaya</v>
          </cell>
        </row>
        <row r="149">
          <cell r="B149" t="str">
            <v>==================================</v>
          </cell>
        </row>
        <row r="150">
          <cell r="B150" t="str">
            <v>Jugo Priyo Rusdi Gunawan</v>
          </cell>
        </row>
        <row r="151">
          <cell r="B151" t="str">
            <v>Mashita</v>
          </cell>
        </row>
        <row r="152">
          <cell r="B152" t="str">
            <v xml:space="preserve">Melati Kusumawardani </v>
          </cell>
        </row>
        <row r="153">
          <cell r="B153" t="str">
            <v>Hendra Haryanto</v>
          </cell>
        </row>
        <row r="154">
          <cell r="B154" t="str">
            <v>Cindy Kumala Djaya</v>
          </cell>
        </row>
        <row r="155">
          <cell r="B155" t="str">
            <v>Erfan</v>
          </cell>
        </row>
        <row r="156">
          <cell r="B156" t="str">
            <v>Ivanna Chandra</v>
          </cell>
        </row>
        <row r="157">
          <cell r="B157" t="str">
            <v>Luky</v>
          </cell>
        </row>
        <row r="158">
          <cell r="B158" t="str">
            <v>Hans Tanyones</v>
          </cell>
        </row>
        <row r="159">
          <cell r="B159" t="str">
            <v>Mila Amelia Halim</v>
          </cell>
        </row>
        <row r="160">
          <cell r="B160" t="str">
            <v>Donny Leslie</v>
          </cell>
        </row>
        <row r="161">
          <cell r="B161" t="str">
            <v>Lexy Julinar</v>
          </cell>
        </row>
        <row r="162">
          <cell r="B162" t="str">
            <v>Lia Nathalia</v>
          </cell>
        </row>
        <row r="163">
          <cell r="B163" t="str">
            <v>Lanny Tedjo</v>
          </cell>
        </row>
        <row r="164">
          <cell r="B164" t="str">
            <v>Johan Wibowo</v>
          </cell>
        </row>
        <row r="165">
          <cell r="B165" t="str">
            <v>Johan Kartijoso</v>
          </cell>
        </row>
        <row r="166">
          <cell r="B166" t="str">
            <v>Kurniady</v>
          </cell>
        </row>
        <row r="167">
          <cell r="B167" t="str">
            <v>Yuvita</v>
          </cell>
        </row>
        <row r="168">
          <cell r="B168" t="str">
            <v>Felicia Arianty</v>
          </cell>
        </row>
        <row r="169">
          <cell r="B169" t="str">
            <v>==================================</v>
          </cell>
        </row>
        <row r="170">
          <cell r="B170" t="str">
            <v>Thamrin</v>
          </cell>
        </row>
        <row r="171">
          <cell r="B171" t="str">
            <v>==================================</v>
          </cell>
        </row>
        <row r="172">
          <cell r="B172" t="str">
            <v>Rudyanto</v>
          </cell>
        </row>
        <row r="173">
          <cell r="B173" t="str">
            <v>Budiman Salim</v>
          </cell>
        </row>
        <row r="174">
          <cell r="B174" t="str">
            <v>Mark Teguh Wahyuri</v>
          </cell>
        </row>
        <row r="175">
          <cell r="B175" t="str">
            <v>Charles Chandra</v>
          </cell>
        </row>
        <row r="176">
          <cell r="B176" t="str">
            <v>Lion Putra</v>
          </cell>
        </row>
        <row r="177">
          <cell r="B177" t="str">
            <v>Sugianto</v>
          </cell>
        </row>
        <row r="178">
          <cell r="B178" t="str">
            <v>Robin Kurniawan</v>
          </cell>
        </row>
        <row r="179">
          <cell r="B179" t="str">
            <v>Kurnia Putri</v>
          </cell>
        </row>
        <row r="180">
          <cell r="B180" t="str">
            <v>Agus susanto</v>
          </cell>
        </row>
        <row r="181">
          <cell r="B181" t="str">
            <v>Meylina Lie</v>
          </cell>
        </row>
        <row r="182">
          <cell r="B182" t="str">
            <v>x</v>
          </cell>
        </row>
        <row r="183">
          <cell r="B183" t="str">
            <v>Henry Prawira</v>
          </cell>
        </row>
        <row r="184">
          <cell r="B184" t="str">
            <v>Dwi Hartati</v>
          </cell>
        </row>
        <row r="185">
          <cell r="B185" t="str">
            <v>Vivi Limawanti</v>
          </cell>
        </row>
        <row r="186">
          <cell r="B186" t="str">
            <v>Budhianto Dharmawan</v>
          </cell>
        </row>
        <row r="187">
          <cell r="B187" t="str">
            <v>Benny Sufami</v>
          </cell>
        </row>
        <row r="188">
          <cell r="B188" t="str">
            <v>Silvia Oktariza</v>
          </cell>
        </row>
        <row r="189">
          <cell r="B189" t="str">
            <v>Indri Setiati</v>
          </cell>
        </row>
        <row r="190">
          <cell r="B190" t="str">
            <v>Alexander Casson Eornando</v>
          </cell>
        </row>
        <row r="191">
          <cell r="B191" t="str">
            <v>Akhmad Riyadi</v>
          </cell>
        </row>
        <row r="192">
          <cell r="B192" t="str">
            <v>Lauw Robin Susilo</v>
          </cell>
        </row>
        <row r="193">
          <cell r="B193" t="str">
            <v>Devina</v>
          </cell>
        </row>
        <row r="194">
          <cell r="B194" t="str">
            <v>Hendri Panggabean</v>
          </cell>
        </row>
        <row r="195">
          <cell r="B195" t="str">
            <v>==================================</v>
          </cell>
        </row>
        <row r="196">
          <cell r="B196" t="str">
            <v>Pondok Indah</v>
          </cell>
        </row>
        <row r="197">
          <cell r="B197" t="str">
            <v>==================================</v>
          </cell>
        </row>
        <row r="198">
          <cell r="B198" t="str">
            <v>Erwino</v>
          </cell>
        </row>
        <row r="199">
          <cell r="B199" t="str">
            <v>Andry Tjoa</v>
          </cell>
        </row>
        <row r="200">
          <cell r="B200" t="str">
            <v>Firnando</v>
          </cell>
        </row>
        <row r="201">
          <cell r="B201" t="str">
            <v xml:space="preserve">Kristianus Tommy </v>
          </cell>
        </row>
        <row r="202">
          <cell r="B202" t="str">
            <v>Michael Wisan</v>
          </cell>
        </row>
        <row r="203">
          <cell r="B203" t="str">
            <v>Sophie</v>
          </cell>
        </row>
        <row r="204">
          <cell r="B204" t="str">
            <v>Marsya Wahyu Hidaya</v>
          </cell>
        </row>
        <row r="205">
          <cell r="B205" t="str">
            <v>Esti</v>
          </cell>
        </row>
        <row r="206">
          <cell r="B206" t="str">
            <v>Miranda</v>
          </cell>
        </row>
        <row r="207">
          <cell r="B207" t="str">
            <v>Liestien Ishelina</v>
          </cell>
        </row>
        <row r="208">
          <cell r="B208" t="str">
            <v>z</v>
          </cell>
        </row>
        <row r="209">
          <cell r="B209" t="str">
            <v>Vinia</v>
          </cell>
        </row>
        <row r="210">
          <cell r="B210" t="str">
            <v>Tri Delvi</v>
          </cell>
        </row>
        <row r="211">
          <cell r="B211" t="str">
            <v>Tety</v>
          </cell>
        </row>
        <row r="212">
          <cell r="B212" t="str">
            <v>Eriko</v>
          </cell>
        </row>
        <row r="213">
          <cell r="B213" t="str">
            <v>Martin Wihadi</v>
          </cell>
        </row>
        <row r="214">
          <cell r="B214" t="str">
            <v>Rio Apriano Handoko</v>
          </cell>
        </row>
        <row r="215">
          <cell r="B215" t="str">
            <v>Enjeline Wijaya</v>
          </cell>
        </row>
        <row r="216">
          <cell r="B216" t="str">
            <v>p</v>
          </cell>
        </row>
        <row r="217">
          <cell r="B217" t="str">
            <v>==================================</v>
          </cell>
        </row>
        <row r="218">
          <cell r="B218" t="str">
            <v>PH &amp; Dharmawangsa</v>
          </cell>
        </row>
        <row r="219">
          <cell r="B219" t="str">
            <v>==================================</v>
          </cell>
        </row>
        <row r="220">
          <cell r="B220" t="str">
            <v>Mike Sari Nuraini</v>
          </cell>
        </row>
        <row r="221">
          <cell r="B221" t="str">
            <v>Yohanes D</v>
          </cell>
        </row>
        <row r="222">
          <cell r="B222" t="str">
            <v>Elang Arya Kusuma</v>
          </cell>
        </row>
        <row r="223">
          <cell r="B223" t="str">
            <v xml:space="preserve">Indham Ardiansyah </v>
          </cell>
        </row>
        <row r="224">
          <cell r="B224" t="str">
            <v>Ilsa Savitri</v>
          </cell>
        </row>
        <row r="225">
          <cell r="B225" t="str">
            <v>==================================</v>
          </cell>
        </row>
        <row r="226">
          <cell r="B226" t="str">
            <v>Mangga Dua</v>
          </cell>
        </row>
        <row r="227">
          <cell r="B227" t="str">
            <v>==================================</v>
          </cell>
        </row>
        <row r="228">
          <cell r="B228" t="str">
            <v>Denny Destian</v>
          </cell>
        </row>
        <row r="229">
          <cell r="B229" t="str">
            <v>Puspita</v>
          </cell>
        </row>
        <row r="230">
          <cell r="B230" t="str">
            <v>Erhard Himawan</v>
          </cell>
        </row>
        <row r="231">
          <cell r="B231" t="str">
            <v>Christian Sarkam</v>
          </cell>
        </row>
        <row r="232">
          <cell r="B232" t="str">
            <v>+</v>
          </cell>
        </row>
        <row r="233">
          <cell r="B233" t="str">
            <v>==================================</v>
          </cell>
        </row>
        <row r="234">
          <cell r="B234" t="str">
            <v>Tomang</v>
          </cell>
        </row>
        <row r="235">
          <cell r="B235" t="str">
            <v>==================================</v>
          </cell>
        </row>
        <row r="236">
          <cell r="B236" t="str">
            <v>Freddy</v>
          </cell>
        </row>
        <row r="237">
          <cell r="B237" t="str">
            <v>Ferdinand</v>
          </cell>
        </row>
        <row r="238">
          <cell r="B238" t="str">
            <v>Hendro Sulaiman</v>
          </cell>
        </row>
        <row r="239">
          <cell r="B239" t="str">
            <v>Ronald</v>
          </cell>
        </row>
        <row r="240">
          <cell r="B240" t="str">
            <v>Elysa Lestari</v>
          </cell>
        </row>
        <row r="241">
          <cell r="B241" t="str">
            <v>Ricky Mulijanto</v>
          </cell>
        </row>
        <row r="242">
          <cell r="B242" t="str">
            <v>Ita</v>
          </cell>
        </row>
        <row r="243">
          <cell r="B243" t="str">
            <v>Hartono Lius</v>
          </cell>
        </row>
        <row r="244">
          <cell r="B244" t="str">
            <v>Alex S</v>
          </cell>
        </row>
        <row r="245">
          <cell r="B245" t="str">
            <v>Martin Andry</v>
          </cell>
        </row>
        <row r="246">
          <cell r="B246" t="str">
            <v>Sumarni</v>
          </cell>
        </row>
        <row r="247">
          <cell r="B247" t="str">
            <v>Meiske</v>
          </cell>
        </row>
        <row r="248">
          <cell r="B248" t="str">
            <v>Steven Ferdinand</v>
          </cell>
        </row>
        <row r="249">
          <cell r="B249" t="str">
            <v>Audrey Progastama Petriny</v>
          </cell>
        </row>
        <row r="250">
          <cell r="B250" t="str">
            <v xml:space="preserve">James Hans Chandra  </v>
          </cell>
        </row>
        <row r="251">
          <cell r="B251" t="str">
            <v>Shierly Susanto</v>
          </cell>
        </row>
        <row r="252">
          <cell r="B252" t="str">
            <v xml:space="preserve">Naomi Marbun </v>
          </cell>
        </row>
        <row r="253">
          <cell r="B253" t="str">
            <v>Sandra Widjaja</v>
          </cell>
        </row>
        <row r="254">
          <cell r="B254" t="str">
            <v>Asfima Aisya Tusin</v>
          </cell>
        </row>
        <row r="255">
          <cell r="B255" t="str">
            <v>Shelvy Tjandinegara</v>
          </cell>
        </row>
        <row r="256">
          <cell r="B256" t="str">
            <v>Denis Niskala</v>
          </cell>
        </row>
        <row r="257">
          <cell r="B257" t="str">
            <v>=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r"/>
      <sheetName val="Process"/>
      <sheetName val="Summary"/>
      <sheetName val="Branch Trend"/>
      <sheetName val="TE Trend"/>
      <sheetName val="Korea2"/>
      <sheetName val="Europe"/>
      <sheetName val="Parame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==================================</v>
          </cell>
        </row>
        <row r="3">
          <cell r="B3" t="str">
            <v>Bandung</v>
          </cell>
        </row>
        <row r="4">
          <cell r="B4" t="str">
            <v>==================================</v>
          </cell>
        </row>
        <row r="5">
          <cell r="B5" t="str">
            <v>Inneke Wardiani</v>
          </cell>
        </row>
        <row r="6">
          <cell r="B6" t="str">
            <v>Steven</v>
          </cell>
        </row>
        <row r="7">
          <cell r="B7" t="str">
            <v>Santi Gunawan</v>
          </cell>
        </row>
        <row r="8">
          <cell r="B8" t="str">
            <v>Ferry Mariana</v>
          </cell>
        </row>
        <row r="9">
          <cell r="B9" t="str">
            <v>Erick Wijaya</v>
          </cell>
        </row>
        <row r="10">
          <cell r="B10" t="str">
            <v>Gerry Jonathan</v>
          </cell>
        </row>
        <row r="11">
          <cell r="B11" t="str">
            <v>Marbelly Braviano Witono</v>
          </cell>
        </row>
        <row r="12">
          <cell r="B12" t="str">
            <v xml:space="preserve">Fransisca Trisna Yusuf </v>
          </cell>
        </row>
        <row r="13">
          <cell r="B13" t="str">
            <v>Sani</v>
          </cell>
        </row>
        <row r="14">
          <cell r="B14" t="str">
            <v>Yigal Allon Siregar</v>
          </cell>
        </row>
        <row r="15">
          <cell r="B15" t="str">
            <v>Adrianus Aji</v>
          </cell>
        </row>
        <row r="16">
          <cell r="B16" t="str">
            <v>Anastasia Wahyono</v>
          </cell>
        </row>
        <row r="17">
          <cell r="B17" t="str">
            <v>Jeanny Budiman</v>
          </cell>
        </row>
        <row r="18">
          <cell r="B18" t="str">
            <v>Yusuf Mulyawan</v>
          </cell>
        </row>
        <row r="19">
          <cell r="B19" t="str">
            <v>Silvie Purnamsidi</v>
          </cell>
        </row>
        <row r="20">
          <cell r="B20" t="str">
            <v>==================================</v>
          </cell>
        </row>
        <row r="21">
          <cell r="B21" t="str">
            <v>Kelapa Gading</v>
          </cell>
        </row>
        <row r="22">
          <cell r="B22" t="str">
            <v>==================================</v>
          </cell>
        </row>
        <row r="23">
          <cell r="B23" t="str">
            <v xml:space="preserve">Ernie Sepvia   </v>
          </cell>
        </row>
        <row r="24">
          <cell r="B24" t="str">
            <v>Patricia Harjati</v>
          </cell>
        </row>
        <row r="25">
          <cell r="B25" t="str">
            <v>Hanley Efendy</v>
          </cell>
        </row>
        <row r="26">
          <cell r="B26" t="str">
            <v>Leonard Sukrisna</v>
          </cell>
        </row>
        <row r="27">
          <cell r="B27" t="str">
            <v>Marini Jakup</v>
          </cell>
        </row>
        <row r="28">
          <cell r="B28" t="str">
            <v>Frederick Sandrian</v>
          </cell>
        </row>
        <row r="29">
          <cell r="B29" t="str">
            <v>Nini Koiman</v>
          </cell>
        </row>
        <row r="30">
          <cell r="B30" t="str">
            <v>Hans Surya</v>
          </cell>
        </row>
        <row r="31">
          <cell r="B31" t="str">
            <v xml:space="preserve">Maya Ramayani </v>
          </cell>
        </row>
        <row r="32">
          <cell r="B32" t="str">
            <v>Dedy Setiadi</v>
          </cell>
        </row>
        <row r="33">
          <cell r="B33" t="str">
            <v>Sinta</v>
          </cell>
        </row>
        <row r="34">
          <cell r="B34" t="str">
            <v>Edwin A H</v>
          </cell>
        </row>
        <row r="35">
          <cell r="B35" t="str">
            <v>Lucas Hariadi</v>
          </cell>
        </row>
        <row r="36">
          <cell r="B36" t="str">
            <v>Dwi Budi Utami</v>
          </cell>
        </row>
        <row r="37">
          <cell r="B37" t="str">
            <v>Deby Sintyajaya</v>
          </cell>
        </row>
        <row r="38">
          <cell r="B38" t="str">
            <v>Margareth Sheila</v>
          </cell>
        </row>
        <row r="39">
          <cell r="B39" t="str">
            <v>Yeni Widjaja</v>
          </cell>
        </row>
        <row r="40">
          <cell r="B40" t="str">
            <v>Farwandi</v>
          </cell>
        </row>
        <row r="41">
          <cell r="B41" t="str">
            <v>David Tenggara</v>
          </cell>
        </row>
        <row r="42">
          <cell r="B42" t="str">
            <v>Jawa Ajeng Larasati</v>
          </cell>
        </row>
        <row r="43">
          <cell r="B43" t="str">
            <v xml:space="preserve">Yuliana Arifin    </v>
          </cell>
        </row>
        <row r="44">
          <cell r="B44" t="str">
            <v>Meni</v>
          </cell>
        </row>
        <row r="45">
          <cell r="B45" t="str">
            <v>Yully</v>
          </cell>
        </row>
        <row r="46">
          <cell r="B46" t="str">
            <v xml:space="preserve">Yenny Budi Siswanti </v>
          </cell>
        </row>
        <row r="47">
          <cell r="B47" t="str">
            <v>Alfonsus Nadeak</v>
          </cell>
        </row>
        <row r="48">
          <cell r="B48" t="str">
            <v>Suwanto</v>
          </cell>
        </row>
        <row r="49">
          <cell r="B49" t="str">
            <v>Johan</v>
          </cell>
        </row>
        <row r="50">
          <cell r="B50" t="str">
            <v>Robby Iskandar</v>
          </cell>
        </row>
        <row r="51">
          <cell r="B51" t="str">
            <v>==================================</v>
          </cell>
        </row>
        <row r="52">
          <cell r="B52" t="str">
            <v>Kota</v>
          </cell>
        </row>
        <row r="53">
          <cell r="B53" t="str">
            <v>==================================</v>
          </cell>
        </row>
        <row r="54">
          <cell r="B54" t="str">
            <v>Joni</v>
          </cell>
        </row>
        <row r="55">
          <cell r="B55" t="str">
            <v>Meiny</v>
          </cell>
        </row>
        <row r="56">
          <cell r="B56" t="str">
            <v>Anny Wijaya</v>
          </cell>
        </row>
        <row r="57">
          <cell r="B57" t="str">
            <v>Yohanes K</v>
          </cell>
        </row>
        <row r="58">
          <cell r="B58" t="str">
            <v>Welly Marico</v>
          </cell>
        </row>
        <row r="59">
          <cell r="B59" t="str">
            <v>Damian</v>
          </cell>
        </row>
        <row r="60">
          <cell r="B60" t="str">
            <v>Novita Ria</v>
          </cell>
        </row>
        <row r="61">
          <cell r="B61" t="str">
            <v>-</v>
          </cell>
        </row>
        <row r="62">
          <cell r="B62" t="str">
            <v>Rowena Kartika Suryono</v>
          </cell>
        </row>
        <row r="63">
          <cell r="B63" t="str">
            <v>Laura T</v>
          </cell>
        </row>
        <row r="64">
          <cell r="B64" t="str">
            <v>Rio Alfred</v>
          </cell>
        </row>
        <row r="65">
          <cell r="B65" t="str">
            <v>Tri Sumina</v>
          </cell>
        </row>
        <row r="66">
          <cell r="B66" t="str">
            <v>Tony</v>
          </cell>
        </row>
        <row r="67">
          <cell r="B67" t="str">
            <v>==================================</v>
          </cell>
        </row>
        <row r="68">
          <cell r="B68" t="str">
            <v>Puri</v>
          </cell>
        </row>
        <row r="69">
          <cell r="B69" t="str">
            <v>==================================</v>
          </cell>
        </row>
        <row r="70">
          <cell r="B70" t="str">
            <v>Ita</v>
          </cell>
        </row>
        <row r="71">
          <cell r="B71" t="str">
            <v>Elennora</v>
          </cell>
        </row>
        <row r="72">
          <cell r="B72" t="str">
            <v>Stevio Mario Tanos</v>
          </cell>
        </row>
        <row r="73">
          <cell r="B73" t="str">
            <v>Inggrit</v>
          </cell>
        </row>
        <row r="74">
          <cell r="B74" t="str">
            <v>Lucas</v>
          </cell>
        </row>
        <row r="75">
          <cell r="B75" t="str">
            <v>Suwanto TE</v>
          </cell>
        </row>
        <row r="76">
          <cell r="B76" t="str">
            <v xml:space="preserve">Andrew </v>
          </cell>
        </row>
        <row r="77">
          <cell r="B77" t="str">
            <v>Adi Sumargono</v>
          </cell>
        </row>
        <row r="78">
          <cell r="B78" t="str">
            <v>Selvy</v>
          </cell>
        </row>
        <row r="79">
          <cell r="B79" t="str">
            <v>Yanto Ong</v>
          </cell>
        </row>
        <row r="80">
          <cell r="B80" t="str">
            <v>Linda S</v>
          </cell>
        </row>
        <row r="81">
          <cell r="B81" t="str">
            <v>==================================</v>
          </cell>
        </row>
        <row r="82">
          <cell r="B82" t="str">
            <v>Medan</v>
          </cell>
        </row>
        <row r="83">
          <cell r="B83" t="str">
            <v>==================================</v>
          </cell>
        </row>
        <row r="84">
          <cell r="B84" t="str">
            <v>Olisanti</v>
          </cell>
        </row>
        <row r="85">
          <cell r="B85" t="str">
            <v>Suryani</v>
          </cell>
        </row>
        <row r="86">
          <cell r="B86" t="str">
            <v>Sufenny</v>
          </cell>
        </row>
        <row r="87">
          <cell r="B87" t="str">
            <v>Ernawaty</v>
          </cell>
        </row>
        <row r="88">
          <cell r="B88" t="str">
            <v>Suliana</v>
          </cell>
        </row>
        <row r="89">
          <cell r="B89" t="str">
            <v>Eddy Susanto</v>
          </cell>
        </row>
        <row r="90">
          <cell r="B90" t="str">
            <v>Elly</v>
          </cell>
        </row>
        <row r="91">
          <cell r="B91" t="str">
            <v>Winarjo</v>
          </cell>
        </row>
        <row r="92">
          <cell r="B92" t="str">
            <v>Hartono</v>
          </cell>
        </row>
        <row r="93">
          <cell r="B93" t="str">
            <v>Michael M</v>
          </cell>
        </row>
        <row r="94">
          <cell r="B94" t="str">
            <v>Rosyanita</v>
          </cell>
        </row>
        <row r="95">
          <cell r="B95" t="str">
            <v>Jhonson</v>
          </cell>
        </row>
        <row r="96">
          <cell r="B96" t="str">
            <v>Arvianty</v>
          </cell>
        </row>
        <row r="97">
          <cell r="B97" t="str">
            <v>Jevin</v>
          </cell>
        </row>
        <row r="98">
          <cell r="B98" t="str">
            <v>Budi Candra</v>
          </cell>
        </row>
        <row r="99">
          <cell r="B99" t="str">
            <v>Mery Gustini</v>
          </cell>
        </row>
        <row r="100">
          <cell r="B100" t="str">
            <v>/</v>
          </cell>
        </row>
        <row r="101">
          <cell r="B101" t="str">
            <v>==================================</v>
          </cell>
        </row>
        <row r="102">
          <cell r="B102" t="str">
            <v>Muara Karang</v>
          </cell>
        </row>
        <row r="103">
          <cell r="B103" t="str">
            <v>==================================</v>
          </cell>
        </row>
        <row r="104">
          <cell r="B104" t="str">
            <v>Beh Guat Ngoh</v>
          </cell>
        </row>
        <row r="105">
          <cell r="B105" t="str">
            <v>Hendy</v>
          </cell>
        </row>
        <row r="106">
          <cell r="B106" t="str">
            <v>Christian Fernandi Soesantio</v>
          </cell>
        </row>
        <row r="107">
          <cell r="B107" t="str">
            <v xml:space="preserve">Andy Junius Wibowo </v>
          </cell>
        </row>
        <row r="108">
          <cell r="B108" t="str">
            <v>Shinta</v>
          </cell>
        </row>
        <row r="109">
          <cell r="B109" t="str">
            <v>Job Marcellious Maryono</v>
          </cell>
        </row>
        <row r="110">
          <cell r="B110" t="str">
            <v>Yanto</v>
          </cell>
        </row>
        <row r="111">
          <cell r="B111" t="str">
            <v>Lim Willy Halim</v>
          </cell>
        </row>
        <row r="112">
          <cell r="B112" t="str">
            <v>Fellysia</v>
          </cell>
        </row>
        <row r="113">
          <cell r="B113" t="str">
            <v>Margareta Tandela</v>
          </cell>
        </row>
        <row r="114">
          <cell r="B114" t="str">
            <v>Beh Guat Ngoh</v>
          </cell>
        </row>
        <row r="115">
          <cell r="B115" t="str">
            <v>Meina Manap</v>
          </cell>
        </row>
        <row r="116">
          <cell r="B116" t="str">
            <v>Windro</v>
          </cell>
        </row>
        <row r="117">
          <cell r="B117" t="str">
            <v>Arvid Yosua Sutrisna</v>
          </cell>
        </row>
        <row r="118">
          <cell r="B118" t="str">
            <v>Astrid</v>
          </cell>
        </row>
        <row r="119">
          <cell r="B119" t="str">
            <v>Rudy Santoso</v>
          </cell>
        </row>
        <row r="120">
          <cell r="B120" t="str">
            <v>Yulianti Lie</v>
          </cell>
        </row>
        <row r="121">
          <cell r="B121" t="str">
            <v>Suhartono Gunawan</v>
          </cell>
        </row>
        <row r="122">
          <cell r="B122" t="str">
            <v>Verawaty Anggraini</v>
          </cell>
        </row>
        <row r="123">
          <cell r="B123" t="str">
            <v xml:space="preserve">Ardi Setiadi Yusuf </v>
          </cell>
        </row>
        <row r="124">
          <cell r="B124" t="str">
            <v>Ferry Setiawan</v>
          </cell>
        </row>
        <row r="125">
          <cell r="B125" t="str">
            <v xml:space="preserve">Ferry Prajugo Widjaja </v>
          </cell>
        </row>
        <row r="126">
          <cell r="B126" t="str">
            <v>Suyekti</v>
          </cell>
        </row>
        <row r="127">
          <cell r="B127" t="str">
            <v xml:space="preserve">Michael Edison </v>
          </cell>
        </row>
        <row r="128">
          <cell r="B128" t="str">
            <v>==================================</v>
          </cell>
        </row>
        <row r="129">
          <cell r="B129" t="str">
            <v>Semarang</v>
          </cell>
        </row>
        <row r="130">
          <cell r="B130" t="str">
            <v>==================================</v>
          </cell>
        </row>
        <row r="131">
          <cell r="B131" t="str">
            <v>Fiona Saphira Sidhojoyo</v>
          </cell>
        </row>
        <row r="132">
          <cell r="B132" t="str">
            <v>Ronaldi Jessy D.</v>
          </cell>
        </row>
        <row r="133">
          <cell r="B133" t="str">
            <v>Stepanus Henki S.</v>
          </cell>
        </row>
        <row r="134">
          <cell r="B134" t="str">
            <v>Adhy Nugroho Kurniawan</v>
          </cell>
        </row>
        <row r="135">
          <cell r="B135" t="str">
            <v>Markus Nugroho Santoso</v>
          </cell>
        </row>
        <row r="136">
          <cell r="B136" t="str">
            <v>Adi Satriyo</v>
          </cell>
        </row>
        <row r="137">
          <cell r="B137" t="str">
            <v>Dhani Ardian</v>
          </cell>
        </row>
        <row r="138">
          <cell r="B138" t="str">
            <v>Maya Ika C</v>
          </cell>
        </row>
        <row r="139">
          <cell r="B139" t="str">
            <v>Elisha Wirjahardjana</v>
          </cell>
        </row>
        <row r="140">
          <cell r="B140" t="str">
            <v>Mulian Yulius</v>
          </cell>
        </row>
        <row r="141">
          <cell r="B141" t="str">
            <v>Novie Wahjudi Setijadjaja</v>
          </cell>
        </row>
        <row r="142">
          <cell r="B142" t="str">
            <v>Inneke  Indriany</v>
          </cell>
        </row>
        <row r="143">
          <cell r="B143" t="str">
            <v>Gartina Kosasih</v>
          </cell>
        </row>
        <row r="144">
          <cell r="B144" t="str">
            <v>Ronny Fajar Hidayat</v>
          </cell>
        </row>
        <row r="145">
          <cell r="B145" t="str">
            <v>==================================</v>
          </cell>
        </row>
        <row r="146">
          <cell r="B146" t="str">
            <v>Surabaya</v>
          </cell>
        </row>
        <row r="147">
          <cell r="B147" t="str">
            <v>==================================</v>
          </cell>
        </row>
        <row r="148">
          <cell r="B148" t="str">
            <v>Jugo Priyo Rusdi Gunawan</v>
          </cell>
        </row>
        <row r="149">
          <cell r="B149" t="str">
            <v>Mashita</v>
          </cell>
        </row>
        <row r="150">
          <cell r="B150" t="str">
            <v xml:space="preserve">Melati Kusumawardani </v>
          </cell>
        </row>
        <row r="151">
          <cell r="B151" t="str">
            <v>Hendra Haryanto</v>
          </cell>
        </row>
        <row r="152">
          <cell r="B152" t="str">
            <v>Cindy Kumala Djaya</v>
          </cell>
        </row>
        <row r="153">
          <cell r="B153" t="str">
            <v>Erfan</v>
          </cell>
        </row>
        <row r="154">
          <cell r="B154" t="str">
            <v>Ivanna Chandra</v>
          </cell>
        </row>
        <row r="155">
          <cell r="B155" t="str">
            <v>Luky</v>
          </cell>
        </row>
        <row r="156">
          <cell r="B156" t="str">
            <v>Hans Tanyones</v>
          </cell>
        </row>
        <row r="157">
          <cell r="B157" t="str">
            <v>Mila Amelia Halim</v>
          </cell>
        </row>
        <row r="158">
          <cell r="B158" t="str">
            <v>Donny Leslie</v>
          </cell>
        </row>
        <row r="159">
          <cell r="B159" t="str">
            <v>Lexy Julinar</v>
          </cell>
        </row>
        <row r="160">
          <cell r="B160" t="str">
            <v>Lia Nathalia</v>
          </cell>
        </row>
        <row r="161">
          <cell r="B161" t="str">
            <v>Lanny Tedjo</v>
          </cell>
        </row>
        <row r="162">
          <cell r="B162" t="str">
            <v>Johan Wibowo</v>
          </cell>
        </row>
        <row r="163">
          <cell r="B163" t="str">
            <v>Johan Kartijoso</v>
          </cell>
        </row>
        <row r="164">
          <cell r="B164" t="str">
            <v>Kurniady</v>
          </cell>
        </row>
        <row r="165">
          <cell r="B165" t="str">
            <v>Yuvita</v>
          </cell>
        </row>
        <row r="166">
          <cell r="B166" t="str">
            <v>Dion Vittorio Adianto</v>
          </cell>
        </row>
        <row r="167">
          <cell r="B167" t="str">
            <v>==================================</v>
          </cell>
        </row>
        <row r="168">
          <cell r="B168" t="str">
            <v>Thamrin</v>
          </cell>
        </row>
        <row r="169">
          <cell r="B169" t="str">
            <v>==================================</v>
          </cell>
        </row>
        <row r="170">
          <cell r="B170" t="str">
            <v>Rudyanto</v>
          </cell>
        </row>
        <row r="171">
          <cell r="B171" t="str">
            <v>Budiman Salim</v>
          </cell>
        </row>
        <row r="172">
          <cell r="B172" t="str">
            <v>Mark Teguh Wahyuri</v>
          </cell>
        </row>
        <row r="173">
          <cell r="B173" t="str">
            <v>Charles Chandra</v>
          </cell>
        </row>
        <row r="174">
          <cell r="B174" t="str">
            <v>Lion Putra</v>
          </cell>
        </row>
        <row r="175">
          <cell r="B175" t="str">
            <v>Sugianto</v>
          </cell>
        </row>
        <row r="176">
          <cell r="B176" t="str">
            <v>Robin Kurniawan</v>
          </cell>
        </row>
        <row r="177">
          <cell r="B177" t="str">
            <v>Christian Sarkam</v>
          </cell>
        </row>
        <row r="178">
          <cell r="B178" t="str">
            <v>Kurnia Putri</v>
          </cell>
        </row>
        <row r="179">
          <cell r="B179" t="str">
            <v>Agus susanto</v>
          </cell>
        </row>
        <row r="180">
          <cell r="B180" t="str">
            <v>Meylina Lie</v>
          </cell>
        </row>
        <row r="181">
          <cell r="B181" t="str">
            <v>x</v>
          </cell>
        </row>
        <row r="182">
          <cell r="B182" t="str">
            <v>Henry Prawira</v>
          </cell>
        </row>
        <row r="183">
          <cell r="B183" t="str">
            <v>Dwi Hartati</v>
          </cell>
        </row>
        <row r="184">
          <cell r="B184" t="str">
            <v>Vivi Limawanti</v>
          </cell>
        </row>
        <row r="185">
          <cell r="B185" t="str">
            <v>Budhianto Dharmawan</v>
          </cell>
        </row>
        <row r="186">
          <cell r="B186" t="str">
            <v>Benny Sufami</v>
          </cell>
        </row>
        <row r="187">
          <cell r="B187" t="str">
            <v>Alexander Casson Eornando</v>
          </cell>
        </row>
        <row r="188">
          <cell r="B188" t="str">
            <v>Akhmad Riyadi</v>
          </cell>
        </row>
        <row r="189">
          <cell r="B189" t="str">
            <v>Lauw Robin Susilo</v>
          </cell>
        </row>
        <row r="190">
          <cell r="B190" t="str">
            <v>Devina</v>
          </cell>
        </row>
        <row r="191">
          <cell r="B191" t="str">
            <v>Indri Setiati</v>
          </cell>
        </row>
        <row r="192">
          <cell r="B192" t="str">
            <v>==================================</v>
          </cell>
        </row>
        <row r="193">
          <cell r="B193" t="str">
            <v>Pondok Indah</v>
          </cell>
        </row>
        <row r="194">
          <cell r="B194" t="str">
            <v>==================================</v>
          </cell>
        </row>
        <row r="195">
          <cell r="B195" t="str">
            <v>Erwino</v>
          </cell>
        </row>
        <row r="196">
          <cell r="B196" t="str">
            <v>Andry Tjoa</v>
          </cell>
        </row>
        <row r="197">
          <cell r="B197" t="str">
            <v>Firnando</v>
          </cell>
        </row>
        <row r="198">
          <cell r="B198" t="str">
            <v xml:space="preserve">Kristianus Tommy </v>
          </cell>
        </row>
        <row r="199">
          <cell r="B199" t="str">
            <v>Michael Wisan</v>
          </cell>
        </row>
        <row r="200">
          <cell r="B200" t="str">
            <v>Sophie</v>
          </cell>
        </row>
        <row r="201">
          <cell r="B201" t="str">
            <v>Marsya Wahyu Hidaya</v>
          </cell>
        </row>
        <row r="202">
          <cell r="B202" t="str">
            <v>Esti</v>
          </cell>
        </row>
        <row r="203">
          <cell r="B203" t="str">
            <v>Miranda</v>
          </cell>
        </row>
        <row r="204">
          <cell r="B204" t="str">
            <v>Liestien Ishelina</v>
          </cell>
        </row>
        <row r="205">
          <cell r="B205" t="str">
            <v>z</v>
          </cell>
        </row>
        <row r="206">
          <cell r="B206" t="str">
            <v>Vinia</v>
          </cell>
        </row>
        <row r="207">
          <cell r="B207" t="str">
            <v>Tri Delvi</v>
          </cell>
        </row>
        <row r="208">
          <cell r="B208" t="str">
            <v>Tety</v>
          </cell>
        </row>
        <row r="209">
          <cell r="B209" t="str">
            <v>Eriko</v>
          </cell>
        </row>
        <row r="210">
          <cell r="B210" t="str">
            <v>Martin Wihadi</v>
          </cell>
        </row>
        <row r="211">
          <cell r="B211" t="str">
            <v>Rio Apriano Handoko</v>
          </cell>
        </row>
        <row r="212">
          <cell r="B212" t="str">
            <v>Enjeline Wijaya</v>
          </cell>
        </row>
        <row r="213">
          <cell r="B213" t="str">
            <v>p</v>
          </cell>
        </row>
        <row r="214">
          <cell r="B214" t="str">
            <v>==================================</v>
          </cell>
        </row>
        <row r="215">
          <cell r="B215" t="str">
            <v>PH &amp; Dharmawangsa</v>
          </cell>
        </row>
        <row r="216">
          <cell r="B216" t="str">
            <v>==================================</v>
          </cell>
        </row>
        <row r="217">
          <cell r="B217" t="str">
            <v>Mike Sari Nuraini</v>
          </cell>
        </row>
        <row r="218">
          <cell r="B218" t="str">
            <v>Yohanes D</v>
          </cell>
        </row>
        <row r="219">
          <cell r="B219" t="str">
            <v>Elang Arya Kusuma</v>
          </cell>
        </row>
        <row r="220">
          <cell r="B220" t="str">
            <v xml:space="preserve">Indham Ardiansyah </v>
          </cell>
        </row>
        <row r="221">
          <cell r="B221" t="str">
            <v>Seysi Putri Utami</v>
          </cell>
        </row>
        <row r="222">
          <cell r="B222" t="str">
            <v>==================================</v>
          </cell>
        </row>
        <row r="223">
          <cell r="B223" t="str">
            <v>Mangga Dua</v>
          </cell>
        </row>
        <row r="224">
          <cell r="B224" t="str">
            <v>==================================</v>
          </cell>
        </row>
        <row r="225">
          <cell r="B225" t="str">
            <v>Denny Destian</v>
          </cell>
        </row>
        <row r="226">
          <cell r="B226" t="str">
            <v>Erhard Himawan</v>
          </cell>
        </row>
        <row r="227">
          <cell r="B227" t="str">
            <v>Sigit Lesmana</v>
          </cell>
        </row>
        <row r="228">
          <cell r="B228" t="str">
            <v>==================================</v>
          </cell>
        </row>
        <row r="229">
          <cell r="B229" t="str">
            <v>Tomang</v>
          </cell>
        </row>
        <row r="230">
          <cell r="B230" t="str">
            <v>==================================</v>
          </cell>
        </row>
        <row r="231">
          <cell r="B231" t="str">
            <v>Freddy</v>
          </cell>
        </row>
        <row r="232">
          <cell r="B232" t="str">
            <v>Ferdinand</v>
          </cell>
        </row>
        <row r="233">
          <cell r="B233" t="str">
            <v>Hendro Sulaiman</v>
          </cell>
        </row>
        <row r="234">
          <cell r="B234" t="str">
            <v>Ronald</v>
          </cell>
        </row>
        <row r="235">
          <cell r="B235" t="str">
            <v>Elysa Lestari</v>
          </cell>
        </row>
        <row r="236">
          <cell r="B236" t="str">
            <v>Ricky Mulijanto</v>
          </cell>
        </row>
        <row r="237">
          <cell r="B237" t="str">
            <v>Ita</v>
          </cell>
        </row>
        <row r="238">
          <cell r="B238" t="str">
            <v>Elennora</v>
          </cell>
        </row>
        <row r="239">
          <cell r="B239" t="str">
            <v>Alex S</v>
          </cell>
        </row>
        <row r="240">
          <cell r="B240" t="str">
            <v>Martin Andry</v>
          </cell>
        </row>
        <row r="241">
          <cell r="B241" t="str">
            <v>Sumarni</v>
          </cell>
        </row>
        <row r="242">
          <cell r="B242" t="str">
            <v>Meiske</v>
          </cell>
        </row>
        <row r="243">
          <cell r="B243" t="str">
            <v>Steven Ferdinand</v>
          </cell>
        </row>
        <row r="244">
          <cell r="B244" t="str">
            <v>Audrey Progastama Petriny</v>
          </cell>
        </row>
        <row r="245">
          <cell r="B245" t="str">
            <v xml:space="preserve">James Hans Chandra  </v>
          </cell>
        </row>
        <row r="246">
          <cell r="B246" t="str">
            <v>Shierly Susanto</v>
          </cell>
        </row>
        <row r="247">
          <cell r="B247" t="str">
            <v xml:space="preserve">Naomi Marbun </v>
          </cell>
        </row>
        <row r="248">
          <cell r="B248" t="str">
            <v>Sandra Widjaja</v>
          </cell>
        </row>
        <row r="249">
          <cell r="B249" t="str">
            <v>Asfima Aisya Tusin</v>
          </cell>
        </row>
        <row r="250">
          <cell r="B250" t="str">
            <v>Shelvy Tjandinegara</v>
          </cell>
        </row>
        <row r="251">
          <cell r="B251" t="str">
            <v>Denis Niskala</v>
          </cell>
        </row>
        <row r="252">
          <cell r="B252" t="str">
            <v>=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bank exposure"/>
      <sheetName val="Interbank detail"/>
      <sheetName val="Corporate exposure"/>
      <sheetName val="Corporate detail"/>
      <sheetName val="Personal exposure"/>
      <sheetName val="Personal detail"/>
      <sheetName val="fm13(Giro)"/>
      <sheetName val="Otomatic180"/>
    </sheetNames>
    <sheetDataSet>
      <sheetData sheetId="0" refreshError="1"/>
      <sheetData sheetId="1" refreshError="1">
        <row r="3">
          <cell r="D3">
            <v>9595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xsh"/>
      <sheetName val="GeneralInfo"/>
    </sheetNames>
    <sheetDataSet>
      <sheetData sheetId="0"/>
      <sheetData sheetId="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mo"/>
      <sheetName val="memo (2)"/>
      <sheetName val="memo (3)"/>
      <sheetName val="memo (4)"/>
      <sheetName val="memo (5) - Asia"/>
      <sheetName val="Journal - Asia"/>
      <sheetName val="memo (5) - Gatsu"/>
      <sheetName val="Journal - Gatsu"/>
      <sheetName val="feb09_cost"/>
      <sheetName val="memo (6) - CF"/>
      <sheetName val="PREPAID EXP"/>
      <sheetName val="jan09_cost"/>
      <sheetName val="feb09_cos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nent info"/>
      <sheetName val="Marshal"/>
      <sheetName val="@INA"/>
      <sheetName val="F1771"/>
      <sheetName val="F1771-I"/>
      <sheetName val="F1771-II"/>
      <sheetName val="F1771-III"/>
      <sheetName val="F1771-IV"/>
      <sheetName val="F1771-V"/>
      <sheetName val="Attachment"/>
      <sheetName val="@PPh 23 (prepaid)"/>
      <sheetName val="@lampiran"/>
      <sheetName val="@lam 5"/>
      <sheetName val="@lam-5.1"/>
      <sheetName val="@lam-5.2-Ind"/>
      <sheetName val="@Disp. FA"/>
      <sheetName val="@Ang-25"/>
      <sheetName val="@Nominatif"/>
      <sheetName val="@Fisca LN"/>
      <sheetName val="Art25 calc"/>
      <sheetName val="reconciliation"/>
      <sheetName val="Salary Recon"/>
      <sheetName val="Ex-Rate"/>
      <sheetName val="RATE-NEW"/>
      <sheetName val="Marshal -1"/>
      <sheetName val="PROLOSS"/>
      <sheetName val="CAFL "/>
      <sheetName val="Master"/>
      <sheetName val="I.4.1 (2)"/>
      <sheetName val="pl_items"/>
      <sheetName val="FE-1771$.P1"/>
      <sheetName val="bre"/>
      <sheetName val="GeneralInfo"/>
      <sheetName val="FRN"/>
      <sheetName val="PROD"/>
      <sheetName val="new IFS format"/>
      <sheetName val="load"/>
      <sheetName val="HQ"/>
      <sheetName val="TBM"/>
      <sheetName val="Calculation"/>
      <sheetName val="EmpData"/>
      <sheetName val="B2 (Act by Mth) Total"/>
      <sheetName val="2003 Bgt"/>
      <sheetName val="HO"/>
      <sheetName val="mar01-strategy"/>
      <sheetName val="Data"/>
      <sheetName val="Tables"/>
      <sheetName val="Center"/>
      <sheetName val="Company"/>
      <sheetName val="License"/>
      <sheetName val="Account"/>
      <sheetName val="Tran0104"/>
      <sheetName val="Permanent_info"/>
      <sheetName val="@PPh_23_(prepaid)"/>
      <sheetName val="@lam_5"/>
      <sheetName val="@lam-5_1"/>
      <sheetName val="@lam-5_2-Ind"/>
      <sheetName val="@Disp__FA"/>
      <sheetName val="@Fisca_LN"/>
      <sheetName val="Art25_calc"/>
      <sheetName val="Marshal_-1"/>
      <sheetName val="Salary_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nfo"/>
      <sheetName val="GL to Audited"/>
      <sheetName val="Notes"/>
      <sheetName val="Marshal"/>
      <sheetName val="Other corrections"/>
      <sheetName val="Interest"/>
      <sheetName val=" art.21 recons"/>
      <sheetName val="Withholdings Recons"/>
      <sheetName val="Tax Credits"/>
      <sheetName val="Depr"/>
      <sheetName val="Depr(E)"/>
      <sheetName val="Add FA"/>
      <sheetName val="Add(E)"/>
      <sheetName val="disposal"/>
      <sheetName val="Provisi -tax"/>
      <sheetName val="Prov(E)"/>
      <sheetName val="Write-off"/>
      <sheetName val="WO(E)"/>
      <sheetName val="List of NPL"/>
      <sheetName val="NPL(E)"/>
      <sheetName val="Grey"/>
      <sheetName val="BSPL,etc"/>
      <sheetName val="bspl(E)"/>
      <sheetName val="Fiscal Adjustments"/>
      <sheetName val="Daftar lampiran"/>
      <sheetName val="List Att"/>
      <sheetName val="FI-1771.P1"/>
      <sheetName val="FE-1771.P1"/>
      <sheetName val="FI-1771.P2"/>
      <sheetName val="FE-1771.P2"/>
      <sheetName val="FI-1771-I"/>
      <sheetName val="FE-1771-I"/>
      <sheetName val="FI-1771-II"/>
      <sheetName val="FE-1771-II"/>
      <sheetName val="FI-1771-III"/>
      <sheetName val="FE-1771-III"/>
      <sheetName val="FI-1771-IV"/>
      <sheetName val="FE-1771-IV"/>
      <sheetName val="FI-1771-V"/>
      <sheetName val="FE-1771-V"/>
      <sheetName val="FE-1771-VI"/>
      <sheetName val="FI-1771-VI"/>
      <sheetName val="Rules"/>
    </sheetNames>
    <sheetDataSet>
      <sheetData sheetId="0" refreshError="1">
        <row r="5">
          <cell r="I5" t="str">
            <v>PT BANK DBS INDONESIA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Info"/>
      <sheetName val="GL to Audited"/>
      <sheetName val="Notes"/>
      <sheetName val="Marshal"/>
      <sheetName val="Other corrections"/>
      <sheetName val="Interest"/>
      <sheetName val=" art.21 recons"/>
      <sheetName val="Withholdings Recons"/>
      <sheetName val="Tax Credits"/>
      <sheetName val="Depr"/>
      <sheetName val="Depr(E)"/>
      <sheetName val="Add FA"/>
      <sheetName val="Add(E)"/>
      <sheetName val="disposal"/>
      <sheetName val="Provisi -tax"/>
      <sheetName val="Prov(E)"/>
      <sheetName val="Write-off"/>
      <sheetName val="WO(E)"/>
      <sheetName val="List of NPL"/>
      <sheetName val="NPL(E)"/>
      <sheetName val="Grey"/>
      <sheetName val="BSPL,etc"/>
      <sheetName val="bspl(E)"/>
      <sheetName val="Fiscal Adjustments"/>
      <sheetName val="Daftar lampiran"/>
      <sheetName val="List Att"/>
      <sheetName val="FI-1771.P1"/>
      <sheetName val="FE-1771.P1"/>
      <sheetName val="FI-1771.P2"/>
      <sheetName val="FE-1771.P2"/>
      <sheetName val="FI-1771-I"/>
      <sheetName val="FE-1771-I"/>
      <sheetName val="FI-1771-II"/>
      <sheetName val="FE-1771-II"/>
      <sheetName val="FI-1771-III"/>
      <sheetName val="FE-1771-III"/>
      <sheetName val="FI-1771-IV"/>
      <sheetName val="FE-1771-IV"/>
      <sheetName val="FI-1771-V"/>
      <sheetName val="FE-1771-V"/>
      <sheetName val="FE-1771-VI"/>
      <sheetName val="FI-1771-VI"/>
      <sheetName val="Rules"/>
    </sheetNames>
    <sheetDataSet>
      <sheetData sheetId="0" refreshError="1">
        <row r="5">
          <cell r="I5" t="str">
            <v>PT BANK DBS INDONESIA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X-FWD&amp;SWP-35"/>
      <sheetName val="FX-List-Asset-B"/>
      <sheetName val="MM-List-Borr"/>
      <sheetName val="MM-List-Lend"/>
      <sheetName val="Drv-List-Bank"/>
      <sheetName val="FX-List-Liab-B"/>
      <sheetName val="FX-List-Liab-NB"/>
      <sheetName val="Bond"/>
      <sheetName val="MM"/>
      <sheetName val="FX"/>
      <sheetName val="DRV"/>
      <sheetName val="Drv-35"/>
      <sheetName val="Drv_list_NB"/>
      <sheetName val="FX-List-Asset-NB"/>
      <sheetName val="Mapping-Base"/>
      <sheetName val="GL"/>
      <sheetName val="Bond_Repo_NB"/>
      <sheetName val="Bond-Repo-B"/>
      <sheetName val="Bond-List"/>
      <sheetName val="SBI-List"/>
      <sheetName val="Text-Form35"/>
      <sheetName val="form 20 murex"/>
      <sheetName val="text-Form17"/>
      <sheetName val="text-Form12"/>
      <sheetName val="form 07 murex"/>
      <sheetName val="text-Form05"/>
      <sheetName val="form 04 murex"/>
      <sheetName val="text-form03"/>
      <sheetName val="All-Forms"/>
      <sheetName val="Form-35"/>
      <sheetName val="Form-20"/>
      <sheetName val="Form-17"/>
      <sheetName val="Form-12"/>
      <sheetName val="Form-07"/>
      <sheetName val="Form-05"/>
      <sheetName val="Form-04"/>
      <sheetName val="Form-03"/>
      <sheetName val="Menu"/>
      <sheetName val="Rate"/>
      <sheetName val="form_20_murex"/>
      <sheetName val="form_07_murex"/>
      <sheetName val="form_04_murex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>
        <row r="4">
          <cell r="B4" t="str">
            <v>INDOTB</v>
          </cell>
          <cell r="C4">
            <v>20</v>
          </cell>
          <cell r="D4" t="str">
            <v>001</v>
          </cell>
          <cell r="E4">
            <v>2</v>
          </cell>
          <cell r="F4">
            <v>49</v>
          </cell>
          <cell r="H4" t="str">
            <v>ID1</v>
          </cell>
          <cell r="I4" t="str">
            <v>360</v>
          </cell>
          <cell r="L4" t="str">
            <v xml:space="preserve">HTM    </v>
          </cell>
          <cell r="M4">
            <v>1</v>
          </cell>
        </row>
        <row r="5">
          <cell r="B5" t="str">
            <v>INDOGB</v>
          </cell>
          <cell r="C5">
            <v>83</v>
          </cell>
          <cell r="D5" t="str">
            <v>802</v>
          </cell>
          <cell r="E5">
            <v>2</v>
          </cell>
          <cell r="F5">
            <v>10</v>
          </cell>
          <cell r="H5" t="str">
            <v>USD</v>
          </cell>
          <cell r="I5" t="str">
            <v>840</v>
          </cell>
          <cell r="L5" t="str">
            <v xml:space="preserve">TRDG   </v>
          </cell>
          <cell r="M5">
            <v>2</v>
          </cell>
        </row>
        <row r="6">
          <cell r="B6" t="str">
            <v>INDORB</v>
          </cell>
          <cell r="C6">
            <v>82</v>
          </cell>
          <cell r="D6" t="str">
            <v>802</v>
          </cell>
          <cell r="E6">
            <v>2</v>
          </cell>
          <cell r="F6">
            <v>10</v>
          </cell>
          <cell r="H6" t="str">
            <v>AUD</v>
          </cell>
          <cell r="I6" t="str">
            <v>036</v>
          </cell>
          <cell r="L6" t="str">
            <v xml:space="preserve">AFS    </v>
          </cell>
          <cell r="M6">
            <v>3</v>
          </cell>
        </row>
        <row r="7">
          <cell r="B7" t="str">
            <v>TBLAIJ</v>
          </cell>
          <cell r="C7">
            <v>83</v>
          </cell>
          <cell r="D7" t="str">
            <v>870</v>
          </cell>
          <cell r="E7">
            <v>2</v>
          </cell>
          <cell r="F7">
            <v>49</v>
          </cell>
          <cell r="H7" t="str">
            <v>EUR</v>
          </cell>
          <cell r="I7" t="str">
            <v>333</v>
          </cell>
        </row>
        <row r="8">
          <cell r="B8" t="str">
            <v>WOMFIJ</v>
          </cell>
          <cell r="C8">
            <v>83</v>
          </cell>
          <cell r="D8" t="str">
            <v>870</v>
          </cell>
          <cell r="E8">
            <v>2</v>
          </cell>
          <cell r="F8">
            <v>49</v>
          </cell>
          <cell r="H8" t="str">
            <v>SGD</v>
          </cell>
          <cell r="I8" t="str">
            <v>702</v>
          </cell>
        </row>
        <row r="9">
          <cell r="B9" t="str">
            <v>INDON7</v>
          </cell>
          <cell r="C9">
            <v>83</v>
          </cell>
          <cell r="D9" t="str">
            <v>802</v>
          </cell>
          <cell r="E9">
            <v>2</v>
          </cell>
          <cell r="F9">
            <v>10</v>
          </cell>
          <cell r="H9" t="str">
            <v>CHF</v>
          </cell>
          <cell r="I9" t="str">
            <v>756</v>
          </cell>
        </row>
        <row r="10">
          <cell r="B10" t="str">
            <v>LN_BR</v>
          </cell>
          <cell r="C10">
            <v>15</v>
          </cell>
          <cell r="H10" t="str">
            <v>GBP</v>
          </cell>
          <cell r="I10" t="str">
            <v>826</v>
          </cell>
        </row>
        <row r="11">
          <cell r="B11" t="str">
            <v>NOSTRO</v>
          </cell>
          <cell r="C11">
            <v>10</v>
          </cell>
          <cell r="H11" t="str">
            <v>HKD</v>
          </cell>
          <cell r="I11" t="str">
            <v>344</v>
          </cell>
        </row>
        <row r="12">
          <cell r="B12" t="str">
            <v>LN_BR_I</v>
          </cell>
          <cell r="C12">
            <v>90</v>
          </cell>
          <cell r="H12" t="str">
            <v>JPY</v>
          </cell>
          <cell r="I12" t="str">
            <v>392</v>
          </cell>
        </row>
        <row r="13">
          <cell r="B13" t="str">
            <v xml:space="preserve">ACU-FXD  -FWD   </v>
          </cell>
          <cell r="C13">
            <v>15</v>
          </cell>
          <cell r="D13">
            <v>72</v>
          </cell>
          <cell r="E13">
            <v>92</v>
          </cell>
          <cell r="F13">
            <v>45</v>
          </cell>
          <cell r="H13" t="str">
            <v>SGD</v>
          </cell>
          <cell r="I13" t="str">
            <v>702</v>
          </cell>
        </row>
        <row r="14">
          <cell r="B14" t="str">
            <v xml:space="preserve">ACU-FXDS -FWD   </v>
          </cell>
          <cell r="C14">
            <v>15</v>
          </cell>
          <cell r="D14">
            <v>72</v>
          </cell>
          <cell r="E14">
            <v>92</v>
          </cell>
          <cell r="F14">
            <v>45</v>
          </cell>
          <cell r="H14" t="str">
            <v>THB</v>
          </cell>
          <cell r="I14" t="str">
            <v>764</v>
          </cell>
        </row>
        <row r="15">
          <cell r="B15" t="str">
            <v xml:space="preserve">ACU-XSW  -FWD   </v>
          </cell>
          <cell r="C15">
            <v>15</v>
          </cell>
          <cell r="D15">
            <v>72</v>
          </cell>
          <cell r="E15">
            <v>92</v>
          </cell>
          <cell r="F15">
            <v>45</v>
          </cell>
          <cell r="H15" t="str">
            <v>NZD</v>
          </cell>
          <cell r="I15" t="str">
            <v>554</v>
          </cell>
        </row>
        <row r="16">
          <cell r="B16" t="str">
            <v xml:space="preserve">ACU-XSW  -SPOT  </v>
          </cell>
          <cell r="C16">
            <v>15</v>
          </cell>
          <cell r="D16">
            <v>72</v>
          </cell>
          <cell r="E16">
            <v>92</v>
          </cell>
          <cell r="F16">
            <v>45</v>
          </cell>
          <cell r="H16" t="str">
            <v>IDR</v>
          </cell>
          <cell r="I16" t="str">
            <v>360</v>
          </cell>
        </row>
        <row r="17">
          <cell r="B17" t="str">
            <v xml:space="preserve">BOND </v>
          </cell>
          <cell r="C17">
            <v>35</v>
          </cell>
          <cell r="D17">
            <v>71</v>
          </cell>
          <cell r="E17">
            <v>60</v>
          </cell>
          <cell r="H17" t="str">
            <v>USD</v>
          </cell>
          <cell r="I17" t="str">
            <v>840</v>
          </cell>
        </row>
        <row r="18">
          <cell r="B18" t="str">
            <v>LN_BR_IP</v>
          </cell>
          <cell r="C18">
            <v>80</v>
          </cell>
          <cell r="H18" t="str">
            <v>EUR</v>
          </cell>
          <cell r="I18" t="str">
            <v>333</v>
          </cell>
        </row>
        <row r="19">
          <cell r="B19" t="str">
            <v>LN_BR_DBSS</v>
          </cell>
          <cell r="C19">
            <v>77</v>
          </cell>
          <cell r="H19" t="str">
            <v xml:space="preserve">ID1   </v>
          </cell>
          <cell r="I19" t="str">
            <v>360</v>
          </cell>
        </row>
        <row r="20">
          <cell r="B20" t="str">
            <v xml:space="preserve">IRS  </v>
          </cell>
          <cell r="C20">
            <v>15</v>
          </cell>
          <cell r="D20">
            <v>72</v>
          </cell>
          <cell r="E20">
            <v>92</v>
          </cell>
          <cell r="F20">
            <v>45</v>
          </cell>
        </row>
        <row r="21">
          <cell r="B21" t="str">
            <v xml:space="preserve">OPT  </v>
          </cell>
          <cell r="C21">
            <v>15</v>
          </cell>
          <cell r="D21">
            <v>72</v>
          </cell>
          <cell r="E21">
            <v>92</v>
          </cell>
          <cell r="F21">
            <v>45</v>
          </cell>
        </row>
      </sheetData>
      <sheetData sheetId="15"/>
      <sheetData sheetId="16"/>
      <sheetData sheetId="17"/>
      <sheetData sheetId="18" refreshError="1">
        <row r="10">
          <cell r="B10" t="str">
            <v xml:space="preserve">Dealno    </v>
          </cell>
          <cell r="C10" t="str">
            <v xml:space="preserve">bu </v>
          </cell>
          <cell r="D10" t="str">
            <v xml:space="preserve">fmly </v>
          </cell>
          <cell r="E10" t="str">
            <v xml:space="preserve">grp  </v>
          </cell>
          <cell r="F10" t="str">
            <v xml:space="preserve">type </v>
          </cell>
          <cell r="G10" t="str">
            <v xml:space="preserve">status    </v>
          </cell>
          <cell r="H10" t="str">
            <v xml:space="preserve">instrument          </v>
          </cell>
          <cell r="I10" t="str">
            <v xml:space="preserve">ctpy           </v>
          </cell>
          <cell r="J10" t="str">
            <v xml:space="preserve">indus </v>
          </cell>
          <cell r="K10" t="str">
            <v xml:space="preserve">relnship            </v>
          </cell>
          <cell r="L10" t="str">
            <v>ctryRes</v>
          </cell>
          <cell r="M10" t="str">
            <v>PR</v>
          </cell>
          <cell r="N10" t="str">
            <v>FV</v>
          </cell>
          <cell r="O10" t="str">
            <v xml:space="preserve">rate       </v>
          </cell>
          <cell r="P10" t="str">
            <v xml:space="preserve">margin   </v>
          </cell>
          <cell r="Q10" t="str">
            <v xml:space="preserve">all_in_rate </v>
          </cell>
          <cell r="R10" t="str">
            <v>calstart</v>
          </cell>
          <cell r="S10" t="str">
            <v xml:space="preserve">calend  </v>
          </cell>
          <cell r="T10" t="str">
            <v xml:space="preserve">sys_dt  </v>
          </cell>
          <cell r="U10" t="str">
            <v xml:space="preserve">tradedt </v>
          </cell>
          <cell r="V10" t="str">
            <v xml:space="preserve">valuedt </v>
          </cell>
          <cell r="W10" t="str">
            <v xml:space="preserve">expiry     </v>
          </cell>
          <cell r="X10" t="str">
            <v>next_fixdt</v>
          </cell>
          <cell r="Y10" t="str">
            <v>next_caldt</v>
          </cell>
          <cell r="Z10" t="str">
            <v>ccy</v>
          </cell>
          <cell r="AA10" t="str">
            <v xml:space="preserve">os_amt_orig              </v>
          </cell>
          <cell r="AB10" t="str">
            <v>init_cost_clean_orig</v>
          </cell>
          <cell r="AC10" t="str">
            <v xml:space="preserve">amort_cost_orig_e   </v>
          </cell>
          <cell r="AD10" t="str">
            <v xml:space="preserve">air_calst-calend_a  </v>
          </cell>
          <cell r="AE10" t="str">
            <v xml:space="preserve">init_coupon_b   </v>
          </cell>
          <cell r="AF10" t="str">
            <v xml:space="preserve">air_a-b         </v>
          </cell>
          <cell r="AG10" t="str">
            <v xml:space="preserve">Prem_Disc           </v>
          </cell>
          <cell r="AH10" t="str">
            <v xml:space="preserve">Accum_Amortisatin </v>
          </cell>
          <cell r="AI10" t="str">
            <v xml:space="preserve">unamort_prem_disc   </v>
          </cell>
          <cell r="AJ10" t="str">
            <v>Ccy</v>
          </cell>
          <cell r="AK10" t="str">
            <v xml:space="preserve">Past_Cash_Cap_a     </v>
          </cell>
          <cell r="AL10" t="str">
            <v xml:space="preserve">Fut_Cash_Proceed_b   </v>
          </cell>
          <cell r="AM10" t="str">
            <v xml:space="preserve">Disc_MV_Curr_c      </v>
          </cell>
          <cell r="AN10" t="str">
            <v xml:space="preserve">nonDisc_MV_curr_d </v>
          </cell>
          <cell r="AO10" t="str">
            <v xml:space="preserve">UPL(d-e)_BONDS    </v>
          </cell>
          <cell r="AP10" t="str">
            <v xml:space="preserve">UPL(a+b+c)_REPO   </v>
          </cell>
          <cell r="AQ10" t="str">
            <v xml:space="preserve">SE_Type   </v>
          </cell>
          <cell r="AR10" t="str">
            <v xml:space="preserve">redeem%  </v>
          </cell>
          <cell r="AS10" t="str">
            <v xml:space="preserve">redempt_orig          </v>
          </cell>
          <cell r="AT10" t="str">
            <v>ie</v>
          </cell>
          <cell r="AU10" t="str">
            <v xml:space="preserve">Pfolio         </v>
          </cell>
          <cell r="AV10" t="str">
            <v>ibg_pc</v>
          </cell>
          <cell r="AW10" t="str">
            <v xml:space="preserve">pc  </v>
          </cell>
          <cell r="AX10" t="str">
            <v>ivt_int</v>
          </cell>
          <cell r="AY10" t="str">
            <v>cie</v>
          </cell>
          <cell r="AZ10" t="str">
            <v xml:space="preserve">issued_pdt_cd   </v>
          </cell>
          <cell r="BA10" t="str">
            <v xml:space="preserve">issd_pur_cd </v>
          </cell>
          <cell r="BB10" t="str">
            <v xml:space="preserve">issued_ctry                         </v>
          </cell>
          <cell r="BC10" t="str">
            <v>BS</v>
          </cell>
          <cell r="BD10" t="str">
            <v xml:space="preserve">Purchased_Price        </v>
          </cell>
          <cell r="BE10" t="str">
            <v>Valsts</v>
          </cell>
          <cell r="BF10" t="str">
            <v xml:space="preserve">mop </v>
          </cell>
          <cell r="BG10" t="str">
            <v xml:space="preserve">init_cost_dirty       </v>
          </cell>
          <cell r="BH10" t="str">
            <v xml:space="preserve">secmkt         </v>
          </cell>
          <cell r="BI10" t="str">
            <v xml:space="preserve">tax_status          </v>
          </cell>
          <cell r="BJ10" t="str">
            <v xml:space="preserve">mop_dt  </v>
          </cell>
          <cell r="BK10" t="str">
            <v>1-c_2-p</v>
          </cell>
          <cell r="BL10" t="str">
            <v>c_put_dt</v>
          </cell>
          <cell r="BM10" t="str">
            <v>Link_trade</v>
          </cell>
          <cell r="BN10" t="str">
            <v xml:space="preserve">init_qty                </v>
          </cell>
          <cell r="BO10" t="str">
            <v xml:space="preserve">issuer_relatnship   </v>
          </cell>
          <cell r="BP10" t="str">
            <v xml:space="preserve">isuer_indus </v>
          </cell>
          <cell r="BQ10" t="str">
            <v xml:space="preserve">accr_coupon </v>
          </cell>
          <cell r="BR10" t="str">
            <v>lbase</v>
          </cell>
          <cell r="BS10" t="str">
            <v>rating</v>
          </cell>
          <cell r="BT10" t="str">
            <v xml:space="preserve">pmt_dt  </v>
          </cell>
          <cell r="BU10" t="str">
            <v xml:space="preserve">instr_full_name                    </v>
          </cell>
          <cell r="BV10" t="str">
            <v xml:space="preserve">se_code        </v>
          </cell>
          <cell r="BW10" t="str">
            <v>instr_ic</v>
          </cell>
        </row>
        <row r="11">
          <cell r="B11">
            <v>12491245</v>
          </cell>
          <cell r="C11" t="str">
            <v>ACU</v>
          </cell>
          <cell r="D11" t="str">
            <v xml:space="preserve">IRD  </v>
          </cell>
          <cell r="E11" t="str">
            <v xml:space="preserve">BOND </v>
          </cell>
          <cell r="F11" t="str">
            <v>B</v>
          </cell>
          <cell r="G11" t="str">
            <v xml:space="preserve">LIVE      </v>
          </cell>
          <cell r="H11" t="str">
            <v xml:space="preserve">INDOGB9.5 07R       </v>
          </cell>
          <cell r="I11" t="str">
            <v xml:space="preserve">BINDO JAK      </v>
          </cell>
          <cell r="J11">
            <v>60116</v>
          </cell>
          <cell r="K11" t="str">
            <v xml:space="preserve">Not Related         </v>
          </cell>
          <cell r="L11" t="str">
            <v xml:space="preserve">ID     </v>
          </cell>
          <cell r="M11" t="str">
            <v xml:space="preserve">R </v>
          </cell>
          <cell r="N11" t="str">
            <v xml:space="preserve">F </v>
          </cell>
          <cell r="O11">
            <v>9.5</v>
          </cell>
          <cell r="P11">
            <v>0</v>
          </cell>
          <cell r="Q11">
            <v>9.5</v>
          </cell>
          <cell r="R11">
            <v>38457</v>
          </cell>
          <cell r="S11" t="str">
            <v>15/10/05</v>
          </cell>
          <cell r="T11" t="str">
            <v>28/04/05</v>
          </cell>
          <cell r="U11" t="str">
            <v>26/04/05</v>
          </cell>
          <cell r="V11">
            <v>38470</v>
          </cell>
          <cell r="W11">
            <v>39187</v>
          </cell>
          <cell r="X11" t="str">
            <v xml:space="preserve">          </v>
          </cell>
          <cell r="Y11" t="str">
            <v xml:space="preserve">15/04/06  </v>
          </cell>
          <cell r="Z11" t="str">
            <v>ID1</v>
          </cell>
          <cell r="AA11">
            <v>50000000000</v>
          </cell>
          <cell r="AB11">
            <v>49908734155</v>
          </cell>
          <cell r="AC11">
            <v>49928591158.93</v>
          </cell>
          <cell r="AD11">
            <v>2193306010.9299998</v>
          </cell>
          <cell r="AE11">
            <v>168715846.99000001</v>
          </cell>
          <cell r="AF11" t="str">
            <v xml:space="preserve">   2,089,480.87K</v>
          </cell>
          <cell r="AG11">
            <v>91265845</v>
          </cell>
          <cell r="AH11">
            <v>19857003.93</v>
          </cell>
          <cell r="AI11">
            <v>71408841.069999993</v>
          </cell>
          <cell r="AJ11" t="str">
            <v>ID1</v>
          </cell>
          <cell r="AK11" t="str">
            <v xml:space="preserve"> -49,908,734.155000K</v>
          </cell>
          <cell r="AL11">
            <v>0</v>
          </cell>
          <cell r="AM11" t="str">
            <v xml:space="preserve">  48,840,253.962113K</v>
          </cell>
          <cell r="AN11">
            <v>46625000000</v>
          </cell>
          <cell r="AO11">
            <v>-3303591158.9299998</v>
          </cell>
          <cell r="AP11">
            <v>-1068480192.89</v>
          </cell>
          <cell r="AQ11" t="str">
            <v xml:space="preserve">Coupon    </v>
          </cell>
          <cell r="AR11">
            <v>100</v>
          </cell>
          <cell r="AS11">
            <v>50000000000</v>
          </cell>
          <cell r="AT11" t="str">
            <v xml:space="preserve">N </v>
          </cell>
          <cell r="AU11" t="str">
            <v>PTDBS LCYAFS BD</v>
          </cell>
          <cell r="AV11" t="str">
            <v xml:space="preserve">      </v>
          </cell>
          <cell r="AW11">
            <v>925</v>
          </cell>
          <cell r="AX11" t="str">
            <v xml:space="preserve">AFS    </v>
          </cell>
          <cell r="AY11" t="str">
            <v xml:space="preserve">E  </v>
          </cell>
          <cell r="AZ11" t="str">
            <v xml:space="preserve">SEGB            </v>
          </cell>
          <cell r="BA11" t="str">
            <v xml:space="preserve">QU          </v>
          </cell>
          <cell r="BB11" t="str">
            <v xml:space="preserve">ID                                  </v>
          </cell>
          <cell r="BC11" t="str">
            <v xml:space="preserve">B </v>
          </cell>
          <cell r="BD11">
            <v>99.817468000000005</v>
          </cell>
          <cell r="BE11" t="str">
            <v xml:space="preserve">CON   </v>
          </cell>
          <cell r="BF11">
            <v>0</v>
          </cell>
          <cell r="BG11">
            <v>50077450001.989998</v>
          </cell>
          <cell r="BH11" t="str">
            <v xml:space="preserve">ID1_GOVT       </v>
          </cell>
          <cell r="BI11" t="str">
            <v xml:space="preserve">Offshore            </v>
          </cell>
          <cell r="BJ11" t="str">
            <v xml:space="preserve">YES     </v>
          </cell>
          <cell r="BK11" t="str">
            <v xml:space="preserve">        </v>
          </cell>
          <cell r="BL11">
            <v>0</v>
          </cell>
          <cell r="BM11" t="str">
            <v xml:space="preserve">        </v>
          </cell>
          <cell r="BN11">
            <v>0</v>
          </cell>
          <cell r="BO11">
            <v>50000</v>
          </cell>
          <cell r="BP11" t="str">
            <v xml:space="preserve">Not Related         </v>
          </cell>
          <cell r="BQ11">
            <v>80413</v>
          </cell>
          <cell r="BR11">
            <v>0.3374317</v>
          </cell>
          <cell r="BS11" t="str">
            <v xml:space="preserve">YES  </v>
          </cell>
          <cell r="BT11" t="str">
            <v xml:space="preserve">NA    </v>
          </cell>
          <cell r="BU11" t="str">
            <v>28/04/05</v>
          </cell>
          <cell r="BV11" t="str">
            <v xml:space="preserve">INDONESIA GOVERNMENT               </v>
          </cell>
          <cell r="BW11" t="str">
            <v xml:space="preserve">IDG000006008   </v>
          </cell>
        </row>
        <row r="12">
          <cell r="B12">
            <v>12491310</v>
          </cell>
          <cell r="C12" t="str">
            <v>ACU</v>
          </cell>
          <cell r="D12" t="str">
            <v xml:space="preserve">IRD  </v>
          </cell>
          <cell r="E12" t="str">
            <v xml:space="preserve">BOND </v>
          </cell>
          <cell r="F12" t="str">
            <v>B</v>
          </cell>
          <cell r="G12" t="str">
            <v xml:space="preserve">LIVE      </v>
          </cell>
          <cell r="H12" t="str">
            <v xml:space="preserve">INDOGB9.5 07R       </v>
          </cell>
          <cell r="I12" t="str">
            <v xml:space="preserve">BINDO JAK      </v>
          </cell>
          <cell r="J12">
            <v>60116</v>
          </cell>
          <cell r="K12" t="str">
            <v xml:space="preserve">Not Related         </v>
          </cell>
          <cell r="L12" t="str">
            <v xml:space="preserve">ID     </v>
          </cell>
          <cell r="M12" t="str">
            <v xml:space="preserve">R </v>
          </cell>
          <cell r="N12" t="str">
            <v xml:space="preserve">F </v>
          </cell>
          <cell r="O12">
            <v>9.5</v>
          </cell>
          <cell r="P12">
            <v>0</v>
          </cell>
          <cell r="Q12">
            <v>9.5</v>
          </cell>
          <cell r="R12">
            <v>38457</v>
          </cell>
          <cell r="S12" t="str">
            <v>15/10/05</v>
          </cell>
          <cell r="T12" t="str">
            <v>28/04/05</v>
          </cell>
          <cell r="U12" t="str">
            <v>26/04/05</v>
          </cell>
          <cell r="V12">
            <v>38470</v>
          </cell>
          <cell r="W12">
            <v>39187</v>
          </cell>
          <cell r="X12" t="str">
            <v xml:space="preserve">          </v>
          </cell>
          <cell r="Y12" t="str">
            <v xml:space="preserve">15/04/06  </v>
          </cell>
          <cell r="Z12" t="str">
            <v>ID1</v>
          </cell>
          <cell r="AA12">
            <v>50000000000</v>
          </cell>
          <cell r="AB12">
            <v>49864934155</v>
          </cell>
          <cell r="AC12">
            <v>49894320866.050003</v>
          </cell>
          <cell r="AD12">
            <v>2193306010.9299998</v>
          </cell>
          <cell r="AE12">
            <v>168715846.99000001</v>
          </cell>
          <cell r="AF12" t="str">
            <v xml:space="preserve">   2,089,480.87K</v>
          </cell>
          <cell r="AG12">
            <v>135065845</v>
          </cell>
          <cell r="AH12">
            <v>29386711.050000001</v>
          </cell>
          <cell r="AI12">
            <v>105679133.95</v>
          </cell>
          <cell r="AJ12" t="str">
            <v>ID1</v>
          </cell>
          <cell r="AK12" t="str">
            <v xml:space="preserve"> -49,864,934.155000K</v>
          </cell>
          <cell r="AL12">
            <v>0</v>
          </cell>
          <cell r="AM12" t="str">
            <v xml:space="preserve">  48,840,253.962113K</v>
          </cell>
          <cell r="AN12">
            <v>46625000000</v>
          </cell>
          <cell r="AO12">
            <v>-3269320866.0500002</v>
          </cell>
          <cell r="AP12">
            <v>-1024680192.89</v>
          </cell>
          <cell r="AQ12" t="str">
            <v xml:space="preserve">Coupon    </v>
          </cell>
          <cell r="AR12">
            <v>100</v>
          </cell>
          <cell r="AS12">
            <v>50000000000</v>
          </cell>
          <cell r="AT12" t="str">
            <v xml:space="preserve">N </v>
          </cell>
          <cell r="AU12" t="str">
            <v>PTDBS LCYAFS BD</v>
          </cell>
          <cell r="AV12" t="str">
            <v xml:space="preserve">      </v>
          </cell>
          <cell r="AW12">
            <v>925</v>
          </cell>
          <cell r="AX12" t="str">
            <v xml:space="preserve">AFS    </v>
          </cell>
          <cell r="AY12" t="str">
            <v xml:space="preserve">E  </v>
          </cell>
          <cell r="AZ12" t="str">
            <v xml:space="preserve">SEGB            </v>
          </cell>
          <cell r="BA12" t="str">
            <v xml:space="preserve">QU          </v>
          </cell>
          <cell r="BB12" t="str">
            <v xml:space="preserve">ID                                  </v>
          </cell>
          <cell r="BC12" t="str">
            <v xml:space="preserve">B </v>
          </cell>
          <cell r="BD12">
            <v>99.729867999999996</v>
          </cell>
          <cell r="BE12" t="str">
            <v xml:space="preserve">CON   </v>
          </cell>
          <cell r="BF12">
            <v>0</v>
          </cell>
          <cell r="BG12">
            <v>50033650001.989998</v>
          </cell>
          <cell r="BH12" t="str">
            <v xml:space="preserve">ID1_GOVT       </v>
          </cell>
          <cell r="BI12" t="str">
            <v xml:space="preserve">Offshore            </v>
          </cell>
          <cell r="BJ12" t="str">
            <v xml:space="preserve">YES     </v>
          </cell>
          <cell r="BK12" t="str">
            <v xml:space="preserve">        </v>
          </cell>
          <cell r="BL12">
            <v>0</v>
          </cell>
          <cell r="BM12" t="str">
            <v xml:space="preserve">        </v>
          </cell>
          <cell r="BN12">
            <v>0</v>
          </cell>
          <cell r="BO12">
            <v>50000</v>
          </cell>
          <cell r="BP12" t="str">
            <v xml:space="preserve">Not Related         </v>
          </cell>
          <cell r="BQ12">
            <v>80413</v>
          </cell>
          <cell r="BR12">
            <v>0.3374317</v>
          </cell>
          <cell r="BS12" t="str">
            <v xml:space="preserve">YES  </v>
          </cell>
          <cell r="BT12" t="str">
            <v xml:space="preserve">NA    </v>
          </cell>
          <cell r="BU12" t="str">
            <v>28/04/05</v>
          </cell>
          <cell r="BV12" t="str">
            <v xml:space="preserve">INDONESIA GOVERNMENT               </v>
          </cell>
          <cell r="BW12" t="str">
            <v xml:space="preserve">IDG000006008   </v>
          </cell>
        </row>
        <row r="13">
          <cell r="B13">
            <v>12685712</v>
          </cell>
          <cell r="C13" t="str">
            <v>ACU</v>
          </cell>
          <cell r="D13" t="str">
            <v xml:space="preserve">IRD  </v>
          </cell>
          <cell r="E13" t="str">
            <v xml:space="preserve">BOND </v>
          </cell>
          <cell r="F13" t="str">
            <v>B</v>
          </cell>
          <cell r="G13" t="str">
            <v xml:space="preserve">LIVE      </v>
          </cell>
          <cell r="H13" t="str">
            <v xml:space="preserve">INDOGB9.5 07R       </v>
          </cell>
          <cell r="I13" t="str">
            <v xml:space="preserve">BINDO JAK      </v>
          </cell>
          <cell r="J13">
            <v>60116</v>
          </cell>
          <cell r="K13" t="str">
            <v xml:space="preserve">Not Related         </v>
          </cell>
          <cell r="L13" t="str">
            <v xml:space="preserve">ID     </v>
          </cell>
          <cell r="M13" t="str">
            <v xml:space="preserve">R </v>
          </cell>
          <cell r="N13" t="str">
            <v xml:space="preserve">F </v>
          </cell>
          <cell r="O13">
            <v>9.5</v>
          </cell>
          <cell r="P13">
            <v>0</v>
          </cell>
          <cell r="Q13">
            <v>9.5</v>
          </cell>
          <cell r="R13">
            <v>38457</v>
          </cell>
          <cell r="S13" t="str">
            <v>15/10/05</v>
          </cell>
          <cell r="T13" t="str">
            <v>18/05/05</v>
          </cell>
          <cell r="U13" t="str">
            <v>18/05/05</v>
          </cell>
          <cell r="V13">
            <v>38491</v>
          </cell>
          <cell r="W13">
            <v>39187</v>
          </cell>
          <cell r="X13" t="str">
            <v xml:space="preserve">          </v>
          </cell>
          <cell r="Y13" t="str">
            <v xml:space="preserve">15/04/06  </v>
          </cell>
          <cell r="Z13" t="str">
            <v>ID1</v>
          </cell>
          <cell r="AA13">
            <v>30000000000</v>
          </cell>
          <cell r="AB13">
            <v>29892685902</v>
          </cell>
          <cell r="AC13">
            <v>29913501136.529999</v>
          </cell>
          <cell r="AD13">
            <v>1315983606.5599999</v>
          </cell>
          <cell r="AE13">
            <v>264754098.36000001</v>
          </cell>
          <cell r="AF13" t="str">
            <v xml:space="preserve">   1,090,163.93K</v>
          </cell>
          <cell r="AG13">
            <v>107314098</v>
          </cell>
          <cell r="AH13">
            <v>20815234.530000001</v>
          </cell>
          <cell r="AI13">
            <v>86498863.469999999</v>
          </cell>
          <cell r="AJ13" t="str">
            <v>ID1</v>
          </cell>
          <cell r="AK13" t="str">
            <v xml:space="preserve"> -29,892,685.902000K</v>
          </cell>
          <cell r="AL13">
            <v>0</v>
          </cell>
          <cell r="AM13" t="str">
            <v xml:space="preserve">  29,304,152.377268K</v>
          </cell>
          <cell r="AN13">
            <v>27975000000</v>
          </cell>
          <cell r="AO13">
            <v>-1938501136.53</v>
          </cell>
          <cell r="AP13">
            <v>-588533524.73000002</v>
          </cell>
          <cell r="AQ13" t="str">
            <v xml:space="preserve">Coupon    </v>
          </cell>
          <cell r="AR13">
            <v>100</v>
          </cell>
          <cell r="AS13">
            <v>30000000000</v>
          </cell>
          <cell r="AT13" t="str">
            <v xml:space="preserve">N </v>
          </cell>
          <cell r="AU13" t="str">
            <v>PTDBS LCYAFS BD</v>
          </cell>
          <cell r="AV13" t="str">
            <v xml:space="preserve">      </v>
          </cell>
          <cell r="AW13">
            <v>925</v>
          </cell>
          <cell r="AX13" t="str">
            <v xml:space="preserve">AFS    </v>
          </cell>
          <cell r="AY13" t="str">
            <v xml:space="preserve">E  </v>
          </cell>
          <cell r="AZ13" t="str">
            <v xml:space="preserve">SEGB            </v>
          </cell>
          <cell r="BA13" t="str">
            <v xml:space="preserve">QU          </v>
          </cell>
          <cell r="BB13" t="str">
            <v xml:space="preserve">ID                                  </v>
          </cell>
          <cell r="BC13" t="str">
            <v xml:space="preserve">B </v>
          </cell>
          <cell r="BD13">
            <v>99.642285999999999</v>
          </cell>
          <cell r="BE13" t="str">
            <v xml:space="preserve">CON   </v>
          </cell>
          <cell r="BF13">
            <v>0</v>
          </cell>
          <cell r="BG13">
            <v>30157440000.360001</v>
          </cell>
          <cell r="BH13" t="str">
            <v xml:space="preserve">ID1_GOVT       </v>
          </cell>
          <cell r="BI13" t="str">
            <v xml:space="preserve">Offshore            </v>
          </cell>
          <cell r="BJ13" t="str">
            <v xml:space="preserve">YES     </v>
          </cell>
          <cell r="BK13" t="str">
            <v xml:space="preserve">        </v>
          </cell>
          <cell r="BL13">
            <v>0</v>
          </cell>
          <cell r="BM13" t="str">
            <v xml:space="preserve">        </v>
          </cell>
          <cell r="BN13">
            <v>0</v>
          </cell>
          <cell r="BO13">
            <v>30000</v>
          </cell>
          <cell r="BP13" t="str">
            <v xml:space="preserve">Not Related         </v>
          </cell>
          <cell r="BQ13">
            <v>80413</v>
          </cell>
          <cell r="BR13">
            <v>0.88251369999999996</v>
          </cell>
          <cell r="BS13" t="str">
            <v xml:space="preserve">YES  </v>
          </cell>
          <cell r="BT13" t="str">
            <v xml:space="preserve">NA    </v>
          </cell>
          <cell r="BU13" t="str">
            <v>19/05/05</v>
          </cell>
          <cell r="BV13" t="str">
            <v xml:space="preserve">INDONESIA GOVERNMENT               </v>
          </cell>
          <cell r="BW13" t="str">
            <v xml:space="preserve">IDG000006008   </v>
          </cell>
        </row>
        <row r="14">
          <cell r="B14">
            <v>12685844</v>
          </cell>
          <cell r="C14" t="str">
            <v>ACU</v>
          </cell>
          <cell r="D14" t="str">
            <v xml:space="preserve">IRD  </v>
          </cell>
          <cell r="E14" t="str">
            <v xml:space="preserve">BOND </v>
          </cell>
          <cell r="F14" t="str">
            <v>B</v>
          </cell>
          <cell r="G14" t="str">
            <v xml:space="preserve">LIVE      </v>
          </cell>
          <cell r="H14" t="str">
            <v xml:space="preserve">INDOGB9.5 07R       </v>
          </cell>
          <cell r="I14" t="str">
            <v xml:space="preserve">BINDO JAK      </v>
          </cell>
          <cell r="J14">
            <v>60116</v>
          </cell>
          <cell r="K14" t="str">
            <v xml:space="preserve">Not Related         </v>
          </cell>
          <cell r="L14" t="str">
            <v xml:space="preserve">ID     </v>
          </cell>
          <cell r="M14" t="str">
            <v xml:space="preserve">R </v>
          </cell>
          <cell r="N14" t="str">
            <v xml:space="preserve">F </v>
          </cell>
          <cell r="O14">
            <v>9.5</v>
          </cell>
          <cell r="P14">
            <v>0</v>
          </cell>
          <cell r="Q14">
            <v>9.5</v>
          </cell>
          <cell r="R14">
            <v>38457</v>
          </cell>
          <cell r="S14" t="str">
            <v>15/10/05</v>
          </cell>
          <cell r="T14" t="str">
            <v>18/05/05</v>
          </cell>
          <cell r="U14" t="str">
            <v>18/05/05</v>
          </cell>
          <cell r="V14">
            <v>38491</v>
          </cell>
          <cell r="W14">
            <v>39187</v>
          </cell>
          <cell r="X14" t="str">
            <v xml:space="preserve">          </v>
          </cell>
          <cell r="Y14" t="str">
            <v xml:space="preserve">15/04/06  </v>
          </cell>
          <cell r="Z14" t="str">
            <v>ID1</v>
          </cell>
          <cell r="AA14">
            <v>7038000000</v>
          </cell>
          <cell r="AB14">
            <v>7000859512.6099997</v>
          </cell>
          <cell r="AC14">
            <v>7008063486.46</v>
          </cell>
          <cell r="AD14">
            <v>308729754.10000002</v>
          </cell>
          <cell r="AE14">
            <v>62111311.469999999</v>
          </cell>
          <cell r="AF14">
            <v>255752459.02000001</v>
          </cell>
          <cell r="AG14">
            <v>37140487.390000001</v>
          </cell>
          <cell r="AH14">
            <v>7203973.8499999996</v>
          </cell>
          <cell r="AI14">
            <v>29936513.539999999</v>
          </cell>
          <cell r="AJ14" t="str">
            <v>ID1</v>
          </cell>
          <cell r="AK14" t="str">
            <v xml:space="preserve">  -7,000,859.512609K</v>
          </cell>
          <cell r="AL14">
            <v>0</v>
          </cell>
          <cell r="AM14" t="str">
            <v xml:space="preserve">   6,874,754.147707K</v>
          </cell>
          <cell r="AN14">
            <v>6562935000</v>
          </cell>
          <cell r="AO14">
            <v>-445128486.45999998</v>
          </cell>
          <cell r="AP14">
            <v>-126105364.90000001</v>
          </cell>
          <cell r="AQ14" t="str">
            <v xml:space="preserve">Coupon    </v>
          </cell>
          <cell r="AR14">
            <v>100</v>
          </cell>
          <cell r="AS14">
            <v>7038000000</v>
          </cell>
          <cell r="AT14" t="str">
            <v xml:space="preserve">N </v>
          </cell>
          <cell r="AU14" t="str">
            <v>PTDBS LCYAFS BD</v>
          </cell>
          <cell r="AV14" t="str">
            <v xml:space="preserve">      </v>
          </cell>
          <cell r="AW14">
            <v>925</v>
          </cell>
          <cell r="AX14" t="str">
            <v xml:space="preserve">AFS    </v>
          </cell>
          <cell r="AY14" t="str">
            <v xml:space="preserve">E  </v>
          </cell>
          <cell r="AZ14" t="str">
            <v xml:space="preserve">SEGB            </v>
          </cell>
          <cell r="BA14" t="str">
            <v xml:space="preserve">QU          </v>
          </cell>
          <cell r="BB14" t="str">
            <v xml:space="preserve">ID                                  </v>
          </cell>
          <cell r="BC14" t="str">
            <v xml:space="preserve">B </v>
          </cell>
          <cell r="BD14">
            <v>99.472285999999997</v>
          </cell>
          <cell r="BE14" t="str">
            <v xml:space="preserve">CON   </v>
          </cell>
          <cell r="BF14">
            <v>0</v>
          </cell>
          <cell r="BG14">
            <v>7062970824.0799999</v>
          </cell>
          <cell r="BH14" t="str">
            <v xml:space="preserve">ID1_GOVT       </v>
          </cell>
          <cell r="BI14" t="str">
            <v xml:space="preserve">Offshore            </v>
          </cell>
          <cell r="BJ14" t="str">
            <v xml:space="preserve">YES     </v>
          </cell>
          <cell r="BK14" t="str">
            <v xml:space="preserve">        </v>
          </cell>
          <cell r="BL14">
            <v>0</v>
          </cell>
          <cell r="BM14" t="str">
            <v xml:space="preserve">        </v>
          </cell>
          <cell r="BN14">
            <v>0</v>
          </cell>
          <cell r="BO14">
            <v>7038</v>
          </cell>
          <cell r="BP14" t="str">
            <v xml:space="preserve">Not Related         </v>
          </cell>
          <cell r="BQ14">
            <v>80413</v>
          </cell>
          <cell r="BR14">
            <v>0.88251369999999996</v>
          </cell>
          <cell r="BS14" t="str">
            <v xml:space="preserve">YES  </v>
          </cell>
          <cell r="BT14" t="str">
            <v xml:space="preserve">NA    </v>
          </cell>
          <cell r="BU14" t="str">
            <v>19/05/05</v>
          </cell>
          <cell r="BV14" t="str">
            <v xml:space="preserve">INDONESIA GOVERNMENT               </v>
          </cell>
          <cell r="BW14" t="str">
            <v xml:space="preserve">IDG000006008   </v>
          </cell>
        </row>
        <row r="15">
          <cell r="B15">
            <v>14112192</v>
          </cell>
          <cell r="C15" t="str">
            <v>ACU</v>
          </cell>
          <cell r="D15" t="str">
            <v xml:space="preserve">IRD  </v>
          </cell>
          <cell r="E15" t="str">
            <v xml:space="preserve">BOND </v>
          </cell>
          <cell r="F15" t="str">
            <v>NB</v>
          </cell>
          <cell r="G15" t="str">
            <v xml:space="preserve">LIVE      </v>
          </cell>
          <cell r="H15" t="str">
            <v xml:space="preserve">INDOGB9.5 07R       </v>
          </cell>
          <cell r="I15" t="str">
            <v xml:space="preserve">BAHANA SEK JAK </v>
          </cell>
          <cell r="J15">
            <v>60110</v>
          </cell>
          <cell r="K15" t="str">
            <v xml:space="preserve">Not Related         </v>
          </cell>
          <cell r="L15" t="str">
            <v xml:space="preserve">ID     </v>
          </cell>
          <cell r="M15" t="str">
            <v xml:space="preserve">R </v>
          </cell>
          <cell r="N15" t="str">
            <v xml:space="preserve">F </v>
          </cell>
          <cell r="O15">
            <v>9.5</v>
          </cell>
          <cell r="P15">
            <v>0</v>
          </cell>
          <cell r="Q15">
            <v>9.5</v>
          </cell>
          <cell r="R15">
            <v>38457</v>
          </cell>
          <cell r="S15" t="str">
            <v>15/10/05</v>
          </cell>
          <cell r="T15" t="str">
            <v>29/09/05</v>
          </cell>
          <cell r="U15" t="str">
            <v>29/09/05</v>
          </cell>
          <cell r="V15">
            <v>38628</v>
          </cell>
          <cell r="W15">
            <v>39187</v>
          </cell>
          <cell r="X15" t="str">
            <v xml:space="preserve">          </v>
          </cell>
          <cell r="Y15" t="str">
            <v xml:space="preserve">15/04/06  </v>
          </cell>
          <cell r="Z15" t="str">
            <v>ID1</v>
          </cell>
          <cell r="AA15">
            <v>40000000000</v>
          </cell>
          <cell r="AB15">
            <v>37360000000</v>
          </cell>
          <cell r="AC15">
            <v>37360000000</v>
          </cell>
          <cell r="AD15">
            <v>0</v>
          </cell>
          <cell r="AE15" t="str">
            <v xml:space="preserve">   1,775,409.84K</v>
          </cell>
          <cell r="AF15" t="str">
            <v xml:space="preserve">  -1,775,409.84K</v>
          </cell>
          <cell r="AG15">
            <v>2640000000</v>
          </cell>
          <cell r="AH15">
            <v>0</v>
          </cell>
          <cell r="AI15">
            <v>2640000000</v>
          </cell>
          <cell r="AJ15" t="str">
            <v>ID1</v>
          </cell>
          <cell r="AK15">
            <v>0</v>
          </cell>
          <cell r="AL15" t="str">
            <v xml:space="preserve"> -37,349,255.693568K </v>
          </cell>
          <cell r="AM15" t="str">
            <v xml:space="preserve">  39,072,203.169691K</v>
          </cell>
          <cell r="AN15">
            <v>37300000000</v>
          </cell>
          <cell r="AO15">
            <v>-60000000</v>
          </cell>
          <cell r="AP15">
            <v>1722947476.1199999</v>
          </cell>
          <cell r="AQ15" t="str">
            <v xml:space="preserve">Coupon    </v>
          </cell>
          <cell r="AR15">
            <v>100</v>
          </cell>
          <cell r="AS15">
            <v>40000000000</v>
          </cell>
          <cell r="AT15" t="str">
            <v xml:space="preserve">N </v>
          </cell>
          <cell r="AU15" t="str">
            <v>PTDBS LCYTDG BD</v>
          </cell>
          <cell r="AV15" t="str">
            <v xml:space="preserve">      </v>
          </cell>
          <cell r="AW15">
            <v>925</v>
          </cell>
          <cell r="AX15" t="str">
            <v xml:space="preserve">TRDG   </v>
          </cell>
          <cell r="AY15" t="str">
            <v xml:space="preserve">E  </v>
          </cell>
          <cell r="AZ15" t="str">
            <v xml:space="preserve">SEGB            </v>
          </cell>
          <cell r="BA15" t="str">
            <v xml:space="preserve">QU          </v>
          </cell>
          <cell r="BB15" t="str">
            <v xml:space="preserve">ID                                  </v>
          </cell>
          <cell r="BC15" t="str">
            <v xml:space="preserve">B </v>
          </cell>
          <cell r="BD15">
            <v>93.4</v>
          </cell>
          <cell r="BE15" t="str">
            <v xml:space="preserve">CON   </v>
          </cell>
          <cell r="BF15">
            <v>0</v>
          </cell>
          <cell r="BG15">
            <v>39135409836.07</v>
          </cell>
          <cell r="BH15" t="str">
            <v xml:space="preserve">ID1_GOVT       </v>
          </cell>
          <cell r="BI15" t="str">
            <v xml:space="preserve">Offshore            </v>
          </cell>
          <cell r="BJ15" t="str">
            <v xml:space="preserve">YES     </v>
          </cell>
          <cell r="BK15" t="str">
            <v xml:space="preserve">        </v>
          </cell>
          <cell r="BL15">
            <v>0</v>
          </cell>
          <cell r="BM15" t="str">
            <v xml:space="preserve">        </v>
          </cell>
          <cell r="BN15">
            <v>0</v>
          </cell>
          <cell r="BO15">
            <v>40000</v>
          </cell>
          <cell r="BP15" t="str">
            <v xml:space="preserve">Not Related         </v>
          </cell>
          <cell r="BQ15">
            <v>80413</v>
          </cell>
          <cell r="BR15">
            <v>4.4385246</v>
          </cell>
          <cell r="BS15" t="str">
            <v xml:space="preserve">YES  </v>
          </cell>
          <cell r="BT15" t="str">
            <v xml:space="preserve">NA    </v>
          </cell>
          <cell r="BU15">
            <v>38421</v>
          </cell>
          <cell r="BV15" t="str">
            <v xml:space="preserve">INDONESIA GOVERNMENT               </v>
          </cell>
          <cell r="BW15" t="str">
            <v xml:space="preserve">IDG000006008   </v>
          </cell>
        </row>
        <row r="16">
          <cell r="B16">
            <v>14123908</v>
          </cell>
          <cell r="C16" t="str">
            <v>ACU</v>
          </cell>
          <cell r="D16" t="str">
            <v xml:space="preserve">IRD  </v>
          </cell>
          <cell r="E16" t="str">
            <v xml:space="preserve">BOND </v>
          </cell>
          <cell r="F16" t="str">
            <v>B</v>
          </cell>
          <cell r="G16" t="str">
            <v xml:space="preserve">LIVE      </v>
          </cell>
          <cell r="H16" t="str">
            <v xml:space="preserve">INDOGB9.5 07R       </v>
          </cell>
          <cell r="I16" t="str">
            <v xml:space="preserve">CBA INDO JAK   </v>
          </cell>
          <cell r="J16">
            <v>60101</v>
          </cell>
          <cell r="K16" t="str">
            <v xml:space="preserve">Not Related         </v>
          </cell>
          <cell r="L16" t="str">
            <v xml:space="preserve">ID     </v>
          </cell>
          <cell r="M16" t="str">
            <v xml:space="preserve">R </v>
          </cell>
          <cell r="N16" t="str">
            <v xml:space="preserve">F </v>
          </cell>
          <cell r="O16">
            <v>9.5</v>
          </cell>
          <cell r="P16">
            <v>0</v>
          </cell>
          <cell r="Q16">
            <v>9.5</v>
          </cell>
          <cell r="R16">
            <v>38457</v>
          </cell>
          <cell r="S16" t="str">
            <v>15/10/05</v>
          </cell>
          <cell r="T16" t="str">
            <v>30/09/05</v>
          </cell>
          <cell r="U16" t="str">
            <v>30/09/05</v>
          </cell>
          <cell r="V16">
            <v>38629</v>
          </cell>
          <cell r="W16">
            <v>39187</v>
          </cell>
          <cell r="X16" t="str">
            <v xml:space="preserve">          </v>
          </cell>
          <cell r="Y16" t="str">
            <v xml:space="preserve">15/04/06  </v>
          </cell>
          <cell r="Z16" t="str">
            <v>ID1</v>
          </cell>
          <cell r="AA16">
            <v>30000000000</v>
          </cell>
          <cell r="AB16">
            <v>27996000000</v>
          </cell>
          <cell r="AC16">
            <v>27996000000</v>
          </cell>
          <cell r="AD16">
            <v>0</v>
          </cell>
          <cell r="AE16" t="str">
            <v xml:space="preserve">   1,339,344.26K</v>
          </cell>
          <cell r="AF16" t="str">
            <v xml:space="preserve">  -1,339,344.26K</v>
          </cell>
          <cell r="AG16">
            <v>2004000000</v>
          </cell>
          <cell r="AH16">
            <v>0</v>
          </cell>
          <cell r="AI16">
            <v>2004000000</v>
          </cell>
          <cell r="AJ16" t="str">
            <v>ID1</v>
          </cell>
          <cell r="AK16">
            <v>0</v>
          </cell>
          <cell r="AL16" t="str">
            <v xml:space="preserve"> -27,983,765.981323K </v>
          </cell>
          <cell r="AM16" t="str">
            <v xml:space="preserve">  29,304,152.377268K</v>
          </cell>
          <cell r="AN16">
            <v>27975000000</v>
          </cell>
          <cell r="AO16">
            <v>-21000000</v>
          </cell>
          <cell r="AP16">
            <v>1320386395.9400001</v>
          </cell>
          <cell r="AQ16" t="str">
            <v xml:space="preserve">Coupon    </v>
          </cell>
          <cell r="AR16">
            <v>100</v>
          </cell>
          <cell r="AS16">
            <v>30000000000</v>
          </cell>
          <cell r="AT16" t="str">
            <v xml:space="preserve">N </v>
          </cell>
          <cell r="AU16" t="str">
            <v>PTDBS LCYTDG BD</v>
          </cell>
          <cell r="AV16" t="str">
            <v xml:space="preserve">      </v>
          </cell>
          <cell r="AW16">
            <v>925</v>
          </cell>
          <cell r="AX16" t="str">
            <v xml:space="preserve">TRDG   </v>
          </cell>
          <cell r="AY16" t="str">
            <v xml:space="preserve">E  </v>
          </cell>
          <cell r="AZ16" t="str">
            <v xml:space="preserve">SEGB            </v>
          </cell>
          <cell r="BA16" t="str">
            <v xml:space="preserve">QU          </v>
          </cell>
          <cell r="BB16" t="str">
            <v xml:space="preserve">ID                                  </v>
          </cell>
          <cell r="BC16" t="str">
            <v xml:space="preserve">B </v>
          </cell>
          <cell r="BD16">
            <v>93.32</v>
          </cell>
          <cell r="BE16" t="str">
            <v xml:space="preserve">CON   </v>
          </cell>
          <cell r="BF16">
            <v>0</v>
          </cell>
          <cell r="BG16">
            <v>29335344262.299999</v>
          </cell>
          <cell r="BH16" t="str">
            <v xml:space="preserve">ID1_GOVT       </v>
          </cell>
          <cell r="BI16" t="str">
            <v xml:space="preserve">Offshore            </v>
          </cell>
          <cell r="BJ16" t="str">
            <v xml:space="preserve">YES     </v>
          </cell>
          <cell r="BK16" t="str">
            <v xml:space="preserve">        </v>
          </cell>
          <cell r="BL16">
            <v>0</v>
          </cell>
          <cell r="BM16" t="str">
            <v xml:space="preserve">        </v>
          </cell>
          <cell r="BN16">
            <v>0</v>
          </cell>
          <cell r="BO16">
            <v>30000</v>
          </cell>
          <cell r="BP16" t="str">
            <v xml:space="preserve">Not Related         </v>
          </cell>
          <cell r="BQ16">
            <v>80413</v>
          </cell>
          <cell r="BR16">
            <v>4.4644808999999999</v>
          </cell>
          <cell r="BS16" t="str">
            <v xml:space="preserve">YES  </v>
          </cell>
          <cell r="BT16" t="str">
            <v xml:space="preserve">NA    </v>
          </cell>
          <cell r="BU16">
            <v>38452</v>
          </cell>
          <cell r="BV16" t="str">
            <v xml:space="preserve">INDONESIA GOVERNMENT               </v>
          </cell>
          <cell r="BW16" t="str">
            <v xml:space="preserve">IDG000006008   </v>
          </cell>
        </row>
        <row r="17">
          <cell r="B17">
            <v>14077415</v>
          </cell>
          <cell r="C17" t="str">
            <v>ACU</v>
          </cell>
          <cell r="D17" t="str">
            <v xml:space="preserve">IRD  </v>
          </cell>
          <cell r="E17" t="str">
            <v xml:space="preserve">BOND </v>
          </cell>
          <cell r="F17" t="str">
            <v>NB</v>
          </cell>
          <cell r="G17" t="str">
            <v xml:space="preserve">LIVE      </v>
          </cell>
          <cell r="H17" t="str">
            <v xml:space="preserve">INDORB FLT 06       </v>
          </cell>
          <cell r="I17" t="str">
            <v xml:space="preserve">SCHRO INV JAK  </v>
          </cell>
          <cell r="J17">
            <v>60104</v>
          </cell>
          <cell r="K17" t="str">
            <v xml:space="preserve">Not Related         </v>
          </cell>
          <cell r="L17" t="str">
            <v xml:space="preserve">ID     </v>
          </cell>
          <cell r="M17" t="str">
            <v xml:space="preserve">R </v>
          </cell>
          <cell r="N17" t="str">
            <v xml:space="preserve">V </v>
          </cell>
          <cell r="O17">
            <v>9.25</v>
          </cell>
          <cell r="P17">
            <v>0</v>
          </cell>
          <cell r="Q17">
            <v>9.25</v>
          </cell>
          <cell r="R17">
            <v>38620</v>
          </cell>
          <cell r="S17" t="str">
            <v>26/12/05</v>
          </cell>
          <cell r="T17" t="str">
            <v>27/09/05</v>
          </cell>
          <cell r="U17" t="str">
            <v>27/09/05</v>
          </cell>
          <cell r="V17">
            <v>38623</v>
          </cell>
          <cell r="W17">
            <v>38801</v>
          </cell>
          <cell r="X17" t="str">
            <v xml:space="preserve">26/12/05  </v>
          </cell>
          <cell r="Y17" t="str">
            <v xml:space="preserve">27/03/06  </v>
          </cell>
          <cell r="Z17" t="str">
            <v>ID1</v>
          </cell>
          <cell r="AA17">
            <v>13000000000</v>
          </cell>
          <cell r="AB17">
            <v>12727000000</v>
          </cell>
          <cell r="AC17">
            <v>12731601123.6</v>
          </cell>
          <cell r="AD17">
            <v>20041666.670000002</v>
          </cell>
          <cell r="AE17">
            <v>10020833.33</v>
          </cell>
          <cell r="AF17">
            <v>26722222.23</v>
          </cell>
          <cell r="AG17">
            <v>273000000</v>
          </cell>
          <cell r="AH17">
            <v>4601123.5999999996</v>
          </cell>
          <cell r="AI17">
            <v>268398876.40000001</v>
          </cell>
          <cell r="AJ17" t="str">
            <v>ID1</v>
          </cell>
          <cell r="AK17" t="str">
            <v xml:space="preserve"> -12,727,000.000000K</v>
          </cell>
          <cell r="AL17">
            <v>0</v>
          </cell>
          <cell r="AM17" t="str">
            <v xml:space="preserve">  12,848,394.992466K</v>
          </cell>
          <cell r="AN17">
            <v>12822875000</v>
          </cell>
          <cell r="AO17">
            <v>91273876.400000006</v>
          </cell>
          <cell r="AP17">
            <v>121394992.47</v>
          </cell>
          <cell r="AQ17" t="str">
            <v xml:space="preserve">Coupon    </v>
          </cell>
          <cell r="AR17">
            <v>100</v>
          </cell>
          <cell r="AS17">
            <v>13000000000</v>
          </cell>
          <cell r="AT17" t="str">
            <v xml:space="preserve">N </v>
          </cell>
          <cell r="AU17" t="str">
            <v xml:space="preserve">PTDBS IRD TRAD </v>
          </cell>
          <cell r="AV17" t="str">
            <v xml:space="preserve">      </v>
          </cell>
          <cell r="AW17">
            <v>925</v>
          </cell>
          <cell r="AX17" t="str">
            <v xml:space="preserve">TRDG   </v>
          </cell>
          <cell r="AY17" t="str">
            <v xml:space="preserve">E  </v>
          </cell>
          <cell r="AZ17" t="str">
            <v xml:space="preserve">SEGB            </v>
          </cell>
          <cell r="BA17" t="str">
            <v xml:space="preserve">QU          </v>
          </cell>
          <cell r="BB17" t="str">
            <v xml:space="preserve">ID                                  </v>
          </cell>
          <cell r="BC17" t="str">
            <v xml:space="preserve">B </v>
          </cell>
          <cell r="BD17">
            <v>97.9</v>
          </cell>
          <cell r="BE17" t="str">
            <v xml:space="preserve">CON   </v>
          </cell>
          <cell r="BF17">
            <v>0</v>
          </cell>
          <cell r="BG17">
            <v>12737020833.33</v>
          </cell>
          <cell r="BH17" t="str">
            <v xml:space="preserve">ID1_GOVT       </v>
          </cell>
          <cell r="BI17" t="str">
            <v xml:space="preserve">Offshore            </v>
          </cell>
          <cell r="BJ17" t="str">
            <v xml:space="preserve">YES     </v>
          </cell>
          <cell r="BK17" t="str">
            <v xml:space="preserve">        </v>
          </cell>
          <cell r="BL17">
            <v>0</v>
          </cell>
          <cell r="BM17" t="str">
            <v xml:space="preserve">        </v>
          </cell>
          <cell r="BN17">
            <v>0</v>
          </cell>
          <cell r="BO17">
            <v>13000</v>
          </cell>
          <cell r="BP17" t="str">
            <v xml:space="preserve">Not Related         </v>
          </cell>
          <cell r="BQ17">
            <v>80413</v>
          </cell>
          <cell r="BR17">
            <v>7.7083299999999993E-2</v>
          </cell>
          <cell r="BS17" t="str">
            <v xml:space="preserve">YES  </v>
          </cell>
          <cell r="BT17" t="str">
            <v xml:space="preserve">BB    </v>
          </cell>
          <cell r="BU17" t="str">
            <v>28/09/05</v>
          </cell>
          <cell r="BV17" t="str">
            <v xml:space="preserve">INDONESIA RECAPITAL BOND           </v>
          </cell>
          <cell r="BW17" t="str">
            <v xml:space="preserve">IDG000001108   </v>
          </cell>
        </row>
        <row r="18">
          <cell r="B18">
            <v>14077537</v>
          </cell>
          <cell r="C18" t="str">
            <v>ACU</v>
          </cell>
          <cell r="D18" t="str">
            <v xml:space="preserve">IRD  </v>
          </cell>
          <cell r="E18" t="str">
            <v xml:space="preserve">BOND </v>
          </cell>
          <cell r="F18" t="str">
            <v>NB</v>
          </cell>
          <cell r="G18" t="str">
            <v xml:space="preserve">LIVE      </v>
          </cell>
          <cell r="H18" t="str">
            <v xml:space="preserve">INDORB FLT 06       </v>
          </cell>
          <cell r="I18" t="str">
            <v xml:space="preserve">SCHRO INV JAK  </v>
          </cell>
          <cell r="J18">
            <v>60104</v>
          </cell>
          <cell r="K18" t="str">
            <v xml:space="preserve">Not Related         </v>
          </cell>
          <cell r="L18" t="str">
            <v xml:space="preserve">ID     </v>
          </cell>
          <cell r="M18" t="str">
            <v xml:space="preserve">R </v>
          </cell>
          <cell r="N18" t="str">
            <v xml:space="preserve">V </v>
          </cell>
          <cell r="O18">
            <v>9.25</v>
          </cell>
          <cell r="P18">
            <v>0</v>
          </cell>
          <cell r="Q18">
            <v>9.25</v>
          </cell>
          <cell r="R18">
            <v>38620</v>
          </cell>
          <cell r="S18" t="str">
            <v>26/12/05</v>
          </cell>
          <cell r="T18" t="str">
            <v>27/09/05</v>
          </cell>
          <cell r="U18" t="str">
            <v>27/09/05</v>
          </cell>
          <cell r="V18">
            <v>38623</v>
          </cell>
          <cell r="W18">
            <v>38801</v>
          </cell>
          <cell r="X18" t="str">
            <v xml:space="preserve">26/12/05  </v>
          </cell>
          <cell r="Y18" t="str">
            <v xml:space="preserve">27/03/06  </v>
          </cell>
          <cell r="Z18" t="str">
            <v>ID1</v>
          </cell>
          <cell r="AA18">
            <v>9000000000</v>
          </cell>
          <cell r="AB18">
            <v>8811000000</v>
          </cell>
          <cell r="AC18">
            <v>8814185393.2600002</v>
          </cell>
          <cell r="AD18">
            <v>13875000</v>
          </cell>
          <cell r="AE18">
            <v>6937500</v>
          </cell>
          <cell r="AF18">
            <v>18500000</v>
          </cell>
          <cell r="AG18">
            <v>189000000</v>
          </cell>
          <cell r="AH18">
            <v>3185393.26</v>
          </cell>
          <cell r="AI18">
            <v>185814606.74000001</v>
          </cell>
          <cell r="AJ18" t="str">
            <v>ID1</v>
          </cell>
          <cell r="AK18" t="str">
            <v xml:space="preserve">  -8,811,000.000000K</v>
          </cell>
          <cell r="AL18">
            <v>0</v>
          </cell>
          <cell r="AM18" t="str">
            <v xml:space="preserve">   8,895,042.687092K</v>
          </cell>
          <cell r="AN18">
            <v>8877375000</v>
          </cell>
          <cell r="AO18">
            <v>63189606.740000002</v>
          </cell>
          <cell r="AP18">
            <v>84042687.090000004</v>
          </cell>
          <cell r="AQ18" t="str">
            <v xml:space="preserve">Coupon    </v>
          </cell>
          <cell r="AR18">
            <v>100</v>
          </cell>
          <cell r="AS18">
            <v>9000000000</v>
          </cell>
          <cell r="AT18" t="str">
            <v xml:space="preserve">N </v>
          </cell>
          <cell r="AU18" t="str">
            <v xml:space="preserve">PTDBS IRD TRAD </v>
          </cell>
          <cell r="AV18" t="str">
            <v xml:space="preserve">      </v>
          </cell>
          <cell r="AW18">
            <v>925</v>
          </cell>
          <cell r="AX18" t="str">
            <v xml:space="preserve">TRDG   </v>
          </cell>
          <cell r="AY18" t="str">
            <v xml:space="preserve">E  </v>
          </cell>
          <cell r="AZ18" t="str">
            <v xml:space="preserve">SEGB            </v>
          </cell>
          <cell r="BA18" t="str">
            <v xml:space="preserve">QU          </v>
          </cell>
          <cell r="BB18" t="str">
            <v xml:space="preserve">ID                                  </v>
          </cell>
          <cell r="BC18" t="str">
            <v xml:space="preserve">B </v>
          </cell>
          <cell r="BD18">
            <v>97.9</v>
          </cell>
          <cell r="BE18" t="str">
            <v xml:space="preserve">CON   </v>
          </cell>
          <cell r="BF18">
            <v>0</v>
          </cell>
          <cell r="BG18">
            <v>8817937500</v>
          </cell>
          <cell r="BH18" t="str">
            <v xml:space="preserve">ID1_GOVT       </v>
          </cell>
          <cell r="BI18" t="str">
            <v xml:space="preserve">Offshore            </v>
          </cell>
          <cell r="BJ18" t="str">
            <v xml:space="preserve">YES     </v>
          </cell>
          <cell r="BK18" t="str">
            <v xml:space="preserve">        </v>
          </cell>
          <cell r="BL18">
            <v>0</v>
          </cell>
          <cell r="BM18" t="str">
            <v xml:space="preserve">        </v>
          </cell>
          <cell r="BN18">
            <v>0</v>
          </cell>
          <cell r="BO18">
            <v>9000</v>
          </cell>
          <cell r="BP18" t="str">
            <v xml:space="preserve">Not Related         </v>
          </cell>
          <cell r="BQ18">
            <v>80413</v>
          </cell>
          <cell r="BR18">
            <v>7.7083299999999993E-2</v>
          </cell>
          <cell r="BS18" t="str">
            <v xml:space="preserve">YES  </v>
          </cell>
          <cell r="BT18" t="str">
            <v xml:space="preserve">BB    </v>
          </cell>
          <cell r="BU18" t="str">
            <v>28/09/05</v>
          </cell>
          <cell r="BV18" t="str">
            <v xml:space="preserve">INDONESIA RECAPITAL BOND           </v>
          </cell>
          <cell r="BW18" t="str">
            <v xml:space="preserve">IDG000001108   </v>
          </cell>
        </row>
        <row r="19">
          <cell r="B19">
            <v>14077554</v>
          </cell>
          <cell r="C19" t="str">
            <v>ACU</v>
          </cell>
          <cell r="D19" t="str">
            <v xml:space="preserve">IRD  </v>
          </cell>
          <cell r="E19" t="str">
            <v xml:space="preserve">BOND </v>
          </cell>
          <cell r="F19" t="str">
            <v>NB</v>
          </cell>
          <cell r="G19" t="str">
            <v xml:space="preserve">LIVE      </v>
          </cell>
          <cell r="H19" t="str">
            <v xml:space="preserve">INDORB FLT 06       </v>
          </cell>
          <cell r="I19" t="str">
            <v xml:space="preserve">SCHRO INV JAK  </v>
          </cell>
          <cell r="J19">
            <v>60104</v>
          </cell>
          <cell r="K19" t="str">
            <v xml:space="preserve">Not Related         </v>
          </cell>
          <cell r="L19" t="str">
            <v xml:space="preserve">ID     </v>
          </cell>
          <cell r="M19" t="str">
            <v xml:space="preserve">R </v>
          </cell>
          <cell r="N19" t="str">
            <v xml:space="preserve">V </v>
          </cell>
          <cell r="O19">
            <v>9.25</v>
          </cell>
          <cell r="P19">
            <v>0</v>
          </cell>
          <cell r="Q19">
            <v>9.25</v>
          </cell>
          <cell r="R19">
            <v>38620</v>
          </cell>
          <cell r="S19" t="str">
            <v>26/12/05</v>
          </cell>
          <cell r="T19" t="str">
            <v>27/09/05</v>
          </cell>
          <cell r="U19" t="str">
            <v>27/09/05</v>
          </cell>
          <cell r="V19">
            <v>38623</v>
          </cell>
          <cell r="W19">
            <v>38801</v>
          </cell>
          <cell r="X19" t="str">
            <v xml:space="preserve">26/12/05  </v>
          </cell>
          <cell r="Y19" t="str">
            <v xml:space="preserve">27/03/06  </v>
          </cell>
          <cell r="Z19" t="str">
            <v>ID1</v>
          </cell>
          <cell r="AA19">
            <v>18000000000</v>
          </cell>
          <cell r="AB19">
            <v>17622000000</v>
          </cell>
          <cell r="AC19">
            <v>17628370786.52</v>
          </cell>
          <cell r="AD19">
            <v>27750000</v>
          </cell>
          <cell r="AE19">
            <v>13875000</v>
          </cell>
          <cell r="AF19">
            <v>37000000</v>
          </cell>
          <cell r="AG19">
            <v>378000000</v>
          </cell>
          <cell r="AH19">
            <v>6370786.5199999996</v>
          </cell>
          <cell r="AI19">
            <v>371629213.48000002</v>
          </cell>
          <cell r="AJ19" t="str">
            <v>ID1</v>
          </cell>
          <cell r="AK19" t="str">
            <v xml:space="preserve"> -17,622,000.000000K</v>
          </cell>
          <cell r="AL19">
            <v>0</v>
          </cell>
          <cell r="AM19" t="str">
            <v xml:space="preserve">  17,790,085.374183K</v>
          </cell>
          <cell r="AN19">
            <v>17754750000</v>
          </cell>
          <cell r="AO19">
            <v>126379213.48</v>
          </cell>
          <cell r="AP19">
            <v>168085374.18000001</v>
          </cell>
          <cell r="AQ19" t="str">
            <v xml:space="preserve">Coupon    </v>
          </cell>
          <cell r="AR19">
            <v>100</v>
          </cell>
          <cell r="AS19">
            <v>18000000000</v>
          </cell>
          <cell r="AT19" t="str">
            <v xml:space="preserve">N </v>
          </cell>
          <cell r="AU19" t="str">
            <v xml:space="preserve">PTDBS IRD TRAD </v>
          </cell>
          <cell r="AV19" t="str">
            <v xml:space="preserve">      </v>
          </cell>
          <cell r="AW19">
            <v>925</v>
          </cell>
          <cell r="AX19" t="str">
            <v xml:space="preserve">TRDG   </v>
          </cell>
          <cell r="AY19" t="str">
            <v xml:space="preserve">E  </v>
          </cell>
          <cell r="AZ19" t="str">
            <v xml:space="preserve">SEGB            </v>
          </cell>
          <cell r="BA19" t="str">
            <v xml:space="preserve">QU          </v>
          </cell>
          <cell r="BB19" t="str">
            <v xml:space="preserve">ID                                  </v>
          </cell>
          <cell r="BC19" t="str">
            <v xml:space="preserve">B </v>
          </cell>
          <cell r="BD19">
            <v>97.9</v>
          </cell>
          <cell r="BE19" t="str">
            <v xml:space="preserve">CON   </v>
          </cell>
          <cell r="BF19">
            <v>0</v>
          </cell>
          <cell r="BG19">
            <v>17635875000</v>
          </cell>
          <cell r="BH19" t="str">
            <v xml:space="preserve">ID1_GOVT       </v>
          </cell>
          <cell r="BI19" t="str">
            <v xml:space="preserve">Offshore            </v>
          </cell>
          <cell r="BJ19" t="str">
            <v xml:space="preserve">YES     </v>
          </cell>
          <cell r="BK19" t="str">
            <v xml:space="preserve">        </v>
          </cell>
          <cell r="BL19">
            <v>0</v>
          </cell>
          <cell r="BM19" t="str">
            <v xml:space="preserve">        </v>
          </cell>
          <cell r="BN19">
            <v>0</v>
          </cell>
          <cell r="BO19">
            <v>18000</v>
          </cell>
          <cell r="BP19" t="str">
            <v xml:space="preserve">Not Related         </v>
          </cell>
          <cell r="BQ19">
            <v>80413</v>
          </cell>
          <cell r="BR19">
            <v>7.7083299999999993E-2</v>
          </cell>
          <cell r="BS19" t="str">
            <v xml:space="preserve">YES  </v>
          </cell>
          <cell r="BT19" t="str">
            <v xml:space="preserve">BB    </v>
          </cell>
          <cell r="BU19" t="str">
            <v>28/09/05</v>
          </cell>
          <cell r="BV19" t="str">
            <v xml:space="preserve">INDONESIA RECAPITAL BOND           </v>
          </cell>
          <cell r="BW19" t="str">
            <v xml:space="preserve">IDG000001108   </v>
          </cell>
        </row>
        <row r="20">
          <cell r="B20">
            <v>14084946</v>
          </cell>
          <cell r="C20" t="str">
            <v>ACU</v>
          </cell>
          <cell r="D20" t="str">
            <v xml:space="preserve">IRD  </v>
          </cell>
          <cell r="E20" t="str">
            <v xml:space="preserve">BOND </v>
          </cell>
          <cell r="F20" t="str">
            <v>B</v>
          </cell>
          <cell r="G20" t="str">
            <v xml:space="preserve">LIVE      </v>
          </cell>
          <cell r="H20" t="str">
            <v xml:space="preserve">INDOGB14.5 10R      </v>
          </cell>
          <cell r="I20" t="str">
            <v xml:space="preserve">BINDO JAK      </v>
          </cell>
          <cell r="J20">
            <v>60116</v>
          </cell>
          <cell r="K20" t="str">
            <v xml:space="preserve">Not Related         </v>
          </cell>
          <cell r="L20" t="str">
            <v xml:space="preserve">ID     </v>
          </cell>
          <cell r="M20" t="str">
            <v xml:space="preserve">R </v>
          </cell>
          <cell r="N20" t="str">
            <v xml:space="preserve">F </v>
          </cell>
          <cell r="O20">
            <v>14.5</v>
          </cell>
          <cell r="P20">
            <v>0</v>
          </cell>
          <cell r="Q20">
            <v>14.5</v>
          </cell>
          <cell r="R20">
            <v>38518</v>
          </cell>
          <cell r="S20" t="str">
            <v>15/12/05</v>
          </cell>
          <cell r="T20" t="str">
            <v>27/09/05</v>
          </cell>
          <cell r="U20" t="str">
            <v>27/09/05</v>
          </cell>
          <cell r="V20">
            <v>38624</v>
          </cell>
          <cell r="W20">
            <v>40527</v>
          </cell>
          <cell r="X20" t="str">
            <v xml:space="preserve">          </v>
          </cell>
          <cell r="Y20" t="str">
            <v xml:space="preserve">15/06/06  </v>
          </cell>
          <cell r="Z20" t="str">
            <v>ID1</v>
          </cell>
          <cell r="AA20">
            <v>50000000000</v>
          </cell>
          <cell r="AB20">
            <v>49249823225</v>
          </cell>
          <cell r="AC20">
            <v>49250611639.900002</v>
          </cell>
          <cell r="AD20">
            <v>2139344262.3</v>
          </cell>
          <cell r="AE20" t="str">
            <v xml:space="preserve">   2,099,726.78K</v>
          </cell>
          <cell r="AF20">
            <v>138661202.18000001</v>
          </cell>
          <cell r="AG20">
            <v>750176775</v>
          </cell>
          <cell r="AH20">
            <v>788414.9</v>
          </cell>
          <cell r="AI20">
            <v>749388360.10000002</v>
          </cell>
          <cell r="AJ20" t="str">
            <v>ID1</v>
          </cell>
          <cell r="AK20" t="str">
            <v xml:space="preserve"> -49,249,823.225000K</v>
          </cell>
          <cell r="AL20">
            <v>0</v>
          </cell>
          <cell r="AM20" t="str">
            <v xml:space="preserve">  51,187,174.728078K</v>
          </cell>
          <cell r="AN20">
            <v>49000000000</v>
          </cell>
          <cell r="AO20">
            <v>-250611639.90000001</v>
          </cell>
          <cell r="AP20">
            <v>1937351503.0799999</v>
          </cell>
          <cell r="AQ20" t="str">
            <v xml:space="preserve">Coupon    </v>
          </cell>
          <cell r="AR20">
            <v>100</v>
          </cell>
          <cell r="AS20">
            <v>50000000000</v>
          </cell>
          <cell r="AT20" t="str">
            <v xml:space="preserve">N </v>
          </cell>
          <cell r="AU20" t="str">
            <v xml:space="preserve">PTDBS IRD TRAD </v>
          </cell>
          <cell r="AV20" t="str">
            <v xml:space="preserve">      </v>
          </cell>
          <cell r="AW20">
            <v>925</v>
          </cell>
          <cell r="AX20" t="str">
            <v xml:space="preserve">TRDG   </v>
          </cell>
          <cell r="AY20" t="str">
            <v xml:space="preserve">E  </v>
          </cell>
          <cell r="AZ20" t="str">
            <v xml:space="preserve">SEGB            </v>
          </cell>
          <cell r="BA20" t="str">
            <v xml:space="preserve">QU          </v>
          </cell>
          <cell r="BB20" t="str">
            <v xml:space="preserve">ID                                  </v>
          </cell>
          <cell r="BC20" t="str">
            <v xml:space="preserve">B </v>
          </cell>
          <cell r="BD20">
            <v>98.499645999999998</v>
          </cell>
          <cell r="BE20" t="str">
            <v xml:space="preserve">CON   </v>
          </cell>
          <cell r="BF20">
            <v>0</v>
          </cell>
          <cell r="BG20">
            <v>51349550000.959999</v>
          </cell>
          <cell r="BH20" t="str">
            <v xml:space="preserve">ID1_GOVT       </v>
          </cell>
          <cell r="BI20" t="str">
            <v xml:space="preserve">Offshore            </v>
          </cell>
          <cell r="BJ20" t="str">
            <v xml:space="preserve">YES     </v>
          </cell>
          <cell r="BK20" t="str">
            <v xml:space="preserve">        </v>
          </cell>
          <cell r="BL20">
            <v>0</v>
          </cell>
          <cell r="BM20" t="str">
            <v xml:space="preserve">        </v>
          </cell>
          <cell r="BN20">
            <v>0</v>
          </cell>
          <cell r="BO20">
            <v>50000</v>
          </cell>
          <cell r="BP20" t="str">
            <v xml:space="preserve">Not Related         </v>
          </cell>
          <cell r="BQ20">
            <v>80413</v>
          </cell>
          <cell r="BR20">
            <v>4.1994536</v>
          </cell>
          <cell r="BS20" t="str">
            <v xml:space="preserve">YES  </v>
          </cell>
          <cell r="BT20" t="str">
            <v xml:space="preserve">NA    </v>
          </cell>
          <cell r="BU20" t="str">
            <v>29/09/05</v>
          </cell>
          <cell r="BV20" t="str">
            <v xml:space="preserve">INDONESIA GOVERNMENT               </v>
          </cell>
          <cell r="BW20" t="str">
            <v xml:space="preserve">IDG000005208   </v>
          </cell>
        </row>
        <row r="21">
          <cell r="B21">
            <v>14084969</v>
          </cell>
          <cell r="C21" t="str">
            <v>ACU</v>
          </cell>
          <cell r="D21" t="str">
            <v xml:space="preserve">IRD  </v>
          </cell>
          <cell r="E21" t="str">
            <v xml:space="preserve">BOND </v>
          </cell>
          <cell r="F21" t="str">
            <v>B</v>
          </cell>
          <cell r="G21" t="str">
            <v xml:space="preserve">LIVE      </v>
          </cell>
          <cell r="H21" t="str">
            <v xml:space="preserve">INDOGB14.5 10R      </v>
          </cell>
          <cell r="I21" t="str">
            <v xml:space="preserve">BINDO JAK      </v>
          </cell>
          <cell r="J21">
            <v>60116</v>
          </cell>
          <cell r="K21" t="str">
            <v xml:space="preserve">Not Related         </v>
          </cell>
          <cell r="L21" t="str">
            <v xml:space="preserve">ID     </v>
          </cell>
          <cell r="M21" t="str">
            <v xml:space="preserve">R </v>
          </cell>
          <cell r="N21" t="str">
            <v xml:space="preserve">F </v>
          </cell>
          <cell r="O21">
            <v>14.5</v>
          </cell>
          <cell r="P21">
            <v>0</v>
          </cell>
          <cell r="Q21">
            <v>14.5</v>
          </cell>
          <cell r="R21">
            <v>38518</v>
          </cell>
          <cell r="S21" t="str">
            <v>15/12/05</v>
          </cell>
          <cell r="T21" t="str">
            <v>27/09/05</v>
          </cell>
          <cell r="U21" t="str">
            <v>27/09/05</v>
          </cell>
          <cell r="V21">
            <v>38624</v>
          </cell>
          <cell r="W21">
            <v>40527</v>
          </cell>
          <cell r="X21" t="str">
            <v xml:space="preserve">          </v>
          </cell>
          <cell r="Y21" t="str">
            <v xml:space="preserve">15/06/06  </v>
          </cell>
          <cell r="Z21" t="str">
            <v>ID1</v>
          </cell>
          <cell r="AA21">
            <v>20000000000</v>
          </cell>
          <cell r="AB21">
            <v>19634309290</v>
          </cell>
          <cell r="AC21">
            <v>19634693620.75</v>
          </cell>
          <cell r="AD21">
            <v>855737704.91999996</v>
          </cell>
          <cell r="AE21">
            <v>839890710.38</v>
          </cell>
          <cell r="AF21">
            <v>55464480.880000003</v>
          </cell>
          <cell r="AG21">
            <v>365690710</v>
          </cell>
          <cell r="AH21">
            <v>384330.75</v>
          </cell>
          <cell r="AI21">
            <v>365306379.25</v>
          </cell>
          <cell r="AJ21" t="str">
            <v>ID1</v>
          </cell>
          <cell r="AK21" t="str">
            <v xml:space="preserve"> -19,634,309.290000K</v>
          </cell>
          <cell r="AL21">
            <v>0</v>
          </cell>
          <cell r="AM21" t="str">
            <v xml:space="preserve">  20,474,869.891231K</v>
          </cell>
          <cell r="AN21">
            <v>19600000000</v>
          </cell>
          <cell r="AO21">
            <v>-34693620.75</v>
          </cell>
          <cell r="AP21">
            <v>840560601.23000002</v>
          </cell>
          <cell r="AQ21" t="str">
            <v xml:space="preserve">Coupon    </v>
          </cell>
          <cell r="AR21">
            <v>100</v>
          </cell>
          <cell r="AS21">
            <v>20000000000</v>
          </cell>
          <cell r="AT21" t="str">
            <v xml:space="preserve">N </v>
          </cell>
          <cell r="AU21" t="str">
            <v xml:space="preserve">PTDBS IRD TRAD </v>
          </cell>
          <cell r="AV21" t="str">
            <v xml:space="preserve">      </v>
          </cell>
          <cell r="AW21">
            <v>925</v>
          </cell>
          <cell r="AX21" t="str">
            <v xml:space="preserve">TRDG   </v>
          </cell>
          <cell r="AY21" t="str">
            <v xml:space="preserve">E  </v>
          </cell>
          <cell r="AZ21" t="str">
            <v xml:space="preserve">SEGB            </v>
          </cell>
          <cell r="BA21" t="str">
            <v xml:space="preserve">QU          </v>
          </cell>
          <cell r="BB21" t="str">
            <v xml:space="preserve">ID                                  </v>
          </cell>
          <cell r="BC21" t="str">
            <v xml:space="preserve">B </v>
          </cell>
          <cell r="BD21">
            <v>98.171546000000006</v>
          </cell>
          <cell r="BE21" t="str">
            <v xml:space="preserve">CON   </v>
          </cell>
          <cell r="BF21">
            <v>0</v>
          </cell>
          <cell r="BG21">
            <v>20474200000.380001</v>
          </cell>
          <cell r="BH21" t="str">
            <v xml:space="preserve">ID1_GOVT       </v>
          </cell>
          <cell r="BI21" t="str">
            <v xml:space="preserve">Offshore            </v>
          </cell>
          <cell r="BJ21" t="str">
            <v xml:space="preserve">YES     </v>
          </cell>
          <cell r="BK21" t="str">
            <v xml:space="preserve">        </v>
          </cell>
          <cell r="BL21">
            <v>0</v>
          </cell>
          <cell r="BM21" t="str">
            <v xml:space="preserve">        </v>
          </cell>
          <cell r="BN21">
            <v>0</v>
          </cell>
          <cell r="BO21">
            <v>20000</v>
          </cell>
          <cell r="BP21" t="str">
            <v xml:space="preserve">Not Related         </v>
          </cell>
          <cell r="BQ21">
            <v>80413</v>
          </cell>
          <cell r="BR21">
            <v>4.1994536</v>
          </cell>
          <cell r="BS21" t="str">
            <v xml:space="preserve">YES  </v>
          </cell>
          <cell r="BT21" t="str">
            <v xml:space="preserve">NA    </v>
          </cell>
          <cell r="BU21" t="str">
            <v>29/09/05</v>
          </cell>
          <cell r="BV21" t="str">
            <v xml:space="preserve">INDONESIA GOVERNMENT               </v>
          </cell>
          <cell r="BW21" t="str">
            <v xml:space="preserve">IDG000005208   </v>
          </cell>
        </row>
        <row r="22">
          <cell r="B22">
            <v>14084991</v>
          </cell>
          <cell r="C22" t="str">
            <v>ACU</v>
          </cell>
          <cell r="D22" t="str">
            <v xml:space="preserve">IRD  </v>
          </cell>
          <cell r="E22" t="str">
            <v xml:space="preserve">BOND </v>
          </cell>
          <cell r="F22" t="str">
            <v>B</v>
          </cell>
          <cell r="G22" t="str">
            <v xml:space="preserve">LIVE      </v>
          </cell>
          <cell r="H22" t="str">
            <v xml:space="preserve">INDOGB14.5 10R      </v>
          </cell>
          <cell r="I22" t="str">
            <v xml:space="preserve">BINDO JAK      </v>
          </cell>
          <cell r="J22">
            <v>60116</v>
          </cell>
          <cell r="K22" t="str">
            <v xml:space="preserve">Not Related         </v>
          </cell>
          <cell r="L22" t="str">
            <v xml:space="preserve">ID     </v>
          </cell>
          <cell r="M22" t="str">
            <v xml:space="preserve">R </v>
          </cell>
          <cell r="N22" t="str">
            <v xml:space="preserve">F </v>
          </cell>
          <cell r="O22">
            <v>14.5</v>
          </cell>
          <cell r="P22">
            <v>0</v>
          </cell>
          <cell r="Q22">
            <v>14.5</v>
          </cell>
          <cell r="R22">
            <v>38518</v>
          </cell>
          <cell r="S22" t="str">
            <v>15/12/05</v>
          </cell>
          <cell r="T22" t="str">
            <v>27/09/05</v>
          </cell>
          <cell r="U22" t="str">
            <v>27/09/05</v>
          </cell>
          <cell r="V22">
            <v>38624</v>
          </cell>
          <cell r="W22">
            <v>40527</v>
          </cell>
          <cell r="X22" t="str">
            <v xml:space="preserve">          </v>
          </cell>
          <cell r="Y22" t="str">
            <v xml:space="preserve">15/06/06  </v>
          </cell>
          <cell r="Z22" t="str">
            <v>ID1</v>
          </cell>
          <cell r="AA22">
            <v>82392000000</v>
          </cell>
          <cell r="AB22">
            <v>80170502775.080002</v>
          </cell>
          <cell r="AC22">
            <v>80172837506.789993</v>
          </cell>
          <cell r="AD22">
            <v>3525297049.1799998</v>
          </cell>
          <cell r="AE22" t="str">
            <v xml:space="preserve">   3,460,013.77K</v>
          </cell>
          <cell r="AF22">
            <v>228491475.40000001</v>
          </cell>
          <cell r="AG22">
            <v>2221497224.9200001</v>
          </cell>
          <cell r="AH22">
            <v>2334731.71</v>
          </cell>
          <cell r="AI22">
            <v>2219162493.21</v>
          </cell>
          <cell r="AJ22" t="str">
            <v>ID1</v>
          </cell>
          <cell r="AK22" t="str">
            <v xml:space="preserve"> -80,170,502.775084K</v>
          </cell>
          <cell r="AL22">
            <v>0</v>
          </cell>
          <cell r="AM22" t="str">
            <v xml:space="preserve">  84,348,274.003917K</v>
          </cell>
          <cell r="AN22">
            <v>80744160000</v>
          </cell>
          <cell r="AO22">
            <v>571322493.21000004</v>
          </cell>
          <cell r="AP22">
            <v>4177771228.8299999</v>
          </cell>
          <cell r="AQ22" t="str">
            <v xml:space="preserve">Coupon    </v>
          </cell>
          <cell r="AR22">
            <v>100</v>
          </cell>
          <cell r="AS22">
            <v>82392000000</v>
          </cell>
          <cell r="AT22" t="str">
            <v xml:space="preserve">N </v>
          </cell>
          <cell r="AU22" t="str">
            <v xml:space="preserve">PTDBS IRD TRAD </v>
          </cell>
          <cell r="AV22" t="str">
            <v xml:space="preserve">      </v>
          </cell>
          <cell r="AW22">
            <v>925</v>
          </cell>
          <cell r="AX22" t="str">
            <v xml:space="preserve">TRDG   </v>
          </cell>
          <cell r="AY22" t="str">
            <v xml:space="preserve">E  </v>
          </cell>
          <cell r="AZ22" t="str">
            <v xml:space="preserve">SEGB            </v>
          </cell>
          <cell r="BA22" t="str">
            <v xml:space="preserve">QU          </v>
          </cell>
          <cell r="BB22" t="str">
            <v xml:space="preserve">ID                                  </v>
          </cell>
          <cell r="BC22" t="str">
            <v xml:space="preserve">B </v>
          </cell>
          <cell r="BD22">
            <v>97.303746000000004</v>
          </cell>
          <cell r="BE22" t="str">
            <v xml:space="preserve">CON   </v>
          </cell>
          <cell r="BF22">
            <v>0</v>
          </cell>
          <cell r="BG22">
            <v>83630516545.580002</v>
          </cell>
          <cell r="BH22" t="str">
            <v xml:space="preserve">ID1_GOVT       </v>
          </cell>
          <cell r="BI22" t="str">
            <v xml:space="preserve">Offshore            </v>
          </cell>
          <cell r="BJ22" t="str">
            <v xml:space="preserve">YES     </v>
          </cell>
          <cell r="BK22" t="str">
            <v xml:space="preserve">        </v>
          </cell>
          <cell r="BL22">
            <v>0</v>
          </cell>
          <cell r="BM22" t="str">
            <v xml:space="preserve">        </v>
          </cell>
          <cell r="BN22">
            <v>0</v>
          </cell>
          <cell r="BO22">
            <v>82392</v>
          </cell>
          <cell r="BP22" t="str">
            <v xml:space="preserve">Not Related         </v>
          </cell>
          <cell r="BQ22">
            <v>80413</v>
          </cell>
          <cell r="BR22">
            <v>4.1994536</v>
          </cell>
          <cell r="BS22" t="str">
            <v xml:space="preserve">YES  </v>
          </cell>
          <cell r="BT22" t="str">
            <v xml:space="preserve">NA    </v>
          </cell>
          <cell r="BU22" t="str">
            <v>29/09/05</v>
          </cell>
          <cell r="BV22" t="str">
            <v xml:space="preserve">INDONESIA GOVERNMENT               </v>
          </cell>
          <cell r="BW22" t="str">
            <v xml:space="preserve">IDG000005208   </v>
          </cell>
        </row>
        <row r="23">
          <cell r="B23">
            <v>14106475</v>
          </cell>
          <cell r="C23" t="str">
            <v>ACU</v>
          </cell>
          <cell r="D23" t="str">
            <v xml:space="preserve">IRD  </v>
          </cell>
          <cell r="E23" t="str">
            <v xml:space="preserve">BOND </v>
          </cell>
          <cell r="F23" t="str">
            <v>B</v>
          </cell>
          <cell r="G23" t="str">
            <v xml:space="preserve">LIVE      </v>
          </cell>
          <cell r="H23" t="str">
            <v xml:space="preserve">INDOGB14.5 10R      </v>
          </cell>
          <cell r="I23" t="str">
            <v xml:space="preserve">DBS BOND       </v>
          </cell>
          <cell r="J23" t="str">
            <v xml:space="preserve">      </v>
          </cell>
          <cell r="K23" t="str">
            <v xml:space="preserve">Head Office         </v>
          </cell>
          <cell r="L23" t="str">
            <v xml:space="preserve">SG     </v>
          </cell>
          <cell r="M23" t="str">
            <v xml:space="preserve">R </v>
          </cell>
          <cell r="N23" t="str">
            <v xml:space="preserve">F </v>
          </cell>
          <cell r="O23">
            <v>14.5</v>
          </cell>
          <cell r="P23">
            <v>0</v>
          </cell>
          <cell r="Q23">
            <v>14.5</v>
          </cell>
          <cell r="R23">
            <v>38518</v>
          </cell>
          <cell r="S23" t="str">
            <v>15/12/05</v>
          </cell>
          <cell r="T23" t="str">
            <v>29/09/05</v>
          </cell>
          <cell r="U23" t="str">
            <v>29/09/05</v>
          </cell>
          <cell r="V23">
            <v>38628</v>
          </cell>
          <cell r="W23">
            <v>40527</v>
          </cell>
          <cell r="X23" t="str">
            <v xml:space="preserve">          </v>
          </cell>
          <cell r="Y23" t="str">
            <v xml:space="preserve">15/06/06  </v>
          </cell>
          <cell r="Z23" t="str">
            <v>ID1</v>
          </cell>
          <cell r="AA23">
            <v>50000000000</v>
          </cell>
          <cell r="AB23">
            <v>48825000000</v>
          </cell>
          <cell r="AC23">
            <v>48825000000</v>
          </cell>
          <cell r="AD23">
            <v>0</v>
          </cell>
          <cell r="AE23" t="str">
            <v xml:space="preserve">   2,178,961.75K</v>
          </cell>
          <cell r="AF23" t="str">
            <v xml:space="preserve">  -2,178,961.75K</v>
          </cell>
          <cell r="AG23">
            <v>1175000000</v>
          </cell>
          <cell r="AH23">
            <v>0</v>
          </cell>
          <cell r="AI23">
            <v>1175000000</v>
          </cell>
          <cell r="AJ23" t="str">
            <v>ID1</v>
          </cell>
          <cell r="AK23">
            <v>0</v>
          </cell>
          <cell r="AL23" t="str">
            <v xml:space="preserve"> -48,810,958.491393K </v>
          </cell>
          <cell r="AM23" t="str">
            <v xml:space="preserve">  51,187,174.728078K</v>
          </cell>
          <cell r="AN23">
            <v>49000000000</v>
          </cell>
          <cell r="AO23">
            <v>175000000</v>
          </cell>
          <cell r="AP23">
            <v>2376216236.6900001</v>
          </cell>
          <cell r="AQ23" t="str">
            <v xml:space="preserve">Coupon    </v>
          </cell>
          <cell r="AR23">
            <v>100</v>
          </cell>
          <cell r="AS23">
            <v>50000000000</v>
          </cell>
          <cell r="AT23" t="str">
            <v xml:space="preserve">N </v>
          </cell>
          <cell r="AU23" t="str">
            <v>PTDBS LCYTDG BD</v>
          </cell>
          <cell r="AV23" t="str">
            <v xml:space="preserve">      </v>
          </cell>
          <cell r="AW23">
            <v>925</v>
          </cell>
          <cell r="AX23" t="str">
            <v xml:space="preserve">TRDG   </v>
          </cell>
          <cell r="AY23" t="str">
            <v xml:space="preserve">E  </v>
          </cell>
          <cell r="AZ23" t="str">
            <v xml:space="preserve">SEGB            </v>
          </cell>
          <cell r="BA23" t="str">
            <v xml:space="preserve">QU          </v>
          </cell>
          <cell r="BB23" t="str">
            <v xml:space="preserve">ID                                  </v>
          </cell>
          <cell r="BC23" t="str">
            <v xml:space="preserve">B </v>
          </cell>
          <cell r="BD23">
            <v>97.65</v>
          </cell>
          <cell r="BE23" t="str">
            <v xml:space="preserve">CON   </v>
          </cell>
          <cell r="BF23">
            <v>0</v>
          </cell>
          <cell r="BG23">
            <v>51003961748.629997</v>
          </cell>
          <cell r="BH23" t="str">
            <v xml:space="preserve">ID1_GOVT       </v>
          </cell>
          <cell r="BI23" t="str">
            <v xml:space="preserve">Offshore            </v>
          </cell>
          <cell r="BJ23" t="str">
            <v xml:space="preserve">YES     </v>
          </cell>
          <cell r="BK23" t="str">
            <v xml:space="preserve">        </v>
          </cell>
          <cell r="BL23">
            <v>0</v>
          </cell>
          <cell r="BM23" t="str">
            <v xml:space="preserve">        </v>
          </cell>
          <cell r="BN23">
            <v>0</v>
          </cell>
          <cell r="BO23">
            <v>50000</v>
          </cell>
          <cell r="BP23" t="str">
            <v xml:space="preserve">Not Related         </v>
          </cell>
          <cell r="BQ23">
            <v>80413</v>
          </cell>
          <cell r="BR23">
            <v>4.3579235000000001</v>
          </cell>
          <cell r="BS23" t="str">
            <v xml:space="preserve">YES  </v>
          </cell>
          <cell r="BT23" t="str">
            <v xml:space="preserve">NA    </v>
          </cell>
          <cell r="BU23">
            <v>38421</v>
          </cell>
          <cell r="BV23" t="str">
            <v xml:space="preserve">INDONESIA GOVERNMENT               </v>
          </cell>
          <cell r="BW23" t="str">
            <v xml:space="preserve">IDG000005208   </v>
          </cell>
        </row>
        <row r="24">
          <cell r="B24">
            <v>14111956</v>
          </cell>
          <cell r="C24" t="str">
            <v>ACU</v>
          </cell>
          <cell r="D24" t="str">
            <v xml:space="preserve">IRD  </v>
          </cell>
          <cell r="E24" t="str">
            <v xml:space="preserve">BOND </v>
          </cell>
          <cell r="F24" t="str">
            <v>NB</v>
          </cell>
          <cell r="G24" t="str">
            <v xml:space="preserve">LIVE      </v>
          </cell>
          <cell r="H24" t="str">
            <v xml:space="preserve">INDOGB14.5 10R      </v>
          </cell>
          <cell r="I24" t="str">
            <v xml:space="preserve">GK GOH JAK     </v>
          </cell>
          <cell r="J24">
            <v>60110</v>
          </cell>
          <cell r="K24" t="str">
            <v xml:space="preserve">Not Related         </v>
          </cell>
          <cell r="L24" t="str">
            <v xml:space="preserve">ID     </v>
          </cell>
          <cell r="M24" t="str">
            <v xml:space="preserve">R </v>
          </cell>
          <cell r="N24" t="str">
            <v xml:space="preserve">F </v>
          </cell>
          <cell r="O24">
            <v>14.5</v>
          </cell>
          <cell r="P24">
            <v>0</v>
          </cell>
          <cell r="Q24">
            <v>14.5</v>
          </cell>
          <cell r="R24">
            <v>38518</v>
          </cell>
          <cell r="S24" t="str">
            <v>15/12/05</v>
          </cell>
          <cell r="T24" t="str">
            <v>29/09/05</v>
          </cell>
          <cell r="U24" t="str">
            <v>29/09/05</v>
          </cell>
          <cell r="V24">
            <v>38628</v>
          </cell>
          <cell r="W24">
            <v>40527</v>
          </cell>
          <cell r="X24" t="str">
            <v xml:space="preserve">          </v>
          </cell>
          <cell r="Y24" t="str">
            <v xml:space="preserve">15/06/06  </v>
          </cell>
          <cell r="Z24" t="str">
            <v>ID1</v>
          </cell>
          <cell r="AA24">
            <v>10000000000</v>
          </cell>
          <cell r="AB24">
            <v>9793000000</v>
          </cell>
          <cell r="AC24">
            <v>9793000000</v>
          </cell>
          <cell r="AD24">
            <v>0</v>
          </cell>
          <cell r="AE24">
            <v>435792349.73000002</v>
          </cell>
          <cell r="AF24">
            <v>-435792349.73000002</v>
          </cell>
          <cell r="AG24">
            <v>207000000</v>
          </cell>
          <cell r="AH24">
            <v>0</v>
          </cell>
          <cell r="AI24">
            <v>207000000</v>
          </cell>
          <cell r="AJ24" t="str">
            <v>ID1</v>
          </cell>
          <cell r="AK24">
            <v>0</v>
          </cell>
          <cell r="AL24" t="str">
            <v xml:space="preserve">  -9,790,183.645801K </v>
          </cell>
          <cell r="AM24" t="str">
            <v xml:space="preserve">  10,237,434.945616K</v>
          </cell>
          <cell r="AN24">
            <v>9800000000</v>
          </cell>
          <cell r="AO24">
            <v>7000000</v>
          </cell>
          <cell r="AP24">
            <v>447251299.81999999</v>
          </cell>
          <cell r="AQ24" t="str">
            <v xml:space="preserve">Coupon    </v>
          </cell>
          <cell r="AR24">
            <v>100</v>
          </cell>
          <cell r="AS24">
            <v>10000000000</v>
          </cell>
          <cell r="AT24" t="str">
            <v xml:space="preserve">N </v>
          </cell>
          <cell r="AU24" t="str">
            <v>PTDBS LCYTDG BD</v>
          </cell>
          <cell r="AV24" t="str">
            <v xml:space="preserve">      </v>
          </cell>
          <cell r="AW24">
            <v>925</v>
          </cell>
          <cell r="AX24" t="str">
            <v xml:space="preserve">TRDG   </v>
          </cell>
          <cell r="AY24" t="str">
            <v xml:space="preserve">E  </v>
          </cell>
          <cell r="AZ24" t="str">
            <v xml:space="preserve">SEGB            </v>
          </cell>
          <cell r="BA24" t="str">
            <v xml:space="preserve">QU          </v>
          </cell>
          <cell r="BB24" t="str">
            <v xml:space="preserve">ID                                  </v>
          </cell>
          <cell r="BC24" t="str">
            <v xml:space="preserve">B </v>
          </cell>
          <cell r="BD24">
            <v>97.93</v>
          </cell>
          <cell r="BE24" t="str">
            <v xml:space="preserve">CON   </v>
          </cell>
          <cell r="BF24">
            <v>0</v>
          </cell>
          <cell r="BG24">
            <v>10228792349.73</v>
          </cell>
          <cell r="BH24" t="str">
            <v xml:space="preserve">ID1_GOVT       </v>
          </cell>
          <cell r="BI24" t="str">
            <v xml:space="preserve">Offshore            </v>
          </cell>
          <cell r="BJ24" t="str">
            <v xml:space="preserve">YES     </v>
          </cell>
          <cell r="BK24" t="str">
            <v xml:space="preserve">        </v>
          </cell>
          <cell r="BL24">
            <v>0</v>
          </cell>
          <cell r="BM24" t="str">
            <v xml:space="preserve">        </v>
          </cell>
          <cell r="BN24">
            <v>0</v>
          </cell>
          <cell r="BO24">
            <v>10000</v>
          </cell>
          <cell r="BP24" t="str">
            <v xml:space="preserve">Not Related         </v>
          </cell>
          <cell r="BQ24">
            <v>80413</v>
          </cell>
          <cell r="BR24">
            <v>4.3579235000000001</v>
          </cell>
          <cell r="BS24" t="str">
            <v xml:space="preserve">YES  </v>
          </cell>
          <cell r="BT24" t="str">
            <v xml:space="preserve">NA    </v>
          </cell>
          <cell r="BU24">
            <v>38421</v>
          </cell>
          <cell r="BV24" t="str">
            <v xml:space="preserve">INDONESIA GOVERNMENT               </v>
          </cell>
          <cell r="BW24" t="str">
            <v xml:space="preserve">IDG000005208   </v>
          </cell>
        </row>
        <row r="25">
          <cell r="B25">
            <v>14112045</v>
          </cell>
          <cell r="C25" t="str">
            <v>ACU</v>
          </cell>
          <cell r="D25" t="str">
            <v xml:space="preserve">IRD  </v>
          </cell>
          <cell r="E25" t="str">
            <v xml:space="preserve">BOND </v>
          </cell>
          <cell r="F25" t="str">
            <v>B</v>
          </cell>
          <cell r="G25" t="str">
            <v xml:space="preserve">LIVE      </v>
          </cell>
          <cell r="H25" t="str">
            <v xml:space="preserve">INDOGB14.5 10R      </v>
          </cell>
          <cell r="I25" t="str">
            <v xml:space="preserve">CBA INDO JAK   </v>
          </cell>
          <cell r="J25">
            <v>60101</v>
          </cell>
          <cell r="K25" t="str">
            <v xml:space="preserve">Not Related         </v>
          </cell>
          <cell r="L25" t="str">
            <v xml:space="preserve">ID     </v>
          </cell>
          <cell r="M25" t="str">
            <v xml:space="preserve">R </v>
          </cell>
          <cell r="N25" t="str">
            <v xml:space="preserve">F </v>
          </cell>
          <cell r="O25">
            <v>14.5</v>
          </cell>
          <cell r="P25">
            <v>0</v>
          </cell>
          <cell r="Q25">
            <v>14.5</v>
          </cell>
          <cell r="R25">
            <v>38518</v>
          </cell>
          <cell r="S25" t="str">
            <v>15/12/05</v>
          </cell>
          <cell r="T25" t="str">
            <v>29/09/05</v>
          </cell>
          <cell r="U25" t="str">
            <v>29/09/05</v>
          </cell>
          <cell r="V25">
            <v>38629</v>
          </cell>
          <cell r="W25">
            <v>40527</v>
          </cell>
          <cell r="X25" t="str">
            <v xml:space="preserve">          </v>
          </cell>
          <cell r="Y25" t="str">
            <v xml:space="preserve">15/06/06  </v>
          </cell>
          <cell r="Z25" t="str">
            <v>ID1</v>
          </cell>
          <cell r="AA25">
            <v>10000000000</v>
          </cell>
          <cell r="AB25">
            <v>9812000000</v>
          </cell>
          <cell r="AC25">
            <v>9812000000</v>
          </cell>
          <cell r="AD25">
            <v>0</v>
          </cell>
          <cell r="AE25">
            <v>439754098.36000001</v>
          </cell>
          <cell r="AF25">
            <v>-439754098.36000001</v>
          </cell>
          <cell r="AG25">
            <v>188000000</v>
          </cell>
          <cell r="AH25">
            <v>0</v>
          </cell>
          <cell r="AI25">
            <v>188000000</v>
          </cell>
          <cell r="AJ25" t="str">
            <v>ID1</v>
          </cell>
          <cell r="AK25">
            <v>0</v>
          </cell>
          <cell r="AL25" t="str">
            <v xml:space="preserve">  -9,807,712.237775K </v>
          </cell>
          <cell r="AM25" t="str">
            <v xml:space="preserve">  10,237,434.945616K</v>
          </cell>
          <cell r="AN25">
            <v>9800000000</v>
          </cell>
          <cell r="AO25">
            <v>-12000000</v>
          </cell>
          <cell r="AP25">
            <v>429722707.83999997</v>
          </cell>
          <cell r="AQ25" t="str">
            <v xml:space="preserve">Coupon    </v>
          </cell>
          <cell r="AR25">
            <v>100</v>
          </cell>
          <cell r="AS25">
            <v>10000000000</v>
          </cell>
          <cell r="AT25" t="str">
            <v xml:space="preserve">N </v>
          </cell>
          <cell r="AU25" t="str">
            <v>PTDBS LCYTDG BD</v>
          </cell>
          <cell r="AV25" t="str">
            <v xml:space="preserve">      </v>
          </cell>
          <cell r="AW25">
            <v>925</v>
          </cell>
          <cell r="AX25" t="str">
            <v xml:space="preserve">TRDG   </v>
          </cell>
          <cell r="AY25" t="str">
            <v xml:space="preserve">E  </v>
          </cell>
          <cell r="AZ25" t="str">
            <v xml:space="preserve">SEGB            </v>
          </cell>
          <cell r="BA25" t="str">
            <v xml:space="preserve">QU          </v>
          </cell>
          <cell r="BB25" t="str">
            <v xml:space="preserve">ID                                  </v>
          </cell>
          <cell r="BC25" t="str">
            <v xml:space="preserve">B </v>
          </cell>
          <cell r="BD25">
            <v>98.12</v>
          </cell>
          <cell r="BE25" t="str">
            <v xml:space="preserve">CON   </v>
          </cell>
          <cell r="BF25">
            <v>0</v>
          </cell>
          <cell r="BG25">
            <v>10251754098.360001</v>
          </cell>
          <cell r="BH25" t="str">
            <v xml:space="preserve">ID1_GOVT       </v>
          </cell>
          <cell r="BI25" t="str">
            <v xml:space="preserve">Offshore            </v>
          </cell>
          <cell r="BJ25" t="str">
            <v xml:space="preserve">YES     </v>
          </cell>
          <cell r="BK25" t="str">
            <v xml:space="preserve">        </v>
          </cell>
          <cell r="BL25">
            <v>0</v>
          </cell>
          <cell r="BM25" t="str">
            <v xml:space="preserve">        </v>
          </cell>
          <cell r="BN25">
            <v>0</v>
          </cell>
          <cell r="BO25">
            <v>10000</v>
          </cell>
          <cell r="BP25" t="str">
            <v xml:space="preserve">Not Related         </v>
          </cell>
          <cell r="BQ25">
            <v>80413</v>
          </cell>
          <cell r="BR25">
            <v>4.3975410000000004</v>
          </cell>
          <cell r="BS25" t="str">
            <v xml:space="preserve">YES  </v>
          </cell>
          <cell r="BT25" t="str">
            <v xml:space="preserve">NA    </v>
          </cell>
          <cell r="BU25">
            <v>38452</v>
          </cell>
          <cell r="BV25" t="str">
            <v xml:space="preserve">INDONESIA GOVERNMENT               </v>
          </cell>
          <cell r="BW25" t="str">
            <v xml:space="preserve">IDG000005208   </v>
          </cell>
        </row>
        <row r="26">
          <cell r="B26">
            <v>14112156</v>
          </cell>
          <cell r="C26" t="str">
            <v>ACU</v>
          </cell>
          <cell r="D26" t="str">
            <v xml:space="preserve">IRD  </v>
          </cell>
          <cell r="E26" t="str">
            <v xml:space="preserve">BOND </v>
          </cell>
          <cell r="F26" t="str">
            <v>B</v>
          </cell>
          <cell r="G26" t="str">
            <v xml:space="preserve">LIVE      </v>
          </cell>
          <cell r="H26" t="str">
            <v xml:space="preserve">INDOGB14.5 10R      </v>
          </cell>
          <cell r="I26" t="str">
            <v xml:space="preserve">DBS BOND       </v>
          </cell>
          <cell r="J26" t="str">
            <v xml:space="preserve">      </v>
          </cell>
          <cell r="K26" t="str">
            <v xml:space="preserve">Head Office         </v>
          </cell>
          <cell r="L26" t="str">
            <v xml:space="preserve">SG     </v>
          </cell>
          <cell r="M26" t="str">
            <v xml:space="preserve">R </v>
          </cell>
          <cell r="N26" t="str">
            <v xml:space="preserve">F </v>
          </cell>
          <cell r="O26">
            <v>14.5</v>
          </cell>
          <cell r="P26">
            <v>0</v>
          </cell>
          <cell r="Q26">
            <v>14.5</v>
          </cell>
          <cell r="R26">
            <v>38518</v>
          </cell>
          <cell r="S26" t="str">
            <v>15/12/05</v>
          </cell>
          <cell r="T26" t="str">
            <v>29/09/05</v>
          </cell>
          <cell r="U26" t="str">
            <v>29/09/05</v>
          </cell>
          <cell r="V26">
            <v>38629</v>
          </cell>
          <cell r="W26">
            <v>40527</v>
          </cell>
          <cell r="X26" t="str">
            <v xml:space="preserve">          </v>
          </cell>
          <cell r="Y26" t="str">
            <v xml:space="preserve">15/06/06  </v>
          </cell>
          <cell r="Z26" t="str">
            <v>ID1</v>
          </cell>
          <cell r="AA26">
            <v>20000000000</v>
          </cell>
          <cell r="AB26">
            <v>19605000000</v>
          </cell>
          <cell r="AC26">
            <v>19605000000</v>
          </cell>
          <cell r="AD26">
            <v>0</v>
          </cell>
          <cell r="AE26">
            <v>879508196.72000003</v>
          </cell>
          <cell r="AF26">
            <v>-879508196.72000003</v>
          </cell>
          <cell r="AG26">
            <v>395000000</v>
          </cell>
          <cell r="AH26">
            <v>0</v>
          </cell>
          <cell r="AI26">
            <v>395000000</v>
          </cell>
          <cell r="AJ26" t="str">
            <v>ID1</v>
          </cell>
          <cell r="AK26">
            <v>0</v>
          </cell>
          <cell r="AL26" t="str">
            <v xml:space="preserve"> -19,596,432.778391K </v>
          </cell>
          <cell r="AM26" t="str">
            <v xml:space="preserve">  20,474,869.891231K</v>
          </cell>
          <cell r="AN26">
            <v>19600000000</v>
          </cell>
          <cell r="AO26">
            <v>-5000000</v>
          </cell>
          <cell r="AP26">
            <v>878437112.84000003</v>
          </cell>
          <cell r="AQ26" t="str">
            <v xml:space="preserve">Coupon    </v>
          </cell>
          <cell r="AR26">
            <v>100</v>
          </cell>
          <cell r="AS26">
            <v>20000000000</v>
          </cell>
          <cell r="AT26" t="str">
            <v xml:space="preserve">N </v>
          </cell>
          <cell r="AU26" t="str">
            <v xml:space="preserve">PTDBS IRD TRAD </v>
          </cell>
          <cell r="AV26" t="str">
            <v xml:space="preserve">      </v>
          </cell>
          <cell r="AW26">
            <v>925</v>
          </cell>
          <cell r="AX26" t="str">
            <v xml:space="preserve">TRDG   </v>
          </cell>
          <cell r="AY26" t="str">
            <v xml:space="preserve">E  </v>
          </cell>
          <cell r="AZ26" t="str">
            <v xml:space="preserve">SEGB            </v>
          </cell>
          <cell r="BA26" t="str">
            <v xml:space="preserve">QU          </v>
          </cell>
          <cell r="BB26" t="str">
            <v xml:space="preserve">ID                                  </v>
          </cell>
          <cell r="BC26" t="str">
            <v xml:space="preserve">B </v>
          </cell>
          <cell r="BD26">
            <v>98.025000000000006</v>
          </cell>
          <cell r="BE26" t="str">
            <v xml:space="preserve">CON   </v>
          </cell>
          <cell r="BF26">
            <v>0</v>
          </cell>
          <cell r="BG26">
            <v>20484508196.720001</v>
          </cell>
          <cell r="BH26" t="str">
            <v xml:space="preserve">ID1_GOVT       </v>
          </cell>
          <cell r="BI26" t="str">
            <v xml:space="preserve">Offshore            </v>
          </cell>
          <cell r="BJ26" t="str">
            <v xml:space="preserve">YES     </v>
          </cell>
          <cell r="BK26" t="str">
            <v xml:space="preserve">        </v>
          </cell>
          <cell r="BL26">
            <v>0</v>
          </cell>
          <cell r="BM26" t="str">
            <v xml:space="preserve">        </v>
          </cell>
          <cell r="BN26">
            <v>0</v>
          </cell>
          <cell r="BO26">
            <v>20000</v>
          </cell>
          <cell r="BP26" t="str">
            <v xml:space="preserve">Not Related         </v>
          </cell>
          <cell r="BQ26">
            <v>80413</v>
          </cell>
          <cell r="BR26">
            <v>4.3975410000000004</v>
          </cell>
          <cell r="BS26" t="str">
            <v xml:space="preserve">YES  </v>
          </cell>
          <cell r="BT26" t="str">
            <v xml:space="preserve">NA    </v>
          </cell>
          <cell r="BU26">
            <v>38452</v>
          </cell>
          <cell r="BV26" t="str">
            <v xml:space="preserve">INDONESIA GOVERNMENT               </v>
          </cell>
          <cell r="BW26" t="str">
            <v xml:space="preserve">IDG000005208   </v>
          </cell>
        </row>
        <row r="27">
          <cell r="B27">
            <v>14084906</v>
          </cell>
          <cell r="C27" t="str">
            <v>ACU</v>
          </cell>
          <cell r="D27" t="str">
            <v xml:space="preserve">IRD  </v>
          </cell>
          <cell r="E27" t="str">
            <v xml:space="preserve">BOND </v>
          </cell>
          <cell r="F27" t="str">
            <v>B</v>
          </cell>
          <cell r="G27" t="str">
            <v xml:space="preserve">MKT_OP    </v>
          </cell>
          <cell r="H27" t="str">
            <v xml:space="preserve">INDOGB14.5 10R      </v>
          </cell>
          <cell r="I27" t="str">
            <v xml:space="preserve">BINDO JAK      </v>
          </cell>
          <cell r="J27">
            <v>60116</v>
          </cell>
          <cell r="K27" t="str">
            <v xml:space="preserve">Not Related         </v>
          </cell>
          <cell r="L27" t="str">
            <v xml:space="preserve">ID     </v>
          </cell>
          <cell r="M27" t="str">
            <v xml:space="preserve">R </v>
          </cell>
          <cell r="N27" t="str">
            <v xml:space="preserve">F </v>
          </cell>
          <cell r="O27">
            <v>14.5</v>
          </cell>
          <cell r="P27">
            <v>0</v>
          </cell>
          <cell r="Q27">
            <v>14.5</v>
          </cell>
          <cell r="R27">
            <v>38518</v>
          </cell>
          <cell r="S27" t="str">
            <v>15/12/05</v>
          </cell>
          <cell r="T27" t="str">
            <v>27/09/05</v>
          </cell>
          <cell r="U27" t="str">
            <v>27/09/05</v>
          </cell>
          <cell r="V27">
            <v>38624</v>
          </cell>
          <cell r="W27">
            <v>40527</v>
          </cell>
          <cell r="X27" t="str">
            <v xml:space="preserve">          </v>
          </cell>
          <cell r="Y27" t="str">
            <v xml:space="preserve">15/06/06  </v>
          </cell>
          <cell r="Z27" t="str">
            <v>ID1</v>
          </cell>
          <cell r="AA27">
            <v>30000000000</v>
          </cell>
          <cell r="AB27">
            <v>29781223935</v>
          </cell>
          <cell r="AC27">
            <v>29781453862.549999</v>
          </cell>
          <cell r="AD27">
            <v>1283606557.3800001</v>
          </cell>
          <cell r="AE27" t="str">
            <v xml:space="preserve">  21,953,876.07K</v>
          </cell>
          <cell r="AF27" t="str">
            <v xml:space="preserve"> -20,610,843.28K</v>
          </cell>
          <cell r="AG27">
            <v>218776065</v>
          </cell>
          <cell r="AH27">
            <v>229927.55</v>
          </cell>
          <cell r="AI27">
            <v>218546137.44999999</v>
          </cell>
          <cell r="AJ27" t="str">
            <v>ID1</v>
          </cell>
          <cell r="AK27" t="str">
            <v xml:space="preserve"> -49,635,373.225000K</v>
          </cell>
          <cell r="AL27">
            <v>0</v>
          </cell>
          <cell r="AM27" t="str">
            <v xml:space="preserve">  30,712,304.836847K</v>
          </cell>
          <cell r="AN27">
            <v>29400000000</v>
          </cell>
          <cell r="AO27">
            <v>-381453862.55000001</v>
          </cell>
          <cell r="AP27" t="str">
            <v xml:space="preserve">   -18,923,068.39K</v>
          </cell>
          <cell r="AQ27" t="str">
            <v xml:space="preserve">Coupon    </v>
          </cell>
          <cell r="AR27">
            <v>100</v>
          </cell>
          <cell r="AS27">
            <v>30000000000</v>
          </cell>
          <cell r="AT27" t="str">
            <v xml:space="preserve">N </v>
          </cell>
          <cell r="AU27" t="str">
            <v xml:space="preserve">PTDBS IRD TRAD </v>
          </cell>
          <cell r="AV27" t="str">
            <v xml:space="preserve">      </v>
          </cell>
          <cell r="AW27">
            <v>925</v>
          </cell>
          <cell r="AX27" t="str">
            <v xml:space="preserve">TRDG   </v>
          </cell>
          <cell r="AY27" t="str">
            <v xml:space="preserve">E  </v>
          </cell>
          <cell r="AZ27" t="str">
            <v xml:space="preserve">SEGB            </v>
          </cell>
          <cell r="BA27" t="str">
            <v xml:space="preserve">QU          </v>
          </cell>
          <cell r="BB27" t="str">
            <v xml:space="preserve">ID                                  </v>
          </cell>
          <cell r="BC27" t="str">
            <v xml:space="preserve">B </v>
          </cell>
          <cell r="BD27">
            <v>99.270746000000003</v>
          </cell>
          <cell r="BE27" t="str">
            <v xml:space="preserve">CON   </v>
          </cell>
          <cell r="BF27">
            <v>4</v>
          </cell>
          <cell r="BG27">
            <v>51735100000.959999</v>
          </cell>
          <cell r="BH27" t="str">
            <v xml:space="preserve">ID1_GOVT       </v>
          </cell>
          <cell r="BI27" t="str">
            <v xml:space="preserve">Offshore            </v>
          </cell>
          <cell r="BJ27" t="str">
            <v xml:space="preserve">YES     </v>
          </cell>
          <cell r="BK27" t="str">
            <v>29/09/05</v>
          </cell>
          <cell r="BL27">
            <v>0</v>
          </cell>
          <cell r="BM27" t="str">
            <v xml:space="preserve">        </v>
          </cell>
          <cell r="BN27">
            <v>0</v>
          </cell>
          <cell r="BO27">
            <v>50000</v>
          </cell>
          <cell r="BP27" t="str">
            <v xml:space="preserve">Not Related         </v>
          </cell>
          <cell r="BQ27">
            <v>80413</v>
          </cell>
          <cell r="BR27">
            <v>4.1994536</v>
          </cell>
          <cell r="BS27" t="str">
            <v xml:space="preserve">YES  </v>
          </cell>
          <cell r="BT27" t="str">
            <v xml:space="preserve">NA    </v>
          </cell>
          <cell r="BU27" t="str">
            <v>29/09/05</v>
          </cell>
          <cell r="BV27" t="str">
            <v xml:space="preserve">INDONESIA GOVERNMENT               </v>
          </cell>
          <cell r="BW27" t="str">
            <v xml:space="preserve">IDG000005208   </v>
          </cell>
        </row>
        <row r="28">
          <cell r="B28">
            <v>11203893</v>
          </cell>
          <cell r="C28" t="str">
            <v>ACU</v>
          </cell>
          <cell r="D28" t="str">
            <v xml:space="preserve">IRD  </v>
          </cell>
          <cell r="E28" t="str">
            <v xml:space="preserve">BOND </v>
          </cell>
          <cell r="F28" t="str">
            <v>B</v>
          </cell>
          <cell r="G28" t="str">
            <v xml:space="preserve">LIVE      </v>
          </cell>
          <cell r="H28" t="str">
            <v xml:space="preserve">INDORB12.25 7R      </v>
          </cell>
          <cell r="I28" t="str">
            <v xml:space="preserve">CITI JAK       </v>
          </cell>
          <cell r="J28">
            <v>60101</v>
          </cell>
          <cell r="K28" t="str">
            <v xml:space="preserve">Not Related         </v>
          </cell>
          <cell r="L28" t="str">
            <v xml:space="preserve">ID     </v>
          </cell>
          <cell r="M28" t="str">
            <v xml:space="preserve">R </v>
          </cell>
          <cell r="N28" t="str">
            <v xml:space="preserve">F </v>
          </cell>
          <cell r="O28">
            <v>12.25</v>
          </cell>
          <cell r="P28">
            <v>0</v>
          </cell>
          <cell r="Q28">
            <v>12.25</v>
          </cell>
          <cell r="R28">
            <v>38548</v>
          </cell>
          <cell r="S28" t="str">
            <v>15/01/06</v>
          </cell>
          <cell r="T28" t="str">
            <v>22/12/04</v>
          </cell>
          <cell r="U28" t="str">
            <v>22/11/04</v>
          </cell>
          <cell r="V28">
            <v>38315</v>
          </cell>
          <cell r="W28">
            <v>39278</v>
          </cell>
          <cell r="X28" t="str">
            <v xml:space="preserve">          </v>
          </cell>
          <cell r="Y28" t="str">
            <v xml:space="preserve">15/07/06  </v>
          </cell>
          <cell r="Z28" t="str">
            <v>ID1</v>
          </cell>
          <cell r="AA28">
            <v>10000000000</v>
          </cell>
          <cell r="AB28">
            <v>10815000000</v>
          </cell>
          <cell r="AC28">
            <v>10551796469.370001</v>
          </cell>
          <cell r="AD28">
            <v>258611111.11000001</v>
          </cell>
          <cell r="AE28">
            <v>438958333.32999998</v>
          </cell>
          <cell r="AF28">
            <v>275625000</v>
          </cell>
          <cell r="AG28">
            <v>-815000000</v>
          </cell>
          <cell r="AH28">
            <v>-263203530.63</v>
          </cell>
          <cell r="AI28">
            <v>-551796469.37</v>
          </cell>
          <cell r="AJ28" t="str">
            <v>ID1</v>
          </cell>
          <cell r="AK28" t="str">
            <v xml:space="preserve"> -10,815,000.000000K</v>
          </cell>
          <cell r="AL28">
            <v>0</v>
          </cell>
          <cell r="AM28" t="str">
            <v xml:space="preserve">   9,991,092.457615K</v>
          </cell>
          <cell r="AN28">
            <v>9725000000</v>
          </cell>
          <cell r="AO28">
            <v>-826796469.37</v>
          </cell>
          <cell r="AP28">
            <v>-823907542.38</v>
          </cell>
          <cell r="AQ28" t="str">
            <v xml:space="preserve">Coupon    </v>
          </cell>
          <cell r="AR28">
            <v>100</v>
          </cell>
          <cell r="AS28">
            <v>10000000000</v>
          </cell>
          <cell r="AT28" t="str">
            <v xml:space="preserve">N </v>
          </cell>
          <cell r="AU28" t="str">
            <v>PTDBS LCYAFS BD</v>
          </cell>
          <cell r="AV28" t="str">
            <v xml:space="preserve">      </v>
          </cell>
          <cell r="AW28">
            <v>925</v>
          </cell>
          <cell r="AX28" t="str">
            <v xml:space="preserve">AFS    </v>
          </cell>
          <cell r="AY28" t="str">
            <v xml:space="preserve">E  </v>
          </cell>
          <cell r="AZ28" t="str">
            <v xml:space="preserve">SEGB            </v>
          </cell>
          <cell r="BA28" t="str">
            <v xml:space="preserve">QU          </v>
          </cell>
          <cell r="BB28" t="str">
            <v xml:space="preserve">ID                                  </v>
          </cell>
          <cell r="BC28" t="str">
            <v xml:space="preserve">B </v>
          </cell>
          <cell r="BD28">
            <v>108.15</v>
          </cell>
          <cell r="BE28" t="str">
            <v xml:space="preserve">CON   </v>
          </cell>
          <cell r="BF28">
            <v>0</v>
          </cell>
          <cell r="BG28">
            <v>11253958333.33</v>
          </cell>
          <cell r="BH28" t="str">
            <v xml:space="preserve">ID1_GOVT       </v>
          </cell>
          <cell r="BI28" t="str">
            <v xml:space="preserve">Offshore            </v>
          </cell>
          <cell r="BJ28" t="str">
            <v xml:space="preserve">YES     </v>
          </cell>
          <cell r="BK28" t="str">
            <v xml:space="preserve">        </v>
          </cell>
          <cell r="BL28">
            <v>0</v>
          </cell>
          <cell r="BM28" t="str">
            <v xml:space="preserve">        </v>
          </cell>
          <cell r="BN28">
            <v>0</v>
          </cell>
          <cell r="BO28">
            <v>10000</v>
          </cell>
          <cell r="BP28" t="str">
            <v xml:space="preserve">Not Related         </v>
          </cell>
          <cell r="BQ28">
            <v>80413</v>
          </cell>
          <cell r="BR28">
            <v>4.3895833</v>
          </cell>
          <cell r="BS28" t="str">
            <v xml:space="preserve">YES  </v>
          </cell>
          <cell r="BT28" t="str">
            <v xml:space="preserve">B     </v>
          </cell>
          <cell r="BU28" t="str">
            <v>24/11/04</v>
          </cell>
          <cell r="BV28" t="str">
            <v xml:space="preserve">INDONESIA RECAPITAL BOND           </v>
          </cell>
          <cell r="BW28" t="str">
            <v xml:space="preserve">IDG000002106   </v>
          </cell>
        </row>
        <row r="29">
          <cell r="B29">
            <v>11203907</v>
          </cell>
          <cell r="C29" t="str">
            <v>ACU</v>
          </cell>
          <cell r="D29" t="str">
            <v xml:space="preserve">IRD  </v>
          </cell>
          <cell r="E29" t="str">
            <v xml:space="preserve">BOND </v>
          </cell>
          <cell r="F29" t="str">
            <v>B</v>
          </cell>
          <cell r="G29" t="str">
            <v xml:space="preserve">LIVE      </v>
          </cell>
          <cell r="H29" t="str">
            <v xml:space="preserve">INDORB12.25 7R      </v>
          </cell>
          <cell r="I29" t="str">
            <v xml:space="preserve">BK NISP JAK    </v>
          </cell>
          <cell r="J29">
            <v>60101</v>
          </cell>
          <cell r="K29" t="str">
            <v xml:space="preserve">Not Related         </v>
          </cell>
          <cell r="L29" t="str">
            <v xml:space="preserve">ID     </v>
          </cell>
          <cell r="M29" t="str">
            <v xml:space="preserve">R </v>
          </cell>
          <cell r="N29" t="str">
            <v xml:space="preserve">F </v>
          </cell>
          <cell r="O29">
            <v>12.25</v>
          </cell>
          <cell r="P29">
            <v>0</v>
          </cell>
          <cell r="Q29">
            <v>12.25</v>
          </cell>
          <cell r="R29">
            <v>38548</v>
          </cell>
          <cell r="S29" t="str">
            <v>15/01/06</v>
          </cell>
          <cell r="T29" t="str">
            <v>22/12/04</v>
          </cell>
          <cell r="U29" t="str">
            <v>22/11/04</v>
          </cell>
          <cell r="V29">
            <v>38315</v>
          </cell>
          <cell r="W29">
            <v>39278</v>
          </cell>
          <cell r="X29" t="str">
            <v xml:space="preserve">          </v>
          </cell>
          <cell r="Y29" t="str">
            <v xml:space="preserve">15/07/06  </v>
          </cell>
          <cell r="Z29" t="str">
            <v>ID1</v>
          </cell>
          <cell r="AA29">
            <v>10000000000</v>
          </cell>
          <cell r="AB29">
            <v>10810000000</v>
          </cell>
          <cell r="AC29">
            <v>10548411214.950001</v>
          </cell>
          <cell r="AD29">
            <v>258611111.11000001</v>
          </cell>
          <cell r="AE29">
            <v>438958333.32999998</v>
          </cell>
          <cell r="AF29">
            <v>275625000</v>
          </cell>
          <cell r="AG29">
            <v>-810000000</v>
          </cell>
          <cell r="AH29">
            <v>-261588785.05000001</v>
          </cell>
          <cell r="AI29">
            <v>-548411214.95000005</v>
          </cell>
          <cell r="AJ29" t="str">
            <v>ID1</v>
          </cell>
          <cell r="AK29" t="str">
            <v xml:space="preserve"> -10,810,000.000000K</v>
          </cell>
          <cell r="AL29">
            <v>0</v>
          </cell>
          <cell r="AM29" t="str">
            <v xml:space="preserve">   9,991,092.457615K</v>
          </cell>
          <cell r="AN29">
            <v>9725000000</v>
          </cell>
          <cell r="AO29">
            <v>-823411214.95000005</v>
          </cell>
          <cell r="AP29">
            <v>-818907542.38</v>
          </cell>
          <cell r="AQ29" t="str">
            <v xml:space="preserve">Coupon    </v>
          </cell>
          <cell r="AR29">
            <v>100</v>
          </cell>
          <cell r="AS29">
            <v>10000000000</v>
          </cell>
          <cell r="AT29" t="str">
            <v xml:space="preserve">N </v>
          </cell>
          <cell r="AU29" t="str">
            <v>PTDBS LCYAFS BD</v>
          </cell>
          <cell r="AV29" t="str">
            <v xml:space="preserve">      </v>
          </cell>
          <cell r="AW29">
            <v>925</v>
          </cell>
          <cell r="AX29" t="str">
            <v xml:space="preserve">AFS    </v>
          </cell>
          <cell r="AY29" t="str">
            <v xml:space="preserve">E  </v>
          </cell>
          <cell r="AZ29" t="str">
            <v xml:space="preserve">SEGB            </v>
          </cell>
          <cell r="BA29" t="str">
            <v xml:space="preserve">QU          </v>
          </cell>
          <cell r="BB29" t="str">
            <v xml:space="preserve">ID                                  </v>
          </cell>
          <cell r="BC29" t="str">
            <v xml:space="preserve">B </v>
          </cell>
          <cell r="BD29">
            <v>108.1</v>
          </cell>
          <cell r="BE29" t="str">
            <v xml:space="preserve">CON   </v>
          </cell>
          <cell r="BF29">
            <v>0</v>
          </cell>
          <cell r="BG29">
            <v>11248958333.33</v>
          </cell>
          <cell r="BH29" t="str">
            <v xml:space="preserve">ID1_GOVT       </v>
          </cell>
          <cell r="BI29" t="str">
            <v xml:space="preserve">Offshore            </v>
          </cell>
          <cell r="BJ29" t="str">
            <v xml:space="preserve">YES     </v>
          </cell>
          <cell r="BK29" t="str">
            <v xml:space="preserve">        </v>
          </cell>
          <cell r="BL29">
            <v>0</v>
          </cell>
          <cell r="BM29" t="str">
            <v xml:space="preserve">        </v>
          </cell>
          <cell r="BN29">
            <v>0</v>
          </cell>
          <cell r="BO29">
            <v>10000</v>
          </cell>
          <cell r="BP29" t="str">
            <v xml:space="preserve">Not Related         </v>
          </cell>
          <cell r="BQ29">
            <v>80413</v>
          </cell>
          <cell r="BR29">
            <v>4.3895833</v>
          </cell>
          <cell r="BS29" t="str">
            <v xml:space="preserve">YES  </v>
          </cell>
          <cell r="BT29" t="str">
            <v xml:space="preserve">B     </v>
          </cell>
          <cell r="BU29" t="str">
            <v>24/11/04</v>
          </cell>
          <cell r="BV29" t="str">
            <v xml:space="preserve">INDONESIA RECAPITAL BOND           </v>
          </cell>
          <cell r="BW29" t="str">
            <v xml:space="preserve">IDG000002106   </v>
          </cell>
        </row>
        <row r="30">
          <cell r="B30">
            <v>11203917</v>
          </cell>
          <cell r="C30" t="str">
            <v>ACU</v>
          </cell>
          <cell r="D30" t="str">
            <v xml:space="preserve">IRD  </v>
          </cell>
          <cell r="E30" t="str">
            <v xml:space="preserve">BOND </v>
          </cell>
          <cell r="F30" t="str">
            <v>B</v>
          </cell>
          <cell r="G30" t="str">
            <v xml:space="preserve">LIVE      </v>
          </cell>
          <cell r="H30" t="str">
            <v xml:space="preserve">INDORB12.25 7R      </v>
          </cell>
          <cell r="I30" t="str">
            <v xml:space="preserve">CITI JAK       </v>
          </cell>
          <cell r="J30">
            <v>60101</v>
          </cell>
          <cell r="K30" t="str">
            <v xml:space="preserve">Not Related         </v>
          </cell>
          <cell r="L30" t="str">
            <v xml:space="preserve">ID     </v>
          </cell>
          <cell r="M30" t="str">
            <v xml:space="preserve">R </v>
          </cell>
          <cell r="N30" t="str">
            <v xml:space="preserve">F </v>
          </cell>
          <cell r="O30">
            <v>12.25</v>
          </cell>
          <cell r="P30">
            <v>0</v>
          </cell>
          <cell r="Q30">
            <v>12.25</v>
          </cell>
          <cell r="R30">
            <v>38548</v>
          </cell>
          <cell r="S30" t="str">
            <v>15/01/06</v>
          </cell>
          <cell r="T30" t="str">
            <v>22/12/04</v>
          </cell>
          <cell r="U30" t="str">
            <v>23/11/04</v>
          </cell>
          <cell r="V30">
            <v>38316</v>
          </cell>
          <cell r="W30">
            <v>39278</v>
          </cell>
          <cell r="X30" t="str">
            <v xml:space="preserve">          </v>
          </cell>
          <cell r="Y30" t="str">
            <v xml:space="preserve">15/07/06  </v>
          </cell>
          <cell r="Z30" t="str">
            <v>ID1</v>
          </cell>
          <cell r="AA30">
            <v>10000000000</v>
          </cell>
          <cell r="AB30">
            <v>10820000000</v>
          </cell>
          <cell r="AC30">
            <v>10555758835.76</v>
          </cell>
          <cell r="AD30">
            <v>258611111.11000001</v>
          </cell>
          <cell r="AE30">
            <v>442361111.11000001</v>
          </cell>
          <cell r="AF30">
            <v>275625000</v>
          </cell>
          <cell r="AG30">
            <v>-820000000</v>
          </cell>
          <cell r="AH30">
            <v>-264241164.24000001</v>
          </cell>
          <cell r="AI30">
            <v>-555758835.75999999</v>
          </cell>
          <cell r="AJ30" t="str">
            <v>ID1</v>
          </cell>
          <cell r="AK30" t="str">
            <v xml:space="preserve"> -10,820,000.000000K</v>
          </cell>
          <cell r="AL30">
            <v>0</v>
          </cell>
          <cell r="AM30" t="str">
            <v xml:space="preserve">   9,991,092.457615K</v>
          </cell>
          <cell r="AN30">
            <v>9725000000</v>
          </cell>
          <cell r="AO30">
            <v>-830758835.75999999</v>
          </cell>
          <cell r="AP30">
            <v>-828907542.38</v>
          </cell>
          <cell r="AQ30" t="str">
            <v xml:space="preserve">Coupon    </v>
          </cell>
          <cell r="AR30">
            <v>100</v>
          </cell>
          <cell r="AS30">
            <v>10000000000</v>
          </cell>
          <cell r="AT30" t="str">
            <v xml:space="preserve">N </v>
          </cell>
          <cell r="AU30" t="str">
            <v>PTDBS LCYAFS BD</v>
          </cell>
          <cell r="AV30" t="str">
            <v xml:space="preserve">      </v>
          </cell>
          <cell r="AW30">
            <v>925</v>
          </cell>
          <cell r="AX30" t="str">
            <v xml:space="preserve">AFS    </v>
          </cell>
          <cell r="AY30" t="str">
            <v xml:space="preserve">E  </v>
          </cell>
          <cell r="AZ30" t="str">
            <v xml:space="preserve">SEGB            </v>
          </cell>
          <cell r="BA30" t="str">
            <v xml:space="preserve">QU          </v>
          </cell>
          <cell r="BB30" t="str">
            <v xml:space="preserve">ID                                  </v>
          </cell>
          <cell r="BC30" t="str">
            <v xml:space="preserve">B </v>
          </cell>
          <cell r="BD30">
            <v>108.2</v>
          </cell>
          <cell r="BE30" t="str">
            <v xml:space="preserve">CON   </v>
          </cell>
          <cell r="BF30">
            <v>0</v>
          </cell>
          <cell r="BG30">
            <v>11262361111.110001</v>
          </cell>
          <cell r="BH30" t="str">
            <v xml:space="preserve">ID1_GOVT       </v>
          </cell>
          <cell r="BI30" t="str">
            <v xml:space="preserve">Offshore            </v>
          </cell>
          <cell r="BJ30" t="str">
            <v xml:space="preserve">YES     </v>
          </cell>
          <cell r="BK30" t="str">
            <v xml:space="preserve">        </v>
          </cell>
          <cell r="BL30">
            <v>0</v>
          </cell>
          <cell r="BM30" t="str">
            <v xml:space="preserve">        </v>
          </cell>
          <cell r="BN30">
            <v>0</v>
          </cell>
          <cell r="BO30">
            <v>10000</v>
          </cell>
          <cell r="BP30" t="str">
            <v xml:space="preserve">Not Related         </v>
          </cell>
          <cell r="BQ30">
            <v>80413</v>
          </cell>
          <cell r="BR30">
            <v>4.4236110999999996</v>
          </cell>
          <cell r="BS30" t="str">
            <v xml:space="preserve">YES  </v>
          </cell>
          <cell r="BT30" t="str">
            <v xml:space="preserve">B     </v>
          </cell>
          <cell r="BU30" t="str">
            <v>25/11/04</v>
          </cell>
          <cell r="BV30" t="str">
            <v xml:space="preserve">INDONESIA RECAPITAL BOND           </v>
          </cell>
          <cell r="BW30" t="str">
            <v xml:space="preserve">IDG000002106   </v>
          </cell>
        </row>
        <row r="31">
          <cell r="B31">
            <v>11203925</v>
          </cell>
          <cell r="C31" t="str">
            <v>ACU</v>
          </cell>
          <cell r="D31" t="str">
            <v xml:space="preserve">IRD  </v>
          </cell>
          <cell r="E31" t="str">
            <v xml:space="preserve">BOND </v>
          </cell>
          <cell r="F31" t="str">
            <v>B</v>
          </cell>
          <cell r="G31" t="str">
            <v xml:space="preserve">LIVE      </v>
          </cell>
          <cell r="H31" t="str">
            <v xml:space="preserve">INDORB12.25 7R      </v>
          </cell>
          <cell r="I31" t="str">
            <v xml:space="preserve">MANDIRI JAK    </v>
          </cell>
          <cell r="J31">
            <v>60101</v>
          </cell>
          <cell r="K31" t="str">
            <v xml:space="preserve">Not Related         </v>
          </cell>
          <cell r="L31" t="str">
            <v xml:space="preserve">ID     </v>
          </cell>
          <cell r="M31" t="str">
            <v xml:space="preserve">R </v>
          </cell>
          <cell r="N31" t="str">
            <v xml:space="preserve">F </v>
          </cell>
          <cell r="O31">
            <v>12.25</v>
          </cell>
          <cell r="P31">
            <v>0</v>
          </cell>
          <cell r="Q31">
            <v>12.25</v>
          </cell>
          <cell r="R31">
            <v>38548</v>
          </cell>
          <cell r="S31" t="str">
            <v>15/01/06</v>
          </cell>
          <cell r="T31" t="str">
            <v>22/12/04</v>
          </cell>
          <cell r="U31" t="str">
            <v>24/11/04</v>
          </cell>
          <cell r="V31">
            <v>38317</v>
          </cell>
          <cell r="W31">
            <v>39278</v>
          </cell>
          <cell r="X31" t="str">
            <v xml:space="preserve">          </v>
          </cell>
          <cell r="Y31" t="str">
            <v xml:space="preserve">15/07/06  </v>
          </cell>
          <cell r="Z31" t="str">
            <v>ID1</v>
          </cell>
          <cell r="AA31">
            <v>10000000000</v>
          </cell>
          <cell r="AB31">
            <v>10815000000</v>
          </cell>
          <cell r="AC31">
            <v>10552944849.120001</v>
          </cell>
          <cell r="AD31">
            <v>258611111.11000001</v>
          </cell>
          <cell r="AE31">
            <v>445763888.88999999</v>
          </cell>
          <cell r="AF31">
            <v>275625000</v>
          </cell>
          <cell r="AG31">
            <v>-815000000</v>
          </cell>
          <cell r="AH31">
            <v>-262055150.88</v>
          </cell>
          <cell r="AI31">
            <v>-552944849.12</v>
          </cell>
          <cell r="AJ31" t="str">
            <v>ID1</v>
          </cell>
          <cell r="AK31" t="str">
            <v xml:space="preserve"> -10,815,000.000000K</v>
          </cell>
          <cell r="AL31">
            <v>0</v>
          </cell>
          <cell r="AM31" t="str">
            <v xml:space="preserve">   9,991,092.457615K</v>
          </cell>
          <cell r="AN31">
            <v>9725000000</v>
          </cell>
          <cell r="AO31">
            <v>-827944849.12</v>
          </cell>
          <cell r="AP31">
            <v>-823907542.38</v>
          </cell>
          <cell r="AQ31" t="str">
            <v xml:space="preserve">Coupon    </v>
          </cell>
          <cell r="AR31">
            <v>100</v>
          </cell>
          <cell r="AS31">
            <v>10000000000</v>
          </cell>
          <cell r="AT31" t="str">
            <v xml:space="preserve">N </v>
          </cell>
          <cell r="AU31" t="str">
            <v>PTDBS LCYAFS BD</v>
          </cell>
          <cell r="AV31" t="str">
            <v xml:space="preserve">      </v>
          </cell>
          <cell r="AW31">
            <v>925</v>
          </cell>
          <cell r="AX31" t="str">
            <v xml:space="preserve">AFS    </v>
          </cell>
          <cell r="AY31" t="str">
            <v xml:space="preserve">E  </v>
          </cell>
          <cell r="AZ31" t="str">
            <v xml:space="preserve">SEGB            </v>
          </cell>
          <cell r="BA31" t="str">
            <v xml:space="preserve">QU          </v>
          </cell>
          <cell r="BB31" t="str">
            <v xml:space="preserve">ID                                  </v>
          </cell>
          <cell r="BC31" t="str">
            <v xml:space="preserve">B </v>
          </cell>
          <cell r="BD31">
            <v>108.15</v>
          </cell>
          <cell r="BE31" t="str">
            <v xml:space="preserve">CON   </v>
          </cell>
          <cell r="BF31">
            <v>0</v>
          </cell>
          <cell r="BG31">
            <v>11260763888.889999</v>
          </cell>
          <cell r="BH31" t="str">
            <v xml:space="preserve">ID1_GOVT       </v>
          </cell>
          <cell r="BI31" t="str">
            <v xml:space="preserve">Offshore            </v>
          </cell>
          <cell r="BJ31" t="str">
            <v xml:space="preserve">YES     </v>
          </cell>
          <cell r="BK31" t="str">
            <v xml:space="preserve">        </v>
          </cell>
          <cell r="BL31">
            <v>0</v>
          </cell>
          <cell r="BM31" t="str">
            <v xml:space="preserve">        </v>
          </cell>
          <cell r="BN31">
            <v>0</v>
          </cell>
          <cell r="BO31">
            <v>10000</v>
          </cell>
          <cell r="BP31" t="str">
            <v xml:space="preserve">Not Related         </v>
          </cell>
          <cell r="BQ31">
            <v>80413</v>
          </cell>
          <cell r="BR31">
            <v>4.4576389000000001</v>
          </cell>
          <cell r="BS31" t="str">
            <v xml:space="preserve">YES  </v>
          </cell>
          <cell r="BT31" t="str">
            <v xml:space="preserve">B     </v>
          </cell>
          <cell r="BU31" t="str">
            <v>26/11/04</v>
          </cell>
          <cell r="BV31" t="str">
            <v xml:space="preserve">INDONESIA RECAPITAL BOND           </v>
          </cell>
          <cell r="BW31" t="str">
            <v xml:space="preserve">IDG000002106   </v>
          </cell>
        </row>
        <row r="32">
          <cell r="B32">
            <v>11203938</v>
          </cell>
          <cell r="C32" t="str">
            <v>ACU</v>
          </cell>
          <cell r="D32" t="str">
            <v xml:space="preserve">IRD  </v>
          </cell>
          <cell r="E32" t="str">
            <v xml:space="preserve">BOND </v>
          </cell>
          <cell r="F32" t="str">
            <v>NB</v>
          </cell>
          <cell r="G32" t="str">
            <v xml:space="preserve">LIVE      </v>
          </cell>
          <cell r="H32" t="str">
            <v xml:space="preserve">INDORB12.25 7R      </v>
          </cell>
          <cell r="I32" t="str">
            <v xml:space="preserve">NUSPRI JAK     </v>
          </cell>
          <cell r="J32">
            <v>60101</v>
          </cell>
          <cell r="K32" t="str">
            <v xml:space="preserve">Not Related         </v>
          </cell>
          <cell r="L32" t="str">
            <v xml:space="preserve">ID     </v>
          </cell>
          <cell r="M32" t="str">
            <v xml:space="preserve">R </v>
          </cell>
          <cell r="N32" t="str">
            <v xml:space="preserve">F </v>
          </cell>
          <cell r="O32">
            <v>12.25</v>
          </cell>
          <cell r="P32">
            <v>0</v>
          </cell>
          <cell r="Q32">
            <v>12.25</v>
          </cell>
          <cell r="R32">
            <v>38548</v>
          </cell>
          <cell r="S32" t="str">
            <v>15/01/06</v>
          </cell>
          <cell r="T32" t="str">
            <v>22/12/04</v>
          </cell>
          <cell r="U32" t="str">
            <v>25/11/04</v>
          </cell>
          <cell r="V32">
            <v>38320</v>
          </cell>
          <cell r="W32">
            <v>39278</v>
          </cell>
          <cell r="X32" t="str">
            <v xml:space="preserve">          </v>
          </cell>
          <cell r="Y32" t="str">
            <v xml:space="preserve">15/07/06  </v>
          </cell>
          <cell r="Z32" t="str">
            <v>ID1</v>
          </cell>
          <cell r="AA32">
            <v>10000000000</v>
          </cell>
          <cell r="AB32">
            <v>10810000000</v>
          </cell>
          <cell r="AC32">
            <v>10551273486.43</v>
          </cell>
          <cell r="AD32">
            <v>258611111.11000001</v>
          </cell>
          <cell r="AE32">
            <v>455972222.22000003</v>
          </cell>
          <cell r="AF32">
            <v>275625000</v>
          </cell>
          <cell r="AG32">
            <v>-810000000</v>
          </cell>
          <cell r="AH32">
            <v>-258726513.56999999</v>
          </cell>
          <cell r="AI32">
            <v>-551273486.42999995</v>
          </cell>
          <cell r="AJ32" t="str">
            <v>ID1</v>
          </cell>
          <cell r="AK32" t="str">
            <v xml:space="preserve"> -10,810,000.000000K</v>
          </cell>
          <cell r="AL32">
            <v>0</v>
          </cell>
          <cell r="AM32" t="str">
            <v xml:space="preserve">   9,991,092.457615K</v>
          </cell>
          <cell r="AN32">
            <v>9725000000</v>
          </cell>
          <cell r="AO32">
            <v>-826273486.42999995</v>
          </cell>
          <cell r="AP32">
            <v>-818907542.38</v>
          </cell>
          <cell r="AQ32" t="str">
            <v xml:space="preserve">Coupon    </v>
          </cell>
          <cell r="AR32">
            <v>100</v>
          </cell>
          <cell r="AS32">
            <v>10000000000</v>
          </cell>
          <cell r="AT32" t="str">
            <v xml:space="preserve">N </v>
          </cell>
          <cell r="AU32" t="str">
            <v>PTDBS LCYAFS BD</v>
          </cell>
          <cell r="AV32" t="str">
            <v xml:space="preserve">      </v>
          </cell>
          <cell r="AW32">
            <v>925</v>
          </cell>
          <cell r="AX32" t="str">
            <v xml:space="preserve">AFS    </v>
          </cell>
          <cell r="AY32" t="str">
            <v xml:space="preserve">E  </v>
          </cell>
          <cell r="AZ32" t="str">
            <v xml:space="preserve">SEGB            </v>
          </cell>
          <cell r="BA32" t="str">
            <v xml:space="preserve">QU          </v>
          </cell>
          <cell r="BB32" t="str">
            <v xml:space="preserve">ID                                  </v>
          </cell>
          <cell r="BC32" t="str">
            <v xml:space="preserve">B </v>
          </cell>
          <cell r="BD32">
            <v>108.1</v>
          </cell>
          <cell r="BE32" t="str">
            <v xml:space="preserve">CON   </v>
          </cell>
          <cell r="BF32">
            <v>0</v>
          </cell>
          <cell r="BG32">
            <v>11265972222.219999</v>
          </cell>
          <cell r="BH32" t="str">
            <v xml:space="preserve">ID1_GOVT       </v>
          </cell>
          <cell r="BI32" t="str">
            <v xml:space="preserve">Offshore            </v>
          </cell>
          <cell r="BJ32" t="str">
            <v xml:space="preserve">YES     </v>
          </cell>
          <cell r="BK32" t="str">
            <v xml:space="preserve">        </v>
          </cell>
          <cell r="BL32">
            <v>0</v>
          </cell>
          <cell r="BM32" t="str">
            <v xml:space="preserve">        </v>
          </cell>
          <cell r="BN32">
            <v>0</v>
          </cell>
          <cell r="BO32">
            <v>10000</v>
          </cell>
          <cell r="BP32" t="str">
            <v xml:space="preserve">Not Related         </v>
          </cell>
          <cell r="BQ32">
            <v>80413</v>
          </cell>
          <cell r="BR32">
            <v>4.5597222000000004</v>
          </cell>
          <cell r="BS32" t="str">
            <v xml:space="preserve">YES  </v>
          </cell>
          <cell r="BT32" t="str">
            <v xml:space="preserve">B     </v>
          </cell>
          <cell r="BU32" t="str">
            <v>29/11/04</v>
          </cell>
          <cell r="BV32" t="str">
            <v xml:space="preserve">INDONESIA RECAPITAL BOND           </v>
          </cell>
          <cell r="BW32" t="str">
            <v xml:space="preserve">IDG000002106   </v>
          </cell>
        </row>
        <row r="33">
          <cell r="B33">
            <v>11203967</v>
          </cell>
          <cell r="C33" t="str">
            <v>ACU</v>
          </cell>
          <cell r="D33" t="str">
            <v xml:space="preserve">IRD  </v>
          </cell>
          <cell r="E33" t="str">
            <v xml:space="preserve">BOND </v>
          </cell>
          <cell r="F33" t="str">
            <v>B</v>
          </cell>
          <cell r="G33" t="str">
            <v xml:space="preserve">LIVE      </v>
          </cell>
          <cell r="H33" t="str">
            <v xml:space="preserve">INDORB12.25 7R      </v>
          </cell>
          <cell r="I33" t="str">
            <v xml:space="preserve">BNEG JAK       </v>
          </cell>
          <cell r="J33">
            <v>60101</v>
          </cell>
          <cell r="K33" t="str">
            <v xml:space="preserve">Not Related         </v>
          </cell>
          <cell r="L33" t="str">
            <v xml:space="preserve">ID     </v>
          </cell>
          <cell r="M33" t="str">
            <v xml:space="preserve">R </v>
          </cell>
          <cell r="N33" t="str">
            <v xml:space="preserve">F </v>
          </cell>
          <cell r="O33">
            <v>12.25</v>
          </cell>
          <cell r="P33">
            <v>0</v>
          </cell>
          <cell r="Q33">
            <v>12.25</v>
          </cell>
          <cell r="R33">
            <v>38548</v>
          </cell>
          <cell r="S33" t="str">
            <v>15/01/06</v>
          </cell>
          <cell r="T33" t="str">
            <v>22/12/04</v>
          </cell>
          <cell r="U33">
            <v>38029</v>
          </cell>
          <cell r="V33">
            <v>38327</v>
          </cell>
          <cell r="W33">
            <v>39278</v>
          </cell>
          <cell r="X33" t="str">
            <v xml:space="preserve">          </v>
          </cell>
          <cell r="Y33" t="str">
            <v xml:space="preserve">15/07/06  </v>
          </cell>
          <cell r="Z33" t="str">
            <v>ID1</v>
          </cell>
          <cell r="AA33">
            <v>10000000000</v>
          </cell>
          <cell r="AB33">
            <v>10800000000</v>
          </cell>
          <cell r="AC33">
            <v>10548475289.17</v>
          </cell>
          <cell r="AD33">
            <v>258611111.11000001</v>
          </cell>
          <cell r="AE33">
            <v>479791666.67000002</v>
          </cell>
          <cell r="AF33">
            <v>275625000</v>
          </cell>
          <cell r="AG33">
            <v>-800000000</v>
          </cell>
          <cell r="AH33">
            <v>-251524710.83000001</v>
          </cell>
          <cell r="AI33">
            <v>-548475289.16999996</v>
          </cell>
          <cell r="AJ33" t="str">
            <v>ID1</v>
          </cell>
          <cell r="AK33" t="str">
            <v xml:space="preserve"> -10,800,000.000000K</v>
          </cell>
          <cell r="AL33">
            <v>0</v>
          </cell>
          <cell r="AM33" t="str">
            <v xml:space="preserve">   9,991,092.457615K</v>
          </cell>
          <cell r="AN33">
            <v>9725000000</v>
          </cell>
          <cell r="AO33">
            <v>-823475289.16999996</v>
          </cell>
          <cell r="AP33">
            <v>-808907542.38</v>
          </cell>
          <cell r="AQ33" t="str">
            <v xml:space="preserve">Coupon    </v>
          </cell>
          <cell r="AR33">
            <v>100</v>
          </cell>
          <cell r="AS33">
            <v>10000000000</v>
          </cell>
          <cell r="AT33" t="str">
            <v xml:space="preserve">N </v>
          </cell>
          <cell r="AU33" t="str">
            <v>PTDBS LCYAFS BD</v>
          </cell>
          <cell r="AV33" t="str">
            <v xml:space="preserve">      </v>
          </cell>
          <cell r="AW33">
            <v>925</v>
          </cell>
          <cell r="AX33" t="str">
            <v xml:space="preserve">AFS    </v>
          </cell>
          <cell r="AY33" t="str">
            <v xml:space="preserve">E  </v>
          </cell>
          <cell r="AZ33" t="str">
            <v xml:space="preserve">SEGB            </v>
          </cell>
          <cell r="BA33" t="str">
            <v xml:space="preserve">QU          </v>
          </cell>
          <cell r="BB33" t="str">
            <v xml:space="preserve">ID                                  </v>
          </cell>
          <cell r="BC33" t="str">
            <v xml:space="preserve">B </v>
          </cell>
          <cell r="BD33">
            <v>108</v>
          </cell>
          <cell r="BE33" t="str">
            <v xml:space="preserve">CON   </v>
          </cell>
          <cell r="BF33">
            <v>0</v>
          </cell>
          <cell r="BG33">
            <v>11279791666.67</v>
          </cell>
          <cell r="BH33" t="str">
            <v xml:space="preserve">ID1_GOVT       </v>
          </cell>
          <cell r="BI33" t="str">
            <v xml:space="preserve">Offshore            </v>
          </cell>
          <cell r="BJ33" t="str">
            <v xml:space="preserve">YES     </v>
          </cell>
          <cell r="BK33" t="str">
            <v xml:space="preserve">        </v>
          </cell>
          <cell r="BL33">
            <v>0</v>
          </cell>
          <cell r="BM33" t="str">
            <v xml:space="preserve">        </v>
          </cell>
          <cell r="BN33">
            <v>0</v>
          </cell>
          <cell r="BO33">
            <v>10000</v>
          </cell>
          <cell r="BP33" t="str">
            <v xml:space="preserve">Not Related         </v>
          </cell>
          <cell r="BQ33">
            <v>80413</v>
          </cell>
          <cell r="BR33">
            <v>4.7979167</v>
          </cell>
          <cell r="BS33" t="str">
            <v xml:space="preserve">YES  </v>
          </cell>
          <cell r="BT33" t="str">
            <v xml:space="preserve">B     </v>
          </cell>
          <cell r="BU33">
            <v>38150</v>
          </cell>
          <cell r="BV33" t="str">
            <v xml:space="preserve">INDONESIA RECAPITAL BOND           </v>
          </cell>
          <cell r="BW33" t="str">
            <v xml:space="preserve">IDG000002106   </v>
          </cell>
        </row>
        <row r="34">
          <cell r="B34">
            <v>11204030</v>
          </cell>
          <cell r="C34" t="str">
            <v>ACU</v>
          </cell>
          <cell r="D34" t="str">
            <v xml:space="preserve">IRD  </v>
          </cell>
          <cell r="E34" t="str">
            <v xml:space="preserve">BOND </v>
          </cell>
          <cell r="F34" t="str">
            <v>B</v>
          </cell>
          <cell r="G34" t="str">
            <v xml:space="preserve">LIVE      </v>
          </cell>
          <cell r="H34" t="str">
            <v xml:space="preserve">INDORB12.25 7R      </v>
          </cell>
          <cell r="I34" t="str">
            <v xml:space="preserve">CBA INDO JAK   </v>
          </cell>
          <cell r="J34">
            <v>60101</v>
          </cell>
          <cell r="K34" t="str">
            <v xml:space="preserve">Not Related         </v>
          </cell>
          <cell r="L34" t="str">
            <v xml:space="preserve">ID     </v>
          </cell>
          <cell r="M34" t="str">
            <v xml:space="preserve">R </v>
          </cell>
          <cell r="N34" t="str">
            <v xml:space="preserve">F </v>
          </cell>
          <cell r="O34">
            <v>12.25</v>
          </cell>
          <cell r="P34">
            <v>0</v>
          </cell>
          <cell r="Q34">
            <v>12.25</v>
          </cell>
          <cell r="R34">
            <v>38548</v>
          </cell>
          <cell r="S34" t="str">
            <v>15/01/06</v>
          </cell>
          <cell r="T34" t="str">
            <v>22/12/04</v>
          </cell>
          <cell r="U34" t="str">
            <v>23/11/04</v>
          </cell>
          <cell r="V34">
            <v>38316</v>
          </cell>
          <cell r="W34">
            <v>39278</v>
          </cell>
          <cell r="X34" t="str">
            <v xml:space="preserve">          </v>
          </cell>
          <cell r="Y34" t="str">
            <v xml:space="preserve">15/07/06  </v>
          </cell>
          <cell r="Z34" t="str">
            <v>ID1</v>
          </cell>
          <cell r="AA34">
            <v>10000000000</v>
          </cell>
          <cell r="AB34">
            <v>10840000000</v>
          </cell>
          <cell r="AC34">
            <v>10569313929.309999</v>
          </cell>
          <cell r="AD34">
            <v>258611111.11000001</v>
          </cell>
          <cell r="AE34">
            <v>442361111.11000001</v>
          </cell>
          <cell r="AF34">
            <v>275625000</v>
          </cell>
          <cell r="AG34">
            <v>-840000000</v>
          </cell>
          <cell r="AH34">
            <v>-270686070.69</v>
          </cell>
          <cell r="AI34">
            <v>-569313929.30999994</v>
          </cell>
          <cell r="AJ34" t="str">
            <v>ID1</v>
          </cell>
          <cell r="AK34" t="str">
            <v xml:space="preserve"> -10,840,000.000000K</v>
          </cell>
          <cell r="AL34">
            <v>0</v>
          </cell>
          <cell r="AM34" t="str">
            <v xml:space="preserve">   9,991,092.457615K</v>
          </cell>
          <cell r="AN34">
            <v>9725000000</v>
          </cell>
          <cell r="AO34">
            <v>-844313929.30999994</v>
          </cell>
          <cell r="AP34">
            <v>-848907542.38</v>
          </cell>
          <cell r="AQ34" t="str">
            <v xml:space="preserve">Coupon    </v>
          </cell>
          <cell r="AR34">
            <v>100</v>
          </cell>
          <cell r="AS34">
            <v>10000000000</v>
          </cell>
          <cell r="AT34" t="str">
            <v xml:space="preserve">N </v>
          </cell>
          <cell r="AU34" t="str">
            <v>PTDBS LCYAFS BD</v>
          </cell>
          <cell r="AV34" t="str">
            <v xml:space="preserve">      </v>
          </cell>
          <cell r="AW34">
            <v>925</v>
          </cell>
          <cell r="AX34" t="str">
            <v xml:space="preserve">AFS    </v>
          </cell>
          <cell r="AY34" t="str">
            <v xml:space="preserve">E  </v>
          </cell>
          <cell r="AZ34" t="str">
            <v xml:space="preserve">SEGB            </v>
          </cell>
          <cell r="BA34" t="str">
            <v xml:space="preserve">QU          </v>
          </cell>
          <cell r="BB34" t="str">
            <v xml:space="preserve">ID                                  </v>
          </cell>
          <cell r="BC34" t="str">
            <v xml:space="preserve">B </v>
          </cell>
          <cell r="BD34">
            <v>108.4</v>
          </cell>
          <cell r="BE34" t="str">
            <v xml:space="preserve">CON   </v>
          </cell>
          <cell r="BF34">
            <v>0</v>
          </cell>
          <cell r="BG34">
            <v>11282361111.110001</v>
          </cell>
          <cell r="BH34" t="str">
            <v xml:space="preserve">ID1_GOVT       </v>
          </cell>
          <cell r="BI34" t="str">
            <v xml:space="preserve">Offshore            </v>
          </cell>
          <cell r="BJ34" t="str">
            <v xml:space="preserve">YES     </v>
          </cell>
          <cell r="BK34" t="str">
            <v xml:space="preserve">        </v>
          </cell>
          <cell r="BL34">
            <v>0</v>
          </cell>
          <cell r="BM34" t="str">
            <v xml:space="preserve">        </v>
          </cell>
          <cell r="BN34">
            <v>0</v>
          </cell>
          <cell r="BO34">
            <v>10000</v>
          </cell>
          <cell r="BP34" t="str">
            <v xml:space="preserve">Not Related         </v>
          </cell>
          <cell r="BQ34">
            <v>80413</v>
          </cell>
          <cell r="BR34">
            <v>4.4236110999999996</v>
          </cell>
          <cell r="BS34" t="str">
            <v xml:space="preserve">YES  </v>
          </cell>
          <cell r="BT34" t="str">
            <v xml:space="preserve">B     </v>
          </cell>
          <cell r="BU34" t="str">
            <v>25/11/04</v>
          </cell>
          <cell r="BV34" t="str">
            <v xml:space="preserve">INDONESIA RECAPITAL BOND           </v>
          </cell>
          <cell r="BW34" t="str">
            <v xml:space="preserve">IDG000002106   </v>
          </cell>
        </row>
        <row r="35">
          <cell r="B35">
            <v>11204062</v>
          </cell>
          <cell r="C35" t="str">
            <v>ACU</v>
          </cell>
          <cell r="D35" t="str">
            <v xml:space="preserve">IRD  </v>
          </cell>
          <cell r="E35" t="str">
            <v xml:space="preserve">BOND </v>
          </cell>
          <cell r="F35" t="str">
            <v>B</v>
          </cell>
          <cell r="G35" t="str">
            <v xml:space="preserve">LIVE      </v>
          </cell>
          <cell r="H35" t="str">
            <v xml:space="preserve">INDORB12.25 7R      </v>
          </cell>
          <cell r="I35" t="str">
            <v xml:space="preserve">LIPPO JAK      </v>
          </cell>
          <cell r="J35">
            <v>60101</v>
          </cell>
          <cell r="K35" t="str">
            <v xml:space="preserve">Not Related         </v>
          </cell>
          <cell r="L35" t="str">
            <v xml:space="preserve">ID     </v>
          </cell>
          <cell r="M35" t="str">
            <v xml:space="preserve">R </v>
          </cell>
          <cell r="N35" t="str">
            <v xml:space="preserve">F </v>
          </cell>
          <cell r="O35">
            <v>12.25</v>
          </cell>
          <cell r="P35">
            <v>0</v>
          </cell>
          <cell r="Q35">
            <v>12.25</v>
          </cell>
          <cell r="R35">
            <v>38548</v>
          </cell>
          <cell r="S35" t="str">
            <v>15/01/06</v>
          </cell>
          <cell r="T35" t="str">
            <v>22/12/04</v>
          </cell>
          <cell r="U35" t="str">
            <v>15/12/04</v>
          </cell>
          <cell r="V35">
            <v>38337</v>
          </cell>
          <cell r="W35">
            <v>39278</v>
          </cell>
          <cell r="X35" t="str">
            <v xml:space="preserve">          </v>
          </cell>
          <cell r="Y35" t="str">
            <v xml:space="preserve">15/07/06  </v>
          </cell>
          <cell r="Z35" t="str">
            <v>ID1</v>
          </cell>
          <cell r="AA35">
            <v>10000000000</v>
          </cell>
          <cell r="AB35">
            <v>10668000000</v>
          </cell>
          <cell r="AC35">
            <v>10462843783.209999</v>
          </cell>
          <cell r="AD35">
            <v>258611111.11000001</v>
          </cell>
          <cell r="AE35">
            <v>513819444.44</v>
          </cell>
          <cell r="AF35">
            <v>275625000</v>
          </cell>
          <cell r="AG35">
            <v>-668000000</v>
          </cell>
          <cell r="AH35">
            <v>-205156216.78999999</v>
          </cell>
          <cell r="AI35">
            <v>-462843783.20999998</v>
          </cell>
          <cell r="AJ35" t="str">
            <v>ID1</v>
          </cell>
          <cell r="AK35" t="str">
            <v xml:space="preserve"> -10,668,000.000000K</v>
          </cell>
          <cell r="AL35">
            <v>0</v>
          </cell>
          <cell r="AM35" t="str">
            <v xml:space="preserve">   9,991,092.457615K</v>
          </cell>
          <cell r="AN35">
            <v>9725000000</v>
          </cell>
          <cell r="AO35">
            <v>-737843783.21000004</v>
          </cell>
          <cell r="AP35">
            <v>-676907542.38</v>
          </cell>
          <cell r="AQ35" t="str">
            <v xml:space="preserve">Coupon    </v>
          </cell>
          <cell r="AR35">
            <v>100</v>
          </cell>
          <cell r="AS35">
            <v>10000000000</v>
          </cell>
          <cell r="AT35" t="str">
            <v xml:space="preserve">N </v>
          </cell>
          <cell r="AU35" t="str">
            <v>PTDBS LCYAFS BD</v>
          </cell>
          <cell r="AV35" t="str">
            <v xml:space="preserve">      </v>
          </cell>
          <cell r="AW35">
            <v>925</v>
          </cell>
          <cell r="AX35" t="str">
            <v xml:space="preserve">AFS    </v>
          </cell>
          <cell r="AY35" t="str">
            <v xml:space="preserve">E  </v>
          </cell>
          <cell r="AZ35" t="str">
            <v xml:space="preserve">SEGB            </v>
          </cell>
          <cell r="BA35" t="str">
            <v xml:space="preserve">QU          </v>
          </cell>
          <cell r="BB35" t="str">
            <v xml:space="preserve">ID                                  </v>
          </cell>
          <cell r="BC35" t="str">
            <v xml:space="preserve">B </v>
          </cell>
          <cell r="BD35">
            <v>106.68</v>
          </cell>
          <cell r="BE35" t="str">
            <v xml:space="preserve">CON   </v>
          </cell>
          <cell r="BF35">
            <v>0</v>
          </cell>
          <cell r="BG35">
            <v>11181819444.440001</v>
          </cell>
          <cell r="BH35" t="str">
            <v xml:space="preserve">ID1_GOVT       </v>
          </cell>
          <cell r="BI35" t="str">
            <v xml:space="preserve">Offshore            </v>
          </cell>
          <cell r="BJ35" t="str">
            <v xml:space="preserve">YES     </v>
          </cell>
          <cell r="BK35" t="str">
            <v xml:space="preserve">        </v>
          </cell>
          <cell r="BL35">
            <v>0</v>
          </cell>
          <cell r="BM35" t="str">
            <v xml:space="preserve">        </v>
          </cell>
          <cell r="BN35">
            <v>0</v>
          </cell>
          <cell r="BO35">
            <v>10000</v>
          </cell>
          <cell r="BP35" t="str">
            <v xml:space="preserve">Not Related         </v>
          </cell>
          <cell r="BQ35">
            <v>80413</v>
          </cell>
          <cell r="BR35">
            <v>5.1381943999999997</v>
          </cell>
          <cell r="BS35" t="str">
            <v xml:space="preserve">YES  </v>
          </cell>
          <cell r="BT35" t="str">
            <v xml:space="preserve">B     </v>
          </cell>
          <cell r="BU35" t="str">
            <v>16/12/04</v>
          </cell>
          <cell r="BV35" t="str">
            <v xml:space="preserve">INDONESIA RECAPITAL BOND           </v>
          </cell>
          <cell r="BW35" t="str">
            <v xml:space="preserve">IDG000002106   </v>
          </cell>
        </row>
        <row r="36">
          <cell r="B36">
            <v>11204074</v>
          </cell>
          <cell r="C36" t="str">
            <v>ACU</v>
          </cell>
          <cell r="D36" t="str">
            <v xml:space="preserve">IRD  </v>
          </cell>
          <cell r="E36" t="str">
            <v xml:space="preserve">BOND </v>
          </cell>
          <cell r="F36" t="str">
            <v>B</v>
          </cell>
          <cell r="G36" t="str">
            <v xml:space="preserve">LIVE      </v>
          </cell>
          <cell r="H36" t="str">
            <v xml:space="preserve">INDORB12.25 7R      </v>
          </cell>
          <cell r="I36" t="str">
            <v xml:space="preserve">CBA INDO JAK   </v>
          </cell>
          <cell r="J36">
            <v>60101</v>
          </cell>
          <cell r="K36" t="str">
            <v xml:space="preserve">Not Related         </v>
          </cell>
          <cell r="L36" t="str">
            <v xml:space="preserve">ID     </v>
          </cell>
          <cell r="M36" t="str">
            <v xml:space="preserve">R </v>
          </cell>
          <cell r="N36" t="str">
            <v xml:space="preserve">F </v>
          </cell>
          <cell r="O36">
            <v>12.25</v>
          </cell>
          <cell r="P36">
            <v>0</v>
          </cell>
          <cell r="Q36">
            <v>12.25</v>
          </cell>
          <cell r="R36">
            <v>38548</v>
          </cell>
          <cell r="S36" t="str">
            <v>15/01/06</v>
          </cell>
          <cell r="T36" t="str">
            <v>22/12/04</v>
          </cell>
          <cell r="U36" t="str">
            <v>15/12/04</v>
          </cell>
          <cell r="V36">
            <v>38338</v>
          </cell>
          <cell r="W36">
            <v>39278</v>
          </cell>
          <cell r="X36" t="str">
            <v xml:space="preserve">          </v>
          </cell>
          <cell r="Y36" t="str">
            <v xml:space="preserve">15/07/06  </v>
          </cell>
          <cell r="Z36" t="str">
            <v>ID1</v>
          </cell>
          <cell r="AA36">
            <v>20000000000</v>
          </cell>
          <cell r="AB36">
            <v>21250000000</v>
          </cell>
          <cell r="AC36">
            <v>20867021276.599998</v>
          </cell>
          <cell r="AD36">
            <v>517222222.22000003</v>
          </cell>
          <cell r="AE36" t="str">
            <v xml:space="preserve">   1,034,444.44K</v>
          </cell>
          <cell r="AF36">
            <v>551250000</v>
          </cell>
          <cell r="AG36">
            <v>-1250000000</v>
          </cell>
          <cell r="AH36">
            <v>-382978723.39999998</v>
          </cell>
          <cell r="AI36">
            <v>-867021276.60000002</v>
          </cell>
          <cell r="AJ36" t="str">
            <v>ID1</v>
          </cell>
          <cell r="AK36" t="str">
            <v xml:space="preserve"> -21,250,000.000000K</v>
          </cell>
          <cell r="AL36">
            <v>0</v>
          </cell>
          <cell r="AM36" t="str">
            <v xml:space="preserve">  19,982,184.915231K</v>
          </cell>
          <cell r="AN36">
            <v>19450000000</v>
          </cell>
          <cell r="AO36">
            <v>-1417021276.5999999</v>
          </cell>
          <cell r="AP36">
            <v>-1267815084.77</v>
          </cell>
          <cell r="AQ36" t="str">
            <v xml:space="preserve">Coupon    </v>
          </cell>
          <cell r="AR36">
            <v>100</v>
          </cell>
          <cell r="AS36">
            <v>20000000000</v>
          </cell>
          <cell r="AT36" t="str">
            <v xml:space="preserve">N </v>
          </cell>
          <cell r="AU36" t="str">
            <v>PTDBS LCYAFS BD</v>
          </cell>
          <cell r="AV36" t="str">
            <v xml:space="preserve">      </v>
          </cell>
          <cell r="AW36">
            <v>925</v>
          </cell>
          <cell r="AX36" t="str">
            <v xml:space="preserve">AFS    </v>
          </cell>
          <cell r="AY36" t="str">
            <v xml:space="preserve">E  </v>
          </cell>
          <cell r="AZ36" t="str">
            <v xml:space="preserve">SEGB            </v>
          </cell>
          <cell r="BA36" t="str">
            <v xml:space="preserve">QU          </v>
          </cell>
          <cell r="BB36" t="str">
            <v xml:space="preserve">ID                                  </v>
          </cell>
          <cell r="BC36" t="str">
            <v xml:space="preserve">B </v>
          </cell>
          <cell r="BD36">
            <v>106.25</v>
          </cell>
          <cell r="BE36" t="str">
            <v xml:space="preserve">CON   </v>
          </cell>
          <cell r="BF36">
            <v>0</v>
          </cell>
          <cell r="BG36">
            <v>22284444444.439999</v>
          </cell>
          <cell r="BH36" t="str">
            <v xml:space="preserve">ID1_GOVT       </v>
          </cell>
          <cell r="BI36" t="str">
            <v xml:space="preserve">Offshore            </v>
          </cell>
          <cell r="BJ36" t="str">
            <v xml:space="preserve">YES     </v>
          </cell>
          <cell r="BK36" t="str">
            <v xml:space="preserve">        </v>
          </cell>
          <cell r="BL36">
            <v>0</v>
          </cell>
          <cell r="BM36" t="str">
            <v xml:space="preserve">        </v>
          </cell>
          <cell r="BN36">
            <v>0</v>
          </cell>
          <cell r="BO36">
            <v>20000</v>
          </cell>
          <cell r="BP36" t="str">
            <v xml:space="preserve">Not Related         </v>
          </cell>
          <cell r="BQ36">
            <v>80413</v>
          </cell>
          <cell r="BR36">
            <v>5.1722222000000002</v>
          </cell>
          <cell r="BS36" t="str">
            <v xml:space="preserve">YES  </v>
          </cell>
          <cell r="BT36" t="str">
            <v xml:space="preserve">B     </v>
          </cell>
          <cell r="BU36" t="str">
            <v>17/12/04</v>
          </cell>
          <cell r="BV36" t="str">
            <v xml:space="preserve">INDONESIA RECAPITAL BOND           </v>
          </cell>
          <cell r="BW36" t="str">
            <v xml:space="preserve">IDG000002106   </v>
          </cell>
        </row>
        <row r="37">
          <cell r="B37">
            <v>12236434</v>
          </cell>
          <cell r="C37" t="str">
            <v>ACU</v>
          </cell>
          <cell r="D37" t="str">
            <v xml:space="preserve">IRD  </v>
          </cell>
          <cell r="E37" t="str">
            <v xml:space="preserve">BOND </v>
          </cell>
          <cell r="F37" t="str">
            <v>B</v>
          </cell>
          <cell r="G37" t="str">
            <v xml:space="preserve">LIVE      </v>
          </cell>
          <cell r="H37" t="str">
            <v xml:space="preserve">INDORB12.25 7R      </v>
          </cell>
          <cell r="I37" t="str">
            <v xml:space="preserve">PANIN JAK      </v>
          </cell>
          <cell r="J37">
            <v>60101</v>
          </cell>
          <cell r="K37" t="str">
            <v xml:space="preserve">Not Related         </v>
          </cell>
          <cell r="L37" t="str">
            <v xml:space="preserve">ID     </v>
          </cell>
          <cell r="M37" t="str">
            <v xml:space="preserve">R </v>
          </cell>
          <cell r="N37" t="str">
            <v xml:space="preserve">F </v>
          </cell>
          <cell r="O37">
            <v>12.25</v>
          </cell>
          <cell r="P37">
            <v>0</v>
          </cell>
          <cell r="Q37">
            <v>12.25</v>
          </cell>
          <cell r="R37">
            <v>38548</v>
          </cell>
          <cell r="S37" t="str">
            <v>15/01/06</v>
          </cell>
          <cell r="T37">
            <v>38476</v>
          </cell>
          <cell r="U37">
            <v>38476</v>
          </cell>
          <cell r="V37">
            <v>38449</v>
          </cell>
          <cell r="W37">
            <v>39278</v>
          </cell>
          <cell r="X37" t="str">
            <v xml:space="preserve">          </v>
          </cell>
          <cell r="Y37" t="str">
            <v xml:space="preserve">15/07/06  </v>
          </cell>
          <cell r="Z37" t="str">
            <v>ID1</v>
          </cell>
          <cell r="AA37">
            <v>50000000000</v>
          </cell>
          <cell r="AB37">
            <v>52510000000</v>
          </cell>
          <cell r="AC37">
            <v>51974089264.169998</v>
          </cell>
          <cell r="AD37">
            <v>1293055555.5599999</v>
          </cell>
          <cell r="AE37" t="str">
            <v xml:space="preserve">   1,395,138.89K</v>
          </cell>
          <cell r="AF37" t="str">
            <v xml:space="preserve">   1,378,125.00K</v>
          </cell>
          <cell r="AG37">
            <v>-2510000000</v>
          </cell>
          <cell r="AH37">
            <v>-535910735.82999998</v>
          </cell>
          <cell r="AI37">
            <v>-1974089264.1700001</v>
          </cell>
          <cell r="AJ37" t="str">
            <v>ID1</v>
          </cell>
          <cell r="AK37" t="str">
            <v xml:space="preserve"> -52,510,000.000000K</v>
          </cell>
          <cell r="AL37">
            <v>0</v>
          </cell>
          <cell r="AM37" t="str">
            <v xml:space="preserve">  49,955,462.288077K</v>
          </cell>
          <cell r="AN37">
            <v>48625000000</v>
          </cell>
          <cell r="AO37">
            <v>-3349089264.1700001</v>
          </cell>
          <cell r="AP37">
            <v>-2554537711.9200001</v>
          </cell>
          <cell r="AQ37" t="str">
            <v xml:space="preserve">Coupon    </v>
          </cell>
          <cell r="AR37">
            <v>100</v>
          </cell>
          <cell r="AS37">
            <v>50000000000</v>
          </cell>
          <cell r="AT37" t="str">
            <v xml:space="preserve">N </v>
          </cell>
          <cell r="AU37" t="str">
            <v>PTDBS LCYAFS BD</v>
          </cell>
          <cell r="AV37" t="str">
            <v xml:space="preserve">      </v>
          </cell>
          <cell r="AW37">
            <v>925</v>
          </cell>
          <cell r="AX37" t="str">
            <v xml:space="preserve">AFS    </v>
          </cell>
          <cell r="AY37" t="str">
            <v xml:space="preserve">E  </v>
          </cell>
          <cell r="AZ37" t="str">
            <v xml:space="preserve">SEGB            </v>
          </cell>
          <cell r="BA37" t="str">
            <v xml:space="preserve">QU          </v>
          </cell>
          <cell r="BB37" t="str">
            <v xml:space="preserve">ID                                  </v>
          </cell>
          <cell r="BC37" t="str">
            <v xml:space="preserve">B </v>
          </cell>
          <cell r="BD37">
            <v>105.02</v>
          </cell>
          <cell r="BE37" t="str">
            <v xml:space="preserve">CON   </v>
          </cell>
          <cell r="BF37">
            <v>0</v>
          </cell>
          <cell r="BG37">
            <v>53905138888.889999</v>
          </cell>
          <cell r="BH37" t="str">
            <v xml:space="preserve">ID1_GOVT       </v>
          </cell>
          <cell r="BI37" t="str">
            <v xml:space="preserve">Offshore            </v>
          </cell>
          <cell r="BJ37" t="str">
            <v xml:space="preserve">YES     </v>
          </cell>
          <cell r="BK37" t="str">
            <v xml:space="preserve">        </v>
          </cell>
          <cell r="BL37">
            <v>0</v>
          </cell>
          <cell r="BM37" t="str">
            <v xml:space="preserve">        </v>
          </cell>
          <cell r="BN37">
            <v>0</v>
          </cell>
          <cell r="BO37">
            <v>50000</v>
          </cell>
          <cell r="BP37" t="str">
            <v xml:space="preserve">Not Related         </v>
          </cell>
          <cell r="BQ37">
            <v>80413</v>
          </cell>
          <cell r="BR37">
            <v>2.7902778000000001</v>
          </cell>
          <cell r="BS37" t="str">
            <v xml:space="preserve">YES  </v>
          </cell>
          <cell r="BT37" t="str">
            <v xml:space="preserve">B     </v>
          </cell>
          <cell r="BU37">
            <v>38537</v>
          </cell>
          <cell r="BV37" t="str">
            <v xml:space="preserve">INDONESIA RECAPITAL BOND           </v>
          </cell>
          <cell r="BW37" t="str">
            <v xml:space="preserve">IDG000002106   </v>
          </cell>
        </row>
        <row r="38">
          <cell r="B38">
            <v>12236438</v>
          </cell>
          <cell r="C38" t="str">
            <v>ACU</v>
          </cell>
          <cell r="D38" t="str">
            <v xml:space="preserve">IRD  </v>
          </cell>
          <cell r="E38" t="str">
            <v xml:space="preserve">BOND </v>
          </cell>
          <cell r="F38" t="str">
            <v>B</v>
          </cell>
          <cell r="G38" t="str">
            <v xml:space="preserve">LIVE      </v>
          </cell>
          <cell r="H38" t="str">
            <v xml:space="preserve">INDORB12.25 7R      </v>
          </cell>
          <cell r="I38" t="str">
            <v xml:space="preserve">DEUT JAK       </v>
          </cell>
          <cell r="J38">
            <v>60101</v>
          </cell>
          <cell r="K38" t="str">
            <v xml:space="preserve">Not Related         </v>
          </cell>
          <cell r="L38" t="str">
            <v xml:space="preserve">ID     </v>
          </cell>
          <cell r="M38" t="str">
            <v xml:space="preserve">R </v>
          </cell>
          <cell r="N38" t="str">
            <v xml:space="preserve">F </v>
          </cell>
          <cell r="O38">
            <v>12.25</v>
          </cell>
          <cell r="P38">
            <v>0</v>
          </cell>
          <cell r="Q38">
            <v>12.25</v>
          </cell>
          <cell r="R38">
            <v>38548</v>
          </cell>
          <cell r="S38" t="str">
            <v>15/01/06</v>
          </cell>
          <cell r="T38">
            <v>38476</v>
          </cell>
          <cell r="U38">
            <v>38476</v>
          </cell>
          <cell r="V38">
            <v>38450</v>
          </cell>
          <cell r="W38">
            <v>39278</v>
          </cell>
          <cell r="X38" t="str">
            <v xml:space="preserve">          </v>
          </cell>
          <cell r="Y38" t="str">
            <v xml:space="preserve">15/07/06  </v>
          </cell>
          <cell r="Z38" t="str">
            <v>ID1</v>
          </cell>
          <cell r="AA38">
            <v>100000000000</v>
          </cell>
          <cell r="AB38">
            <v>104750000000</v>
          </cell>
          <cell r="AC38">
            <v>103740338164.25</v>
          </cell>
          <cell r="AD38">
            <v>2586111111.1100001</v>
          </cell>
          <cell r="AE38" t="str">
            <v xml:space="preserve">   2,824,305.56K</v>
          </cell>
          <cell r="AF38" t="str">
            <v xml:space="preserve">   2,756,250.00K</v>
          </cell>
          <cell r="AG38">
            <v>-4750000000</v>
          </cell>
          <cell r="AH38">
            <v>-1009661835.75</v>
          </cell>
          <cell r="AI38">
            <v>-3740338164.25</v>
          </cell>
          <cell r="AJ38" t="str">
            <v>ID1</v>
          </cell>
          <cell r="AK38" t="str">
            <v xml:space="preserve">    -104,750.000000M</v>
          </cell>
          <cell r="AL38">
            <v>0</v>
          </cell>
          <cell r="AM38" t="str">
            <v xml:space="preserve">  99,910,924.576155K</v>
          </cell>
          <cell r="AN38">
            <v>97250000000</v>
          </cell>
          <cell r="AO38">
            <v>-6490338164.25</v>
          </cell>
          <cell r="AP38">
            <v>-4839075423.8500004</v>
          </cell>
          <cell r="AQ38" t="str">
            <v xml:space="preserve">Coupon    </v>
          </cell>
          <cell r="AR38">
            <v>100</v>
          </cell>
          <cell r="AS38">
            <v>100000000000</v>
          </cell>
          <cell r="AT38" t="str">
            <v xml:space="preserve">N </v>
          </cell>
          <cell r="AU38" t="str">
            <v>PTDBS LCYAFS BD</v>
          </cell>
          <cell r="AV38" t="str">
            <v xml:space="preserve">      </v>
          </cell>
          <cell r="AW38">
            <v>925</v>
          </cell>
          <cell r="AX38" t="str">
            <v xml:space="preserve">AFS    </v>
          </cell>
          <cell r="AY38" t="str">
            <v xml:space="preserve">E  </v>
          </cell>
          <cell r="AZ38" t="str">
            <v xml:space="preserve">SEGB            </v>
          </cell>
          <cell r="BA38" t="str">
            <v xml:space="preserve">QU          </v>
          </cell>
          <cell r="BB38" t="str">
            <v xml:space="preserve">ID                                  </v>
          </cell>
          <cell r="BC38" t="str">
            <v xml:space="preserve">B </v>
          </cell>
          <cell r="BD38">
            <v>104.75</v>
          </cell>
          <cell r="BE38" t="str">
            <v xml:space="preserve">CON   </v>
          </cell>
          <cell r="BF38">
            <v>0</v>
          </cell>
          <cell r="BG38">
            <v>107574305555.56</v>
          </cell>
          <cell r="BH38" t="str">
            <v xml:space="preserve">ID1_GOVT       </v>
          </cell>
          <cell r="BI38" t="str">
            <v xml:space="preserve">Offshore            </v>
          </cell>
          <cell r="BJ38" t="str">
            <v xml:space="preserve">YES     </v>
          </cell>
          <cell r="BK38" t="str">
            <v xml:space="preserve">        </v>
          </cell>
          <cell r="BL38">
            <v>0</v>
          </cell>
          <cell r="BM38" t="str">
            <v xml:space="preserve">        </v>
          </cell>
          <cell r="BN38">
            <v>0</v>
          </cell>
          <cell r="BO38">
            <v>100000</v>
          </cell>
          <cell r="BP38" t="str">
            <v xml:space="preserve">Not Related         </v>
          </cell>
          <cell r="BQ38">
            <v>80413</v>
          </cell>
          <cell r="BR38">
            <v>2.8243056000000002</v>
          </cell>
          <cell r="BS38" t="str">
            <v xml:space="preserve">YES  </v>
          </cell>
          <cell r="BT38" t="str">
            <v xml:space="preserve">B     </v>
          </cell>
          <cell r="BU38">
            <v>38568</v>
          </cell>
          <cell r="BV38" t="str">
            <v xml:space="preserve">INDONESIA RECAPITAL BOND           </v>
          </cell>
          <cell r="BW38" t="str">
            <v xml:space="preserve">IDG000002106   </v>
          </cell>
        </row>
        <row r="39">
          <cell r="B39">
            <v>12236466</v>
          </cell>
          <cell r="C39" t="str">
            <v>ACU</v>
          </cell>
          <cell r="D39" t="str">
            <v xml:space="preserve">IRD  </v>
          </cell>
          <cell r="E39" t="str">
            <v xml:space="preserve">BOND </v>
          </cell>
          <cell r="F39" t="str">
            <v>B</v>
          </cell>
          <cell r="G39" t="str">
            <v xml:space="preserve">LIVE      </v>
          </cell>
          <cell r="H39" t="str">
            <v xml:space="preserve">INDORB12.25 7R      </v>
          </cell>
          <cell r="I39" t="str">
            <v xml:space="preserve">STAN JAK       </v>
          </cell>
          <cell r="J39">
            <v>60101</v>
          </cell>
          <cell r="K39" t="str">
            <v xml:space="preserve">Not Related         </v>
          </cell>
          <cell r="L39" t="str">
            <v xml:space="preserve">ID     </v>
          </cell>
          <cell r="M39" t="str">
            <v xml:space="preserve">R </v>
          </cell>
          <cell r="N39" t="str">
            <v xml:space="preserve">F </v>
          </cell>
          <cell r="O39">
            <v>12.25</v>
          </cell>
          <cell r="P39">
            <v>0</v>
          </cell>
          <cell r="Q39">
            <v>12.25</v>
          </cell>
          <cell r="R39">
            <v>38548</v>
          </cell>
          <cell r="S39" t="str">
            <v>15/01/06</v>
          </cell>
          <cell r="T39">
            <v>38476</v>
          </cell>
          <cell r="U39">
            <v>38476</v>
          </cell>
          <cell r="V39">
            <v>38449</v>
          </cell>
          <cell r="W39">
            <v>39278</v>
          </cell>
          <cell r="X39" t="str">
            <v xml:space="preserve">          </v>
          </cell>
          <cell r="Y39" t="str">
            <v xml:space="preserve">15/07/06  </v>
          </cell>
          <cell r="Z39" t="str">
            <v>ID1</v>
          </cell>
          <cell r="AA39">
            <v>10000000000</v>
          </cell>
          <cell r="AB39">
            <v>10500000000</v>
          </cell>
          <cell r="AC39">
            <v>10393244873.34</v>
          </cell>
          <cell r="AD39">
            <v>258611111.11000001</v>
          </cell>
          <cell r="AE39">
            <v>279027777.77999997</v>
          </cell>
          <cell r="AF39">
            <v>275625000</v>
          </cell>
          <cell r="AG39">
            <v>-500000000</v>
          </cell>
          <cell r="AH39">
            <v>-106755126.66</v>
          </cell>
          <cell r="AI39">
            <v>-393244873.33999997</v>
          </cell>
          <cell r="AJ39" t="str">
            <v>ID1</v>
          </cell>
          <cell r="AK39" t="str">
            <v xml:space="preserve"> -10,500,000.000000K</v>
          </cell>
          <cell r="AL39">
            <v>0</v>
          </cell>
          <cell r="AM39" t="str">
            <v xml:space="preserve">   9,991,092.457615K</v>
          </cell>
          <cell r="AN39">
            <v>9725000000</v>
          </cell>
          <cell r="AO39">
            <v>-668244873.34000003</v>
          </cell>
          <cell r="AP39">
            <v>-508907542.38</v>
          </cell>
          <cell r="AQ39" t="str">
            <v xml:space="preserve">Coupon    </v>
          </cell>
          <cell r="AR39">
            <v>100</v>
          </cell>
          <cell r="AS39">
            <v>10000000000</v>
          </cell>
          <cell r="AT39" t="str">
            <v xml:space="preserve">N </v>
          </cell>
          <cell r="AU39" t="str">
            <v>PTDBS LCYAFS BD</v>
          </cell>
          <cell r="AV39" t="str">
            <v xml:space="preserve">      </v>
          </cell>
          <cell r="AW39">
            <v>925</v>
          </cell>
          <cell r="AX39" t="str">
            <v xml:space="preserve">AFS    </v>
          </cell>
          <cell r="AY39" t="str">
            <v xml:space="preserve">E  </v>
          </cell>
          <cell r="AZ39" t="str">
            <v xml:space="preserve">SEGB            </v>
          </cell>
          <cell r="BA39" t="str">
            <v xml:space="preserve">QU          </v>
          </cell>
          <cell r="BB39" t="str">
            <v xml:space="preserve">ID                                  </v>
          </cell>
          <cell r="BC39" t="str">
            <v xml:space="preserve">B </v>
          </cell>
          <cell r="BD39">
            <v>105</v>
          </cell>
          <cell r="BE39" t="str">
            <v xml:space="preserve">CON   </v>
          </cell>
          <cell r="BF39">
            <v>0</v>
          </cell>
          <cell r="BG39">
            <v>10779027777.780001</v>
          </cell>
          <cell r="BH39" t="str">
            <v xml:space="preserve">ID1_GOVT       </v>
          </cell>
          <cell r="BI39" t="str">
            <v xml:space="preserve">Offshore            </v>
          </cell>
          <cell r="BJ39" t="str">
            <v xml:space="preserve">YES     </v>
          </cell>
          <cell r="BK39" t="str">
            <v xml:space="preserve">        </v>
          </cell>
          <cell r="BL39">
            <v>0</v>
          </cell>
          <cell r="BM39" t="str">
            <v xml:space="preserve">        </v>
          </cell>
          <cell r="BN39">
            <v>0</v>
          </cell>
          <cell r="BO39">
            <v>10000</v>
          </cell>
          <cell r="BP39" t="str">
            <v xml:space="preserve">Not Related         </v>
          </cell>
          <cell r="BQ39">
            <v>80413</v>
          </cell>
          <cell r="BR39">
            <v>2.7902778000000001</v>
          </cell>
          <cell r="BS39" t="str">
            <v xml:space="preserve">YES  </v>
          </cell>
          <cell r="BT39" t="str">
            <v xml:space="preserve">B     </v>
          </cell>
          <cell r="BU39">
            <v>38537</v>
          </cell>
          <cell r="BV39" t="str">
            <v xml:space="preserve">INDONESIA RECAPITAL BOND           </v>
          </cell>
          <cell r="BW39" t="str">
            <v xml:space="preserve">IDG000002106   </v>
          </cell>
        </row>
        <row r="40">
          <cell r="B40">
            <v>12240802</v>
          </cell>
          <cell r="C40" t="str">
            <v>ACU</v>
          </cell>
          <cell r="D40" t="str">
            <v xml:space="preserve">IRD  </v>
          </cell>
          <cell r="E40" t="str">
            <v xml:space="preserve">BOND </v>
          </cell>
          <cell r="F40" t="str">
            <v>NB</v>
          </cell>
          <cell r="G40" t="str">
            <v xml:space="preserve">LIVE      </v>
          </cell>
          <cell r="H40" t="str">
            <v xml:space="preserve">INDORB12.25 7R      </v>
          </cell>
          <cell r="I40" t="str">
            <v xml:space="preserve">BAHANA SEK JAK </v>
          </cell>
          <cell r="J40">
            <v>60110</v>
          </cell>
          <cell r="K40" t="str">
            <v xml:space="preserve">Not Related         </v>
          </cell>
          <cell r="L40" t="str">
            <v xml:space="preserve">ID     </v>
          </cell>
          <cell r="M40" t="str">
            <v xml:space="preserve">R </v>
          </cell>
          <cell r="N40" t="str">
            <v xml:space="preserve">F </v>
          </cell>
          <cell r="O40">
            <v>12.25</v>
          </cell>
          <cell r="P40">
            <v>0</v>
          </cell>
          <cell r="Q40">
            <v>12.25</v>
          </cell>
          <cell r="R40">
            <v>38548</v>
          </cell>
          <cell r="S40" t="str">
            <v>15/01/06</v>
          </cell>
          <cell r="T40">
            <v>38476</v>
          </cell>
          <cell r="U40">
            <v>38476</v>
          </cell>
          <cell r="V40">
            <v>38450</v>
          </cell>
          <cell r="W40">
            <v>39278</v>
          </cell>
          <cell r="X40" t="str">
            <v xml:space="preserve">          </v>
          </cell>
          <cell r="Y40" t="str">
            <v xml:space="preserve">15/07/06  </v>
          </cell>
          <cell r="Z40" t="str">
            <v>ID1</v>
          </cell>
          <cell r="AA40">
            <v>100000000000</v>
          </cell>
          <cell r="AB40">
            <v>104600000000</v>
          </cell>
          <cell r="AC40">
            <v>103622222222.22</v>
          </cell>
          <cell r="AD40">
            <v>2586111111.1100001</v>
          </cell>
          <cell r="AE40" t="str">
            <v xml:space="preserve">   2,824,305.56K</v>
          </cell>
          <cell r="AF40" t="str">
            <v xml:space="preserve">   2,756,250.00K</v>
          </cell>
          <cell r="AG40">
            <v>-4600000000</v>
          </cell>
          <cell r="AH40">
            <v>-977777777.77999997</v>
          </cell>
          <cell r="AI40">
            <v>-3622222222.2199998</v>
          </cell>
          <cell r="AJ40" t="str">
            <v>ID1</v>
          </cell>
          <cell r="AK40" t="str">
            <v xml:space="preserve">    -104,600.000000M</v>
          </cell>
          <cell r="AL40">
            <v>0</v>
          </cell>
          <cell r="AM40" t="str">
            <v xml:space="preserve">  99,910,924.576155K</v>
          </cell>
          <cell r="AN40">
            <v>97250000000</v>
          </cell>
          <cell r="AO40">
            <v>-6372222222.2200003</v>
          </cell>
          <cell r="AP40">
            <v>-4689075423.8500004</v>
          </cell>
          <cell r="AQ40" t="str">
            <v xml:space="preserve">Coupon    </v>
          </cell>
          <cell r="AR40">
            <v>100</v>
          </cell>
          <cell r="AS40">
            <v>100000000000</v>
          </cell>
          <cell r="AT40" t="str">
            <v xml:space="preserve">N </v>
          </cell>
          <cell r="AU40" t="str">
            <v>PTDBS LCYAFS BD</v>
          </cell>
          <cell r="AV40" t="str">
            <v xml:space="preserve">      </v>
          </cell>
          <cell r="AW40">
            <v>925</v>
          </cell>
          <cell r="AX40" t="str">
            <v xml:space="preserve">AFS    </v>
          </cell>
          <cell r="AY40" t="str">
            <v xml:space="preserve">E  </v>
          </cell>
          <cell r="AZ40" t="str">
            <v xml:space="preserve">SEGB            </v>
          </cell>
          <cell r="BA40" t="str">
            <v xml:space="preserve">QU          </v>
          </cell>
          <cell r="BB40" t="str">
            <v xml:space="preserve">ID                                  </v>
          </cell>
          <cell r="BC40" t="str">
            <v xml:space="preserve">B </v>
          </cell>
          <cell r="BD40">
            <v>104.6</v>
          </cell>
          <cell r="BE40" t="str">
            <v xml:space="preserve">CON   </v>
          </cell>
          <cell r="BF40">
            <v>0</v>
          </cell>
          <cell r="BG40">
            <v>107424305555.56</v>
          </cell>
          <cell r="BH40" t="str">
            <v xml:space="preserve">ID1_GOVT       </v>
          </cell>
          <cell r="BI40" t="str">
            <v xml:space="preserve">Offshore            </v>
          </cell>
          <cell r="BJ40" t="str">
            <v xml:space="preserve">YES     </v>
          </cell>
          <cell r="BK40" t="str">
            <v xml:space="preserve">        </v>
          </cell>
          <cell r="BL40">
            <v>0</v>
          </cell>
          <cell r="BM40" t="str">
            <v xml:space="preserve">        </v>
          </cell>
          <cell r="BN40">
            <v>0</v>
          </cell>
          <cell r="BO40">
            <v>100000</v>
          </cell>
          <cell r="BP40" t="str">
            <v xml:space="preserve">Not Related         </v>
          </cell>
          <cell r="BQ40">
            <v>80413</v>
          </cell>
          <cell r="BR40">
            <v>2.8243056000000002</v>
          </cell>
          <cell r="BS40" t="str">
            <v xml:space="preserve">YES  </v>
          </cell>
          <cell r="BT40" t="str">
            <v xml:space="preserve">B     </v>
          </cell>
          <cell r="BU40">
            <v>38568</v>
          </cell>
          <cell r="BV40" t="str">
            <v xml:space="preserve">INDONESIA RECAPITAL BOND           </v>
          </cell>
          <cell r="BW40" t="str">
            <v xml:space="preserve">IDG000002106   </v>
          </cell>
        </row>
        <row r="41">
          <cell r="B41">
            <v>12241966</v>
          </cell>
          <cell r="C41" t="str">
            <v>ACU</v>
          </cell>
          <cell r="D41" t="str">
            <v xml:space="preserve">IRD  </v>
          </cell>
          <cell r="E41" t="str">
            <v xml:space="preserve">BOND </v>
          </cell>
          <cell r="F41" t="str">
            <v>NB</v>
          </cell>
          <cell r="G41" t="str">
            <v xml:space="preserve">LIVE      </v>
          </cell>
          <cell r="H41" t="str">
            <v xml:space="preserve">INDORB12.25 7R      </v>
          </cell>
          <cell r="I41" t="str">
            <v xml:space="preserve">BAHANA SEK JAK </v>
          </cell>
          <cell r="J41">
            <v>60110</v>
          </cell>
          <cell r="K41" t="str">
            <v xml:space="preserve">Not Related         </v>
          </cell>
          <cell r="L41" t="str">
            <v xml:space="preserve">ID     </v>
          </cell>
          <cell r="M41" t="str">
            <v xml:space="preserve">R </v>
          </cell>
          <cell r="N41" t="str">
            <v xml:space="preserve">F </v>
          </cell>
          <cell r="O41">
            <v>12.25</v>
          </cell>
          <cell r="P41">
            <v>0</v>
          </cell>
          <cell r="Q41">
            <v>12.25</v>
          </cell>
          <cell r="R41">
            <v>38548</v>
          </cell>
          <cell r="S41" t="str">
            <v>15/01/06</v>
          </cell>
          <cell r="T41">
            <v>38476</v>
          </cell>
          <cell r="U41">
            <v>38476</v>
          </cell>
          <cell r="V41">
            <v>38450</v>
          </cell>
          <cell r="W41">
            <v>39278</v>
          </cell>
          <cell r="X41" t="str">
            <v xml:space="preserve">          </v>
          </cell>
          <cell r="Y41" t="str">
            <v xml:space="preserve">15/07/06  </v>
          </cell>
          <cell r="Z41" t="str">
            <v>ID1</v>
          </cell>
          <cell r="AA41">
            <v>100000000000</v>
          </cell>
          <cell r="AB41">
            <v>104500000000</v>
          </cell>
          <cell r="AC41">
            <v>103543478260.87</v>
          </cell>
          <cell r="AD41">
            <v>2586111111.1100001</v>
          </cell>
          <cell r="AE41" t="str">
            <v xml:space="preserve">   2,824,305.56K</v>
          </cell>
          <cell r="AF41" t="str">
            <v xml:space="preserve">   2,756,250.00K</v>
          </cell>
          <cell r="AG41">
            <v>-4500000000</v>
          </cell>
          <cell r="AH41">
            <v>-956521739.13</v>
          </cell>
          <cell r="AI41">
            <v>-3543478260.8699999</v>
          </cell>
          <cell r="AJ41" t="str">
            <v>ID1</v>
          </cell>
          <cell r="AK41" t="str">
            <v xml:space="preserve">    -104,500.000000M</v>
          </cell>
          <cell r="AL41">
            <v>0</v>
          </cell>
          <cell r="AM41" t="str">
            <v xml:space="preserve">  99,910,924.576155K</v>
          </cell>
          <cell r="AN41">
            <v>97250000000</v>
          </cell>
          <cell r="AO41">
            <v>-6293478260.8699999</v>
          </cell>
          <cell r="AP41">
            <v>-4589075423.8500004</v>
          </cell>
          <cell r="AQ41" t="str">
            <v xml:space="preserve">Coupon    </v>
          </cell>
          <cell r="AR41">
            <v>100</v>
          </cell>
          <cell r="AS41">
            <v>100000000000</v>
          </cell>
          <cell r="AT41" t="str">
            <v xml:space="preserve">N </v>
          </cell>
          <cell r="AU41" t="str">
            <v>PTDBS LCYAFS BD</v>
          </cell>
          <cell r="AV41" t="str">
            <v xml:space="preserve">      </v>
          </cell>
          <cell r="AW41">
            <v>925</v>
          </cell>
          <cell r="AX41" t="str">
            <v xml:space="preserve">AFS    </v>
          </cell>
          <cell r="AY41" t="str">
            <v xml:space="preserve">E  </v>
          </cell>
          <cell r="AZ41" t="str">
            <v xml:space="preserve">SEGB            </v>
          </cell>
          <cell r="BA41" t="str">
            <v xml:space="preserve">QU          </v>
          </cell>
          <cell r="BB41" t="str">
            <v xml:space="preserve">ID                                  </v>
          </cell>
          <cell r="BC41" t="str">
            <v xml:space="preserve">B </v>
          </cell>
          <cell r="BD41">
            <v>104.5</v>
          </cell>
          <cell r="BE41" t="str">
            <v xml:space="preserve">CON   </v>
          </cell>
          <cell r="BF41">
            <v>0</v>
          </cell>
          <cell r="BG41">
            <v>107324305555.56</v>
          </cell>
          <cell r="BH41" t="str">
            <v xml:space="preserve">ID1_GOVT       </v>
          </cell>
          <cell r="BI41" t="str">
            <v xml:space="preserve">Offshore            </v>
          </cell>
          <cell r="BJ41" t="str">
            <v xml:space="preserve">YES     </v>
          </cell>
          <cell r="BK41" t="str">
            <v xml:space="preserve">        </v>
          </cell>
          <cell r="BL41">
            <v>0</v>
          </cell>
          <cell r="BM41" t="str">
            <v xml:space="preserve">        </v>
          </cell>
          <cell r="BN41">
            <v>0</v>
          </cell>
          <cell r="BO41">
            <v>100000</v>
          </cell>
          <cell r="BP41" t="str">
            <v xml:space="preserve">Not Related         </v>
          </cell>
          <cell r="BQ41">
            <v>80413</v>
          </cell>
          <cell r="BR41">
            <v>2.8243056000000002</v>
          </cell>
          <cell r="BS41" t="str">
            <v xml:space="preserve">YES  </v>
          </cell>
          <cell r="BT41" t="str">
            <v xml:space="preserve">B     </v>
          </cell>
          <cell r="BU41">
            <v>38568</v>
          </cell>
          <cell r="BV41" t="str">
            <v xml:space="preserve">INDONESIA RECAPITAL BOND           </v>
          </cell>
          <cell r="BW41" t="str">
            <v xml:space="preserve">IDG000002106   </v>
          </cell>
        </row>
        <row r="42">
          <cell r="B42">
            <v>13029969</v>
          </cell>
          <cell r="C42" t="str">
            <v>ACU</v>
          </cell>
          <cell r="D42" t="str">
            <v xml:space="preserve">IRD  </v>
          </cell>
          <cell r="E42" t="str">
            <v xml:space="preserve">BOND </v>
          </cell>
          <cell r="F42" t="str">
            <v>NB</v>
          </cell>
          <cell r="G42" t="str">
            <v xml:space="preserve">LIVE      </v>
          </cell>
          <cell r="H42" t="str">
            <v xml:space="preserve">TBLAIJ14.75 09      </v>
          </cell>
          <cell r="I42" t="str">
            <v xml:space="preserve">CIMB NIAGA JAK </v>
          </cell>
          <cell r="J42">
            <v>60110</v>
          </cell>
          <cell r="K42" t="str">
            <v xml:space="preserve">Not Related         </v>
          </cell>
          <cell r="L42" t="str">
            <v xml:space="preserve">ID     </v>
          </cell>
          <cell r="M42" t="str">
            <v xml:space="preserve">R </v>
          </cell>
          <cell r="N42" t="str">
            <v xml:space="preserve">F </v>
          </cell>
          <cell r="O42">
            <v>14.75</v>
          </cell>
          <cell r="P42">
            <v>0</v>
          </cell>
          <cell r="Q42">
            <v>14.75</v>
          </cell>
          <cell r="R42">
            <v>38619</v>
          </cell>
          <cell r="S42" t="str">
            <v>24/12/05</v>
          </cell>
          <cell r="T42" t="str">
            <v>21/06/05</v>
          </cell>
          <cell r="U42" t="str">
            <v>23/06/04</v>
          </cell>
          <cell r="V42">
            <v>38161</v>
          </cell>
          <cell r="W42">
            <v>39988</v>
          </cell>
          <cell r="X42" t="str">
            <v xml:space="preserve">          </v>
          </cell>
          <cell r="Y42" t="str">
            <v xml:space="preserve">24/03/06  </v>
          </cell>
          <cell r="Z42" t="str">
            <v>ID1</v>
          </cell>
          <cell r="AA42">
            <v>50000000000</v>
          </cell>
          <cell r="AB42">
            <v>49000000000</v>
          </cell>
          <cell r="AC42">
            <v>49254515599.339996</v>
          </cell>
          <cell r="AD42">
            <v>143402777.78</v>
          </cell>
          <cell r="AE42">
            <v>0</v>
          </cell>
          <cell r="AF42">
            <v>245833333.33000001</v>
          </cell>
          <cell r="AG42">
            <v>1000000000</v>
          </cell>
          <cell r="AH42">
            <v>254515599.34</v>
          </cell>
          <cell r="AI42">
            <v>745484400.65999997</v>
          </cell>
          <cell r="AJ42" t="str">
            <v>ID1</v>
          </cell>
          <cell r="AK42" t="str">
            <v xml:space="preserve"> -49,000,000.000000K</v>
          </cell>
          <cell r="AL42">
            <v>0</v>
          </cell>
          <cell r="AM42" t="str">
            <v xml:space="preserve">  47,134,379.198433K</v>
          </cell>
          <cell r="AN42">
            <v>46937950000</v>
          </cell>
          <cell r="AO42">
            <v>-2316565599.3400002</v>
          </cell>
          <cell r="AP42">
            <v>-1865620801.5699999</v>
          </cell>
          <cell r="AQ42" t="str">
            <v xml:space="preserve">Callable  </v>
          </cell>
          <cell r="AR42">
            <v>100</v>
          </cell>
          <cell r="AS42">
            <v>50000000000</v>
          </cell>
          <cell r="AT42" t="str">
            <v xml:space="preserve">N </v>
          </cell>
          <cell r="AU42" t="str">
            <v>PTDBS IBG BDAFS</v>
          </cell>
          <cell r="AV42" t="str">
            <v xml:space="preserve">      </v>
          </cell>
          <cell r="AW42">
            <v>925</v>
          </cell>
          <cell r="AX42" t="str">
            <v xml:space="preserve">AFS    </v>
          </cell>
          <cell r="AY42" t="str">
            <v xml:space="preserve">E  </v>
          </cell>
          <cell r="AZ42" t="str">
            <v xml:space="preserve">SEBD            </v>
          </cell>
          <cell r="BA42" t="str">
            <v xml:space="preserve">QU          </v>
          </cell>
          <cell r="BB42" t="str">
            <v xml:space="preserve">ID                                  </v>
          </cell>
          <cell r="BC42" t="str">
            <v xml:space="preserve">B </v>
          </cell>
          <cell r="BD42">
            <v>98</v>
          </cell>
          <cell r="BE42" t="str">
            <v xml:space="preserve">CON   </v>
          </cell>
          <cell r="BF42">
            <v>0</v>
          </cell>
          <cell r="BG42">
            <v>49000000000</v>
          </cell>
          <cell r="BH42" t="str">
            <v xml:space="preserve">ID1_CORP       </v>
          </cell>
          <cell r="BI42" t="str">
            <v xml:space="preserve">Offshore            </v>
          </cell>
          <cell r="BJ42" t="str">
            <v xml:space="preserve">YES     </v>
          </cell>
          <cell r="BK42" t="str">
            <v xml:space="preserve">        </v>
          </cell>
          <cell r="BL42">
            <v>1</v>
          </cell>
          <cell r="BM42" t="str">
            <v>24/06/07</v>
          </cell>
          <cell r="BN42">
            <v>0</v>
          </cell>
          <cell r="BO42">
            <v>50000</v>
          </cell>
          <cell r="BP42" t="str">
            <v xml:space="preserve">Not Related         </v>
          </cell>
          <cell r="BQ42">
            <v>21202</v>
          </cell>
          <cell r="BR42">
            <v>0</v>
          </cell>
          <cell r="BS42" t="str">
            <v xml:space="preserve">YES  </v>
          </cell>
          <cell r="BT42" t="str">
            <v xml:space="preserve">NA    </v>
          </cell>
          <cell r="BU42" t="str">
            <v>23/06/04</v>
          </cell>
          <cell r="BV42" t="str">
            <v xml:space="preserve">TUNAS BARU LAMPUNG                 </v>
          </cell>
          <cell r="BW42" t="str">
            <v xml:space="preserve">IDA000023907   </v>
          </cell>
        </row>
        <row r="43">
          <cell r="B43">
            <v>12019540</v>
          </cell>
          <cell r="C43" t="str">
            <v>ACU</v>
          </cell>
          <cell r="D43" t="str">
            <v xml:space="preserve">IRD  </v>
          </cell>
          <cell r="E43" t="str">
            <v xml:space="preserve">BOND </v>
          </cell>
          <cell r="F43" t="str">
            <v>NB</v>
          </cell>
          <cell r="G43" t="str">
            <v xml:space="preserve">LIVE      </v>
          </cell>
          <cell r="H43" t="str">
            <v xml:space="preserve">INDORB12.125 6R     </v>
          </cell>
          <cell r="I43" t="str">
            <v xml:space="preserve">GK GOH JAK     </v>
          </cell>
          <cell r="J43">
            <v>60110</v>
          </cell>
          <cell r="K43" t="str">
            <v xml:space="preserve">Not Related         </v>
          </cell>
          <cell r="L43" t="str">
            <v xml:space="preserve">ID     </v>
          </cell>
          <cell r="M43" t="str">
            <v xml:space="preserve">R </v>
          </cell>
          <cell r="N43" t="str">
            <v xml:space="preserve">F </v>
          </cell>
          <cell r="O43">
            <v>12.12</v>
          </cell>
          <cell r="P43">
            <v>0</v>
          </cell>
          <cell r="Q43">
            <v>12.125</v>
          </cell>
          <cell r="R43">
            <v>38579</v>
          </cell>
          <cell r="S43" t="str">
            <v>15/02/06</v>
          </cell>
          <cell r="T43" t="str">
            <v>15/03/05</v>
          </cell>
          <cell r="U43" t="str">
            <v>15/03/05</v>
          </cell>
          <cell r="V43">
            <v>38427</v>
          </cell>
          <cell r="W43">
            <v>38763</v>
          </cell>
          <cell r="X43" t="str">
            <v xml:space="preserve">          </v>
          </cell>
          <cell r="Y43" t="str">
            <v xml:space="preserve">          </v>
          </cell>
          <cell r="Z43" t="str">
            <v>ID1</v>
          </cell>
          <cell r="AA43">
            <v>20000000000</v>
          </cell>
          <cell r="AB43">
            <v>20690000000</v>
          </cell>
          <cell r="AC43">
            <v>20281339285.709999</v>
          </cell>
          <cell r="AD43">
            <v>309861111.11000001</v>
          </cell>
          <cell r="AE43">
            <v>208819444.44</v>
          </cell>
          <cell r="AF43">
            <v>343541666.67000002</v>
          </cell>
          <cell r="AG43">
            <v>-690000000</v>
          </cell>
          <cell r="AH43">
            <v>-408660714.29000002</v>
          </cell>
          <cell r="AI43">
            <v>-281339285.70999998</v>
          </cell>
          <cell r="AJ43" t="str">
            <v>ID1</v>
          </cell>
          <cell r="AK43" t="str">
            <v xml:space="preserve"> -20,690,000.000000K</v>
          </cell>
          <cell r="AL43">
            <v>0</v>
          </cell>
          <cell r="AM43" t="str">
            <v xml:space="preserve">  20,194,415.817811K</v>
          </cell>
          <cell r="AN43">
            <v>19870000000</v>
          </cell>
          <cell r="AO43">
            <v>-411339285.70999998</v>
          </cell>
          <cell r="AP43">
            <v>-495584182.19</v>
          </cell>
          <cell r="AQ43" t="str">
            <v xml:space="preserve">Coupon    </v>
          </cell>
          <cell r="AR43">
            <v>100</v>
          </cell>
          <cell r="AS43">
            <v>20000000000</v>
          </cell>
          <cell r="AT43" t="str">
            <v xml:space="preserve">N </v>
          </cell>
          <cell r="AU43" t="str">
            <v>PTDBS LCYAFS BD</v>
          </cell>
          <cell r="AV43" t="str">
            <v xml:space="preserve">      </v>
          </cell>
          <cell r="AW43">
            <v>925</v>
          </cell>
          <cell r="AX43" t="str">
            <v xml:space="preserve">AFS    </v>
          </cell>
          <cell r="AY43" t="str">
            <v xml:space="preserve">E  </v>
          </cell>
          <cell r="AZ43" t="str">
            <v xml:space="preserve">SEGB            </v>
          </cell>
          <cell r="BA43" t="str">
            <v xml:space="preserve">QU          </v>
          </cell>
          <cell r="BB43" t="str">
            <v xml:space="preserve">ID                                  </v>
          </cell>
          <cell r="BC43" t="str">
            <v xml:space="preserve">B </v>
          </cell>
          <cell r="BD43">
            <v>103.45</v>
          </cell>
          <cell r="BE43" t="str">
            <v xml:space="preserve">CON   </v>
          </cell>
          <cell r="BF43">
            <v>0</v>
          </cell>
          <cell r="BG43">
            <v>20898819444.439999</v>
          </cell>
          <cell r="BH43" t="str">
            <v xml:space="preserve">ID1_GOVT       </v>
          </cell>
          <cell r="BI43" t="str">
            <v xml:space="preserve">Offshore            </v>
          </cell>
          <cell r="BJ43" t="str">
            <v xml:space="preserve">YES     </v>
          </cell>
          <cell r="BK43" t="str">
            <v xml:space="preserve">        </v>
          </cell>
          <cell r="BL43">
            <v>0</v>
          </cell>
          <cell r="BM43" t="str">
            <v xml:space="preserve">        </v>
          </cell>
          <cell r="BN43">
            <v>0</v>
          </cell>
          <cell r="BO43">
            <v>20000</v>
          </cell>
          <cell r="BP43" t="str">
            <v xml:space="preserve">Not Related         </v>
          </cell>
          <cell r="BQ43">
            <v>80413</v>
          </cell>
          <cell r="BR43">
            <v>1.0440971999999999</v>
          </cell>
          <cell r="BS43" t="str">
            <v xml:space="preserve">YES  </v>
          </cell>
          <cell r="BT43" t="str">
            <v xml:space="preserve">B     </v>
          </cell>
          <cell r="BU43" t="str">
            <v>16/03/05</v>
          </cell>
          <cell r="BV43" t="str">
            <v xml:space="preserve">INDONESIA RECAPITAL BOND           </v>
          </cell>
          <cell r="BW43" t="str">
            <v xml:space="preserve">IDG000002007   </v>
          </cell>
        </row>
        <row r="44">
          <cell r="B44">
            <v>12184730</v>
          </cell>
          <cell r="C44" t="str">
            <v>ACU</v>
          </cell>
          <cell r="D44" t="str">
            <v xml:space="preserve">IRD  </v>
          </cell>
          <cell r="E44" t="str">
            <v xml:space="preserve">BOND </v>
          </cell>
          <cell r="F44" t="str">
            <v>B</v>
          </cell>
          <cell r="G44" t="str">
            <v xml:space="preserve">LIVE      </v>
          </cell>
          <cell r="H44" t="str">
            <v xml:space="preserve">INDORB12.125 6R     </v>
          </cell>
          <cell r="I44" t="str">
            <v xml:space="preserve">DEUT JAK       </v>
          </cell>
          <cell r="J44">
            <v>60101</v>
          </cell>
          <cell r="K44" t="str">
            <v xml:space="preserve">Not Related         </v>
          </cell>
          <cell r="L44" t="str">
            <v xml:space="preserve">ID     </v>
          </cell>
          <cell r="M44" t="str">
            <v xml:space="preserve">R </v>
          </cell>
          <cell r="N44" t="str">
            <v xml:space="preserve">F </v>
          </cell>
          <cell r="O44">
            <v>12.12</v>
          </cell>
          <cell r="P44">
            <v>0</v>
          </cell>
          <cell r="Q44">
            <v>12.125</v>
          </cell>
          <cell r="R44">
            <v>38579</v>
          </cell>
          <cell r="S44" t="str">
            <v>15/02/06</v>
          </cell>
          <cell r="T44" t="str">
            <v>31/03/05</v>
          </cell>
          <cell r="U44" t="str">
            <v>30/03/05</v>
          </cell>
          <cell r="V44">
            <v>38443</v>
          </cell>
          <cell r="W44">
            <v>38763</v>
          </cell>
          <cell r="X44" t="str">
            <v xml:space="preserve">          </v>
          </cell>
          <cell r="Y44" t="str">
            <v xml:space="preserve">          </v>
          </cell>
          <cell r="Z44" t="str">
            <v>ID1</v>
          </cell>
          <cell r="AA44">
            <v>10000000000</v>
          </cell>
          <cell r="AB44">
            <v>10310000000</v>
          </cell>
          <cell r="AC44">
            <v>10132718750</v>
          </cell>
          <cell r="AD44">
            <v>154930555.56</v>
          </cell>
          <cell r="AE44">
            <v>154930555.56</v>
          </cell>
          <cell r="AF44">
            <v>171770833.33000001</v>
          </cell>
          <cell r="AG44">
            <v>-310000000</v>
          </cell>
          <cell r="AH44">
            <v>-177281250</v>
          </cell>
          <cell r="AI44">
            <v>-132718750</v>
          </cell>
          <cell r="AJ44" t="str">
            <v>ID1</v>
          </cell>
          <cell r="AK44" t="str">
            <v xml:space="preserve"> -10,310,000.000000K</v>
          </cell>
          <cell r="AL44">
            <v>0</v>
          </cell>
          <cell r="AM44" t="str">
            <v xml:space="preserve">  10,097,207.908905K</v>
          </cell>
          <cell r="AN44">
            <v>9935000000</v>
          </cell>
          <cell r="AO44">
            <v>-197718750</v>
          </cell>
          <cell r="AP44">
            <v>-212792091.09</v>
          </cell>
          <cell r="AQ44" t="str">
            <v xml:space="preserve">Coupon    </v>
          </cell>
          <cell r="AR44">
            <v>100</v>
          </cell>
          <cell r="AS44">
            <v>10000000000</v>
          </cell>
          <cell r="AT44" t="str">
            <v xml:space="preserve">N </v>
          </cell>
          <cell r="AU44" t="str">
            <v>PTDBS LCYAFS BD</v>
          </cell>
          <cell r="AV44" t="str">
            <v xml:space="preserve">      </v>
          </cell>
          <cell r="AW44">
            <v>925</v>
          </cell>
          <cell r="AX44" t="str">
            <v xml:space="preserve">AFS    </v>
          </cell>
          <cell r="AY44" t="str">
            <v xml:space="preserve">E  </v>
          </cell>
          <cell r="AZ44" t="str">
            <v xml:space="preserve">SEGB            </v>
          </cell>
          <cell r="BA44" t="str">
            <v xml:space="preserve">QU          </v>
          </cell>
          <cell r="BB44" t="str">
            <v xml:space="preserve">ID                                  </v>
          </cell>
          <cell r="BC44" t="str">
            <v xml:space="preserve">B </v>
          </cell>
          <cell r="BD44">
            <v>103.1</v>
          </cell>
          <cell r="BE44" t="str">
            <v xml:space="preserve">CON   </v>
          </cell>
          <cell r="BF44">
            <v>0</v>
          </cell>
          <cell r="BG44">
            <v>10464930555.559999</v>
          </cell>
          <cell r="BH44" t="str">
            <v xml:space="preserve">ID1_GOVT       </v>
          </cell>
          <cell r="BI44" t="str">
            <v xml:space="preserve">Offshore            </v>
          </cell>
          <cell r="BJ44" t="str">
            <v xml:space="preserve">YES     </v>
          </cell>
          <cell r="BK44" t="str">
            <v xml:space="preserve">        </v>
          </cell>
          <cell r="BL44">
            <v>0</v>
          </cell>
          <cell r="BM44" t="str">
            <v xml:space="preserve">        </v>
          </cell>
          <cell r="BN44">
            <v>0</v>
          </cell>
          <cell r="BO44">
            <v>10000</v>
          </cell>
          <cell r="BP44" t="str">
            <v xml:space="preserve">Not Related         </v>
          </cell>
          <cell r="BQ44">
            <v>80413</v>
          </cell>
          <cell r="BR44">
            <v>1.5493056000000001</v>
          </cell>
          <cell r="BS44" t="str">
            <v xml:space="preserve">YES  </v>
          </cell>
          <cell r="BT44" t="str">
            <v xml:space="preserve">B     </v>
          </cell>
          <cell r="BU44">
            <v>38356</v>
          </cell>
          <cell r="BV44" t="str">
            <v xml:space="preserve">INDONESIA RECAPITAL BOND           </v>
          </cell>
          <cell r="BW44" t="str">
            <v xml:space="preserve">IDG000002007   </v>
          </cell>
        </row>
        <row r="45">
          <cell r="B45">
            <v>12184739</v>
          </cell>
          <cell r="C45" t="str">
            <v>ACU</v>
          </cell>
          <cell r="D45" t="str">
            <v xml:space="preserve">IRD  </v>
          </cell>
          <cell r="E45" t="str">
            <v xml:space="preserve">BOND </v>
          </cell>
          <cell r="F45" t="str">
            <v>B</v>
          </cell>
          <cell r="G45" t="str">
            <v xml:space="preserve">LIVE      </v>
          </cell>
          <cell r="H45" t="str">
            <v xml:space="preserve">INDORB12.125 6R     </v>
          </cell>
          <cell r="I45" t="str">
            <v xml:space="preserve">DEUT JAK       </v>
          </cell>
          <cell r="J45">
            <v>60101</v>
          </cell>
          <cell r="K45" t="str">
            <v xml:space="preserve">Not Related         </v>
          </cell>
          <cell r="L45" t="str">
            <v xml:space="preserve">ID     </v>
          </cell>
          <cell r="M45" t="str">
            <v xml:space="preserve">R </v>
          </cell>
          <cell r="N45" t="str">
            <v xml:space="preserve">F </v>
          </cell>
          <cell r="O45">
            <v>12.12</v>
          </cell>
          <cell r="P45">
            <v>0</v>
          </cell>
          <cell r="Q45">
            <v>12.125</v>
          </cell>
          <cell r="R45">
            <v>38579</v>
          </cell>
          <cell r="S45" t="str">
            <v>15/02/06</v>
          </cell>
          <cell r="T45" t="str">
            <v>31/03/05</v>
          </cell>
          <cell r="U45" t="str">
            <v>30/03/05</v>
          </cell>
          <cell r="V45">
            <v>38443</v>
          </cell>
          <cell r="W45">
            <v>38763</v>
          </cell>
          <cell r="X45" t="str">
            <v xml:space="preserve">          </v>
          </cell>
          <cell r="Y45" t="str">
            <v xml:space="preserve">          </v>
          </cell>
          <cell r="Z45" t="str">
            <v>ID1</v>
          </cell>
          <cell r="AA45">
            <v>10000000000</v>
          </cell>
          <cell r="AB45">
            <v>10315000000</v>
          </cell>
          <cell r="AC45">
            <v>10134859375</v>
          </cell>
          <cell r="AD45">
            <v>154930555.56</v>
          </cell>
          <cell r="AE45">
            <v>154930555.56</v>
          </cell>
          <cell r="AF45">
            <v>171770833.33000001</v>
          </cell>
          <cell r="AG45">
            <v>-315000000</v>
          </cell>
          <cell r="AH45">
            <v>-180140625</v>
          </cell>
          <cell r="AI45">
            <v>-134859375</v>
          </cell>
          <cell r="AJ45" t="str">
            <v>ID1</v>
          </cell>
          <cell r="AK45" t="str">
            <v xml:space="preserve"> -10,315,000.000000K</v>
          </cell>
          <cell r="AL45">
            <v>0</v>
          </cell>
          <cell r="AM45" t="str">
            <v xml:space="preserve">  10,097,207.908905K</v>
          </cell>
          <cell r="AN45">
            <v>9935000000</v>
          </cell>
          <cell r="AO45">
            <v>-199859375</v>
          </cell>
          <cell r="AP45">
            <v>-217792091.09</v>
          </cell>
          <cell r="AQ45" t="str">
            <v xml:space="preserve">Coupon    </v>
          </cell>
          <cell r="AR45">
            <v>100</v>
          </cell>
          <cell r="AS45">
            <v>10000000000</v>
          </cell>
          <cell r="AT45" t="str">
            <v xml:space="preserve">N </v>
          </cell>
          <cell r="AU45" t="str">
            <v>PTDBS LCYAFS BD</v>
          </cell>
          <cell r="AV45" t="str">
            <v xml:space="preserve">      </v>
          </cell>
          <cell r="AW45">
            <v>925</v>
          </cell>
          <cell r="AX45" t="str">
            <v xml:space="preserve">AFS    </v>
          </cell>
          <cell r="AY45" t="str">
            <v xml:space="preserve">E  </v>
          </cell>
          <cell r="AZ45" t="str">
            <v xml:space="preserve">SEGB            </v>
          </cell>
          <cell r="BA45" t="str">
            <v xml:space="preserve">QU          </v>
          </cell>
          <cell r="BB45" t="str">
            <v xml:space="preserve">ID                                  </v>
          </cell>
          <cell r="BC45" t="str">
            <v xml:space="preserve">B </v>
          </cell>
          <cell r="BD45">
            <v>103.15</v>
          </cell>
          <cell r="BE45" t="str">
            <v xml:space="preserve">CON   </v>
          </cell>
          <cell r="BF45">
            <v>0</v>
          </cell>
          <cell r="BG45">
            <v>10469930555.559999</v>
          </cell>
          <cell r="BH45" t="str">
            <v xml:space="preserve">ID1_GOVT       </v>
          </cell>
          <cell r="BI45" t="str">
            <v xml:space="preserve">Offshore            </v>
          </cell>
          <cell r="BJ45" t="str">
            <v xml:space="preserve">YES     </v>
          </cell>
          <cell r="BK45" t="str">
            <v xml:space="preserve">        </v>
          </cell>
          <cell r="BL45">
            <v>0</v>
          </cell>
          <cell r="BM45" t="str">
            <v xml:space="preserve">        </v>
          </cell>
          <cell r="BN45">
            <v>0</v>
          </cell>
          <cell r="BO45">
            <v>10000</v>
          </cell>
          <cell r="BP45" t="str">
            <v xml:space="preserve">Not Related         </v>
          </cell>
          <cell r="BQ45">
            <v>80413</v>
          </cell>
          <cell r="BR45">
            <v>1.5493056000000001</v>
          </cell>
          <cell r="BS45" t="str">
            <v xml:space="preserve">YES  </v>
          </cell>
          <cell r="BT45" t="str">
            <v xml:space="preserve">B     </v>
          </cell>
          <cell r="BU45">
            <v>38356</v>
          </cell>
          <cell r="BV45" t="str">
            <v xml:space="preserve">INDONESIA RECAPITAL BOND           </v>
          </cell>
          <cell r="BW45" t="str">
            <v xml:space="preserve">IDG000002007   </v>
          </cell>
        </row>
        <row r="46">
          <cell r="B46">
            <v>12242104</v>
          </cell>
          <cell r="C46" t="str">
            <v>ACU</v>
          </cell>
          <cell r="D46" t="str">
            <v xml:space="preserve">IRD  </v>
          </cell>
          <cell r="E46" t="str">
            <v xml:space="preserve">BOND </v>
          </cell>
          <cell r="F46" t="str">
            <v>NB</v>
          </cell>
          <cell r="G46" t="str">
            <v xml:space="preserve">LIVE      </v>
          </cell>
          <cell r="H46" t="str">
            <v xml:space="preserve">INDORB12.125 6R     </v>
          </cell>
          <cell r="I46" t="str">
            <v xml:space="preserve">GK GOH JAK     </v>
          </cell>
          <cell r="J46">
            <v>60110</v>
          </cell>
          <cell r="K46" t="str">
            <v xml:space="preserve">Not Related         </v>
          </cell>
          <cell r="L46" t="str">
            <v xml:space="preserve">ID     </v>
          </cell>
          <cell r="M46" t="str">
            <v xml:space="preserve">R </v>
          </cell>
          <cell r="N46" t="str">
            <v xml:space="preserve">F </v>
          </cell>
          <cell r="O46">
            <v>12.12</v>
          </cell>
          <cell r="P46">
            <v>0</v>
          </cell>
          <cell r="Q46">
            <v>12.125</v>
          </cell>
          <cell r="R46">
            <v>38579</v>
          </cell>
          <cell r="S46" t="str">
            <v>15/02/06</v>
          </cell>
          <cell r="T46">
            <v>38476</v>
          </cell>
          <cell r="U46">
            <v>38476</v>
          </cell>
          <cell r="V46">
            <v>38450</v>
          </cell>
          <cell r="W46">
            <v>38763</v>
          </cell>
          <cell r="X46" t="str">
            <v xml:space="preserve">          </v>
          </cell>
          <cell r="Y46" t="str">
            <v xml:space="preserve">          </v>
          </cell>
          <cell r="Z46" t="str">
            <v>ID1</v>
          </cell>
          <cell r="AA46">
            <v>40000000000</v>
          </cell>
          <cell r="AB46">
            <v>41096000000</v>
          </cell>
          <cell r="AC46">
            <v>40479718849.839996</v>
          </cell>
          <cell r="AD46">
            <v>619722222.22000003</v>
          </cell>
          <cell r="AE46">
            <v>714027777.77999997</v>
          </cell>
          <cell r="AF46">
            <v>687083333.33000004</v>
          </cell>
          <cell r="AG46">
            <v>-1096000000</v>
          </cell>
          <cell r="AH46">
            <v>-616281150.15999997</v>
          </cell>
          <cell r="AI46">
            <v>-479718849.83999997</v>
          </cell>
          <cell r="AJ46" t="str">
            <v>ID1</v>
          </cell>
          <cell r="AK46" t="str">
            <v xml:space="preserve"> -41,096,000.000000K</v>
          </cell>
          <cell r="AL46">
            <v>0</v>
          </cell>
          <cell r="AM46" t="str">
            <v xml:space="preserve">  40,388,831.635622K</v>
          </cell>
          <cell r="AN46">
            <v>39740000000</v>
          </cell>
          <cell r="AO46">
            <v>-739718849.84000003</v>
          </cell>
          <cell r="AP46">
            <v>-707168364.38</v>
          </cell>
          <cell r="AQ46" t="str">
            <v xml:space="preserve">Coupon    </v>
          </cell>
          <cell r="AR46">
            <v>100</v>
          </cell>
          <cell r="AS46">
            <v>40000000000</v>
          </cell>
          <cell r="AT46" t="str">
            <v xml:space="preserve">N </v>
          </cell>
          <cell r="AU46" t="str">
            <v>PTDBS LCYAFS BD</v>
          </cell>
          <cell r="AV46" t="str">
            <v xml:space="preserve">      </v>
          </cell>
          <cell r="AW46">
            <v>925</v>
          </cell>
          <cell r="AX46" t="str">
            <v xml:space="preserve">AFS    </v>
          </cell>
          <cell r="AY46" t="str">
            <v xml:space="preserve">E  </v>
          </cell>
          <cell r="AZ46" t="str">
            <v xml:space="preserve">SEGB            </v>
          </cell>
          <cell r="BA46" t="str">
            <v xml:space="preserve">QU          </v>
          </cell>
          <cell r="BB46" t="str">
            <v xml:space="preserve">ID                                  </v>
          </cell>
          <cell r="BC46" t="str">
            <v xml:space="preserve">B </v>
          </cell>
          <cell r="BD46">
            <v>102.74</v>
          </cell>
          <cell r="BE46" t="str">
            <v xml:space="preserve">CON   </v>
          </cell>
          <cell r="BF46">
            <v>0</v>
          </cell>
          <cell r="BG46">
            <v>41810027777.779999</v>
          </cell>
          <cell r="BH46" t="str">
            <v xml:space="preserve">ID1_GOVT       </v>
          </cell>
          <cell r="BI46" t="str">
            <v xml:space="preserve">Offshore            </v>
          </cell>
          <cell r="BJ46" t="str">
            <v xml:space="preserve">YES     </v>
          </cell>
          <cell r="BK46" t="str">
            <v xml:space="preserve">        </v>
          </cell>
          <cell r="BL46">
            <v>0</v>
          </cell>
          <cell r="BM46" t="str">
            <v xml:space="preserve">        </v>
          </cell>
          <cell r="BN46">
            <v>0</v>
          </cell>
          <cell r="BO46">
            <v>40000</v>
          </cell>
          <cell r="BP46" t="str">
            <v xml:space="preserve">Not Related         </v>
          </cell>
          <cell r="BQ46">
            <v>80413</v>
          </cell>
          <cell r="BR46">
            <v>1.7850694</v>
          </cell>
          <cell r="BS46" t="str">
            <v xml:space="preserve">YES  </v>
          </cell>
          <cell r="BT46" t="str">
            <v xml:space="preserve">B     </v>
          </cell>
          <cell r="BU46">
            <v>38568</v>
          </cell>
          <cell r="BV46" t="str">
            <v xml:space="preserve">INDONESIA RECAPITAL BOND           </v>
          </cell>
          <cell r="BW46" t="str">
            <v xml:space="preserve">IDG000002007   </v>
          </cell>
        </row>
        <row r="47">
          <cell r="B47">
            <v>13762134</v>
          </cell>
          <cell r="C47" t="str">
            <v>ACU</v>
          </cell>
          <cell r="D47" t="str">
            <v xml:space="preserve">IRD  </v>
          </cell>
          <cell r="E47" t="str">
            <v xml:space="preserve">BOND </v>
          </cell>
          <cell r="F47" t="str">
            <v>NB</v>
          </cell>
          <cell r="G47" t="str">
            <v xml:space="preserve">LIVE      </v>
          </cell>
          <cell r="H47" t="str">
            <v xml:space="preserve">INDORB12.125 6R     </v>
          </cell>
          <cell r="I47" t="str">
            <v xml:space="preserve">BAHANA SEK JAK </v>
          </cell>
          <cell r="J47">
            <v>60110</v>
          </cell>
          <cell r="K47" t="str">
            <v xml:space="preserve">Not Related         </v>
          </cell>
          <cell r="L47" t="str">
            <v xml:space="preserve">ID     </v>
          </cell>
          <cell r="M47" t="str">
            <v xml:space="preserve">R </v>
          </cell>
          <cell r="N47" t="str">
            <v xml:space="preserve">F </v>
          </cell>
          <cell r="O47">
            <v>12.12</v>
          </cell>
          <cell r="P47">
            <v>0</v>
          </cell>
          <cell r="Q47">
            <v>12.125</v>
          </cell>
          <cell r="R47">
            <v>38579</v>
          </cell>
          <cell r="S47" t="str">
            <v>15/02/06</v>
          </cell>
          <cell r="T47" t="str">
            <v>26/08/05</v>
          </cell>
          <cell r="U47" t="str">
            <v>26/08/05</v>
          </cell>
          <cell r="V47">
            <v>38596</v>
          </cell>
          <cell r="W47">
            <v>38763</v>
          </cell>
          <cell r="X47" t="str">
            <v xml:space="preserve">          </v>
          </cell>
          <cell r="Y47" t="str">
            <v xml:space="preserve">          </v>
          </cell>
          <cell r="Z47" t="str">
            <v>ID1</v>
          </cell>
          <cell r="AA47">
            <v>70000000000</v>
          </cell>
          <cell r="AB47">
            <v>69685000000</v>
          </cell>
          <cell r="AC47">
            <v>69741586826.350006</v>
          </cell>
          <cell r="AD47">
            <v>1084513888.8900001</v>
          </cell>
          <cell r="AE47">
            <v>377222222.22000003</v>
          </cell>
          <cell r="AF47">
            <v>825173611.11000001</v>
          </cell>
          <cell r="AG47">
            <v>315000000</v>
          </cell>
          <cell r="AH47">
            <v>56586826.350000001</v>
          </cell>
          <cell r="AI47">
            <v>258413173.65000001</v>
          </cell>
          <cell r="AJ47" t="str">
            <v>ID1</v>
          </cell>
          <cell r="AK47" t="str">
            <v xml:space="preserve"> -69,685,000.000000K</v>
          </cell>
          <cell r="AL47">
            <v>0</v>
          </cell>
          <cell r="AM47" t="str">
            <v xml:space="preserve">  70,680,455.362338K</v>
          </cell>
          <cell r="AN47">
            <v>69545000000</v>
          </cell>
          <cell r="AO47">
            <v>-196586826.34999999</v>
          </cell>
          <cell r="AP47">
            <v>995455362.34000003</v>
          </cell>
          <cell r="AQ47" t="str">
            <v xml:space="preserve">Coupon    </v>
          </cell>
          <cell r="AR47">
            <v>100</v>
          </cell>
          <cell r="AS47">
            <v>70000000000</v>
          </cell>
          <cell r="AT47" t="str">
            <v xml:space="preserve">N </v>
          </cell>
          <cell r="AU47" t="str">
            <v>PTDBS LCYAFS BD</v>
          </cell>
          <cell r="AV47" t="str">
            <v xml:space="preserve">      </v>
          </cell>
          <cell r="AW47">
            <v>925</v>
          </cell>
          <cell r="AX47" t="str">
            <v xml:space="preserve">AFS    </v>
          </cell>
          <cell r="AY47" t="str">
            <v xml:space="preserve">E  </v>
          </cell>
          <cell r="AZ47" t="str">
            <v xml:space="preserve">SEGB            </v>
          </cell>
          <cell r="BA47" t="str">
            <v xml:space="preserve">QU          </v>
          </cell>
          <cell r="BB47" t="str">
            <v xml:space="preserve">ID                                  </v>
          </cell>
          <cell r="BC47" t="str">
            <v xml:space="preserve">B </v>
          </cell>
          <cell r="BD47">
            <v>99.55</v>
          </cell>
          <cell r="BE47" t="str">
            <v xml:space="preserve">CON   </v>
          </cell>
          <cell r="BF47">
            <v>0</v>
          </cell>
          <cell r="BG47">
            <v>70062222222.220001</v>
          </cell>
          <cell r="BH47" t="str">
            <v xml:space="preserve">ID1_GOVT       </v>
          </cell>
          <cell r="BI47" t="str">
            <v xml:space="preserve">Offshore            </v>
          </cell>
          <cell r="BJ47" t="str">
            <v xml:space="preserve">YES     </v>
          </cell>
          <cell r="BK47" t="str">
            <v xml:space="preserve">        </v>
          </cell>
          <cell r="BL47">
            <v>0</v>
          </cell>
          <cell r="BM47" t="str">
            <v xml:space="preserve">        </v>
          </cell>
          <cell r="BN47">
            <v>0</v>
          </cell>
          <cell r="BO47">
            <v>70000</v>
          </cell>
          <cell r="BP47" t="str">
            <v xml:space="preserve">Not Related         </v>
          </cell>
          <cell r="BQ47">
            <v>80413</v>
          </cell>
          <cell r="BR47">
            <v>0.5388889</v>
          </cell>
          <cell r="BS47" t="str">
            <v xml:space="preserve">YES  </v>
          </cell>
          <cell r="BT47" t="str">
            <v xml:space="preserve">B     </v>
          </cell>
          <cell r="BU47">
            <v>38361</v>
          </cell>
          <cell r="BV47" t="str">
            <v xml:space="preserve">INDONESIA RECAPITAL BOND           </v>
          </cell>
          <cell r="BW47" t="str">
            <v xml:space="preserve">IDG000002007   </v>
          </cell>
        </row>
        <row r="48">
          <cell r="B48">
            <v>13905102</v>
          </cell>
          <cell r="C48" t="str">
            <v>ACU</v>
          </cell>
          <cell r="D48" t="str">
            <v xml:space="preserve">IRD  </v>
          </cell>
          <cell r="E48" t="str">
            <v xml:space="preserve">BOND </v>
          </cell>
          <cell r="F48" t="str">
            <v>B</v>
          </cell>
          <cell r="G48" t="str">
            <v xml:space="preserve">LIVE      </v>
          </cell>
          <cell r="H48" t="str">
            <v xml:space="preserve">INDORB12.125 6R     </v>
          </cell>
          <cell r="I48" t="str">
            <v xml:space="preserve">DBS BOND       </v>
          </cell>
          <cell r="J48" t="str">
            <v xml:space="preserve">      </v>
          </cell>
          <cell r="K48" t="str">
            <v xml:space="preserve">Head Office         </v>
          </cell>
          <cell r="L48" t="str">
            <v xml:space="preserve">SG     </v>
          </cell>
          <cell r="M48" t="str">
            <v xml:space="preserve">R </v>
          </cell>
          <cell r="N48" t="str">
            <v xml:space="preserve">F </v>
          </cell>
          <cell r="O48">
            <v>12.12</v>
          </cell>
          <cell r="P48">
            <v>0</v>
          </cell>
          <cell r="Q48">
            <v>12.125</v>
          </cell>
          <cell r="R48">
            <v>38579</v>
          </cell>
          <cell r="S48" t="str">
            <v>15/02/06</v>
          </cell>
          <cell r="T48">
            <v>38604</v>
          </cell>
          <cell r="U48">
            <v>38604</v>
          </cell>
          <cell r="V48">
            <v>38610</v>
          </cell>
          <cell r="W48">
            <v>38763</v>
          </cell>
          <cell r="X48" t="str">
            <v xml:space="preserve">          </v>
          </cell>
          <cell r="Y48" t="str">
            <v xml:space="preserve">          </v>
          </cell>
          <cell r="Z48" t="str">
            <v>ID1</v>
          </cell>
          <cell r="AA48">
            <v>50000000000</v>
          </cell>
          <cell r="AB48">
            <v>49325000000</v>
          </cell>
          <cell r="AC48">
            <v>49395588235.290001</v>
          </cell>
          <cell r="AD48">
            <v>774652777.77999997</v>
          </cell>
          <cell r="AE48">
            <v>505208333.32999998</v>
          </cell>
          <cell r="AF48">
            <v>353645833.33999997</v>
          </cell>
          <cell r="AG48">
            <v>675000000</v>
          </cell>
          <cell r="AH48">
            <v>70588235.290000007</v>
          </cell>
          <cell r="AI48">
            <v>604411764.71000004</v>
          </cell>
          <cell r="AJ48" t="str">
            <v>ID1</v>
          </cell>
          <cell r="AK48" t="str">
            <v xml:space="preserve"> -49,325,000.000000K</v>
          </cell>
          <cell r="AL48">
            <v>0</v>
          </cell>
          <cell r="AM48" t="str">
            <v xml:space="preserve">  50,486,039.544527K</v>
          </cell>
          <cell r="AN48">
            <v>49675000000</v>
          </cell>
          <cell r="AO48">
            <v>279411764.70999998</v>
          </cell>
          <cell r="AP48">
            <v>1161039544.53</v>
          </cell>
          <cell r="AQ48" t="str">
            <v xml:space="preserve">Coupon    </v>
          </cell>
          <cell r="AR48">
            <v>100</v>
          </cell>
          <cell r="AS48">
            <v>50000000000</v>
          </cell>
          <cell r="AT48" t="str">
            <v xml:space="preserve">N </v>
          </cell>
          <cell r="AU48" t="str">
            <v xml:space="preserve">PTDBS IRD TRAD </v>
          </cell>
          <cell r="AV48" t="str">
            <v xml:space="preserve">      </v>
          </cell>
          <cell r="AW48">
            <v>925</v>
          </cell>
          <cell r="AX48" t="str">
            <v xml:space="preserve">TRDG   </v>
          </cell>
          <cell r="AY48" t="str">
            <v xml:space="preserve">E  </v>
          </cell>
          <cell r="AZ48" t="str">
            <v xml:space="preserve">SEGB            </v>
          </cell>
          <cell r="BA48" t="str">
            <v xml:space="preserve">QU          </v>
          </cell>
          <cell r="BB48" t="str">
            <v xml:space="preserve">ID                                  </v>
          </cell>
          <cell r="BC48" t="str">
            <v xml:space="preserve">B </v>
          </cell>
          <cell r="BD48">
            <v>98.65</v>
          </cell>
          <cell r="BE48" t="str">
            <v xml:space="preserve">CON   </v>
          </cell>
          <cell r="BF48">
            <v>0</v>
          </cell>
          <cell r="BG48">
            <v>49830208333.330002</v>
          </cell>
          <cell r="BH48" t="str">
            <v xml:space="preserve">ID1_GOVT       </v>
          </cell>
          <cell r="BI48" t="str">
            <v xml:space="preserve">Offshore            </v>
          </cell>
          <cell r="BJ48" t="str">
            <v xml:space="preserve">YES     </v>
          </cell>
          <cell r="BK48" t="str">
            <v xml:space="preserve">        </v>
          </cell>
          <cell r="BL48">
            <v>0</v>
          </cell>
          <cell r="BM48" t="str">
            <v xml:space="preserve">        </v>
          </cell>
          <cell r="BN48">
            <v>0</v>
          </cell>
          <cell r="BO48">
            <v>50000</v>
          </cell>
          <cell r="BP48" t="str">
            <v xml:space="preserve">Not Related         </v>
          </cell>
          <cell r="BQ48">
            <v>80413</v>
          </cell>
          <cell r="BR48">
            <v>1.0104166999999999</v>
          </cell>
          <cell r="BS48" t="str">
            <v xml:space="preserve">YES  </v>
          </cell>
          <cell r="BT48" t="str">
            <v xml:space="preserve">B     </v>
          </cell>
          <cell r="BU48" t="str">
            <v>15/09/05</v>
          </cell>
          <cell r="BV48" t="str">
            <v xml:space="preserve">INDONESIA RECAPITAL BOND           </v>
          </cell>
          <cell r="BW48" t="str">
            <v xml:space="preserve">IDG000002007   </v>
          </cell>
        </row>
        <row r="49">
          <cell r="B49">
            <v>14013420</v>
          </cell>
          <cell r="C49" t="str">
            <v>ACU</v>
          </cell>
          <cell r="D49" t="str">
            <v xml:space="preserve">IRD  </v>
          </cell>
          <cell r="E49" t="str">
            <v xml:space="preserve">BOND </v>
          </cell>
          <cell r="F49" t="str">
            <v>B</v>
          </cell>
          <cell r="G49" t="str">
            <v xml:space="preserve">LIVE      </v>
          </cell>
          <cell r="H49" t="str">
            <v xml:space="preserve">INDORB12.125 6R     </v>
          </cell>
          <cell r="I49" t="str">
            <v xml:space="preserve">PANIN JAK      </v>
          </cell>
          <cell r="J49">
            <v>60101</v>
          </cell>
          <cell r="K49" t="str">
            <v xml:space="preserve">Not Related         </v>
          </cell>
          <cell r="L49" t="str">
            <v xml:space="preserve">ID     </v>
          </cell>
          <cell r="M49" t="str">
            <v xml:space="preserve">R </v>
          </cell>
          <cell r="N49" t="str">
            <v xml:space="preserve">F </v>
          </cell>
          <cell r="O49">
            <v>12.12</v>
          </cell>
          <cell r="P49">
            <v>0</v>
          </cell>
          <cell r="Q49">
            <v>12.125</v>
          </cell>
          <cell r="R49">
            <v>38579</v>
          </cell>
          <cell r="S49" t="str">
            <v>15/02/06</v>
          </cell>
          <cell r="T49" t="str">
            <v>21/09/05</v>
          </cell>
          <cell r="U49" t="str">
            <v>20/09/05</v>
          </cell>
          <cell r="V49">
            <v>38617</v>
          </cell>
          <cell r="W49">
            <v>38763</v>
          </cell>
          <cell r="X49" t="str">
            <v xml:space="preserve">          </v>
          </cell>
          <cell r="Y49" t="str">
            <v xml:space="preserve">          </v>
          </cell>
          <cell r="Z49" t="str">
            <v>ID1</v>
          </cell>
          <cell r="AA49">
            <v>50000000000</v>
          </cell>
          <cell r="AB49">
            <v>49700000000</v>
          </cell>
          <cell r="AC49">
            <v>49718493150.68</v>
          </cell>
          <cell r="AD49">
            <v>774652777.77999997</v>
          </cell>
          <cell r="AE49">
            <v>623090277.77999997</v>
          </cell>
          <cell r="AF49">
            <v>235763888.88999999</v>
          </cell>
          <cell r="AG49">
            <v>300000000</v>
          </cell>
          <cell r="AH49">
            <v>18493150.68</v>
          </cell>
          <cell r="AI49">
            <v>281506849.31999999</v>
          </cell>
          <cell r="AJ49" t="str">
            <v>ID1</v>
          </cell>
          <cell r="AK49" t="str">
            <v xml:space="preserve"> -49,700,000.000000K</v>
          </cell>
          <cell r="AL49">
            <v>0</v>
          </cell>
          <cell r="AM49" t="str">
            <v xml:space="preserve">  50,486,039.544527K</v>
          </cell>
          <cell r="AN49">
            <v>49675000000</v>
          </cell>
          <cell r="AO49">
            <v>-43493150.68</v>
          </cell>
          <cell r="AP49">
            <v>786039544.52999997</v>
          </cell>
          <cell r="AQ49" t="str">
            <v xml:space="preserve">Coupon    </v>
          </cell>
          <cell r="AR49">
            <v>100</v>
          </cell>
          <cell r="AS49">
            <v>50000000000</v>
          </cell>
          <cell r="AT49" t="str">
            <v xml:space="preserve">N </v>
          </cell>
          <cell r="AU49" t="str">
            <v xml:space="preserve">PTDBS IRD TRAD </v>
          </cell>
          <cell r="AV49" t="str">
            <v xml:space="preserve">      </v>
          </cell>
          <cell r="AW49">
            <v>925</v>
          </cell>
          <cell r="AX49" t="str">
            <v xml:space="preserve">TRDG   </v>
          </cell>
          <cell r="AY49" t="str">
            <v xml:space="preserve">E  </v>
          </cell>
          <cell r="AZ49" t="str">
            <v xml:space="preserve">SEGB            </v>
          </cell>
          <cell r="BA49" t="str">
            <v xml:space="preserve">QU          </v>
          </cell>
          <cell r="BB49" t="str">
            <v xml:space="preserve">ID                                  </v>
          </cell>
          <cell r="BC49" t="str">
            <v xml:space="preserve">B </v>
          </cell>
          <cell r="BD49">
            <v>99.4</v>
          </cell>
          <cell r="BE49" t="str">
            <v xml:space="preserve">CON   </v>
          </cell>
          <cell r="BF49">
            <v>0</v>
          </cell>
          <cell r="BG49">
            <v>50323090277.779999</v>
          </cell>
          <cell r="BH49" t="str">
            <v xml:space="preserve">ID1_GOVT       </v>
          </cell>
          <cell r="BI49" t="str">
            <v xml:space="preserve">Offshore            </v>
          </cell>
          <cell r="BJ49" t="str">
            <v xml:space="preserve">YES     </v>
          </cell>
          <cell r="BK49" t="str">
            <v xml:space="preserve">        </v>
          </cell>
          <cell r="BL49">
            <v>0</v>
          </cell>
          <cell r="BM49" t="str">
            <v xml:space="preserve">        </v>
          </cell>
          <cell r="BN49">
            <v>0</v>
          </cell>
          <cell r="BO49">
            <v>50000</v>
          </cell>
          <cell r="BP49" t="str">
            <v xml:space="preserve">Not Related         </v>
          </cell>
          <cell r="BQ49">
            <v>80413</v>
          </cell>
          <cell r="BR49">
            <v>1.2461806</v>
          </cell>
          <cell r="BS49" t="str">
            <v xml:space="preserve">YES  </v>
          </cell>
          <cell r="BT49" t="str">
            <v xml:space="preserve">B     </v>
          </cell>
          <cell r="BU49" t="str">
            <v>22/09/05</v>
          </cell>
          <cell r="BV49" t="str">
            <v xml:space="preserve">INDONESIA RECAPITAL BOND           </v>
          </cell>
          <cell r="BW49" t="str">
            <v xml:space="preserve">IDG000002007   </v>
          </cell>
        </row>
        <row r="50">
          <cell r="B50">
            <v>14073384</v>
          </cell>
          <cell r="C50" t="str">
            <v>ACU</v>
          </cell>
          <cell r="D50" t="str">
            <v xml:space="preserve">IRD  </v>
          </cell>
          <cell r="E50" t="str">
            <v xml:space="preserve">BOND </v>
          </cell>
          <cell r="F50" t="str">
            <v>B</v>
          </cell>
          <cell r="G50" t="str">
            <v xml:space="preserve">LIVE      </v>
          </cell>
          <cell r="H50" t="str">
            <v xml:space="preserve">INDORB12.125 6R     </v>
          </cell>
          <cell r="I50" t="str">
            <v xml:space="preserve">DBS BOND       </v>
          </cell>
          <cell r="J50" t="str">
            <v xml:space="preserve">      </v>
          </cell>
          <cell r="K50" t="str">
            <v xml:space="preserve">Head Office         </v>
          </cell>
          <cell r="L50" t="str">
            <v xml:space="preserve">SG     </v>
          </cell>
          <cell r="M50" t="str">
            <v xml:space="preserve">R </v>
          </cell>
          <cell r="N50" t="str">
            <v xml:space="preserve">F </v>
          </cell>
          <cell r="O50">
            <v>12.12</v>
          </cell>
          <cell r="P50">
            <v>0</v>
          </cell>
          <cell r="Q50">
            <v>12.125</v>
          </cell>
          <cell r="R50">
            <v>38579</v>
          </cell>
          <cell r="S50" t="str">
            <v>15/02/06</v>
          </cell>
          <cell r="T50" t="str">
            <v>27/09/05</v>
          </cell>
          <cell r="U50" t="str">
            <v>27/09/05</v>
          </cell>
          <cell r="V50">
            <v>38622</v>
          </cell>
          <cell r="W50">
            <v>38763</v>
          </cell>
          <cell r="X50" t="str">
            <v xml:space="preserve">          </v>
          </cell>
          <cell r="Y50" t="str">
            <v xml:space="preserve">          </v>
          </cell>
          <cell r="Z50" t="str">
            <v>ID1</v>
          </cell>
          <cell r="AA50">
            <v>70000000000</v>
          </cell>
          <cell r="AB50">
            <v>69580000000</v>
          </cell>
          <cell r="AC50">
            <v>69591914893.619995</v>
          </cell>
          <cell r="AD50">
            <v>1084513888.8900001</v>
          </cell>
          <cell r="AE50">
            <v>990208333.33000004</v>
          </cell>
          <cell r="AF50">
            <v>212187500</v>
          </cell>
          <cell r="AG50">
            <v>420000000</v>
          </cell>
          <cell r="AH50">
            <v>11914893.619999999</v>
          </cell>
          <cell r="AI50">
            <v>408085106.38</v>
          </cell>
          <cell r="AJ50" t="str">
            <v>ID1</v>
          </cell>
          <cell r="AK50" t="str">
            <v xml:space="preserve"> -69,580,000.000000K</v>
          </cell>
          <cell r="AL50">
            <v>0</v>
          </cell>
          <cell r="AM50" t="str">
            <v xml:space="preserve">  70,680,455.362338K</v>
          </cell>
          <cell r="AN50">
            <v>69545000000</v>
          </cell>
          <cell r="AO50">
            <v>-46914893.619999997</v>
          </cell>
          <cell r="AP50">
            <v>1100455362.3399999</v>
          </cell>
          <cell r="AQ50" t="str">
            <v xml:space="preserve">Coupon    </v>
          </cell>
          <cell r="AR50">
            <v>100</v>
          </cell>
          <cell r="AS50">
            <v>70000000000</v>
          </cell>
          <cell r="AT50" t="str">
            <v xml:space="preserve">N </v>
          </cell>
          <cell r="AU50" t="str">
            <v xml:space="preserve">PTDBS IRD TRAD </v>
          </cell>
          <cell r="AV50" t="str">
            <v xml:space="preserve">      </v>
          </cell>
          <cell r="AW50">
            <v>925</v>
          </cell>
          <cell r="AX50" t="str">
            <v xml:space="preserve">TRDG   </v>
          </cell>
          <cell r="AY50" t="str">
            <v xml:space="preserve">E  </v>
          </cell>
          <cell r="AZ50" t="str">
            <v xml:space="preserve">SEGB            </v>
          </cell>
          <cell r="BA50" t="str">
            <v xml:space="preserve">QU          </v>
          </cell>
          <cell r="BB50" t="str">
            <v xml:space="preserve">ID                                  </v>
          </cell>
          <cell r="BC50" t="str">
            <v xml:space="preserve">B </v>
          </cell>
          <cell r="BD50">
            <v>99.4</v>
          </cell>
          <cell r="BE50" t="str">
            <v xml:space="preserve">CON   </v>
          </cell>
          <cell r="BF50">
            <v>0</v>
          </cell>
          <cell r="BG50">
            <v>70570208333.330002</v>
          </cell>
          <cell r="BH50" t="str">
            <v xml:space="preserve">ID1_GOVT       </v>
          </cell>
          <cell r="BI50" t="str">
            <v xml:space="preserve">Offshore            </v>
          </cell>
          <cell r="BJ50" t="str">
            <v xml:space="preserve">YES     </v>
          </cell>
          <cell r="BK50" t="str">
            <v xml:space="preserve">        </v>
          </cell>
          <cell r="BL50">
            <v>0</v>
          </cell>
          <cell r="BM50" t="str">
            <v xml:space="preserve">        </v>
          </cell>
          <cell r="BN50">
            <v>0</v>
          </cell>
          <cell r="BO50">
            <v>70000</v>
          </cell>
          <cell r="BP50" t="str">
            <v xml:space="preserve">Not Related         </v>
          </cell>
          <cell r="BQ50">
            <v>80413</v>
          </cell>
          <cell r="BR50">
            <v>1.4145833000000001</v>
          </cell>
          <cell r="BS50" t="str">
            <v xml:space="preserve">YES  </v>
          </cell>
          <cell r="BT50" t="str">
            <v xml:space="preserve">B     </v>
          </cell>
          <cell r="BU50" t="str">
            <v>27/09/05</v>
          </cell>
          <cell r="BV50" t="str">
            <v xml:space="preserve">INDONESIA RECAPITAL BOND           </v>
          </cell>
          <cell r="BW50" t="str">
            <v xml:space="preserve">IDG000002007   </v>
          </cell>
        </row>
        <row r="51">
          <cell r="B51">
            <v>14085352</v>
          </cell>
          <cell r="C51" t="str">
            <v>ACU</v>
          </cell>
          <cell r="D51" t="str">
            <v xml:space="preserve">IRD  </v>
          </cell>
          <cell r="E51" t="str">
            <v xml:space="preserve">BOND </v>
          </cell>
          <cell r="F51" t="str">
            <v>NB</v>
          </cell>
          <cell r="G51" t="str">
            <v xml:space="preserve">LIVE      </v>
          </cell>
          <cell r="H51" t="str">
            <v xml:space="preserve">INDORB12.125 6R     </v>
          </cell>
          <cell r="I51" t="str">
            <v xml:space="preserve">GK GOH JAK     </v>
          </cell>
          <cell r="J51">
            <v>60110</v>
          </cell>
          <cell r="K51" t="str">
            <v xml:space="preserve">Not Related         </v>
          </cell>
          <cell r="L51" t="str">
            <v xml:space="preserve">ID     </v>
          </cell>
          <cell r="M51" t="str">
            <v xml:space="preserve">R </v>
          </cell>
          <cell r="N51" t="str">
            <v xml:space="preserve">F </v>
          </cell>
          <cell r="O51">
            <v>12.12</v>
          </cell>
          <cell r="P51">
            <v>0</v>
          </cell>
          <cell r="Q51">
            <v>12.125</v>
          </cell>
          <cell r="R51">
            <v>38579</v>
          </cell>
          <cell r="S51" t="str">
            <v>15/02/06</v>
          </cell>
          <cell r="T51" t="str">
            <v>27/09/05</v>
          </cell>
          <cell r="U51" t="str">
            <v>27/09/05</v>
          </cell>
          <cell r="V51">
            <v>38624</v>
          </cell>
          <cell r="W51">
            <v>38763</v>
          </cell>
          <cell r="X51" t="str">
            <v xml:space="preserve">          </v>
          </cell>
          <cell r="Y51" t="str">
            <v xml:space="preserve">          </v>
          </cell>
          <cell r="Z51" t="str">
            <v>ID1</v>
          </cell>
          <cell r="AA51">
            <v>2000000000</v>
          </cell>
          <cell r="AB51">
            <v>1983000000</v>
          </cell>
          <cell r="AC51">
            <v>1983244604.3199999</v>
          </cell>
          <cell r="AD51">
            <v>30986111.109999999</v>
          </cell>
          <cell r="AE51">
            <v>29638888.890000001</v>
          </cell>
          <cell r="AF51">
            <v>4715277.78</v>
          </cell>
          <cell r="AG51">
            <v>17000000</v>
          </cell>
          <cell r="AH51">
            <v>244604.32</v>
          </cell>
          <cell r="AI51">
            <v>16755395.68</v>
          </cell>
          <cell r="AJ51" t="str">
            <v>ID1</v>
          </cell>
          <cell r="AK51" t="str">
            <v xml:space="preserve">  -1,983,000.000000K</v>
          </cell>
          <cell r="AL51">
            <v>0</v>
          </cell>
          <cell r="AM51" t="str">
            <v xml:space="preserve">   2,019,441.581781K</v>
          </cell>
          <cell r="AN51">
            <v>1987000000</v>
          </cell>
          <cell r="AO51">
            <v>3755395.68</v>
          </cell>
          <cell r="AP51">
            <v>36441581.780000001</v>
          </cell>
          <cell r="AQ51" t="str">
            <v xml:space="preserve">Coupon    </v>
          </cell>
          <cell r="AR51">
            <v>100</v>
          </cell>
          <cell r="AS51">
            <v>2000000000</v>
          </cell>
          <cell r="AT51" t="str">
            <v xml:space="preserve">N </v>
          </cell>
          <cell r="AU51" t="str">
            <v xml:space="preserve">PTDBS IRD TRAD </v>
          </cell>
          <cell r="AV51" t="str">
            <v xml:space="preserve">      </v>
          </cell>
          <cell r="AW51">
            <v>925</v>
          </cell>
          <cell r="AX51" t="str">
            <v xml:space="preserve">TRDG   </v>
          </cell>
          <cell r="AY51" t="str">
            <v xml:space="preserve">E  </v>
          </cell>
          <cell r="AZ51" t="str">
            <v xml:space="preserve">SEGB            </v>
          </cell>
          <cell r="BA51" t="str">
            <v xml:space="preserve">QU          </v>
          </cell>
          <cell r="BB51" t="str">
            <v xml:space="preserve">ID                                  </v>
          </cell>
          <cell r="BC51" t="str">
            <v xml:space="preserve">B </v>
          </cell>
          <cell r="BD51">
            <v>99.15</v>
          </cell>
          <cell r="BE51" t="str">
            <v xml:space="preserve">CON   </v>
          </cell>
          <cell r="BF51">
            <v>0</v>
          </cell>
          <cell r="BG51">
            <v>2012638888.8900001</v>
          </cell>
          <cell r="BH51" t="str">
            <v xml:space="preserve">ID1_GOVT       </v>
          </cell>
          <cell r="BI51" t="str">
            <v xml:space="preserve">Offshore            </v>
          </cell>
          <cell r="BJ51" t="str">
            <v xml:space="preserve">YES     </v>
          </cell>
          <cell r="BK51" t="str">
            <v xml:space="preserve">        </v>
          </cell>
          <cell r="BL51">
            <v>0</v>
          </cell>
          <cell r="BM51" t="str">
            <v xml:space="preserve">        </v>
          </cell>
          <cell r="BN51">
            <v>0</v>
          </cell>
          <cell r="BO51">
            <v>2000</v>
          </cell>
          <cell r="BP51" t="str">
            <v xml:space="preserve">Not Related         </v>
          </cell>
          <cell r="BQ51">
            <v>80413</v>
          </cell>
          <cell r="BR51">
            <v>1.4819443999999999</v>
          </cell>
          <cell r="BS51" t="str">
            <v xml:space="preserve">YES  </v>
          </cell>
          <cell r="BT51" t="str">
            <v xml:space="preserve">B     </v>
          </cell>
          <cell r="BU51" t="str">
            <v>29/09/05</v>
          </cell>
          <cell r="BV51" t="str">
            <v xml:space="preserve">INDONESIA RECAPITAL BOND           </v>
          </cell>
          <cell r="BW51" t="str">
            <v xml:space="preserve">IDG000002007   </v>
          </cell>
        </row>
        <row r="52">
          <cell r="B52">
            <v>11203863</v>
          </cell>
          <cell r="C52" t="str">
            <v>ACU</v>
          </cell>
          <cell r="D52" t="str">
            <v xml:space="preserve">IRD  </v>
          </cell>
          <cell r="E52" t="str">
            <v xml:space="preserve">BOND </v>
          </cell>
          <cell r="F52" t="str">
            <v>NB</v>
          </cell>
          <cell r="G52" t="str">
            <v xml:space="preserve">MKT_OP    </v>
          </cell>
          <cell r="H52" t="str">
            <v xml:space="preserve">INDORB12.125 6R     </v>
          </cell>
          <cell r="I52" t="str">
            <v>SCHRO MANTA JAK</v>
          </cell>
          <cell r="J52">
            <v>60108</v>
          </cell>
          <cell r="K52" t="str">
            <v xml:space="preserve">Not Related         </v>
          </cell>
          <cell r="L52" t="str">
            <v xml:space="preserve">ID     </v>
          </cell>
          <cell r="M52" t="str">
            <v xml:space="preserve">R </v>
          </cell>
          <cell r="N52" t="str">
            <v xml:space="preserve">F </v>
          </cell>
          <cell r="O52">
            <v>12.12</v>
          </cell>
          <cell r="P52">
            <v>0</v>
          </cell>
          <cell r="Q52">
            <v>12.125</v>
          </cell>
          <cell r="R52">
            <v>38579</v>
          </cell>
          <cell r="S52" t="str">
            <v>15/02/06</v>
          </cell>
          <cell r="T52" t="str">
            <v>22/12/04</v>
          </cell>
          <cell r="U52" t="str">
            <v>19/05/04</v>
          </cell>
          <cell r="V52">
            <v>38131</v>
          </cell>
          <cell r="W52">
            <v>38763</v>
          </cell>
          <cell r="X52" t="str">
            <v xml:space="preserve">          </v>
          </cell>
          <cell r="Y52" t="str">
            <v xml:space="preserve">          </v>
          </cell>
          <cell r="Z52" t="str">
            <v>ID1</v>
          </cell>
          <cell r="AA52">
            <v>10000000000</v>
          </cell>
          <cell r="AB52">
            <v>10340000000</v>
          </cell>
          <cell r="AC52">
            <v>10073702531.65</v>
          </cell>
          <cell r="AD52">
            <v>154930555.56</v>
          </cell>
          <cell r="AE52" t="str">
            <v xml:space="preserve">  21,680,312.50K</v>
          </cell>
          <cell r="AF52">
            <v>171770833.33000001</v>
          </cell>
          <cell r="AG52">
            <v>-340000000</v>
          </cell>
          <cell r="AH52">
            <v>-266297468.34999999</v>
          </cell>
          <cell r="AI52">
            <v>-73702531.650000006</v>
          </cell>
          <cell r="AJ52" t="str">
            <v>ID1</v>
          </cell>
          <cell r="AK52" t="str">
            <v xml:space="preserve"> -31,020,000.000000K</v>
          </cell>
          <cell r="AL52">
            <v>0</v>
          </cell>
          <cell r="AM52" t="str">
            <v xml:space="preserve">  10,097,207.908905K</v>
          </cell>
          <cell r="AN52">
            <v>9935000000</v>
          </cell>
          <cell r="AO52">
            <v>-138702531.65000001</v>
          </cell>
          <cell r="AP52" t="str">
            <v xml:space="preserve">   -20,922,792.09K</v>
          </cell>
          <cell r="AQ52" t="str">
            <v xml:space="preserve">Coupon    </v>
          </cell>
          <cell r="AR52">
            <v>100</v>
          </cell>
          <cell r="AS52">
            <v>10000000000</v>
          </cell>
          <cell r="AT52" t="str">
            <v xml:space="preserve">N </v>
          </cell>
          <cell r="AU52" t="str">
            <v>PTDBS LCYAFS BD</v>
          </cell>
          <cell r="AV52" t="str">
            <v xml:space="preserve">      </v>
          </cell>
          <cell r="AW52">
            <v>925</v>
          </cell>
          <cell r="AX52" t="str">
            <v xml:space="preserve">AFS    </v>
          </cell>
          <cell r="AY52" t="str">
            <v xml:space="preserve">E  </v>
          </cell>
          <cell r="AZ52" t="str">
            <v xml:space="preserve">SEGB            </v>
          </cell>
          <cell r="BA52" t="str">
            <v xml:space="preserve">QU          </v>
          </cell>
          <cell r="BB52" t="str">
            <v xml:space="preserve">ID                                  </v>
          </cell>
          <cell r="BC52" t="str">
            <v xml:space="preserve">B </v>
          </cell>
          <cell r="BD52">
            <v>103.4</v>
          </cell>
          <cell r="BE52" t="str">
            <v xml:space="preserve">CON   </v>
          </cell>
          <cell r="BF52">
            <v>4</v>
          </cell>
          <cell r="BG52">
            <v>32020312500</v>
          </cell>
          <cell r="BH52" t="str">
            <v xml:space="preserve">ID1_GOVT       </v>
          </cell>
          <cell r="BI52" t="str">
            <v xml:space="preserve">Offshore            </v>
          </cell>
          <cell r="BJ52" t="str">
            <v xml:space="preserve">YES     </v>
          </cell>
          <cell r="BK52" t="str">
            <v>23/03/05</v>
          </cell>
          <cell r="BL52">
            <v>0</v>
          </cell>
          <cell r="BM52" t="str">
            <v xml:space="preserve">        </v>
          </cell>
          <cell r="BN52">
            <v>0</v>
          </cell>
          <cell r="BO52">
            <v>30000</v>
          </cell>
          <cell r="BP52" t="str">
            <v xml:space="preserve">Not Related         </v>
          </cell>
          <cell r="BQ52">
            <v>80413</v>
          </cell>
          <cell r="BR52">
            <v>3.3343750000000001</v>
          </cell>
          <cell r="BS52" t="str">
            <v xml:space="preserve">YES  </v>
          </cell>
          <cell r="BT52" t="str">
            <v xml:space="preserve">B     </v>
          </cell>
          <cell r="BU52" t="str">
            <v>24/05/04</v>
          </cell>
          <cell r="BV52" t="str">
            <v xml:space="preserve">INDONESIA RECAPITAL BOND           </v>
          </cell>
          <cell r="BW52" t="str">
            <v xml:space="preserve">IDG000002007   </v>
          </cell>
        </row>
        <row r="53">
          <cell r="B53">
            <v>13128404</v>
          </cell>
          <cell r="C53" t="str">
            <v>ACU</v>
          </cell>
          <cell r="D53" t="str">
            <v xml:space="preserve">IRD  </v>
          </cell>
          <cell r="E53" t="str">
            <v xml:space="preserve">BOND </v>
          </cell>
          <cell r="F53" t="str">
            <v>NB</v>
          </cell>
          <cell r="G53" t="str">
            <v xml:space="preserve">LIVE      </v>
          </cell>
          <cell r="H53" t="str">
            <v xml:space="preserve">WOMFIJ 12.75 07     </v>
          </cell>
          <cell r="I53" t="str">
            <v xml:space="preserve">DBSSECINDO     </v>
          </cell>
          <cell r="J53">
            <v>60106</v>
          </cell>
          <cell r="K53" t="str">
            <v xml:space="preserve">Not Related         </v>
          </cell>
          <cell r="L53" t="str">
            <v xml:space="preserve">ID     </v>
          </cell>
          <cell r="M53" t="str">
            <v xml:space="preserve">R </v>
          </cell>
          <cell r="N53" t="str">
            <v xml:space="preserve">F </v>
          </cell>
          <cell r="O53">
            <v>12.75</v>
          </cell>
          <cell r="P53">
            <v>0</v>
          </cell>
          <cell r="Q53">
            <v>12.75</v>
          </cell>
          <cell r="R53">
            <v>38602</v>
          </cell>
          <cell r="S53">
            <v>38545</v>
          </cell>
          <cell r="T53" t="str">
            <v>29/06/05</v>
          </cell>
          <cell r="U53" t="str">
            <v>23/05/05</v>
          </cell>
          <cell r="V53">
            <v>38509</v>
          </cell>
          <cell r="W53">
            <v>39240</v>
          </cell>
          <cell r="X53" t="str">
            <v xml:space="preserve">          </v>
          </cell>
          <cell r="Y53">
            <v>38901</v>
          </cell>
          <cell r="Z53" t="str">
            <v>ID1</v>
          </cell>
          <cell r="AA53">
            <v>50000000000</v>
          </cell>
          <cell r="AB53">
            <v>50000000000</v>
          </cell>
          <cell r="AC53">
            <v>50000000000</v>
          </cell>
          <cell r="AD53">
            <v>425000000</v>
          </cell>
          <cell r="AE53">
            <v>0</v>
          </cell>
          <cell r="AF53">
            <v>513541666.67000002</v>
          </cell>
          <cell r="AG53">
            <v>0</v>
          </cell>
          <cell r="AH53">
            <v>0</v>
          </cell>
          <cell r="AI53">
            <v>0</v>
          </cell>
          <cell r="AJ53" t="str">
            <v>ID1</v>
          </cell>
          <cell r="AK53" t="str">
            <v xml:space="preserve"> -50,000,000.000000K</v>
          </cell>
          <cell r="AL53">
            <v>0</v>
          </cell>
          <cell r="AM53" t="str">
            <v xml:space="preserve">  47,094,789.598672K</v>
          </cell>
          <cell r="AN53">
            <v>46627850000</v>
          </cell>
          <cell r="AO53">
            <v>-3372150000</v>
          </cell>
          <cell r="AP53">
            <v>-2905210401.3299999</v>
          </cell>
          <cell r="AQ53" t="str">
            <v xml:space="preserve">Coupon    </v>
          </cell>
          <cell r="AR53">
            <v>100</v>
          </cell>
          <cell r="AS53">
            <v>50000000000</v>
          </cell>
          <cell r="AT53" t="str">
            <v xml:space="preserve">N </v>
          </cell>
          <cell r="AU53" t="str">
            <v>PTDBS IBG BDAFS</v>
          </cell>
          <cell r="AV53" t="str">
            <v xml:space="preserve">      </v>
          </cell>
          <cell r="AW53">
            <v>925</v>
          </cell>
          <cell r="AX53" t="str">
            <v xml:space="preserve">AFS    </v>
          </cell>
          <cell r="AY53" t="str">
            <v xml:space="preserve">E  </v>
          </cell>
          <cell r="AZ53" t="str">
            <v xml:space="preserve">SEBD            </v>
          </cell>
          <cell r="BA53" t="str">
            <v xml:space="preserve">QU          </v>
          </cell>
          <cell r="BB53" t="str">
            <v xml:space="preserve">ID                                  </v>
          </cell>
          <cell r="BC53" t="str">
            <v xml:space="preserve">B </v>
          </cell>
          <cell r="BD53">
            <v>100</v>
          </cell>
          <cell r="BE53" t="str">
            <v xml:space="preserve">CON   </v>
          </cell>
          <cell r="BF53">
            <v>0</v>
          </cell>
          <cell r="BG53">
            <v>50000000000</v>
          </cell>
          <cell r="BH53" t="str">
            <v xml:space="preserve">ID1_CORP       </v>
          </cell>
          <cell r="BI53" t="str">
            <v xml:space="preserve">Offshore            </v>
          </cell>
          <cell r="BJ53" t="str">
            <v xml:space="preserve">YES     </v>
          </cell>
          <cell r="BK53" t="str">
            <v xml:space="preserve">        </v>
          </cell>
          <cell r="BL53">
            <v>0</v>
          </cell>
          <cell r="BM53" t="str">
            <v xml:space="preserve">        </v>
          </cell>
          <cell r="BN53">
            <v>0</v>
          </cell>
          <cell r="BO53">
            <v>50000</v>
          </cell>
          <cell r="BP53" t="str">
            <v xml:space="preserve">Not Related         </v>
          </cell>
          <cell r="BQ53">
            <v>60110</v>
          </cell>
          <cell r="BR53">
            <v>0</v>
          </cell>
          <cell r="BS53" t="str">
            <v xml:space="preserve">YES  </v>
          </cell>
          <cell r="BT53" t="str">
            <v xml:space="preserve">NA    </v>
          </cell>
          <cell r="BU53">
            <v>38509</v>
          </cell>
          <cell r="BV53" t="str">
            <v xml:space="preserve">PT WAHANA OTTOMITRA MULTIARTHA TBK </v>
          </cell>
          <cell r="BW53" t="str">
            <v xml:space="preserve">IDA0000273A5  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>
        <row r="12">
          <cell r="A12" t="str">
            <v>AUD</v>
          </cell>
          <cell r="B12">
            <v>7819.89</v>
          </cell>
        </row>
        <row r="13">
          <cell r="A13" t="str">
            <v>CHF</v>
          </cell>
          <cell r="B13">
            <v>7955.03</v>
          </cell>
        </row>
        <row r="14">
          <cell r="A14" t="str">
            <v>GBP</v>
          </cell>
          <cell r="B14">
            <v>18095.485000000001</v>
          </cell>
        </row>
        <row r="15">
          <cell r="A15" t="str">
            <v>HKD</v>
          </cell>
          <cell r="B15">
            <v>1326.5150000000001</v>
          </cell>
        </row>
        <row r="16">
          <cell r="A16" t="str">
            <v>JPY</v>
          </cell>
          <cell r="B16">
            <v>90.897050000000007</v>
          </cell>
        </row>
        <row r="17">
          <cell r="A17" t="str">
            <v>SGD</v>
          </cell>
          <cell r="B17">
            <v>6089.0149999999994</v>
          </cell>
        </row>
        <row r="18">
          <cell r="A18" t="str">
            <v>THB</v>
          </cell>
          <cell r="B18">
            <v>250.82499999999999</v>
          </cell>
        </row>
        <row r="19">
          <cell r="A19" t="str">
            <v>USD</v>
          </cell>
          <cell r="B19">
            <v>10290</v>
          </cell>
        </row>
        <row r="20">
          <cell r="A20" t="str">
            <v>EUR</v>
          </cell>
          <cell r="B20">
            <v>12384.205</v>
          </cell>
        </row>
        <row r="21">
          <cell r="A21" t="str">
            <v>NZD</v>
          </cell>
          <cell r="B21">
            <v>7106.125</v>
          </cell>
        </row>
      </sheetData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989"/>
  <sheetViews>
    <sheetView showGridLines="0" topLeftCell="A68" zoomScale="85" zoomScaleNormal="85" workbookViewId="0">
      <selection activeCell="J97" sqref="J97"/>
    </sheetView>
  </sheetViews>
  <sheetFormatPr defaultColWidth="14.375" defaultRowHeight="15" customHeight="1"/>
  <cols>
    <col min="1" max="1" width="8.75" customWidth="1"/>
    <col min="2" max="2" width="15.75" customWidth="1"/>
    <col min="3" max="3" width="18" customWidth="1"/>
    <col min="4" max="4" width="24" customWidth="1"/>
    <col min="5" max="5" width="21.875" customWidth="1"/>
    <col min="6" max="6" width="16.375" bestFit="1" customWidth="1"/>
    <col min="7" max="7" width="22.125" bestFit="1" customWidth="1"/>
    <col min="8" max="8" width="11.375" customWidth="1"/>
    <col min="9" max="9" width="14.25" customWidth="1"/>
    <col min="10" max="10" width="20" customWidth="1"/>
    <col min="11" max="11" width="22.125" customWidth="1"/>
    <col min="12" max="12" width="16.125" customWidth="1"/>
    <col min="13" max="13" width="18.125" customWidth="1"/>
    <col min="14" max="14" width="20" customWidth="1"/>
    <col min="15" max="16" width="8.75" customWidth="1"/>
    <col min="17" max="17" width="18.75" customWidth="1"/>
    <col min="18" max="18" width="19.25" customWidth="1"/>
    <col min="19" max="19" width="16.125" customWidth="1"/>
    <col min="20" max="20" width="16.875" customWidth="1"/>
    <col min="21" max="21" width="17.75" customWidth="1"/>
    <col min="22" max="26" width="8.75" customWidth="1"/>
  </cols>
  <sheetData>
    <row r="1" spans="1:18" ht="25.5" customHeight="1">
      <c r="A1" s="1" t="s">
        <v>3781</v>
      </c>
    </row>
    <row r="2" spans="1:18" ht="33" customHeight="1">
      <c r="A2" s="226" t="s">
        <v>3780</v>
      </c>
      <c r="B2" s="2"/>
    </row>
    <row r="3" spans="1:18" ht="14.1" customHeight="1">
      <c r="B3" s="3" t="s">
        <v>23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 ht="14.25" customHeight="1">
      <c r="B4" s="3" t="s">
        <v>24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8" ht="14.25" customHeight="1">
      <c r="B5" s="4"/>
      <c r="C5" s="5" t="s">
        <v>25</v>
      </c>
      <c r="D5" s="6"/>
      <c r="E5" s="4"/>
      <c r="F5" s="4"/>
      <c r="G5" s="4"/>
      <c r="H5" s="4"/>
      <c r="I5" s="4"/>
      <c r="J5" s="4"/>
      <c r="K5" s="4"/>
      <c r="L5" s="4"/>
      <c r="M5" s="4"/>
    </row>
    <row r="6" spans="1:18" ht="14.25" customHeight="1">
      <c r="B6" s="3" t="s">
        <v>26</v>
      </c>
      <c r="C6" s="3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8" ht="14.25" customHeight="1">
      <c r="B7" s="4" t="s">
        <v>27</v>
      </c>
      <c r="C7" s="3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8" ht="14.25" customHeight="1">
      <c r="B8" s="4" t="s">
        <v>46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8" ht="14.25" customHeight="1">
      <c r="B9" s="223" t="s">
        <v>122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8" ht="14.25" customHeight="1">
      <c r="B10" s="4" t="s">
        <v>28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8" ht="14.25" customHeight="1">
      <c r="B11" s="4" t="s">
        <v>29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8" ht="14.25" customHeight="1"/>
    <row r="13" spans="1:18" ht="28.5" hidden="1" customHeight="1">
      <c r="B13" s="7" t="s">
        <v>30</v>
      </c>
      <c r="C13" s="7"/>
      <c r="D13" s="7"/>
      <c r="E13" s="4"/>
      <c r="F13" s="4"/>
      <c r="G13" s="4"/>
      <c r="H13" s="4"/>
      <c r="I13" s="4"/>
      <c r="J13" s="4"/>
      <c r="K13" s="4"/>
      <c r="L13" s="4"/>
      <c r="M13" s="4"/>
    </row>
    <row r="14" spans="1:18" ht="20.100000000000001" hidden="1" customHeight="1">
      <c r="B14" s="7" t="s">
        <v>45</v>
      </c>
      <c r="C14" s="7"/>
      <c r="D14" s="7"/>
      <c r="E14" s="4"/>
      <c r="F14" s="4"/>
      <c r="G14" s="4"/>
      <c r="H14" s="4"/>
      <c r="I14" s="4"/>
      <c r="J14" s="4"/>
      <c r="K14" s="4"/>
      <c r="L14" s="4"/>
      <c r="M14" s="4"/>
    </row>
    <row r="15" spans="1:18" ht="22.5" hidden="1" customHeight="1">
      <c r="B15" s="27" t="s">
        <v>49</v>
      </c>
      <c r="C15" s="2"/>
      <c r="D15" s="2"/>
    </row>
    <row r="16" spans="1:18" ht="20.45" hidden="1" customHeight="1">
      <c r="B16" s="2" t="s">
        <v>47</v>
      </c>
      <c r="C16" s="2"/>
      <c r="D16" s="2"/>
      <c r="I16" s="28" t="s">
        <v>48</v>
      </c>
      <c r="J16" s="2"/>
      <c r="K16" s="2"/>
      <c r="P16" s="28" t="s">
        <v>50</v>
      </c>
      <c r="Q16" s="2"/>
      <c r="R16" s="2"/>
    </row>
    <row r="17" spans="2:21" ht="42.6" hidden="1" customHeight="1">
      <c r="B17" s="31" t="s">
        <v>12</v>
      </c>
      <c r="C17" s="31" t="s">
        <v>32</v>
      </c>
      <c r="D17" s="32" t="s">
        <v>139</v>
      </c>
      <c r="E17" s="31" t="s">
        <v>13</v>
      </c>
      <c r="F17" s="31" t="s">
        <v>33</v>
      </c>
      <c r="G17" s="31" t="s">
        <v>34</v>
      </c>
      <c r="I17" s="31" t="s">
        <v>12</v>
      </c>
      <c r="J17" s="31" t="s">
        <v>32</v>
      </c>
      <c r="K17" s="32" t="s">
        <v>139</v>
      </c>
      <c r="L17" s="31" t="s">
        <v>13</v>
      </c>
      <c r="M17" s="31" t="s">
        <v>33</v>
      </c>
      <c r="N17" s="31" t="s">
        <v>34</v>
      </c>
      <c r="P17" s="31" t="s">
        <v>12</v>
      </c>
      <c r="Q17" s="31" t="s">
        <v>32</v>
      </c>
      <c r="R17" s="32" t="s">
        <v>44</v>
      </c>
      <c r="S17" s="31" t="s">
        <v>13</v>
      </c>
      <c r="T17" s="31" t="s">
        <v>33</v>
      </c>
      <c r="U17" s="31" t="s">
        <v>34</v>
      </c>
    </row>
    <row r="18" spans="2:21" ht="14.25" hidden="1" customHeight="1">
      <c r="B18" s="33">
        <v>0</v>
      </c>
      <c r="C18" s="29" t="s">
        <v>0</v>
      </c>
      <c r="D18" s="10"/>
      <c r="E18" s="11">
        <v>0</v>
      </c>
      <c r="F18" s="11"/>
      <c r="G18" s="12">
        <f t="shared" ref="G18:G31" si="0">D18*E18*F18</f>
        <v>0</v>
      </c>
      <c r="I18" s="33">
        <v>0</v>
      </c>
      <c r="J18" s="29" t="s">
        <v>0</v>
      </c>
      <c r="K18" s="10"/>
      <c r="L18" s="11">
        <v>0</v>
      </c>
      <c r="M18" s="11"/>
      <c r="N18" s="12">
        <f>K18*L18*M18</f>
        <v>0</v>
      </c>
      <c r="P18" s="33">
        <v>0</v>
      </c>
      <c r="Q18" s="29" t="s">
        <v>0</v>
      </c>
      <c r="R18" s="10"/>
      <c r="S18" s="11">
        <v>0</v>
      </c>
      <c r="T18" s="11"/>
      <c r="U18" s="12">
        <f>R18*S18*T18</f>
        <v>0</v>
      </c>
    </row>
    <row r="19" spans="2:21" ht="14.25" hidden="1" customHeight="1">
      <c r="B19" s="33">
        <v>1</v>
      </c>
      <c r="C19" s="30" t="s">
        <v>1</v>
      </c>
      <c r="D19" s="13"/>
      <c r="E19" s="34"/>
      <c r="F19" s="14"/>
      <c r="G19" s="15">
        <f t="shared" si="0"/>
        <v>0</v>
      </c>
      <c r="I19" s="33">
        <v>1</v>
      </c>
      <c r="J19" s="30" t="s">
        <v>1</v>
      </c>
      <c r="K19" s="13"/>
      <c r="L19" s="34"/>
      <c r="M19" s="14"/>
      <c r="N19" s="15">
        <f t="shared" ref="N19:N31" si="1">K19*L19*M19</f>
        <v>0</v>
      </c>
      <c r="P19" s="33">
        <v>1</v>
      </c>
      <c r="Q19" s="30" t="s">
        <v>1</v>
      </c>
      <c r="R19" s="13"/>
      <c r="S19" s="34"/>
      <c r="T19" s="14"/>
      <c r="U19" s="15">
        <f t="shared" ref="U19:U31" si="2">R19*S19*T19</f>
        <v>0</v>
      </c>
    </row>
    <row r="20" spans="2:21" ht="14.25" hidden="1" customHeight="1">
      <c r="B20" s="33">
        <v>2</v>
      </c>
      <c r="C20" s="30" t="s">
        <v>2</v>
      </c>
      <c r="D20" s="13"/>
      <c r="E20" s="34"/>
      <c r="F20" s="14"/>
      <c r="G20" s="15">
        <f t="shared" si="0"/>
        <v>0</v>
      </c>
      <c r="I20" s="33">
        <v>2</v>
      </c>
      <c r="J20" s="30" t="s">
        <v>2</v>
      </c>
      <c r="K20" s="13"/>
      <c r="L20" s="34"/>
      <c r="M20" s="14"/>
      <c r="N20" s="15">
        <f t="shared" si="1"/>
        <v>0</v>
      </c>
      <c r="P20" s="33">
        <v>2</v>
      </c>
      <c r="Q20" s="30" t="s">
        <v>2</v>
      </c>
      <c r="R20" s="13"/>
      <c r="S20" s="34"/>
      <c r="T20" s="14"/>
      <c r="U20" s="15">
        <f t="shared" si="2"/>
        <v>0</v>
      </c>
    </row>
    <row r="21" spans="2:21" ht="14.25" hidden="1" customHeight="1">
      <c r="B21" s="33">
        <v>3</v>
      </c>
      <c r="C21" s="30" t="s">
        <v>3</v>
      </c>
      <c r="D21" s="13"/>
      <c r="E21" s="34"/>
      <c r="F21" s="14"/>
      <c r="G21" s="15">
        <f t="shared" si="0"/>
        <v>0</v>
      </c>
      <c r="I21" s="33">
        <v>3</v>
      </c>
      <c r="J21" s="30" t="s">
        <v>3</v>
      </c>
      <c r="K21" s="13"/>
      <c r="L21" s="34"/>
      <c r="M21" s="14"/>
      <c r="N21" s="15">
        <f t="shared" si="1"/>
        <v>0</v>
      </c>
      <c r="P21" s="33">
        <v>3</v>
      </c>
      <c r="Q21" s="30" t="s">
        <v>3</v>
      </c>
      <c r="R21" s="13"/>
      <c r="S21" s="34"/>
      <c r="T21" s="14"/>
      <c r="U21" s="15">
        <f t="shared" si="2"/>
        <v>0</v>
      </c>
    </row>
    <row r="22" spans="2:21" ht="14.25" hidden="1" customHeight="1">
      <c r="B22" s="33">
        <v>4</v>
      </c>
      <c r="C22" s="30" t="s">
        <v>4</v>
      </c>
      <c r="D22" s="13"/>
      <c r="E22" s="34"/>
      <c r="F22" s="14"/>
      <c r="G22" s="15">
        <f t="shared" si="0"/>
        <v>0</v>
      </c>
      <c r="I22" s="33">
        <v>4</v>
      </c>
      <c r="J22" s="30" t="s">
        <v>4</v>
      </c>
      <c r="K22" s="13"/>
      <c r="L22" s="34"/>
      <c r="M22" s="14"/>
      <c r="N22" s="15">
        <f t="shared" si="1"/>
        <v>0</v>
      </c>
      <c r="P22" s="33">
        <v>4</v>
      </c>
      <c r="Q22" s="30" t="s">
        <v>4</v>
      </c>
      <c r="R22" s="13"/>
      <c r="S22" s="34"/>
      <c r="T22" s="14"/>
      <c r="U22" s="15">
        <f t="shared" si="2"/>
        <v>0</v>
      </c>
    </row>
    <row r="23" spans="2:21" ht="14.25" hidden="1" customHeight="1">
      <c r="B23" s="33">
        <v>5</v>
      </c>
      <c r="C23" s="30" t="s">
        <v>5</v>
      </c>
      <c r="D23" s="13"/>
      <c r="E23" s="34"/>
      <c r="F23" s="14"/>
      <c r="G23" s="15">
        <f t="shared" si="0"/>
        <v>0</v>
      </c>
      <c r="I23" s="33">
        <v>5</v>
      </c>
      <c r="J23" s="30" t="s">
        <v>5</v>
      </c>
      <c r="K23" s="13"/>
      <c r="L23" s="34"/>
      <c r="M23" s="14"/>
      <c r="N23" s="15">
        <f t="shared" si="1"/>
        <v>0</v>
      </c>
      <c r="P23" s="33">
        <v>5</v>
      </c>
      <c r="Q23" s="30" t="s">
        <v>5</v>
      </c>
      <c r="R23" s="13"/>
      <c r="S23" s="34"/>
      <c r="T23" s="14"/>
      <c r="U23" s="15">
        <f t="shared" si="2"/>
        <v>0</v>
      </c>
    </row>
    <row r="24" spans="2:21" ht="14.25" hidden="1" customHeight="1">
      <c r="B24" s="33">
        <v>6</v>
      </c>
      <c r="C24" s="30" t="s">
        <v>6</v>
      </c>
      <c r="D24" s="13"/>
      <c r="E24" s="34"/>
      <c r="F24" s="14"/>
      <c r="G24" s="15">
        <f t="shared" si="0"/>
        <v>0</v>
      </c>
      <c r="I24" s="33">
        <v>6</v>
      </c>
      <c r="J24" s="30" t="s">
        <v>6</v>
      </c>
      <c r="K24" s="13"/>
      <c r="L24" s="34"/>
      <c r="M24" s="14"/>
      <c r="N24" s="15">
        <f t="shared" si="1"/>
        <v>0</v>
      </c>
      <c r="P24" s="33">
        <v>6</v>
      </c>
      <c r="Q24" s="30" t="s">
        <v>6</v>
      </c>
      <c r="R24" s="13"/>
      <c r="S24" s="34"/>
      <c r="T24" s="14"/>
      <c r="U24" s="15">
        <f t="shared" si="2"/>
        <v>0</v>
      </c>
    </row>
    <row r="25" spans="2:21" ht="14.25" hidden="1" customHeight="1">
      <c r="B25" s="33">
        <v>7</v>
      </c>
      <c r="C25" s="30" t="s">
        <v>7</v>
      </c>
      <c r="D25" s="13"/>
      <c r="E25" s="34"/>
      <c r="F25" s="14"/>
      <c r="G25" s="15">
        <f t="shared" si="0"/>
        <v>0</v>
      </c>
      <c r="I25" s="33">
        <v>7</v>
      </c>
      <c r="J25" s="30" t="s">
        <v>7</v>
      </c>
      <c r="K25" s="13"/>
      <c r="L25" s="34"/>
      <c r="M25" s="14"/>
      <c r="N25" s="15">
        <f t="shared" si="1"/>
        <v>0</v>
      </c>
      <c r="P25" s="33">
        <v>7</v>
      </c>
      <c r="Q25" s="30" t="s">
        <v>7</v>
      </c>
      <c r="R25" s="13"/>
      <c r="S25" s="34"/>
      <c r="T25" s="14"/>
      <c r="U25" s="15">
        <f t="shared" si="2"/>
        <v>0</v>
      </c>
    </row>
    <row r="26" spans="2:21" ht="14.25" hidden="1" customHeight="1">
      <c r="B26" s="33">
        <v>8</v>
      </c>
      <c r="C26" s="30" t="s">
        <v>8</v>
      </c>
      <c r="D26" s="13"/>
      <c r="E26" s="34"/>
      <c r="F26" s="14"/>
      <c r="G26" s="15">
        <f t="shared" si="0"/>
        <v>0</v>
      </c>
      <c r="I26" s="33">
        <v>8</v>
      </c>
      <c r="J26" s="30" t="s">
        <v>8</v>
      </c>
      <c r="K26" s="13"/>
      <c r="L26" s="34"/>
      <c r="M26" s="14"/>
      <c r="N26" s="15">
        <f t="shared" si="1"/>
        <v>0</v>
      </c>
      <c r="P26" s="33">
        <v>8</v>
      </c>
      <c r="Q26" s="30" t="s">
        <v>8</v>
      </c>
      <c r="R26" s="13"/>
      <c r="S26" s="34"/>
      <c r="T26" s="14"/>
      <c r="U26" s="15">
        <f t="shared" si="2"/>
        <v>0</v>
      </c>
    </row>
    <row r="27" spans="2:21" ht="14.25" hidden="1" customHeight="1">
      <c r="B27" s="33">
        <v>9</v>
      </c>
      <c r="C27" s="30" t="s">
        <v>9</v>
      </c>
      <c r="D27" s="13"/>
      <c r="E27" s="34"/>
      <c r="F27" s="14"/>
      <c r="G27" s="15">
        <f t="shared" si="0"/>
        <v>0</v>
      </c>
      <c r="I27" s="33">
        <v>9</v>
      </c>
      <c r="J27" s="30" t="s">
        <v>9</v>
      </c>
      <c r="K27" s="13"/>
      <c r="L27" s="34"/>
      <c r="M27" s="14"/>
      <c r="N27" s="15">
        <f t="shared" si="1"/>
        <v>0</v>
      </c>
      <c r="P27" s="33">
        <v>9</v>
      </c>
      <c r="Q27" s="30" t="s">
        <v>9</v>
      </c>
      <c r="R27" s="13"/>
      <c r="S27" s="34"/>
      <c r="T27" s="14"/>
      <c r="U27" s="15">
        <f t="shared" si="2"/>
        <v>0</v>
      </c>
    </row>
    <row r="28" spans="2:21" ht="14.25" hidden="1" customHeight="1">
      <c r="B28" s="33">
        <v>10</v>
      </c>
      <c r="C28" s="30" t="s">
        <v>10</v>
      </c>
      <c r="D28" s="13"/>
      <c r="E28" s="34"/>
      <c r="F28" s="14"/>
      <c r="G28" s="15">
        <f t="shared" si="0"/>
        <v>0</v>
      </c>
      <c r="I28" s="33">
        <v>10</v>
      </c>
      <c r="J28" s="30" t="s">
        <v>10</v>
      </c>
      <c r="K28" s="13"/>
      <c r="L28" s="34"/>
      <c r="M28" s="14"/>
      <c r="N28" s="15">
        <f t="shared" si="1"/>
        <v>0</v>
      </c>
      <c r="P28" s="33">
        <v>10</v>
      </c>
      <c r="Q28" s="30" t="s">
        <v>10</v>
      </c>
      <c r="R28" s="13"/>
      <c r="S28" s="34"/>
      <c r="T28" s="14"/>
      <c r="U28" s="15">
        <f t="shared" si="2"/>
        <v>0</v>
      </c>
    </row>
    <row r="29" spans="2:21" ht="14.25" hidden="1" customHeight="1">
      <c r="B29" s="33">
        <v>11</v>
      </c>
      <c r="C29" s="30" t="s">
        <v>35</v>
      </c>
      <c r="D29" s="13"/>
      <c r="E29" s="34"/>
      <c r="F29" s="14"/>
      <c r="G29" s="15">
        <f t="shared" si="0"/>
        <v>0</v>
      </c>
      <c r="I29" s="33">
        <v>11</v>
      </c>
      <c r="J29" s="30" t="s">
        <v>35</v>
      </c>
      <c r="K29" s="13"/>
      <c r="L29" s="34"/>
      <c r="M29" s="14"/>
      <c r="N29" s="15">
        <f t="shared" si="1"/>
        <v>0</v>
      </c>
      <c r="P29" s="33">
        <v>11</v>
      </c>
      <c r="Q29" s="30" t="s">
        <v>35</v>
      </c>
      <c r="R29" s="13"/>
      <c r="S29" s="34"/>
      <c r="T29" s="14"/>
      <c r="U29" s="15">
        <f t="shared" si="2"/>
        <v>0</v>
      </c>
    </row>
    <row r="30" spans="2:21" ht="14.25" hidden="1" customHeight="1">
      <c r="B30" s="33">
        <v>12</v>
      </c>
      <c r="C30" s="30" t="s">
        <v>11</v>
      </c>
      <c r="D30" s="13"/>
      <c r="E30" s="34"/>
      <c r="F30" s="14"/>
      <c r="G30" s="15">
        <f t="shared" si="0"/>
        <v>0</v>
      </c>
      <c r="I30" s="33">
        <v>12</v>
      </c>
      <c r="J30" s="30" t="s">
        <v>11</v>
      </c>
      <c r="K30" s="13"/>
      <c r="L30" s="34"/>
      <c r="M30" s="14"/>
      <c r="N30" s="15">
        <f t="shared" si="1"/>
        <v>0</v>
      </c>
      <c r="P30" s="33">
        <v>12</v>
      </c>
      <c r="Q30" s="30" t="s">
        <v>11</v>
      </c>
      <c r="R30" s="13"/>
      <c r="S30" s="34"/>
      <c r="T30" s="14"/>
      <c r="U30" s="15">
        <f t="shared" si="2"/>
        <v>0</v>
      </c>
    </row>
    <row r="31" spans="2:21" ht="14.25" hidden="1" customHeight="1">
      <c r="B31" s="33">
        <v>13</v>
      </c>
      <c r="C31" s="30" t="s">
        <v>36</v>
      </c>
      <c r="D31" s="13"/>
      <c r="E31" s="34"/>
      <c r="F31" s="14"/>
      <c r="G31" s="15">
        <f t="shared" si="0"/>
        <v>0</v>
      </c>
      <c r="I31" s="33">
        <v>13</v>
      </c>
      <c r="J31" s="30" t="s">
        <v>36</v>
      </c>
      <c r="K31" s="13"/>
      <c r="L31" s="34"/>
      <c r="M31" s="14"/>
      <c r="N31" s="15">
        <f t="shared" si="1"/>
        <v>0</v>
      </c>
      <c r="P31" s="33">
        <v>13</v>
      </c>
      <c r="Q31" s="30" t="s">
        <v>36</v>
      </c>
      <c r="R31" s="13"/>
      <c r="S31" s="34"/>
      <c r="T31" s="14"/>
      <c r="U31" s="15">
        <f t="shared" si="2"/>
        <v>0</v>
      </c>
    </row>
    <row r="32" spans="2:21" ht="14.25" hidden="1" customHeight="1">
      <c r="B32" s="331" t="s">
        <v>37</v>
      </c>
      <c r="C32" s="332"/>
      <c r="D32" s="332"/>
      <c r="E32" s="332"/>
      <c r="F32" s="333"/>
      <c r="G32" s="35">
        <f>SUM(G19:G31)</f>
        <v>0</v>
      </c>
      <c r="I32" s="331" t="s">
        <v>37</v>
      </c>
      <c r="J32" s="332"/>
      <c r="K32" s="332"/>
      <c r="L32" s="332"/>
      <c r="M32" s="333"/>
      <c r="N32" s="35">
        <f>SUM(N19:N31)</f>
        <v>0</v>
      </c>
      <c r="P32" s="331" t="s">
        <v>37</v>
      </c>
      <c r="Q32" s="332"/>
      <c r="R32" s="332"/>
      <c r="S32" s="332"/>
      <c r="T32" s="333"/>
      <c r="U32" s="35">
        <f>SUM(U19:U31)</f>
        <v>0</v>
      </c>
    </row>
    <row r="33" spans="2:21" ht="14.25" hidden="1" customHeight="1">
      <c r="B33" s="22"/>
      <c r="C33" s="25"/>
      <c r="D33" s="25"/>
      <c r="E33" s="25"/>
      <c r="F33" s="25"/>
      <c r="G33" s="36" t="s">
        <v>52</v>
      </c>
      <c r="N33" s="37" t="s">
        <v>53</v>
      </c>
      <c r="U33" s="37" t="s">
        <v>54</v>
      </c>
    </row>
    <row r="34" spans="2:21" ht="14.25" hidden="1" customHeight="1">
      <c r="B34" s="22"/>
      <c r="C34" s="25"/>
      <c r="D34" s="25"/>
      <c r="E34" s="25"/>
      <c r="F34" s="25"/>
      <c r="G34" s="26"/>
      <c r="U34" s="27"/>
    </row>
    <row r="35" spans="2:21" ht="23.45" hidden="1" customHeight="1">
      <c r="B35" s="28" t="s">
        <v>51</v>
      </c>
      <c r="C35" s="2"/>
      <c r="D35" s="2"/>
    </row>
    <row r="36" spans="2:21" ht="14.25" hidden="1" customHeight="1">
      <c r="B36" s="215" t="s">
        <v>38</v>
      </c>
      <c r="C36" s="215" t="s">
        <v>39</v>
      </c>
      <c r="D36" s="228" t="s">
        <v>137</v>
      </c>
      <c r="E36" s="215" t="s">
        <v>34</v>
      </c>
    </row>
    <row r="37" spans="2:21" ht="14.1" hidden="1" customHeight="1">
      <c r="B37" s="216" t="s">
        <v>40</v>
      </c>
      <c r="C37" s="217"/>
      <c r="D37" s="218"/>
      <c r="E37" s="219">
        <f>C37-D37</f>
        <v>0</v>
      </c>
    </row>
    <row r="38" spans="2:21" ht="15" hidden="1" customHeight="1">
      <c r="B38" s="214" t="s">
        <v>121</v>
      </c>
      <c r="C38" s="217"/>
      <c r="D38" s="218"/>
      <c r="E38" s="219">
        <f t="shared" ref="E38:E39" si="3">C38-D38</f>
        <v>0</v>
      </c>
    </row>
    <row r="39" spans="2:21" ht="15" hidden="1" customHeight="1">
      <c r="B39" s="214" t="s">
        <v>108</v>
      </c>
      <c r="C39" s="217"/>
      <c r="D39" s="218"/>
      <c r="E39" s="219">
        <f t="shared" si="3"/>
        <v>0</v>
      </c>
    </row>
    <row r="40" spans="2:21" ht="15" hidden="1" customHeight="1">
      <c r="B40" s="214" t="s">
        <v>96</v>
      </c>
      <c r="C40" s="221"/>
      <c r="D40" s="221"/>
      <c r="E40" s="220">
        <f>SUM(E37:E39)</f>
        <v>0</v>
      </c>
    </row>
    <row r="41" spans="2:21" ht="5.0999999999999996" hidden="1" customHeight="1">
      <c r="B41" s="17"/>
      <c r="C41" s="17"/>
      <c r="D41" s="17"/>
      <c r="E41" s="18"/>
      <c r="F41" s="18"/>
      <c r="G41" s="19"/>
    </row>
    <row r="42" spans="2:21" ht="23.1" hidden="1" customHeight="1">
      <c r="B42" s="2" t="s">
        <v>41</v>
      </c>
      <c r="C42" s="2"/>
      <c r="D42" s="2"/>
    </row>
    <row r="43" spans="2:21" ht="14.25" hidden="1" customHeight="1">
      <c r="B43" s="8" t="s">
        <v>42</v>
      </c>
      <c r="C43" s="8" t="s">
        <v>34</v>
      </c>
    </row>
    <row r="44" spans="2:21" ht="14.25" hidden="1" customHeight="1">
      <c r="B44" s="9" t="s">
        <v>38</v>
      </c>
      <c r="C44" s="16"/>
      <c r="D44" s="27" t="s">
        <v>123</v>
      </c>
    </row>
    <row r="45" spans="2:21" s="39" customFormat="1" ht="29.1" hidden="1" customHeight="1">
      <c r="B45" s="8" t="s">
        <v>31</v>
      </c>
      <c r="C45" s="40"/>
      <c r="D45" s="38" t="s">
        <v>55</v>
      </c>
      <c r="E45" s="41"/>
      <c r="F45" s="41"/>
      <c r="G45" s="41"/>
    </row>
    <row r="46" spans="2:21" ht="14.25" hidden="1" customHeight="1">
      <c r="B46" s="9" t="s">
        <v>41</v>
      </c>
      <c r="C46" s="20">
        <f t="shared" ref="C46" si="4">SUM(C44:C45)</f>
        <v>0</v>
      </c>
      <c r="D46" s="21"/>
    </row>
    <row r="47" spans="2:21" ht="14.25" customHeight="1">
      <c r="B47" s="22"/>
      <c r="C47" s="23"/>
      <c r="D47" s="17"/>
      <c r="E47" s="18"/>
      <c r="F47" s="18"/>
      <c r="G47" s="19"/>
    </row>
    <row r="48" spans="2:21" ht="26.1" customHeight="1">
      <c r="B48" s="7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ht="26.45" customHeight="1">
      <c r="B49" s="42" t="s">
        <v>56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ht="12" customHeight="1">
      <c r="B50" s="27" t="s">
        <v>49</v>
      </c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2:13" ht="6.6" customHeight="1"/>
    <row r="52" spans="2:13" ht="30.6" customHeight="1">
      <c r="B52" s="2" t="s">
        <v>47</v>
      </c>
      <c r="C52" s="43"/>
      <c r="D52" s="43"/>
      <c r="E52" s="43"/>
      <c r="F52" s="43"/>
      <c r="G52" s="43"/>
    </row>
    <row r="53" spans="2:13" ht="14.25" customHeight="1">
      <c r="B53" s="334" t="s">
        <v>14</v>
      </c>
      <c r="C53" s="336" t="s">
        <v>138</v>
      </c>
      <c r="D53" s="338" t="s">
        <v>13</v>
      </c>
      <c r="E53" s="338" t="s">
        <v>33</v>
      </c>
      <c r="F53" s="338" t="s">
        <v>34</v>
      </c>
    </row>
    <row r="54" spans="2:13" ht="14.25" customHeight="1">
      <c r="B54" s="335"/>
      <c r="C54" s="337"/>
      <c r="D54" s="339"/>
      <c r="E54" s="339"/>
      <c r="F54" s="339"/>
    </row>
    <row r="55" spans="2:13" ht="14.25" customHeight="1">
      <c r="B55" s="263">
        <v>1</v>
      </c>
      <c r="C55" s="265">
        <f>DETAILED!M3</f>
        <v>241071129132.5899</v>
      </c>
      <c r="D55" s="266">
        <f>'PD Migration'!J92</f>
        <v>1.0701896598689654E-2</v>
      </c>
      <c r="E55" s="266">
        <f>'LGD Collateral Shortfall'!C31</f>
        <v>0.71792909921323156</v>
      </c>
      <c r="F55" s="219">
        <f>DETAILED!N3</f>
        <v>250858666.56494203</v>
      </c>
      <c r="G55" s="297"/>
      <c r="H55" s="315"/>
      <c r="I55" s="316"/>
    </row>
    <row r="56" spans="2:13" ht="14.25" customHeight="1">
      <c r="B56" s="263">
        <v>2</v>
      </c>
      <c r="C56" s="265">
        <f>DETAILED!M4</f>
        <v>12641726169.09001</v>
      </c>
      <c r="D56" s="266">
        <f>'PD Migration'!J93</f>
        <v>0.11220179498525473</v>
      </c>
      <c r="E56" s="266">
        <f>'LGD Collateral Shortfall'!C31</f>
        <v>0.71792909921323156</v>
      </c>
      <c r="F56" s="219">
        <f>DETAILED!N4</f>
        <v>1018328128.7343912</v>
      </c>
      <c r="G56" s="297"/>
      <c r="H56" s="315"/>
      <c r="I56" s="316"/>
    </row>
    <row r="57" spans="2:13" ht="14.25" customHeight="1">
      <c r="B57" s="263">
        <v>3</v>
      </c>
      <c r="C57" s="265">
        <f>DETAILED!M5</f>
        <v>1325735071.6200001</v>
      </c>
      <c r="D57" s="266">
        <f>'PD Migration'!J94</f>
        <v>0.30989364622943877</v>
      </c>
      <c r="E57" s="266">
        <f>'LGD Collateral Shortfall'!C31</f>
        <v>0.71792909921323156</v>
      </c>
      <c r="F57" s="219">
        <f>DETAILED!N5</f>
        <v>294951747.79180753</v>
      </c>
      <c r="G57" s="297"/>
      <c r="H57" s="315"/>
      <c r="I57" s="316"/>
    </row>
    <row r="58" spans="2:13" ht="14.25" customHeight="1">
      <c r="B58" s="263">
        <v>4</v>
      </c>
      <c r="C58" s="265">
        <f>DETAILED!M6</f>
        <v>4063418806.6100001</v>
      </c>
      <c r="D58" s="266">
        <f>'PD Migration'!J95</f>
        <v>0.40258202456463149</v>
      </c>
      <c r="E58" s="266">
        <f>'LGD Collateral Shortfall'!C31</f>
        <v>0.71792909921323156</v>
      </c>
      <c r="F58" s="219">
        <f>DETAILED!N6</f>
        <v>1174431043.8144114</v>
      </c>
      <c r="G58" s="297"/>
      <c r="H58" s="315"/>
      <c r="I58" s="316"/>
    </row>
    <row r="59" spans="2:13" ht="14.25" customHeight="1">
      <c r="B59" s="263">
        <v>5</v>
      </c>
      <c r="C59" s="265">
        <f>DETAILED!M7</f>
        <v>8825267216.8199978</v>
      </c>
      <c r="D59" s="266">
        <f>'PD Migration'!J96</f>
        <v>0.74401648692159839</v>
      </c>
      <c r="E59" s="266">
        <f>'LGD Collateral Shortfall'!C31</f>
        <v>0.71792909921323156</v>
      </c>
      <c r="F59" s="219">
        <f>DETAILED!N7</f>
        <v>4714026070.3597345</v>
      </c>
      <c r="G59" s="297"/>
      <c r="H59" s="315"/>
      <c r="I59" s="316"/>
    </row>
    <row r="60" spans="2:13" ht="14.25" customHeight="1">
      <c r="B60" s="331" t="s">
        <v>37</v>
      </c>
      <c r="C60" s="344"/>
      <c r="D60" s="344"/>
      <c r="E60" s="344"/>
      <c r="F60" s="264">
        <f>SUM(F55:F59)</f>
        <v>7452595657.2652864</v>
      </c>
      <c r="G60" s="24"/>
    </row>
    <row r="61" spans="2:13" ht="14.25" customHeight="1">
      <c r="F61" s="36" t="s">
        <v>52</v>
      </c>
    </row>
    <row r="62" spans="2:13" ht="14.25" customHeight="1">
      <c r="F62" s="36"/>
    </row>
    <row r="63" spans="2:13" ht="14.25" customHeight="1">
      <c r="F63" s="36"/>
    </row>
    <row r="64" spans="2:13" ht="14.25" customHeight="1">
      <c r="F64" s="36"/>
    </row>
    <row r="65" spans="2:9" ht="14.25" customHeight="1">
      <c r="B65" s="2" t="s">
        <v>38</v>
      </c>
      <c r="C65" s="2"/>
      <c r="D65" s="2"/>
    </row>
    <row r="66" spans="2:9" ht="14.25" customHeight="1">
      <c r="B66" s="346" t="s">
        <v>38</v>
      </c>
      <c r="C66" s="346"/>
      <c r="D66" s="317" t="s">
        <v>39</v>
      </c>
      <c r="E66" s="228" t="s">
        <v>137</v>
      </c>
      <c r="F66" s="8" t="s">
        <v>34</v>
      </c>
    </row>
    <row r="67" spans="2:9" ht="14.25" customHeight="1">
      <c r="B67" s="347" t="s">
        <v>441</v>
      </c>
      <c r="C67" s="347"/>
      <c r="D67" s="318">
        <f>E86+E87</f>
        <v>1787071330.05</v>
      </c>
      <c r="E67" s="253">
        <f>N86+N87</f>
        <v>1355795734.0643082</v>
      </c>
      <c r="F67" s="253">
        <f>D67-E67</f>
        <v>431275595.98569179</v>
      </c>
      <c r="G67" s="254"/>
    </row>
    <row r="68" spans="2:9" ht="14.25" customHeight="1">
      <c r="B68" s="347" t="s">
        <v>185</v>
      </c>
      <c r="C68" s="347"/>
      <c r="D68" s="318">
        <f>E88+E89+E90+E91</f>
        <v>2258235336.6300001</v>
      </c>
      <c r="E68" s="253">
        <f>N88+N89+N90+N91</f>
        <v>1949789608.0540051</v>
      </c>
      <c r="F68" s="253">
        <f>D68-E68</f>
        <v>308445728.57599497</v>
      </c>
      <c r="G68" s="254"/>
    </row>
    <row r="69" spans="2:9" ht="14.25" customHeight="1">
      <c r="B69" s="347" t="s">
        <v>239</v>
      </c>
      <c r="C69" s="347"/>
      <c r="D69" s="253">
        <f>E92+E93+E94</f>
        <v>1869219905.6399999</v>
      </c>
      <c r="E69" s="253">
        <f>N92+N93+N94+N99+N100+N101+N102+N103+N104</f>
        <v>855753312.61998034</v>
      </c>
      <c r="F69" s="253">
        <f t="shared" ref="F69:F70" si="5">D69-E69</f>
        <v>1013466593.0200195</v>
      </c>
      <c r="G69" s="254"/>
    </row>
    <row r="70" spans="2:9" ht="14.25" customHeight="1">
      <c r="B70" s="347" t="s">
        <v>285</v>
      </c>
      <c r="C70" s="347"/>
      <c r="D70" s="253">
        <f>E95+E96</f>
        <v>1914632852.8400002</v>
      </c>
      <c r="E70" s="253">
        <f>N95+N96</f>
        <v>580278979.32063723</v>
      </c>
      <c r="F70" s="253">
        <f t="shared" si="5"/>
        <v>1334353873.5193629</v>
      </c>
      <c r="G70" s="254"/>
    </row>
    <row r="71" spans="2:9" ht="14.25" customHeight="1">
      <c r="B71" s="341" t="s">
        <v>96</v>
      </c>
      <c r="C71" s="342"/>
      <c r="D71" s="222">
        <f>SUM(D67:D70)</f>
        <v>7829159425.1599998</v>
      </c>
      <c r="E71" s="319">
        <f t="shared" ref="E71:F71" si="6">SUM(E67:E70)</f>
        <v>4741617634.0589314</v>
      </c>
      <c r="F71" s="319">
        <f t="shared" si="6"/>
        <v>3087541791.1010695</v>
      </c>
    </row>
    <row r="72" spans="2:9" ht="14.25" customHeight="1">
      <c r="B72" s="17"/>
      <c r="C72" s="17"/>
      <c r="D72" s="17"/>
      <c r="E72" s="18"/>
    </row>
    <row r="73" spans="2:9" ht="22.5" customHeight="1">
      <c r="B73" s="2" t="s">
        <v>41</v>
      </c>
      <c r="C73" s="2"/>
      <c r="D73" s="2"/>
    </row>
    <row r="74" spans="2:9" ht="14.25" customHeight="1">
      <c r="B74" s="8" t="s">
        <v>42</v>
      </c>
      <c r="C74" s="44" t="s">
        <v>34</v>
      </c>
      <c r="D74" s="47"/>
      <c r="E74" s="48"/>
    </row>
    <row r="75" spans="2:9" ht="14.25" customHeight="1">
      <c r="B75" s="9" t="s">
        <v>38</v>
      </c>
      <c r="C75" s="45">
        <f>F71</f>
        <v>3087541791.1010695</v>
      </c>
      <c r="D75" s="27" t="s">
        <v>123</v>
      </c>
      <c r="E75" s="17"/>
    </row>
    <row r="76" spans="2:9" ht="14.25" customHeight="1">
      <c r="B76" s="9" t="s">
        <v>31</v>
      </c>
      <c r="C76" s="45">
        <f>F60</f>
        <v>7452595657.2652864</v>
      </c>
      <c r="D76" s="38" t="s">
        <v>55</v>
      </c>
      <c r="E76" s="17"/>
    </row>
    <row r="77" spans="2:9" ht="14.25" customHeight="1">
      <c r="B77" s="9" t="s">
        <v>41</v>
      </c>
      <c r="C77" s="46">
        <f t="shared" ref="C77" si="7">SUM(C75:C76)</f>
        <v>10540137448.366356</v>
      </c>
      <c r="D77" s="49"/>
      <c r="E77" s="49"/>
      <c r="F77" s="21"/>
    </row>
    <row r="78" spans="2:9" ht="14.25" customHeight="1"/>
    <row r="79" spans="2:9" ht="14.25" customHeight="1"/>
    <row r="80" spans="2:9" ht="14.25" customHeight="1">
      <c r="B80" s="345" t="s">
        <v>3775</v>
      </c>
      <c r="C80" s="345"/>
      <c r="D80" s="345"/>
      <c r="E80" s="345"/>
      <c r="F80" s="345"/>
      <c r="G80" s="345"/>
      <c r="H80" s="345"/>
      <c r="I80" s="345"/>
    </row>
    <row r="81" spans="2:17" ht="14.25" customHeight="1"/>
    <row r="82" spans="2:17" ht="14.25" customHeight="1"/>
    <row r="83" spans="2:17" ht="14.25" customHeight="1"/>
    <row r="84" spans="2:17" ht="14.25" customHeight="1">
      <c r="L84" s="343" t="s">
        <v>5846</v>
      </c>
      <c r="M84" s="343"/>
      <c r="N84" s="343"/>
    </row>
    <row r="85" spans="2:17" ht="14.25" customHeight="1">
      <c r="B85" s="277" t="s">
        <v>3777</v>
      </c>
      <c r="C85" s="278" t="s">
        <v>3778</v>
      </c>
      <c r="D85" s="278" t="s">
        <v>3762</v>
      </c>
      <c r="E85" s="279" t="s">
        <v>2338</v>
      </c>
      <c r="F85" s="278" t="s">
        <v>5844</v>
      </c>
      <c r="G85" s="278" t="s">
        <v>5845</v>
      </c>
      <c r="H85" s="340" t="s">
        <v>3779</v>
      </c>
      <c r="I85" s="340"/>
      <c r="J85" s="278" t="s">
        <v>3758</v>
      </c>
      <c r="L85" s="325" t="s">
        <v>5852</v>
      </c>
      <c r="M85" s="323" t="s">
        <v>5847</v>
      </c>
      <c r="N85" s="322" t="s">
        <v>5848</v>
      </c>
      <c r="P85" s="329"/>
      <c r="Q85" s="329"/>
    </row>
    <row r="86" spans="2:17" ht="14.25" customHeight="1">
      <c r="B86" s="258" t="s">
        <v>3761</v>
      </c>
      <c r="C86" s="258">
        <v>1005991</v>
      </c>
      <c r="D86" s="258" t="s">
        <v>441</v>
      </c>
      <c r="E86" s="328">
        <v>1500000000</v>
      </c>
      <c r="F86" s="328">
        <v>1787071330.05</v>
      </c>
      <c r="G86" s="258">
        <v>12</v>
      </c>
      <c r="H86" s="330" t="s">
        <v>5855</v>
      </c>
      <c r="I86">
        <v>30</v>
      </c>
      <c r="J86" s="259">
        <f>(E86/F86)*F67</f>
        <v>361996403.3335132</v>
      </c>
      <c r="L86" s="326" t="s">
        <v>5849</v>
      </c>
      <c r="M86" s="287">
        <v>1500000000</v>
      </c>
      <c r="N86" s="324">
        <f t="shared" ref="N86:N88" si="8">M86/((1+(G86/1200))^(I86))</f>
        <v>1112884376.680686</v>
      </c>
      <c r="O86" s="330"/>
    </row>
    <row r="87" spans="2:17" ht="14.25" customHeight="1">
      <c r="B87" s="258" t="s">
        <v>3760</v>
      </c>
      <c r="C87" s="258">
        <v>1005992</v>
      </c>
      <c r="D87" s="258" t="s">
        <v>441</v>
      </c>
      <c r="E87" s="328">
        <v>287071330.05000001</v>
      </c>
      <c r="F87" s="328">
        <v>1787071330.05</v>
      </c>
      <c r="G87" s="258">
        <v>6.7</v>
      </c>
      <c r="H87" s="330" t="s">
        <v>5856</v>
      </c>
      <c r="I87">
        <v>30</v>
      </c>
      <c r="J87" s="259">
        <f>(E87/F87)*F67</f>
        <v>69279192.6521786</v>
      </c>
      <c r="L87" s="326" t="str">
        <f>L86</f>
        <v>Des 2026</v>
      </c>
      <c r="M87" s="287">
        <v>287071330</v>
      </c>
      <c r="N87" s="324">
        <f t="shared" si="8"/>
        <v>242911357.38362208</v>
      </c>
      <c r="O87" s="330"/>
    </row>
    <row r="88" spans="2:17" ht="14.25" customHeight="1">
      <c r="B88" s="258" t="s">
        <v>3761</v>
      </c>
      <c r="C88" s="258">
        <v>1005515</v>
      </c>
      <c r="D88" s="258" t="s">
        <v>185</v>
      </c>
      <c r="E88" s="328">
        <v>498328000</v>
      </c>
      <c r="F88" s="328">
        <v>2258235353.71</v>
      </c>
      <c r="G88" s="258">
        <v>13</v>
      </c>
      <c r="H88" s="330">
        <v>45514</v>
      </c>
      <c r="I88">
        <v>21</v>
      </c>
      <c r="J88" s="259">
        <f>(E88/F88)*F68</f>
        <v>68065156.61766462</v>
      </c>
      <c r="L88" s="327" t="s">
        <v>5850</v>
      </c>
      <c r="M88" s="287">
        <v>498328000</v>
      </c>
      <c r="N88" s="324">
        <f t="shared" si="8"/>
        <v>397415351.10876602</v>
      </c>
      <c r="O88" s="330"/>
    </row>
    <row r="89" spans="2:17" ht="14.25" customHeight="1">
      <c r="B89" s="258" t="s">
        <v>5843</v>
      </c>
      <c r="C89" s="258">
        <v>1007683</v>
      </c>
      <c r="D89" s="258" t="s">
        <v>185</v>
      </c>
      <c r="E89" s="328">
        <v>371785698.16000003</v>
      </c>
      <c r="F89" s="328">
        <v>2258235353.71</v>
      </c>
      <c r="G89" s="258">
        <v>7.8</v>
      </c>
      <c r="H89" s="330">
        <v>45544</v>
      </c>
      <c r="I89">
        <v>21</v>
      </c>
      <c r="J89" s="259">
        <f>(E89/F89)*F68</f>
        <v>50781115.597494401</v>
      </c>
      <c r="L89" s="326" t="s">
        <v>5851</v>
      </c>
      <c r="M89" s="287">
        <v>371790000</v>
      </c>
      <c r="N89" s="324">
        <f t="shared" ref="N89:N93" si="9">M89/((1+(G89/1200))^(I89))</f>
        <v>324495247.58590519</v>
      </c>
      <c r="O89" s="330"/>
    </row>
    <row r="90" spans="2:17" ht="14.25" customHeight="1">
      <c r="B90" s="258" t="s">
        <v>5843</v>
      </c>
      <c r="C90" s="258">
        <v>1008126</v>
      </c>
      <c r="D90" s="258" t="s">
        <v>185</v>
      </c>
      <c r="E90" s="328">
        <v>434686469.35000002</v>
      </c>
      <c r="F90" s="328">
        <v>2258235353.71</v>
      </c>
      <c r="G90" s="258">
        <v>12</v>
      </c>
      <c r="H90" s="330">
        <v>45482</v>
      </c>
      <c r="I90">
        <v>21</v>
      </c>
      <c r="J90" s="259">
        <f>(E90/F90)*F68</f>
        <v>59372547.029039964</v>
      </c>
      <c r="L90" s="326" t="str">
        <f>L88</f>
        <v>Mar 2027</v>
      </c>
      <c r="M90" s="287">
        <v>498328000</v>
      </c>
      <c r="N90" s="324">
        <f>M90/((1+(G90/1200))^(I90))</f>
        <v>404358373.08340973</v>
      </c>
      <c r="O90" s="330"/>
    </row>
    <row r="91" spans="2:17" ht="14.25" customHeight="1">
      <c r="B91" s="258" t="s">
        <v>5843</v>
      </c>
      <c r="C91" s="258">
        <v>1008275</v>
      </c>
      <c r="D91" s="258" t="s">
        <v>185</v>
      </c>
      <c r="E91" s="328">
        <v>953435169.12</v>
      </c>
      <c r="F91" s="328">
        <v>2258235353.71</v>
      </c>
      <c r="G91" s="258">
        <v>8.4</v>
      </c>
      <c r="H91" s="330">
        <v>45391</v>
      </c>
      <c r="I91">
        <v>21</v>
      </c>
      <c r="J91" s="259">
        <f>(E91/F91)*F68</f>
        <v>130226906.998889</v>
      </c>
      <c r="L91" s="326" t="str">
        <f>L89</f>
        <v>Juni 2026</v>
      </c>
      <c r="M91" s="287">
        <v>953440000</v>
      </c>
      <c r="N91" s="324">
        <f t="shared" si="9"/>
        <v>823520636.27592421</v>
      </c>
      <c r="O91" s="330"/>
    </row>
    <row r="92" spans="2:17" ht="14.25" customHeight="1">
      <c r="B92" s="258" t="s">
        <v>3761</v>
      </c>
      <c r="C92" s="258">
        <v>1004363</v>
      </c>
      <c r="D92" s="258" t="s">
        <v>239</v>
      </c>
      <c r="E92" s="328">
        <v>1000000000</v>
      </c>
      <c r="F92" s="328">
        <v>1889366446.1400001</v>
      </c>
      <c r="G92" s="258">
        <v>16</v>
      </c>
      <c r="H92" s="330" t="s">
        <v>5857</v>
      </c>
      <c r="I92">
        <v>71</v>
      </c>
      <c r="J92" s="259">
        <f>(E92/F92)*F69</f>
        <v>536405521.06265289</v>
      </c>
      <c r="L92" s="326" t="str">
        <f>L93</f>
        <v>Apr 2026</v>
      </c>
      <c r="M92" s="321">
        <v>5000000</v>
      </c>
      <c r="N92" s="324">
        <f>M92/((1+(G92/1200))^(I92))</f>
        <v>1952336.4077591849</v>
      </c>
      <c r="O92" s="330"/>
    </row>
    <row r="93" spans="2:17" ht="14.25" customHeight="1">
      <c r="B93" s="258" t="s">
        <v>3760</v>
      </c>
      <c r="C93" s="258">
        <v>1004364</v>
      </c>
      <c r="D93" s="258" t="s">
        <v>239</v>
      </c>
      <c r="E93" s="328">
        <v>869219905.63999999</v>
      </c>
      <c r="F93" s="328">
        <v>1889366446.1400001</v>
      </c>
      <c r="G93" s="258">
        <v>11</v>
      </c>
      <c r="H93" s="330" t="s">
        <v>5858</v>
      </c>
      <c r="I93">
        <v>71</v>
      </c>
      <c r="J93" s="259">
        <f>(E93/F93)*F69</f>
        <v>466254356.4028542</v>
      </c>
      <c r="L93" s="327" t="s">
        <v>5853</v>
      </c>
      <c r="M93" s="321">
        <v>5000000</v>
      </c>
      <c r="N93" s="324">
        <f t="shared" si="9"/>
        <v>2615798.6455237772</v>
      </c>
      <c r="O93" s="330"/>
    </row>
    <row r="94" spans="2:17" ht="14.25" customHeight="1">
      <c r="B94" s="258" t="s">
        <v>3761</v>
      </c>
      <c r="C94" s="258">
        <v>1005432</v>
      </c>
      <c r="D94" s="258" t="s">
        <v>239</v>
      </c>
      <c r="E94" s="328">
        <v>0</v>
      </c>
      <c r="F94" s="328">
        <v>1889366446.1400001</v>
      </c>
      <c r="G94" s="258">
        <v>16</v>
      </c>
      <c r="H94" s="330" t="s">
        <v>5859</v>
      </c>
      <c r="I94">
        <v>71</v>
      </c>
      <c r="J94" s="259">
        <f>(E94/F94)*F69</f>
        <v>0</v>
      </c>
      <c r="L94" s="320"/>
      <c r="M94" s="321">
        <v>0</v>
      </c>
      <c r="N94" s="324">
        <f>M94/((1+(G94/1200))^(I94))</f>
        <v>0</v>
      </c>
      <c r="O94" s="330"/>
    </row>
    <row r="95" spans="2:17" ht="14.25" customHeight="1">
      <c r="B95" s="258" t="s">
        <v>3760</v>
      </c>
      <c r="C95" s="258">
        <v>1003861</v>
      </c>
      <c r="D95" s="258" t="s">
        <v>285</v>
      </c>
      <c r="E95" s="328">
        <v>536367553.41000003</v>
      </c>
      <c r="F95" s="328">
        <v>1914702064.9000001</v>
      </c>
      <c r="G95" s="258">
        <v>9</v>
      </c>
      <c r="H95" s="330">
        <v>44351</v>
      </c>
      <c r="I95">
        <v>67</v>
      </c>
      <c r="J95" s="259">
        <f>(E95/F95)*F70</f>
        <v>373793988.96721649</v>
      </c>
      <c r="L95" s="327" t="s">
        <v>5849</v>
      </c>
      <c r="M95" s="321">
        <f>E95/2</f>
        <v>268183776.70500001</v>
      </c>
      <c r="N95" s="324">
        <f>M95/((1+(G95/1200))^(I95))</f>
        <v>162560052.16446152</v>
      </c>
      <c r="O95" s="330"/>
    </row>
    <row r="96" spans="2:17" ht="14.25" customHeight="1">
      <c r="B96" s="258" t="s">
        <v>3759</v>
      </c>
      <c r="C96" s="258">
        <v>1004059</v>
      </c>
      <c r="D96" s="258" t="s">
        <v>285</v>
      </c>
      <c r="E96" s="328">
        <v>1378265299.4300001</v>
      </c>
      <c r="F96" s="328">
        <v>1914702064.9000001</v>
      </c>
      <c r="G96" s="258">
        <v>9</v>
      </c>
      <c r="H96" s="330">
        <v>43993</v>
      </c>
      <c r="I96">
        <v>67</v>
      </c>
      <c r="J96" s="259">
        <f>(E96/F96)*F70</f>
        <v>960511650.73966539</v>
      </c>
      <c r="L96" s="327" t="s">
        <v>5849</v>
      </c>
      <c r="M96" s="321">
        <f>E96/2</f>
        <v>689132649.71500003</v>
      </c>
      <c r="N96" s="324">
        <f>M96/((1+(G96/1200))^(I96))</f>
        <v>417718927.15617573</v>
      </c>
      <c r="O96" s="330"/>
    </row>
    <row r="97" spans="2:15" ht="14.25" customHeight="1">
      <c r="E97" s="386">
        <f>SUM(E86:E96)</f>
        <v>7829159425.1600008</v>
      </c>
      <c r="F97" s="387"/>
      <c r="G97" s="387"/>
      <c r="H97" s="388"/>
      <c r="I97" s="387"/>
      <c r="J97" s="386">
        <f>SUM(J86:J96)</f>
        <v>3076686839.4011688</v>
      </c>
      <c r="O97" s="330"/>
    </row>
    <row r="98" spans="2:15" ht="14.25" customHeight="1">
      <c r="H98" s="330"/>
      <c r="O98" s="330"/>
    </row>
    <row r="99" spans="2:15" ht="14.25" customHeight="1">
      <c r="B99" t="str">
        <f>B93</f>
        <v>KR003</v>
      </c>
      <c r="C99">
        <f t="shared" ref="C99:J99" si="10">C93</f>
        <v>1004364</v>
      </c>
      <c r="D99" t="str">
        <f t="shared" si="10"/>
        <v>DIDI AHMAD SUHADI</v>
      </c>
      <c r="E99" s="232">
        <f t="shared" si="10"/>
        <v>869219905.63999999</v>
      </c>
      <c r="F99">
        <f t="shared" si="10"/>
        <v>1889366446.1400001</v>
      </c>
      <c r="G99">
        <f t="shared" si="10"/>
        <v>11</v>
      </c>
      <c r="H99" s="330" t="s">
        <v>5858</v>
      </c>
      <c r="I99">
        <v>71</v>
      </c>
      <c r="J99" s="253">
        <f t="shared" si="10"/>
        <v>466254356.4028542</v>
      </c>
      <c r="L99" s="327" t="s">
        <v>5849</v>
      </c>
      <c r="M99" s="321">
        <v>100000000</v>
      </c>
      <c r="N99" s="324">
        <f t="shared" ref="N99" si="11">M99/((1+(G99/1200))^(I99))</f>
        <v>52315972.910475537</v>
      </c>
      <c r="O99" s="330"/>
    </row>
    <row r="100" spans="2:15" ht="14.25" customHeight="1">
      <c r="B100" t="str">
        <f>B99</f>
        <v>KR003</v>
      </c>
      <c r="C100">
        <f t="shared" ref="C100:J101" si="12">C99</f>
        <v>1004364</v>
      </c>
      <c r="D100" t="str">
        <f t="shared" si="12"/>
        <v>DIDI AHMAD SUHADI</v>
      </c>
      <c r="E100" s="232">
        <f t="shared" si="12"/>
        <v>869219905.63999999</v>
      </c>
      <c r="F100">
        <f t="shared" si="12"/>
        <v>1889366446.1400001</v>
      </c>
      <c r="G100">
        <f t="shared" si="12"/>
        <v>11</v>
      </c>
      <c r="H100" s="330" t="s">
        <v>5858</v>
      </c>
      <c r="I100">
        <v>71</v>
      </c>
      <c r="J100" s="253">
        <f t="shared" si="12"/>
        <v>466254356.4028542</v>
      </c>
      <c r="L100" s="327" t="s">
        <v>5850</v>
      </c>
      <c r="M100" s="321">
        <v>300000000</v>
      </c>
      <c r="N100" s="324">
        <f t="shared" ref="N100:N102" si="13">M100/((1+(G100/1200))^(I100))</f>
        <v>156947918.73142663</v>
      </c>
      <c r="O100" s="330"/>
    </row>
    <row r="101" spans="2:15" ht="14.25" customHeight="1">
      <c r="B101" t="str">
        <f>B100</f>
        <v>KR003</v>
      </c>
      <c r="C101">
        <f t="shared" si="12"/>
        <v>1004364</v>
      </c>
      <c r="D101" t="str">
        <f t="shared" si="12"/>
        <v>DIDI AHMAD SUHADI</v>
      </c>
      <c r="E101" s="232">
        <f t="shared" si="12"/>
        <v>869219905.63999999</v>
      </c>
      <c r="F101">
        <f t="shared" si="12"/>
        <v>1889366446.1400001</v>
      </c>
      <c r="G101">
        <f t="shared" si="12"/>
        <v>11</v>
      </c>
      <c r="H101" s="330" t="s">
        <v>5858</v>
      </c>
      <c r="I101">
        <v>71</v>
      </c>
      <c r="J101" s="253">
        <f t="shared" si="12"/>
        <v>466254356.4028542</v>
      </c>
      <c r="L101" s="327" t="s">
        <v>5854</v>
      </c>
      <c r="M101" s="321">
        <v>484376619</v>
      </c>
      <c r="N101" s="324">
        <f t="shared" si="13"/>
        <v>253406340.78071731</v>
      </c>
      <c r="O101" s="330"/>
    </row>
    <row r="102" spans="2:15" ht="14.25" customHeight="1">
      <c r="B102" t="str">
        <f>B92</f>
        <v>KR011</v>
      </c>
      <c r="C102">
        <f t="shared" ref="C102:J102" si="14">C92</f>
        <v>1004363</v>
      </c>
      <c r="D102" t="str">
        <f t="shared" si="14"/>
        <v>DIDI AHMAD SUHADI</v>
      </c>
      <c r="E102" s="232">
        <f t="shared" si="14"/>
        <v>1000000000</v>
      </c>
      <c r="F102">
        <f t="shared" si="14"/>
        <v>1889366446.1400001</v>
      </c>
      <c r="G102">
        <f t="shared" si="14"/>
        <v>16</v>
      </c>
      <c r="H102" s="330" t="s">
        <v>5857</v>
      </c>
      <c r="I102">
        <v>71</v>
      </c>
      <c r="J102" s="253">
        <f t="shared" si="14"/>
        <v>536405521.06265289</v>
      </c>
      <c r="L102" s="327" t="s">
        <v>5849</v>
      </c>
      <c r="M102" s="321">
        <v>200000000</v>
      </c>
      <c r="N102" s="324">
        <f t="shared" si="13"/>
        <v>78093456.310367405</v>
      </c>
      <c r="O102" s="330"/>
    </row>
    <row r="103" spans="2:15" ht="14.25" customHeight="1">
      <c r="B103" t="str">
        <f>B102</f>
        <v>KR011</v>
      </c>
      <c r="C103">
        <f t="shared" ref="C103:J103" si="15">C102</f>
        <v>1004363</v>
      </c>
      <c r="D103" t="str">
        <f t="shared" si="15"/>
        <v>DIDI AHMAD SUHADI</v>
      </c>
      <c r="E103" s="232">
        <f t="shared" si="15"/>
        <v>1000000000</v>
      </c>
      <c r="F103">
        <f t="shared" si="15"/>
        <v>1889366446.1400001</v>
      </c>
      <c r="G103">
        <f t="shared" si="15"/>
        <v>16</v>
      </c>
      <c r="H103" s="330" t="s">
        <v>5857</v>
      </c>
      <c r="I103">
        <v>71</v>
      </c>
      <c r="J103" s="253">
        <f t="shared" si="15"/>
        <v>536405521.06265289</v>
      </c>
      <c r="L103" s="327" t="s">
        <v>5850</v>
      </c>
      <c r="M103" s="321">
        <f t="shared" ref="M103" si="16">E103/2</f>
        <v>500000000</v>
      </c>
      <c r="N103" s="324">
        <f t="shared" ref="N103" si="17">M103/((1+(G103/1200))^(I103))</f>
        <v>195233640.77591851</v>
      </c>
      <c r="O103" s="330"/>
    </row>
    <row r="104" spans="2:15" ht="14.25" customHeight="1">
      <c r="B104" t="str">
        <f>B103</f>
        <v>KR011</v>
      </c>
      <c r="C104">
        <f t="shared" ref="C104" si="18">C103</f>
        <v>1004363</v>
      </c>
      <c r="D104" t="str">
        <f t="shared" ref="D104" si="19">D103</f>
        <v>DIDI AHMAD SUHADI</v>
      </c>
      <c r="E104" s="232">
        <f t="shared" ref="E104" si="20">E103</f>
        <v>1000000000</v>
      </c>
      <c r="F104">
        <f t="shared" ref="F104" si="21">F103</f>
        <v>1889366446.1400001</v>
      </c>
      <c r="G104">
        <f t="shared" ref="G104" si="22">G103</f>
        <v>16</v>
      </c>
      <c r="H104" s="330" t="s">
        <v>5857</v>
      </c>
      <c r="I104">
        <v>71</v>
      </c>
      <c r="J104" s="253">
        <f t="shared" ref="J104" si="23">J103</f>
        <v>536405521.06265289</v>
      </c>
      <c r="L104" s="327" t="s">
        <v>5854</v>
      </c>
      <c r="M104" s="287">
        <v>295000000</v>
      </c>
      <c r="N104" s="324">
        <f t="shared" ref="N104" si="24">M104/((1+(G104/1200))^(I104))</f>
        <v>115187848.05779192</v>
      </c>
      <c r="O104" s="330"/>
    </row>
    <row r="105" spans="2:15" ht="14.25" customHeight="1">
      <c r="H105" s="329"/>
    </row>
    <row r="106" spans="2:15" ht="14.25" customHeight="1"/>
    <row r="107" spans="2:15" ht="14.25" customHeight="1"/>
    <row r="108" spans="2:15" ht="14.25" customHeight="1"/>
    <row r="109" spans="2:15" ht="14.25" customHeight="1"/>
    <row r="110" spans="2:15" ht="14.25" customHeight="1"/>
    <row r="111" spans="2:15" ht="14.25" customHeight="1"/>
    <row r="112" spans="2:15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18">
    <mergeCell ref="H85:I85"/>
    <mergeCell ref="B71:C71"/>
    <mergeCell ref="L84:N84"/>
    <mergeCell ref="B60:E60"/>
    <mergeCell ref="I32:M32"/>
    <mergeCell ref="B80:I80"/>
    <mergeCell ref="B66:C66"/>
    <mergeCell ref="B67:C67"/>
    <mergeCell ref="B68:C68"/>
    <mergeCell ref="B69:C69"/>
    <mergeCell ref="B70:C70"/>
    <mergeCell ref="P32:T32"/>
    <mergeCell ref="B32:F32"/>
    <mergeCell ref="B53:B54"/>
    <mergeCell ref="C53:C54"/>
    <mergeCell ref="D53:D54"/>
    <mergeCell ref="E53:E54"/>
    <mergeCell ref="F53:F5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1"/>
  <sheetViews>
    <sheetView showGridLines="0" topLeftCell="A19" zoomScale="70" zoomScaleNormal="70" workbookViewId="0">
      <selection activeCell="L85" sqref="L85"/>
    </sheetView>
  </sheetViews>
  <sheetFormatPr defaultColWidth="12.75" defaultRowHeight="15" customHeight="1"/>
  <cols>
    <col min="1" max="1" width="13.375" customWidth="1"/>
    <col min="2" max="2" width="39.375" customWidth="1"/>
    <col min="3" max="9" width="20.75" customWidth="1"/>
    <col min="10" max="10" width="21.25" customWidth="1"/>
    <col min="11" max="11" width="17.125" customWidth="1"/>
    <col min="12" max="13" width="13.375" customWidth="1"/>
    <col min="14" max="14" width="14" customWidth="1"/>
    <col min="15" max="15" width="14.875" customWidth="1"/>
    <col min="16" max="16" width="12.375" customWidth="1"/>
    <col min="17" max="17" width="8.75" customWidth="1"/>
    <col min="18" max="18" width="16.25" style="232" bestFit="1" customWidth="1"/>
    <col min="19" max="23" width="8.75" customWidth="1"/>
    <col min="24" max="24" width="14.25" bestFit="1" customWidth="1"/>
    <col min="25" max="25" width="15.25" bestFit="1" customWidth="1"/>
    <col min="26" max="26" width="8.75" customWidth="1"/>
  </cols>
  <sheetData>
    <row r="1" spans="1:20" ht="41.45" customHeight="1">
      <c r="A1" s="300" t="s">
        <v>140</v>
      </c>
      <c r="B1" s="230"/>
      <c r="C1" s="230"/>
      <c r="F1" s="231"/>
    </row>
    <row r="2" spans="1:20" ht="27" customHeight="1">
      <c r="A2" s="226" t="s">
        <v>135</v>
      </c>
      <c r="B2" s="230"/>
      <c r="C2" s="230"/>
      <c r="F2" s="231"/>
    </row>
    <row r="3" spans="1:20" ht="14.25" customHeight="1">
      <c r="A3" s="300"/>
      <c r="B3" s="230"/>
      <c r="C3" s="230"/>
    </row>
    <row r="4" spans="1:20" ht="14.25" customHeight="1">
      <c r="A4" s="300"/>
      <c r="B4" s="230"/>
      <c r="C4" s="230"/>
    </row>
    <row r="5" spans="1:20" ht="14.25" customHeight="1">
      <c r="A5" s="300"/>
      <c r="B5" s="230"/>
      <c r="C5" s="230"/>
    </row>
    <row r="6" spans="1:20" ht="14.25" customHeight="1">
      <c r="A6" s="300"/>
      <c r="B6" s="230"/>
      <c r="C6" s="230"/>
    </row>
    <row r="7" spans="1:20" ht="14.25" customHeight="1">
      <c r="A7" s="300"/>
      <c r="B7" s="230"/>
      <c r="C7" s="230"/>
    </row>
    <row r="8" spans="1:20" ht="14.25" customHeight="1">
      <c r="A8" s="300"/>
      <c r="B8" s="230"/>
      <c r="C8" s="230"/>
    </row>
    <row r="9" spans="1:20" ht="14.25" customHeight="1">
      <c r="A9" s="230"/>
      <c r="B9" s="230"/>
      <c r="C9" s="230"/>
    </row>
    <row r="10" spans="1:20" ht="105.95" customHeight="1">
      <c r="A10" s="233"/>
      <c r="B10" s="230"/>
      <c r="C10" s="230"/>
    </row>
    <row r="11" spans="1:20" ht="14.25" customHeight="1">
      <c r="A11" s="234" t="s">
        <v>3782</v>
      </c>
      <c r="B11" s="230"/>
      <c r="C11" s="230"/>
    </row>
    <row r="12" spans="1:20" ht="14.25" customHeight="1">
      <c r="A12" s="355" t="s">
        <v>14</v>
      </c>
      <c r="B12" s="356" t="s">
        <v>3783</v>
      </c>
      <c r="C12" s="357" t="s">
        <v>3784</v>
      </c>
      <c r="D12" s="365"/>
      <c r="E12" s="365"/>
      <c r="F12" s="365"/>
      <c r="G12" s="365"/>
      <c r="H12" s="365"/>
      <c r="I12" s="366"/>
      <c r="J12" s="354" t="s">
        <v>15</v>
      </c>
    </row>
    <row r="13" spans="1:20" ht="14.25" customHeight="1">
      <c r="A13" s="363"/>
      <c r="B13" s="364"/>
      <c r="C13" s="280">
        <v>1</v>
      </c>
      <c r="D13" s="280">
        <v>2</v>
      </c>
      <c r="E13" s="280">
        <v>3</v>
      </c>
      <c r="F13" s="280">
        <v>4</v>
      </c>
      <c r="G13" s="280">
        <v>5</v>
      </c>
      <c r="H13" s="280" t="s">
        <v>16</v>
      </c>
      <c r="I13" s="235" t="s">
        <v>17</v>
      </c>
      <c r="J13" s="367"/>
    </row>
    <row r="14" spans="1:20" ht="14.25" customHeight="1">
      <c r="A14" s="290">
        <v>1</v>
      </c>
      <c r="B14" s="269">
        <v>265709046566.87</v>
      </c>
      <c r="C14" s="269">
        <v>135708304887.7</v>
      </c>
      <c r="D14" s="269">
        <v>9026779315.2600002</v>
      </c>
      <c r="E14" s="269">
        <v>1134959872.48</v>
      </c>
      <c r="F14" s="269">
        <v>2111038021.77</v>
      </c>
      <c r="G14" s="269">
        <v>181190793.94</v>
      </c>
      <c r="H14" s="269">
        <v>39628253.560000002</v>
      </c>
      <c r="I14" s="250">
        <v>73065984480.770004</v>
      </c>
      <c r="J14" s="236"/>
      <c r="L14" s="301"/>
      <c r="N14" s="260"/>
      <c r="O14" s="260"/>
      <c r="P14" s="260"/>
      <c r="Q14" s="260"/>
      <c r="R14" s="260"/>
      <c r="S14" s="260"/>
      <c r="T14" s="260"/>
    </row>
    <row r="15" spans="1:20" ht="14.25" customHeight="1">
      <c r="A15" s="290">
        <v>2</v>
      </c>
      <c r="B15" s="269">
        <v>21418085697.73</v>
      </c>
      <c r="C15" s="269">
        <v>1310906547.79</v>
      </c>
      <c r="D15" s="269">
        <v>4998636298.1800003</v>
      </c>
      <c r="E15" s="269">
        <v>902483432.01999998</v>
      </c>
      <c r="F15" s="269">
        <v>360035245.39999998</v>
      </c>
      <c r="G15" s="269">
        <v>1192518197.01</v>
      </c>
      <c r="H15" s="269">
        <v>31450908.18</v>
      </c>
      <c r="I15" s="250">
        <v>7440928168.29</v>
      </c>
      <c r="J15" s="236"/>
      <c r="L15" s="301"/>
      <c r="N15" s="260"/>
      <c r="O15" s="260"/>
      <c r="P15" s="260"/>
      <c r="Q15" s="260"/>
      <c r="R15" s="260"/>
      <c r="S15" s="260"/>
      <c r="T15" s="260"/>
    </row>
    <row r="16" spans="1:20" ht="14.25" customHeight="1">
      <c r="A16" s="290">
        <v>3</v>
      </c>
      <c r="B16" s="269">
        <v>2760566276.75</v>
      </c>
      <c r="C16" s="269">
        <v>63792904.659999996</v>
      </c>
      <c r="D16" s="269">
        <v>76530272.359999999</v>
      </c>
      <c r="E16" s="269">
        <v>0</v>
      </c>
      <c r="F16" s="269">
        <v>0</v>
      </c>
      <c r="G16" s="269">
        <v>2127867290.2</v>
      </c>
      <c r="H16" s="269">
        <v>0</v>
      </c>
      <c r="I16" s="250">
        <v>440055448.86000001</v>
      </c>
      <c r="J16" s="236"/>
      <c r="L16" s="301"/>
      <c r="N16" s="260"/>
      <c r="O16" s="260"/>
      <c r="P16" s="260"/>
      <c r="Q16" s="260"/>
      <c r="R16" s="260"/>
      <c r="S16" s="260"/>
      <c r="T16" s="260"/>
    </row>
    <row r="17" spans="1:20" ht="14.25" customHeight="1">
      <c r="A17" s="290">
        <v>4</v>
      </c>
      <c r="B17" s="269">
        <v>2149685367.5799999</v>
      </c>
      <c r="C17" s="269">
        <v>0</v>
      </c>
      <c r="D17" s="269">
        <v>0</v>
      </c>
      <c r="E17" s="269">
        <v>0</v>
      </c>
      <c r="F17" s="269">
        <v>0</v>
      </c>
      <c r="G17" s="269">
        <v>1684398692.6900001</v>
      </c>
      <c r="H17" s="269">
        <v>21705368.09</v>
      </c>
      <c r="I17" s="250">
        <v>319583619.56</v>
      </c>
      <c r="J17" s="236"/>
      <c r="L17" s="301"/>
      <c r="N17" s="260"/>
      <c r="O17" s="260"/>
      <c r="P17" s="260"/>
      <c r="Q17" s="260"/>
      <c r="R17" s="260"/>
      <c r="S17" s="260"/>
      <c r="T17" s="260"/>
    </row>
    <row r="18" spans="1:20" ht="14.25" customHeight="1">
      <c r="A18" s="290">
        <v>5</v>
      </c>
      <c r="B18" s="269">
        <v>14090341494.35</v>
      </c>
      <c r="C18" s="269">
        <v>0</v>
      </c>
      <c r="D18" s="269">
        <v>0</v>
      </c>
      <c r="E18" s="269">
        <v>0</v>
      </c>
      <c r="F18" s="269">
        <v>0</v>
      </c>
      <c r="G18" s="269">
        <v>8978081441.8199997</v>
      </c>
      <c r="H18" s="269">
        <v>1194067613.52</v>
      </c>
      <c r="I18" s="250">
        <v>970053022.13</v>
      </c>
      <c r="J18" s="236"/>
      <c r="L18" s="301"/>
      <c r="N18" s="260"/>
      <c r="O18" s="260"/>
      <c r="P18" s="260"/>
      <c r="Q18" s="260"/>
      <c r="R18" s="260"/>
      <c r="S18" s="260"/>
      <c r="T18" s="260"/>
    </row>
    <row r="19" spans="1:20" ht="14.25" customHeight="1">
      <c r="A19" s="238"/>
      <c r="B19" s="291">
        <f>SUM(B14:B18)</f>
        <v>306127725403.27997</v>
      </c>
      <c r="C19" s="251"/>
      <c r="D19" s="251"/>
      <c r="E19" s="251"/>
      <c r="F19" s="251"/>
      <c r="G19" s="251"/>
      <c r="H19" s="251"/>
      <c r="I19" s="236"/>
      <c r="J19" s="236">
        <f>SUM(J14:J18)</f>
        <v>0</v>
      </c>
      <c r="L19" s="301"/>
      <c r="M19" s="301"/>
    </row>
    <row r="20" spans="1:20" ht="14.25" customHeight="1">
      <c r="A20" s="230"/>
      <c r="B20" s="230"/>
      <c r="C20" s="230"/>
      <c r="L20" s="301"/>
      <c r="M20" s="301"/>
    </row>
    <row r="21" spans="1:20" ht="14.25" customHeight="1">
      <c r="A21" s="355" t="s">
        <v>14</v>
      </c>
      <c r="B21" s="356" t="s">
        <v>3783</v>
      </c>
      <c r="C21" s="357" t="s">
        <v>3784</v>
      </c>
      <c r="D21" s="365"/>
      <c r="E21" s="365"/>
      <c r="F21" s="365"/>
      <c r="G21" s="365"/>
      <c r="H21" s="365"/>
      <c r="I21" s="366"/>
      <c r="J21" s="354" t="s">
        <v>15</v>
      </c>
      <c r="L21" s="301"/>
      <c r="M21" s="301"/>
    </row>
    <row r="22" spans="1:20" ht="14.25" customHeight="1">
      <c r="A22" s="363"/>
      <c r="B22" s="368"/>
      <c r="C22" s="235">
        <v>1</v>
      </c>
      <c r="D22" s="235">
        <v>2</v>
      </c>
      <c r="E22" s="235">
        <v>3</v>
      </c>
      <c r="F22" s="235">
        <v>4</v>
      </c>
      <c r="G22" s="235">
        <v>5</v>
      </c>
      <c r="H22" s="235" t="s">
        <v>16</v>
      </c>
      <c r="I22" s="235" t="s">
        <v>17</v>
      </c>
      <c r="J22" s="367"/>
      <c r="L22" s="301"/>
      <c r="M22" s="301"/>
    </row>
    <row r="23" spans="1:20" ht="14.25" customHeight="1">
      <c r="A23" s="235">
        <v>1</v>
      </c>
      <c r="B23" s="236">
        <f t="shared" ref="B23:B27" si="0">B14</f>
        <v>265709046566.87</v>
      </c>
      <c r="C23" s="240">
        <f t="shared" ref="C23:I23" si="1">C14/$B$14</f>
        <v>0.51074025006350998</v>
      </c>
      <c r="D23" s="240">
        <f>D14/$B$14</f>
        <v>3.397241995292119E-2</v>
      </c>
      <c r="E23" s="240">
        <f t="shared" si="1"/>
        <v>4.2714385796961147E-3</v>
      </c>
      <c r="F23" s="240">
        <f t="shared" si="1"/>
        <v>7.9449234004109193E-3</v>
      </c>
      <c r="G23" s="240">
        <f t="shared" si="1"/>
        <v>6.8191428286353201E-4</v>
      </c>
      <c r="H23" s="240">
        <f t="shared" si="1"/>
        <v>1.4914152932322879E-4</v>
      </c>
      <c r="I23" s="240">
        <f t="shared" si="1"/>
        <v>0.27498493342559854</v>
      </c>
      <c r="J23" s="241">
        <f>H23+(G23*J27)+(F23*J26)+(E23*J25)+(D23*J24)</f>
        <v>1.0133529473620074E-2</v>
      </c>
      <c r="L23" s="301"/>
      <c r="M23" s="301"/>
    </row>
    <row r="24" spans="1:20" ht="14.25" customHeight="1">
      <c r="A24" s="235">
        <v>2</v>
      </c>
      <c r="B24" s="236">
        <f t="shared" si="0"/>
        <v>21418085697.73</v>
      </c>
      <c r="C24" s="240">
        <f t="shared" ref="C24:I24" si="2">C15/$B$15</f>
        <v>6.1205588878978888E-2</v>
      </c>
      <c r="D24" s="240">
        <f t="shared" si="2"/>
        <v>0.23338389661545625</v>
      </c>
      <c r="E24" s="240">
        <f t="shared" si="2"/>
        <v>4.2136512326853275E-2</v>
      </c>
      <c r="F24" s="240">
        <f t="shared" si="2"/>
        <v>1.6809870428250197E-2</v>
      </c>
      <c r="G24" s="240">
        <f t="shared" si="2"/>
        <v>5.567809438433563E-2</v>
      </c>
      <c r="H24" s="240">
        <f t="shared" si="2"/>
        <v>1.4684276001068262E-3</v>
      </c>
      <c r="I24" s="240">
        <f t="shared" si="2"/>
        <v>0.34741331570442957</v>
      </c>
      <c r="J24" s="241">
        <f>H24+(G24*J27)+(F24*J26)+(E24*J25)</f>
        <v>7.4789758113193508E-2</v>
      </c>
      <c r="L24" s="301"/>
    </row>
    <row r="25" spans="1:20" ht="14.25" customHeight="1">
      <c r="A25" s="235">
        <v>3</v>
      </c>
      <c r="B25" s="236">
        <f t="shared" si="0"/>
        <v>2760566276.75</v>
      </c>
      <c r="C25" s="240">
        <f t="shared" ref="C25:I25" si="3">C16/$B$25</f>
        <v>2.3108629992793742E-2</v>
      </c>
      <c r="D25" s="240">
        <f t="shared" si="3"/>
        <v>2.772267161435395E-2</v>
      </c>
      <c r="E25" s="240">
        <f t="shared" si="3"/>
        <v>0</v>
      </c>
      <c r="F25" s="240">
        <f t="shared" si="3"/>
        <v>0</v>
      </c>
      <c r="G25" s="240">
        <f t="shared" si="3"/>
        <v>0.77080826065336383</v>
      </c>
      <c r="H25" s="240">
        <f t="shared" si="3"/>
        <v>0</v>
      </c>
      <c r="I25" s="240">
        <f t="shared" si="3"/>
        <v>0.15940767391322153</v>
      </c>
      <c r="J25" s="241">
        <f>H25+(G25*J27)+(F25*J26)</f>
        <v>0.55646461965435035</v>
      </c>
      <c r="L25" s="301"/>
    </row>
    <row r="26" spans="1:20" ht="14.25" customHeight="1">
      <c r="A26" s="235">
        <v>4</v>
      </c>
      <c r="B26" s="236">
        <f t="shared" si="0"/>
        <v>2149685367.5799999</v>
      </c>
      <c r="C26" s="240">
        <f t="shared" ref="C26:I26" si="4">C17/$B$17</f>
        <v>0</v>
      </c>
      <c r="D26" s="240">
        <f t="shared" si="4"/>
        <v>0</v>
      </c>
      <c r="E26" s="240">
        <f t="shared" si="4"/>
        <v>0</v>
      </c>
      <c r="F26" s="240">
        <f t="shared" si="4"/>
        <v>0</v>
      </c>
      <c r="G26" s="240">
        <f t="shared" si="4"/>
        <v>0.78355591850457884</v>
      </c>
      <c r="H26" s="240">
        <f t="shared" si="4"/>
        <v>1.009699764316428E-2</v>
      </c>
      <c r="I26" s="240">
        <f t="shared" si="4"/>
        <v>0.14866529975955042</v>
      </c>
      <c r="J26" s="241">
        <f>H26+(G26*J27)</f>
        <v>0.57576445143897459</v>
      </c>
      <c r="L26" s="301"/>
    </row>
    <row r="27" spans="1:20" ht="14.25" customHeight="1">
      <c r="A27" s="235">
        <v>5</v>
      </c>
      <c r="B27" s="236">
        <f t="shared" si="0"/>
        <v>14090341494.35</v>
      </c>
      <c r="C27" s="240">
        <f t="shared" ref="C27:I27" si="5">C18/$B$18</f>
        <v>0</v>
      </c>
      <c r="D27" s="240">
        <f t="shared" si="5"/>
        <v>0</v>
      </c>
      <c r="E27" s="240">
        <f t="shared" si="5"/>
        <v>0</v>
      </c>
      <c r="F27" s="240">
        <f t="shared" si="5"/>
        <v>0</v>
      </c>
      <c r="G27" s="240">
        <f t="shared" si="5"/>
        <v>0.63717983310908866</v>
      </c>
      <c r="H27" s="240">
        <f t="shared" si="5"/>
        <v>8.4743695814526704E-2</v>
      </c>
      <c r="I27" s="240">
        <f t="shared" si="5"/>
        <v>6.8845245696775734E-2</v>
      </c>
      <c r="J27" s="241">
        <f>H27+G27</f>
        <v>0.72192352892361533</v>
      </c>
    </row>
    <row r="28" spans="1:20" ht="14.25" customHeight="1">
      <c r="A28" s="238"/>
      <c r="B28" s="239">
        <f>SUM(B23:B27)</f>
        <v>306127725403.27997</v>
      </c>
      <c r="C28" s="236"/>
      <c r="D28" s="236"/>
      <c r="E28" s="236"/>
      <c r="F28" s="236"/>
      <c r="G28" s="236"/>
      <c r="H28" s="236"/>
      <c r="I28" s="236"/>
      <c r="J28" s="237"/>
      <c r="L28" s="301"/>
    </row>
    <row r="29" spans="1:20" ht="14.25" customHeight="1">
      <c r="A29" s="230"/>
      <c r="B29" s="230"/>
      <c r="C29" s="230"/>
      <c r="L29" s="301"/>
      <c r="P29" s="242"/>
    </row>
    <row r="30" spans="1:20" ht="14.25" customHeight="1">
      <c r="A30" s="234" t="s">
        <v>21</v>
      </c>
      <c r="B30" s="230"/>
      <c r="C30" s="230"/>
      <c r="L30" s="301"/>
      <c r="P30" s="242"/>
    </row>
    <row r="31" spans="1:20" ht="14.25" customHeight="1">
      <c r="A31" s="355" t="s">
        <v>14</v>
      </c>
      <c r="B31" s="356" t="s">
        <v>3785</v>
      </c>
      <c r="C31" s="357" t="s">
        <v>3786</v>
      </c>
      <c r="D31" s="365"/>
      <c r="E31" s="365"/>
      <c r="F31" s="365"/>
      <c r="G31" s="365"/>
      <c r="H31" s="365"/>
      <c r="I31" s="366"/>
      <c r="J31" s="354" t="s">
        <v>15</v>
      </c>
      <c r="L31" s="301"/>
    </row>
    <row r="32" spans="1:20" ht="14.25" customHeight="1">
      <c r="A32" s="363"/>
      <c r="B32" s="364"/>
      <c r="C32" s="280">
        <v>1</v>
      </c>
      <c r="D32" s="280">
        <v>2</v>
      </c>
      <c r="E32" s="280">
        <v>3</v>
      </c>
      <c r="F32" s="280">
        <v>4</v>
      </c>
      <c r="G32" s="280">
        <v>5</v>
      </c>
      <c r="H32" s="280" t="s">
        <v>16</v>
      </c>
      <c r="I32" s="280" t="s">
        <v>17</v>
      </c>
      <c r="J32" s="367"/>
      <c r="L32" s="301"/>
    </row>
    <row r="33" spans="1:20" ht="14.25" customHeight="1">
      <c r="A33" s="290">
        <v>1</v>
      </c>
      <c r="B33" s="269">
        <v>273075952183.23999</v>
      </c>
      <c r="C33" s="269">
        <v>143869172428.67999</v>
      </c>
      <c r="D33" s="269">
        <v>7794461772.2399998</v>
      </c>
      <c r="E33" s="269">
        <v>2727123344.4699998</v>
      </c>
      <c r="F33" s="269">
        <v>2928418272.0900002</v>
      </c>
      <c r="G33" s="269">
        <v>18413872.850000001</v>
      </c>
      <c r="H33" s="269">
        <v>0</v>
      </c>
      <c r="I33" s="269">
        <v>69240978871.169998</v>
      </c>
      <c r="J33" s="292"/>
      <c r="L33" s="301"/>
      <c r="M33" s="301"/>
      <c r="N33" s="301"/>
      <c r="O33" s="301"/>
      <c r="P33" s="301"/>
      <c r="Q33" s="301"/>
      <c r="R33" s="301"/>
      <c r="S33" s="301"/>
      <c r="T33" s="301"/>
    </row>
    <row r="34" spans="1:20" ht="14.25" customHeight="1">
      <c r="A34" s="290">
        <v>2</v>
      </c>
      <c r="B34" s="269">
        <v>17932623545.57</v>
      </c>
      <c r="C34" s="269">
        <v>741799919.42999995</v>
      </c>
      <c r="D34" s="269">
        <v>4175390519.1300001</v>
      </c>
      <c r="E34" s="269">
        <v>745817818.89999998</v>
      </c>
      <c r="F34" s="269">
        <v>886775937.99000001</v>
      </c>
      <c r="G34" s="269">
        <v>580667974.48000002</v>
      </c>
      <c r="H34" s="269">
        <v>71079161.739999995</v>
      </c>
      <c r="I34" s="269">
        <v>6457572674.7600002</v>
      </c>
      <c r="J34" s="292"/>
      <c r="M34" s="301"/>
      <c r="N34" s="301"/>
      <c r="O34" s="301"/>
      <c r="P34" s="301"/>
      <c r="Q34" s="301"/>
      <c r="R34" s="301"/>
      <c r="S34" s="301"/>
      <c r="T34" s="301"/>
    </row>
    <row r="35" spans="1:20" ht="14.25" customHeight="1">
      <c r="A35" s="290">
        <v>3</v>
      </c>
      <c r="B35" s="269">
        <v>2607251869.1500001</v>
      </c>
      <c r="C35" s="269">
        <v>243502370.21000001</v>
      </c>
      <c r="D35" s="269">
        <v>0</v>
      </c>
      <c r="E35" s="269">
        <v>0</v>
      </c>
      <c r="F35" s="269">
        <v>0</v>
      </c>
      <c r="G35" s="269">
        <v>1199967303.5999999</v>
      </c>
      <c r="H35" s="269">
        <v>0</v>
      </c>
      <c r="I35" s="269">
        <v>1084567838.95</v>
      </c>
      <c r="J35" s="292"/>
      <c r="M35" s="301"/>
      <c r="N35" s="301"/>
      <c r="O35" s="301"/>
      <c r="P35" s="301"/>
      <c r="Q35" s="301"/>
      <c r="R35" s="301"/>
      <c r="S35" s="301"/>
      <c r="T35" s="301"/>
    </row>
    <row r="36" spans="1:20" ht="14.25" customHeight="1">
      <c r="A36" s="290">
        <v>4</v>
      </c>
      <c r="B36" s="269">
        <v>3339876681.0500002</v>
      </c>
      <c r="C36" s="269">
        <v>0</v>
      </c>
      <c r="D36" s="269">
        <v>16635159.99</v>
      </c>
      <c r="E36" s="269">
        <v>0</v>
      </c>
      <c r="F36" s="269">
        <v>0</v>
      </c>
      <c r="G36" s="269">
        <v>2622721084.6900001</v>
      </c>
      <c r="H36" s="269">
        <v>8731582.0700000003</v>
      </c>
      <c r="I36" s="269">
        <v>560219935.47000003</v>
      </c>
      <c r="J36" s="292"/>
      <c r="M36" s="301"/>
      <c r="N36" s="301"/>
      <c r="O36" s="301"/>
      <c r="P36" s="301"/>
      <c r="Q36" s="301"/>
      <c r="R36" s="301"/>
      <c r="S36" s="301"/>
      <c r="T36" s="301"/>
    </row>
    <row r="37" spans="1:20" ht="14.25" customHeight="1">
      <c r="A37" s="290">
        <v>5</v>
      </c>
      <c r="B37" s="269">
        <v>14225448143.280001</v>
      </c>
      <c r="C37" s="269">
        <v>0</v>
      </c>
      <c r="D37" s="269">
        <v>0</v>
      </c>
      <c r="E37" s="269">
        <v>0</v>
      </c>
      <c r="F37" s="269">
        <v>0</v>
      </c>
      <c r="G37" s="269">
        <v>9384201187.7000008</v>
      </c>
      <c r="H37" s="269">
        <v>1225991819.01</v>
      </c>
      <c r="I37" s="269">
        <v>1022950125.66</v>
      </c>
      <c r="J37" s="292"/>
      <c r="M37" s="301"/>
      <c r="N37" s="301"/>
      <c r="O37" s="301"/>
      <c r="P37" s="301"/>
      <c r="Q37" s="301"/>
      <c r="R37" s="301"/>
      <c r="S37" s="301"/>
      <c r="T37" s="301"/>
    </row>
    <row r="38" spans="1:20" ht="14.25" customHeight="1">
      <c r="A38" s="238"/>
      <c r="B38" s="291">
        <f>SUM(B33:B37)</f>
        <v>311181152422.29004</v>
      </c>
      <c r="C38" s="251"/>
      <c r="D38" s="251"/>
      <c r="E38" s="251"/>
      <c r="F38" s="251"/>
      <c r="G38" s="251"/>
      <c r="H38" s="251"/>
      <c r="I38" s="251"/>
      <c r="J38" s="236">
        <f>SUM(J33:J37)</f>
        <v>0</v>
      </c>
    </row>
    <row r="39" spans="1:20" ht="14.25" customHeight="1">
      <c r="A39" s="230"/>
      <c r="B39" s="230"/>
      <c r="C39" s="230"/>
      <c r="R39"/>
    </row>
    <row r="40" spans="1:20" ht="14.25" customHeight="1">
      <c r="A40" s="355" t="s">
        <v>14</v>
      </c>
      <c r="B40" s="356" t="s">
        <v>3785</v>
      </c>
      <c r="C40" s="357" t="s">
        <v>3786</v>
      </c>
      <c r="D40" s="365"/>
      <c r="E40" s="365"/>
      <c r="F40" s="365"/>
      <c r="G40" s="365"/>
      <c r="H40" s="365"/>
      <c r="I40" s="366"/>
      <c r="J40" s="354" t="s">
        <v>15</v>
      </c>
      <c r="R40"/>
    </row>
    <row r="41" spans="1:20" ht="14.25" customHeight="1">
      <c r="A41" s="363"/>
      <c r="B41" s="368"/>
      <c r="C41" s="235">
        <v>1</v>
      </c>
      <c r="D41" s="235">
        <v>2</v>
      </c>
      <c r="E41" s="235">
        <v>3</v>
      </c>
      <c r="F41" s="235">
        <v>4</v>
      </c>
      <c r="G41" s="235">
        <v>5</v>
      </c>
      <c r="H41" s="235" t="s">
        <v>16</v>
      </c>
      <c r="I41" s="235" t="s">
        <v>17</v>
      </c>
      <c r="J41" s="367"/>
      <c r="R41"/>
    </row>
    <row r="42" spans="1:20" ht="14.25" customHeight="1">
      <c r="A42" s="235">
        <v>1</v>
      </c>
      <c r="B42" s="236">
        <f t="shared" ref="B42:B46" si="6">B33</f>
        <v>273075952183.23999</v>
      </c>
      <c r="C42" s="244">
        <f t="shared" ref="C42:I42" si="7">C33/$B$33</f>
        <v>0.52684672992421022</v>
      </c>
      <c r="D42" s="244">
        <f t="shared" si="7"/>
        <v>2.8543200929716961E-2</v>
      </c>
      <c r="E42" s="244">
        <f t="shared" si="7"/>
        <v>9.9866843735842391E-3</v>
      </c>
      <c r="F42" s="244">
        <f t="shared" si="7"/>
        <v>1.072382334906212E-2</v>
      </c>
      <c r="G42" s="244">
        <f t="shared" si="7"/>
        <v>6.7431323420393628E-5</v>
      </c>
      <c r="H42" s="244">
        <f t="shared" si="7"/>
        <v>0</v>
      </c>
      <c r="I42" s="244">
        <f t="shared" si="7"/>
        <v>0.25355941567753931</v>
      </c>
      <c r="J42" s="245">
        <f>H42+(G42*J46)+(F42*J45)+(E42*J44)+(D42*J43)</f>
        <v>1.182791703438632E-2</v>
      </c>
      <c r="R42"/>
    </row>
    <row r="43" spans="1:20" ht="14.25" customHeight="1">
      <c r="A43" s="235">
        <v>2</v>
      </c>
      <c r="B43" s="236">
        <f t="shared" si="6"/>
        <v>17932623545.57</v>
      </c>
      <c r="C43" s="244">
        <f t="shared" ref="C43:I43" si="8">C34/$B$34</f>
        <v>4.1365945007709209E-2</v>
      </c>
      <c r="D43" s="244">
        <f t="shared" si="8"/>
        <v>0.2328376831487923</v>
      </c>
      <c r="E43" s="244">
        <f t="shared" si="8"/>
        <v>4.1590000314496299E-2</v>
      </c>
      <c r="F43" s="244">
        <f t="shared" si="8"/>
        <v>4.9450429589208963E-2</v>
      </c>
      <c r="G43" s="244">
        <f t="shared" si="8"/>
        <v>3.2380536679667588E-2</v>
      </c>
      <c r="H43" s="244">
        <f t="shared" si="8"/>
        <v>3.9636789095234808E-3</v>
      </c>
      <c r="I43" s="244">
        <f t="shared" si="8"/>
        <v>0.36010194818121033</v>
      </c>
      <c r="J43" s="245">
        <f>H43+(G43*J46)+(F43*J45)+(E43*J44)</f>
        <v>7.1484534786680015E-2</v>
      </c>
      <c r="R43"/>
    </row>
    <row r="44" spans="1:20" ht="14.25" customHeight="1">
      <c r="A44" s="235">
        <v>3</v>
      </c>
      <c r="B44" s="236">
        <f t="shared" si="6"/>
        <v>2607251869.1500001</v>
      </c>
      <c r="C44" s="244">
        <f t="shared" ref="C44:I44" si="9">C35/$B$35</f>
        <v>9.3394264317618506E-2</v>
      </c>
      <c r="D44" s="244">
        <f t="shared" si="9"/>
        <v>0</v>
      </c>
      <c r="E44" s="244">
        <f t="shared" si="9"/>
        <v>0</v>
      </c>
      <c r="F44" s="244">
        <f t="shared" si="9"/>
        <v>0</v>
      </c>
      <c r="G44" s="244">
        <f t="shared" si="9"/>
        <v>0.46024218749192258</v>
      </c>
      <c r="H44" s="244">
        <f t="shared" si="9"/>
        <v>0</v>
      </c>
      <c r="I44" s="244">
        <f t="shared" si="9"/>
        <v>0.4159812298086813</v>
      </c>
      <c r="J44" s="245">
        <f>H44+(G44*J46)+(F44*J45)</f>
        <v>0.34327624619871999</v>
      </c>
    </row>
    <row r="45" spans="1:20" ht="14.25" customHeight="1">
      <c r="A45" s="235">
        <v>4</v>
      </c>
      <c r="B45" s="236">
        <f t="shared" si="6"/>
        <v>3339876681.0500002</v>
      </c>
      <c r="C45" s="244">
        <f t="shared" ref="C45:I45" si="10">C36/$B$36</f>
        <v>0</v>
      </c>
      <c r="D45" s="244">
        <f t="shared" si="10"/>
        <v>4.9807707225795507E-3</v>
      </c>
      <c r="E45" s="244">
        <f t="shared" si="10"/>
        <v>0</v>
      </c>
      <c r="F45" s="244">
        <f t="shared" si="10"/>
        <v>0</v>
      </c>
      <c r="G45" s="244">
        <f t="shared" si="10"/>
        <v>0.78527482753209354</v>
      </c>
      <c r="H45" s="244">
        <f t="shared" si="10"/>
        <v>2.6143426550871754E-3</v>
      </c>
      <c r="I45" s="244">
        <f t="shared" si="10"/>
        <v>0.16773671275008767</v>
      </c>
      <c r="J45" s="245">
        <f>H45+(G45*J46)</f>
        <v>0.5883194395706004</v>
      </c>
      <c r="M45" s="301"/>
    </row>
    <row r="46" spans="1:20" ht="14.25" customHeight="1">
      <c r="A46" s="235">
        <v>5</v>
      </c>
      <c r="B46" s="236">
        <f t="shared" si="6"/>
        <v>14225448143.280001</v>
      </c>
      <c r="C46" s="244">
        <f t="shared" ref="C46:I46" si="11">C37/$B$37</f>
        <v>0</v>
      </c>
      <c r="D46" s="244">
        <f t="shared" si="11"/>
        <v>0</v>
      </c>
      <c r="E46" s="244">
        <f t="shared" si="11"/>
        <v>0</v>
      </c>
      <c r="F46" s="244">
        <f t="shared" si="11"/>
        <v>0</v>
      </c>
      <c r="G46" s="244">
        <f t="shared" si="11"/>
        <v>0.65967701637104692</v>
      </c>
      <c r="H46" s="244">
        <f t="shared" si="11"/>
        <v>8.6183001523867611E-2</v>
      </c>
      <c r="I46" s="244">
        <f t="shared" si="11"/>
        <v>7.1909869928648562E-2</v>
      </c>
      <c r="J46" s="245">
        <f>H46+G46</f>
        <v>0.74586001789491452</v>
      </c>
      <c r="M46" s="301"/>
    </row>
    <row r="47" spans="1:20" ht="14.25" customHeight="1">
      <c r="A47" s="238"/>
      <c r="B47" s="239">
        <f>SUM(B42:B46)</f>
        <v>311181152422.29004</v>
      </c>
      <c r="C47" s="236"/>
      <c r="D47" s="236"/>
      <c r="E47" s="236"/>
      <c r="F47" s="236"/>
      <c r="G47" s="236"/>
      <c r="H47" s="236"/>
      <c r="I47" s="236"/>
      <c r="J47" s="237"/>
      <c r="M47" s="301"/>
    </row>
    <row r="48" spans="1:20" ht="14.25" customHeight="1">
      <c r="A48" s="230"/>
      <c r="B48" s="230"/>
      <c r="C48" s="230"/>
      <c r="M48" s="301"/>
    </row>
    <row r="49" spans="1:19" ht="14.25" customHeight="1">
      <c r="A49" s="234" t="s">
        <v>22</v>
      </c>
      <c r="B49" s="230"/>
      <c r="C49" s="230"/>
      <c r="M49" s="301"/>
    </row>
    <row r="50" spans="1:19" ht="14.25" customHeight="1">
      <c r="A50" s="348" t="s">
        <v>14</v>
      </c>
      <c r="B50" s="350" t="s">
        <v>3787</v>
      </c>
      <c r="C50" s="351" t="s">
        <v>3788</v>
      </c>
      <c r="D50" s="371"/>
      <c r="E50" s="371"/>
      <c r="F50" s="371"/>
      <c r="G50" s="371"/>
      <c r="H50" s="371"/>
      <c r="I50" s="372"/>
      <c r="J50" s="354" t="s">
        <v>15</v>
      </c>
    </row>
    <row r="51" spans="1:19" ht="14.25" customHeight="1">
      <c r="A51" s="369"/>
      <c r="B51" s="370"/>
      <c r="C51" s="280">
        <v>1</v>
      </c>
      <c r="D51" s="280">
        <v>2</v>
      </c>
      <c r="E51" s="280">
        <v>3</v>
      </c>
      <c r="F51" s="280">
        <v>4</v>
      </c>
      <c r="G51" s="280">
        <v>5</v>
      </c>
      <c r="H51" s="280" t="s">
        <v>16</v>
      </c>
      <c r="I51" s="280" t="s">
        <v>17</v>
      </c>
      <c r="J51" s="367"/>
    </row>
    <row r="52" spans="1:19" ht="14.25" customHeight="1">
      <c r="A52" s="290">
        <v>1</v>
      </c>
      <c r="B52" s="269">
        <v>262259883955.14999</v>
      </c>
      <c r="C52" s="269">
        <v>137013698442.64999</v>
      </c>
      <c r="D52" s="269">
        <v>10549090087.379999</v>
      </c>
      <c r="E52" s="269">
        <v>569635438.86000001</v>
      </c>
      <c r="F52" s="269">
        <v>203483613.78999999</v>
      </c>
      <c r="G52" s="269">
        <v>16726118.57</v>
      </c>
      <c r="H52" s="269">
        <v>0</v>
      </c>
      <c r="I52" s="269">
        <v>73771329295.210007</v>
      </c>
      <c r="J52" s="293"/>
      <c r="L52" s="301"/>
      <c r="M52" s="301"/>
      <c r="N52" s="301"/>
      <c r="O52" s="301"/>
      <c r="P52" s="301"/>
      <c r="Q52" s="301"/>
      <c r="R52" s="301"/>
      <c r="S52" s="301"/>
    </row>
    <row r="53" spans="1:19" ht="14.25" customHeight="1">
      <c r="A53" s="290">
        <v>2</v>
      </c>
      <c r="B53" s="269">
        <v>22321181283.650002</v>
      </c>
      <c r="C53" s="269">
        <v>883954085.63</v>
      </c>
      <c r="D53" s="269">
        <v>3920640918.1100001</v>
      </c>
      <c r="E53" s="269">
        <v>2276209472.27</v>
      </c>
      <c r="F53" s="269">
        <v>1025434351.45</v>
      </c>
      <c r="G53" s="269">
        <v>2903525001.6100001</v>
      </c>
      <c r="H53" s="269">
        <v>39628253.560000002</v>
      </c>
      <c r="I53" s="269">
        <v>6162434955.3900003</v>
      </c>
      <c r="J53" s="293"/>
      <c r="L53" s="301"/>
      <c r="M53" s="301"/>
      <c r="N53" s="301"/>
      <c r="O53" s="301"/>
      <c r="P53" s="301"/>
      <c r="Q53" s="301"/>
      <c r="R53" s="301"/>
      <c r="S53" s="301"/>
    </row>
    <row r="54" spans="1:19" ht="14.25" customHeight="1">
      <c r="A54" s="290">
        <v>3</v>
      </c>
      <c r="B54" s="269">
        <v>1287243118.8900001</v>
      </c>
      <c r="C54" s="269">
        <v>214448318.33000001</v>
      </c>
      <c r="D54" s="269">
        <v>0</v>
      </c>
      <c r="E54" s="269">
        <v>0</v>
      </c>
      <c r="F54" s="269">
        <v>0</v>
      </c>
      <c r="G54" s="269">
        <v>484671250.05000001</v>
      </c>
      <c r="H54" s="269">
        <v>0</v>
      </c>
      <c r="I54" s="269">
        <v>433773753.91000003</v>
      </c>
      <c r="J54" s="293"/>
      <c r="L54" s="301"/>
      <c r="M54" s="301"/>
      <c r="N54" s="301"/>
      <c r="O54" s="301"/>
      <c r="P54" s="301"/>
      <c r="Q54" s="301"/>
      <c r="R54" s="301"/>
      <c r="S54" s="301"/>
    </row>
    <row r="55" spans="1:19" ht="14.25" customHeight="1">
      <c r="A55" s="290">
        <v>4</v>
      </c>
      <c r="B55" s="269">
        <v>2123115919.21</v>
      </c>
      <c r="C55" s="269">
        <v>0</v>
      </c>
      <c r="D55" s="269">
        <v>0</v>
      </c>
      <c r="E55" s="269">
        <v>0</v>
      </c>
      <c r="F55" s="269">
        <v>0</v>
      </c>
      <c r="G55" s="269">
        <v>1351253447.6300001</v>
      </c>
      <c r="H55" s="269">
        <v>58675357.609999999</v>
      </c>
      <c r="I55" s="269">
        <v>677080630.97000003</v>
      </c>
      <c r="J55" s="293"/>
      <c r="L55" s="301"/>
      <c r="M55" s="301"/>
      <c r="N55" s="301"/>
      <c r="O55" s="301"/>
      <c r="P55" s="301"/>
      <c r="Q55" s="301"/>
      <c r="R55" s="301"/>
      <c r="S55" s="301"/>
    </row>
    <row r="56" spans="1:19" ht="14.25" customHeight="1">
      <c r="A56" s="290">
        <v>5</v>
      </c>
      <c r="B56" s="269">
        <v>14176490790.799999</v>
      </c>
      <c r="C56" s="269">
        <v>0</v>
      </c>
      <c r="D56" s="269">
        <v>0</v>
      </c>
      <c r="E56" s="269">
        <v>0</v>
      </c>
      <c r="F56" s="269">
        <v>0</v>
      </c>
      <c r="G56" s="269">
        <v>11538396199.120001</v>
      </c>
      <c r="H56" s="269">
        <v>1234723401.0799999</v>
      </c>
      <c r="I56" s="269">
        <v>876300587.28999996</v>
      </c>
      <c r="J56" s="293"/>
      <c r="L56" s="301"/>
      <c r="M56" s="301"/>
      <c r="N56" s="301"/>
      <c r="O56" s="301"/>
      <c r="P56" s="301"/>
      <c r="Q56" s="301"/>
      <c r="R56" s="301"/>
      <c r="S56" s="301"/>
    </row>
    <row r="57" spans="1:19" ht="14.25" customHeight="1">
      <c r="A57" s="238"/>
      <c r="B57" s="291">
        <f>SUM(B52:B56)</f>
        <v>302167915067.70001</v>
      </c>
      <c r="C57" s="251"/>
      <c r="D57" s="251"/>
      <c r="E57" s="251"/>
      <c r="F57" s="251"/>
      <c r="G57" s="251"/>
      <c r="H57" s="251"/>
      <c r="I57" s="251"/>
      <c r="J57" s="236">
        <f>SUM(J52:J56)</f>
        <v>0</v>
      </c>
      <c r="M57" s="301"/>
    </row>
    <row r="58" spans="1:19" ht="14.25" customHeight="1">
      <c r="A58" s="230"/>
      <c r="B58" s="230"/>
      <c r="C58" s="230"/>
      <c r="R58"/>
    </row>
    <row r="59" spans="1:19" ht="14.25" customHeight="1">
      <c r="A59" s="348" t="s">
        <v>14</v>
      </c>
      <c r="B59" s="350" t="s">
        <v>3787</v>
      </c>
      <c r="C59" s="351" t="s">
        <v>3788</v>
      </c>
      <c r="D59" s="371"/>
      <c r="E59" s="371"/>
      <c r="F59" s="371"/>
      <c r="G59" s="371"/>
      <c r="H59" s="371"/>
      <c r="I59" s="372"/>
      <c r="J59" s="354" t="s">
        <v>15</v>
      </c>
      <c r="R59"/>
    </row>
    <row r="60" spans="1:19" ht="14.25" customHeight="1">
      <c r="A60" s="369"/>
      <c r="B60" s="373"/>
      <c r="C60" s="235">
        <v>1</v>
      </c>
      <c r="D60" s="235">
        <v>2</v>
      </c>
      <c r="E60" s="235">
        <v>3</v>
      </c>
      <c r="F60" s="235">
        <v>4</v>
      </c>
      <c r="G60" s="235">
        <v>5</v>
      </c>
      <c r="H60" s="235" t="s">
        <v>16</v>
      </c>
      <c r="I60" s="235" t="s">
        <v>17</v>
      </c>
      <c r="J60" s="367"/>
      <c r="R60"/>
    </row>
    <row r="61" spans="1:19" ht="14.25" customHeight="1">
      <c r="A61" s="235">
        <v>1</v>
      </c>
      <c r="B61" s="236">
        <f t="shared" ref="B61:B65" si="12">B52</f>
        <v>262259883955.14999</v>
      </c>
      <c r="C61" s="244">
        <f t="shared" ref="C61:I61" si="13">C52/$B$52</f>
        <v>0.5224348321075335</v>
      </c>
      <c r="D61" s="244">
        <f t="shared" si="13"/>
        <v>4.0223803687734559E-2</v>
      </c>
      <c r="E61" s="244">
        <f t="shared" si="13"/>
        <v>2.1720265801589977E-3</v>
      </c>
      <c r="F61" s="244">
        <f t="shared" si="13"/>
        <v>7.7588539551401024E-4</v>
      </c>
      <c r="G61" s="244">
        <f t="shared" si="13"/>
        <v>6.3776885422783128E-5</v>
      </c>
      <c r="H61" s="244">
        <f t="shared" si="13"/>
        <v>0</v>
      </c>
      <c r="I61" s="244">
        <f t="shared" si="13"/>
        <v>0.28129094005023625</v>
      </c>
      <c r="J61" s="245">
        <f>H61+(G61*J65)+(F61*J64)+(E61*J63)+(D61*J62)</f>
        <v>8.5486818112042347E-3</v>
      </c>
      <c r="R61"/>
    </row>
    <row r="62" spans="1:19" ht="14.25" customHeight="1">
      <c r="A62" s="235">
        <v>2</v>
      </c>
      <c r="B62" s="236">
        <f t="shared" si="12"/>
        <v>22321181283.650002</v>
      </c>
      <c r="C62" s="244">
        <f t="shared" ref="C62:I62" si="14">C53/$B$53</f>
        <v>3.9601581762049747E-2</v>
      </c>
      <c r="D62" s="244">
        <f t="shared" si="14"/>
        <v>0.17564665903151921</v>
      </c>
      <c r="E62" s="244">
        <f t="shared" si="14"/>
        <v>0.10197531409044629</v>
      </c>
      <c r="F62" s="244">
        <f t="shared" si="14"/>
        <v>4.5939967890548807E-2</v>
      </c>
      <c r="G62" s="244">
        <f t="shared" si="14"/>
        <v>0.13007936115535235</v>
      </c>
      <c r="H62" s="244">
        <f t="shared" si="14"/>
        <v>1.7753654278605418E-3</v>
      </c>
      <c r="I62" s="244">
        <f t="shared" si="14"/>
        <v>0.27608014455327728</v>
      </c>
      <c r="J62" s="245">
        <f>H62+(G62*J65)+(F62*J64)+(E62*J63)</f>
        <v>0.18118616838095425</v>
      </c>
      <c r="R62"/>
    </row>
    <row r="63" spans="1:19" ht="14.25" customHeight="1">
      <c r="A63" s="235">
        <v>3</v>
      </c>
      <c r="B63" s="236">
        <f t="shared" si="12"/>
        <v>1287243118.8900001</v>
      </c>
      <c r="C63" s="244">
        <f t="shared" ref="C63:I63" si="15">C54/$B$54</f>
        <v>0.16659503957179472</v>
      </c>
      <c r="D63" s="244">
        <f t="shared" si="15"/>
        <v>0</v>
      </c>
      <c r="E63" s="244">
        <f t="shared" si="15"/>
        <v>0</v>
      </c>
      <c r="F63" s="244">
        <f t="shared" si="15"/>
        <v>0</v>
      </c>
      <c r="G63" s="244">
        <f t="shared" si="15"/>
        <v>0.37651881213234673</v>
      </c>
      <c r="H63" s="244">
        <f t="shared" si="15"/>
        <v>0</v>
      </c>
      <c r="I63" s="244">
        <f t="shared" si="15"/>
        <v>0.33697888731698683</v>
      </c>
      <c r="J63" s="245">
        <f>H63+(G63*J65)+(F63*J64)</f>
        <v>0.33924614279104698</v>
      </c>
    </row>
    <row r="64" spans="1:19" ht="14.25" customHeight="1">
      <c r="A64" s="235">
        <v>4</v>
      </c>
      <c r="B64" s="236">
        <f t="shared" si="12"/>
        <v>2123115919.21</v>
      </c>
      <c r="C64" s="244">
        <f t="shared" ref="C64:I64" si="16">C55/$B$55</f>
        <v>0</v>
      </c>
      <c r="D64" s="244">
        <f t="shared" si="16"/>
        <v>0</v>
      </c>
      <c r="E64" s="244">
        <f t="shared" si="16"/>
        <v>0</v>
      </c>
      <c r="F64" s="244">
        <f t="shared" si="16"/>
        <v>0</v>
      </c>
      <c r="G64" s="244">
        <f t="shared" si="16"/>
        <v>0.63644826709829116</v>
      </c>
      <c r="H64" s="244">
        <f t="shared" si="16"/>
        <v>2.7636436182831122E-2</v>
      </c>
      <c r="I64" s="244">
        <f t="shared" si="16"/>
        <v>0.31890893231206052</v>
      </c>
      <c r="J64" s="245">
        <f>H64+(G64*J65)</f>
        <v>0.60108087704983304</v>
      </c>
    </row>
    <row r="65" spans="1:25" ht="14.25" customHeight="1">
      <c r="A65" s="235">
        <v>5</v>
      </c>
      <c r="B65" s="236">
        <f t="shared" si="12"/>
        <v>14176490790.799999</v>
      </c>
      <c r="C65" s="244">
        <f t="shared" ref="C65:I65" si="17">C56/$B$56</f>
        <v>0</v>
      </c>
      <c r="D65" s="244">
        <f t="shared" si="17"/>
        <v>0</v>
      </c>
      <c r="E65" s="244">
        <f t="shared" si="17"/>
        <v>0</v>
      </c>
      <c r="F65" s="244">
        <f t="shared" si="17"/>
        <v>0</v>
      </c>
      <c r="G65" s="244">
        <f t="shared" si="17"/>
        <v>0.81391060519772485</v>
      </c>
      <c r="H65" s="244">
        <f t="shared" si="17"/>
        <v>8.7096547326175264E-2</v>
      </c>
      <c r="I65" s="244">
        <f t="shared" si="17"/>
        <v>6.1813646283936895E-2</v>
      </c>
      <c r="J65" s="245">
        <f>H65+G65</f>
        <v>0.90100715252390007</v>
      </c>
    </row>
    <row r="66" spans="1:25" ht="14.25" customHeight="1">
      <c r="A66" s="238"/>
      <c r="B66" s="239">
        <f>SUM(B61:B65)</f>
        <v>302167915067.70001</v>
      </c>
      <c r="C66" s="236"/>
      <c r="D66" s="236"/>
      <c r="E66" s="236"/>
      <c r="F66" s="236"/>
      <c r="G66" s="236"/>
      <c r="H66" s="236"/>
      <c r="I66" s="236"/>
      <c r="J66" s="237"/>
    </row>
    <row r="67" spans="1:25" ht="14.25" customHeight="1">
      <c r="A67" s="230"/>
      <c r="B67" s="230"/>
      <c r="C67" s="230"/>
    </row>
    <row r="68" spans="1:25" ht="14.25" customHeight="1">
      <c r="A68" s="234" t="s">
        <v>184</v>
      </c>
      <c r="B68" s="230"/>
      <c r="C68" s="230"/>
    </row>
    <row r="69" spans="1:25" ht="14.25" customHeight="1">
      <c r="A69" s="348" t="s">
        <v>14</v>
      </c>
      <c r="B69" s="350" t="s">
        <v>3789</v>
      </c>
      <c r="C69" s="351" t="s">
        <v>3790</v>
      </c>
      <c r="D69" s="371"/>
      <c r="E69" s="371"/>
      <c r="F69" s="371"/>
      <c r="G69" s="371"/>
      <c r="H69" s="371"/>
      <c r="I69" s="372"/>
      <c r="J69" s="354" t="s">
        <v>15</v>
      </c>
    </row>
    <row r="70" spans="1:25" ht="14.25" customHeight="1">
      <c r="A70" s="369"/>
      <c r="B70" s="370"/>
      <c r="C70" s="280">
        <v>1</v>
      </c>
      <c r="D70" s="280">
        <v>2</v>
      </c>
      <c r="E70" s="280">
        <v>3</v>
      </c>
      <c r="F70" s="280">
        <v>4</v>
      </c>
      <c r="G70" s="280">
        <v>5</v>
      </c>
      <c r="H70" s="280" t="s">
        <v>16</v>
      </c>
      <c r="I70" s="280" t="s">
        <v>17</v>
      </c>
      <c r="J70" s="367"/>
      <c r="L70" s="246"/>
      <c r="M70" s="246"/>
      <c r="N70" s="246"/>
      <c r="O70" s="246"/>
      <c r="P70" s="246"/>
      <c r="Q70" s="246"/>
      <c r="R70" s="247"/>
      <c r="S70" s="246"/>
    </row>
    <row r="71" spans="1:25" ht="14.25" customHeight="1">
      <c r="A71" s="290">
        <v>1</v>
      </c>
      <c r="B71" s="294">
        <v>268087561795.35001</v>
      </c>
      <c r="C71" s="295">
        <v>137337902324.7</v>
      </c>
      <c r="D71" s="295">
        <v>9939766173.1800003</v>
      </c>
      <c r="E71" s="295">
        <v>3739634541.4000001</v>
      </c>
      <c r="F71" s="295">
        <v>386980914.25999999</v>
      </c>
      <c r="G71" s="295">
        <v>26117035.359999999</v>
      </c>
      <c r="H71" s="295">
        <v>0</v>
      </c>
      <c r="I71" s="295">
        <v>74004215534.240005</v>
      </c>
      <c r="J71" s="293"/>
      <c r="K71" s="246"/>
      <c r="L71" s="301"/>
      <c r="M71" s="301"/>
      <c r="N71" s="301"/>
      <c r="O71" s="301"/>
      <c r="P71" s="301"/>
      <c r="Q71" s="301"/>
      <c r="R71" s="301"/>
      <c r="S71" s="301"/>
      <c r="T71" s="248"/>
      <c r="U71" s="248"/>
      <c r="V71" s="248"/>
      <c r="W71" s="248"/>
      <c r="X71" s="248"/>
      <c r="Y71" s="248"/>
    </row>
    <row r="72" spans="1:25" ht="14.25" customHeight="1">
      <c r="A72" s="290">
        <v>2</v>
      </c>
      <c r="B72" s="294">
        <v>15802234643.59</v>
      </c>
      <c r="C72" s="295">
        <v>910334650.88</v>
      </c>
      <c r="D72" s="295">
        <v>3324836590.1700001</v>
      </c>
      <c r="E72" s="295">
        <v>289928570.51999998</v>
      </c>
      <c r="F72" s="295">
        <v>646075324.63999999</v>
      </c>
      <c r="G72" s="295">
        <v>646940191.30999994</v>
      </c>
      <c r="H72" s="295">
        <v>0</v>
      </c>
      <c r="I72" s="295">
        <v>6104550433.7200003</v>
      </c>
      <c r="J72" s="293"/>
      <c r="K72" s="303"/>
      <c r="L72" s="301"/>
      <c r="M72" s="301"/>
      <c r="N72" s="301"/>
      <c r="O72" s="301"/>
      <c r="P72" s="301"/>
      <c r="Q72" s="301"/>
      <c r="R72" s="301"/>
      <c r="S72" s="301"/>
      <c r="T72" s="248"/>
      <c r="U72" s="248"/>
      <c r="V72" s="248"/>
      <c r="W72" s="248"/>
      <c r="X72" s="248"/>
      <c r="Y72" s="248"/>
    </row>
    <row r="73" spans="1:25" ht="14.25" customHeight="1">
      <c r="A73" s="290">
        <v>3</v>
      </c>
      <c r="B73" s="294">
        <v>3146998106.8400002</v>
      </c>
      <c r="C73" s="249">
        <v>0</v>
      </c>
      <c r="D73" s="295">
        <v>0</v>
      </c>
      <c r="E73" s="295">
        <v>175082655.12</v>
      </c>
      <c r="F73" s="295">
        <v>0</v>
      </c>
      <c r="G73" s="249">
        <v>2570022134.3600001</v>
      </c>
      <c r="H73" s="295">
        <v>39628253.560000002</v>
      </c>
      <c r="I73" s="295">
        <v>242353334.84</v>
      </c>
      <c r="J73" s="293"/>
      <c r="K73" s="303"/>
      <c r="L73" s="301"/>
      <c r="M73" s="301"/>
      <c r="N73" s="301"/>
      <c r="O73" s="301"/>
      <c r="P73" s="301"/>
      <c r="Q73" s="301"/>
      <c r="R73" s="301"/>
      <c r="S73" s="301"/>
      <c r="T73" s="248"/>
      <c r="U73" s="248"/>
      <c r="V73" s="248"/>
      <c r="W73" s="248"/>
      <c r="X73" s="248"/>
      <c r="Y73" s="248"/>
    </row>
    <row r="74" spans="1:25" ht="14.25" customHeight="1">
      <c r="A74" s="290">
        <v>4</v>
      </c>
      <c r="B74" s="294">
        <v>2223390354.3400002</v>
      </c>
      <c r="C74" s="294">
        <v>0</v>
      </c>
      <c r="D74" s="294">
        <v>0</v>
      </c>
      <c r="E74" s="294">
        <v>0</v>
      </c>
      <c r="F74" s="295">
        <v>0</v>
      </c>
      <c r="G74" s="249">
        <v>1430452483.5599999</v>
      </c>
      <c r="H74" s="249">
        <v>58675357.609999999</v>
      </c>
      <c r="I74" s="295">
        <v>614061937.47000003</v>
      </c>
      <c r="J74" s="293"/>
      <c r="K74" s="303"/>
      <c r="L74" s="301"/>
      <c r="M74" s="301"/>
      <c r="N74" s="301"/>
      <c r="O74" s="301"/>
      <c r="P74" s="301"/>
      <c r="Q74" s="301"/>
      <c r="R74" s="301"/>
      <c r="S74" s="301"/>
      <c r="T74" s="248"/>
      <c r="U74" s="248"/>
      <c r="V74" s="248"/>
      <c r="W74" s="248"/>
      <c r="X74" s="248"/>
      <c r="Y74" s="248"/>
    </row>
    <row r="75" spans="1:25" ht="14.25" customHeight="1">
      <c r="A75" s="290">
        <v>5</v>
      </c>
      <c r="B75" s="294">
        <v>14451757766.67</v>
      </c>
      <c r="C75" s="294">
        <v>0</v>
      </c>
      <c r="D75" s="294">
        <v>0</v>
      </c>
      <c r="E75" s="294">
        <v>0</v>
      </c>
      <c r="F75" s="295">
        <v>0</v>
      </c>
      <c r="G75" s="249">
        <v>11587096641.459999</v>
      </c>
      <c r="H75" s="249">
        <v>1234723401.0799999</v>
      </c>
      <c r="I75" s="295">
        <v>1310491733.9200001</v>
      </c>
      <c r="J75" s="293"/>
      <c r="K75" s="303"/>
      <c r="L75" s="301"/>
      <c r="M75" s="301"/>
      <c r="N75" s="301"/>
      <c r="O75" s="301"/>
      <c r="P75" s="301"/>
      <c r="Q75" s="301"/>
      <c r="R75" s="301"/>
      <c r="S75" s="301"/>
      <c r="T75" s="248"/>
      <c r="U75" s="248"/>
      <c r="V75" s="248"/>
      <c r="W75" s="248"/>
      <c r="X75" s="248"/>
      <c r="Y75" s="248"/>
    </row>
    <row r="76" spans="1:25" ht="14.25" customHeight="1">
      <c r="A76" s="238"/>
      <c r="B76" s="291">
        <f>SUM(B71:B75)</f>
        <v>303711942666.79004</v>
      </c>
      <c r="C76" s="251"/>
      <c r="D76" s="251"/>
      <c r="E76" s="251"/>
      <c r="F76" s="251"/>
      <c r="G76" s="251"/>
      <c r="H76" s="251"/>
      <c r="I76" s="251"/>
      <c r="J76" s="236">
        <f>SUM(J71:J75)</f>
        <v>0</v>
      </c>
      <c r="K76" s="303"/>
    </row>
    <row r="77" spans="1:25" ht="14.25" customHeight="1">
      <c r="A77" s="230"/>
      <c r="B77" s="230"/>
      <c r="C77" s="230"/>
      <c r="R77"/>
    </row>
    <row r="78" spans="1:25" ht="14.25" customHeight="1">
      <c r="A78" s="348" t="s">
        <v>14</v>
      </c>
      <c r="B78" s="350" t="s">
        <v>3789</v>
      </c>
      <c r="C78" s="351" t="s">
        <v>3790</v>
      </c>
      <c r="D78" s="371"/>
      <c r="E78" s="371"/>
      <c r="F78" s="371"/>
      <c r="G78" s="371"/>
      <c r="H78" s="371"/>
      <c r="I78" s="372"/>
      <c r="J78" s="354" t="s">
        <v>15</v>
      </c>
      <c r="R78"/>
    </row>
    <row r="79" spans="1:25" ht="14.25" customHeight="1">
      <c r="A79" s="369"/>
      <c r="B79" s="373"/>
      <c r="C79" s="235">
        <v>1</v>
      </c>
      <c r="D79" s="235">
        <v>2</v>
      </c>
      <c r="E79" s="235">
        <v>3</v>
      </c>
      <c r="F79" s="235">
        <v>4</v>
      </c>
      <c r="G79" s="235">
        <v>5</v>
      </c>
      <c r="H79" s="235" t="s">
        <v>16</v>
      </c>
      <c r="I79" s="235" t="s">
        <v>17</v>
      </c>
      <c r="J79" s="367"/>
      <c r="R79"/>
    </row>
    <row r="80" spans="1:25" ht="14.25" customHeight="1">
      <c r="A80" s="235">
        <v>1</v>
      </c>
      <c r="B80" s="236">
        <f t="shared" ref="B80:B84" si="18">B71</f>
        <v>268087561795.35001</v>
      </c>
      <c r="C80" s="244">
        <f t="shared" ref="C80:I80" si="19">C71/$B$71</f>
        <v>0.51228748325720397</v>
      </c>
      <c r="D80" s="244">
        <f t="shared" si="19"/>
        <v>3.7076565979468006E-2</v>
      </c>
      <c r="E80" s="244">
        <f t="shared" si="19"/>
        <v>1.3949302669456648E-2</v>
      </c>
      <c r="F80" s="244">
        <f t="shared" si="19"/>
        <v>1.4434870147217408E-3</v>
      </c>
      <c r="G80" s="244">
        <f t="shared" si="19"/>
        <v>9.7419795178475905E-5</v>
      </c>
      <c r="H80" s="244">
        <f t="shared" si="19"/>
        <v>0</v>
      </c>
      <c r="I80" s="244">
        <f t="shared" si="19"/>
        <v>0.27604494232646498</v>
      </c>
      <c r="J80" s="245">
        <f>H80+(G80*J84)+(F80*J83)+(E80*J82)+(D80*J81)</f>
        <v>1.3984548859296031E-2</v>
      </c>
      <c r="R80"/>
    </row>
    <row r="81" spans="1:18" ht="14.25" customHeight="1">
      <c r="A81" s="235">
        <v>2</v>
      </c>
      <c r="B81" s="236">
        <f t="shared" si="18"/>
        <v>15802234643.59</v>
      </c>
      <c r="C81" s="244">
        <f t="shared" ref="C81:I81" si="20">C72/$B$72</f>
        <v>5.7607969468373071E-2</v>
      </c>
      <c r="D81" s="244">
        <f t="shared" si="20"/>
        <v>0.21040293763253812</v>
      </c>
      <c r="E81" s="244">
        <f t="shared" si="20"/>
        <v>1.8347314608292205E-2</v>
      </c>
      <c r="F81" s="244">
        <f t="shared" si="20"/>
        <v>4.0885060829170337E-2</v>
      </c>
      <c r="G81" s="244">
        <f t="shared" si="20"/>
        <v>4.0939791485277308E-2</v>
      </c>
      <c r="H81" s="244">
        <f t="shared" si="20"/>
        <v>0</v>
      </c>
      <c r="I81" s="244">
        <f t="shared" si="20"/>
        <v>0.38630931456243395</v>
      </c>
      <c r="J81" s="245">
        <f>H81+(G81*J84)+(F81*J83)+(E81*J82)</f>
        <v>7.4263321929622664E-2</v>
      </c>
      <c r="R81"/>
    </row>
    <row r="82" spans="1:18" ht="14.25" customHeight="1">
      <c r="A82" s="235">
        <v>3</v>
      </c>
      <c r="B82" s="236">
        <f t="shared" si="18"/>
        <v>3146998106.8400002</v>
      </c>
      <c r="C82" s="244">
        <f t="shared" ref="C82:I82" si="21">C73/$B$73</f>
        <v>0</v>
      </c>
      <c r="D82" s="244">
        <f t="shared" si="21"/>
        <v>0</v>
      </c>
      <c r="E82" s="244">
        <f t="shared" si="21"/>
        <v>5.5634814250271669E-2</v>
      </c>
      <c r="F82" s="244">
        <f t="shared" si="21"/>
        <v>0</v>
      </c>
      <c r="G82" s="244">
        <f t="shared" si="21"/>
        <v>0.81665830328084954</v>
      </c>
      <c r="H82" s="244">
        <f t="shared" si="21"/>
        <v>1.2592398283897278E-2</v>
      </c>
      <c r="I82" s="244">
        <f t="shared" si="21"/>
        <v>7.7010956667957653E-2</v>
      </c>
      <c r="J82" s="245">
        <f>H82+(G82*J84)+(F82*J83)</f>
        <v>0.73714410818471043</v>
      </c>
    </row>
    <row r="83" spans="1:18" ht="14.25" customHeight="1">
      <c r="A83" s="235">
        <v>4</v>
      </c>
      <c r="B83" s="236">
        <f t="shared" si="18"/>
        <v>2223390354.3400002</v>
      </c>
      <c r="C83" s="244">
        <f t="shared" ref="C83:I83" si="22">C74/$B$74</f>
        <v>0</v>
      </c>
      <c r="D83" s="244">
        <f t="shared" si="22"/>
        <v>0</v>
      </c>
      <c r="E83" s="244">
        <f t="shared" si="22"/>
        <v>0</v>
      </c>
      <c r="F83" s="244">
        <f t="shared" si="22"/>
        <v>0</v>
      </c>
      <c r="G83" s="244">
        <f t="shared" si="22"/>
        <v>0.64336542648383532</v>
      </c>
      <c r="H83" s="244">
        <f t="shared" si="22"/>
        <v>2.6390038751165412E-2</v>
      </c>
      <c r="I83" s="244">
        <f t="shared" si="22"/>
        <v>0.27618269381773969</v>
      </c>
      <c r="J83" s="245">
        <f>H83+(G83*J84)</f>
        <v>0.59719366369100624</v>
      </c>
    </row>
    <row r="84" spans="1:18" ht="14.25" customHeight="1">
      <c r="A84" s="235">
        <v>5</v>
      </c>
      <c r="B84" s="236">
        <f t="shared" si="18"/>
        <v>14451757766.67</v>
      </c>
      <c r="C84" s="244">
        <f t="shared" ref="C84:I84" si="23">C75/$B$75</f>
        <v>0</v>
      </c>
      <c r="D84" s="244">
        <f t="shared" si="23"/>
        <v>0</v>
      </c>
      <c r="E84" s="244">
        <f t="shared" si="23"/>
        <v>0</v>
      </c>
      <c r="F84" s="244">
        <f t="shared" si="23"/>
        <v>0</v>
      </c>
      <c r="G84" s="244">
        <f t="shared" si="23"/>
        <v>0.80177766805524853</v>
      </c>
      <c r="H84" s="244">
        <f t="shared" si="23"/>
        <v>8.5437593199052572E-2</v>
      </c>
      <c r="I84" s="244">
        <f t="shared" si="23"/>
        <v>9.0680438675935948E-2</v>
      </c>
      <c r="J84" s="245">
        <f>H84+G84</f>
        <v>0.88721526125430106</v>
      </c>
    </row>
    <row r="85" spans="1:18" ht="14.25" customHeight="1">
      <c r="A85" s="238"/>
      <c r="B85" s="239">
        <f>SUM(B80:B84)</f>
        <v>303711942666.79004</v>
      </c>
      <c r="C85" s="236"/>
      <c r="D85" s="236"/>
      <c r="E85" s="236"/>
      <c r="F85" s="236"/>
      <c r="G85" s="236"/>
      <c r="H85" s="236"/>
      <c r="I85" s="236"/>
      <c r="J85" s="237"/>
    </row>
    <row r="86" spans="1:18" ht="14.25" customHeight="1">
      <c r="A86" s="230"/>
      <c r="B86" s="230"/>
      <c r="C86" s="230"/>
    </row>
    <row r="87" spans="1:18" ht="14.25" customHeight="1">
      <c r="A87" s="230"/>
      <c r="B87" s="230"/>
      <c r="C87" s="230"/>
    </row>
    <row r="88" spans="1:18" ht="14.25" customHeight="1">
      <c r="A88" s="252" t="s">
        <v>18</v>
      </c>
      <c r="B88" s="230"/>
      <c r="C88" s="230"/>
    </row>
    <row r="89" spans="1:18" ht="14.25" customHeight="1">
      <c r="A89" s="230"/>
      <c r="B89" s="230"/>
    </row>
    <row r="90" spans="1:18" ht="14.25" customHeight="1">
      <c r="A90" s="359" t="s">
        <v>14</v>
      </c>
      <c r="B90" s="359"/>
      <c r="C90" s="360">
        <v>2025</v>
      </c>
      <c r="D90" s="361"/>
      <c r="E90" s="361">
        <v>2024</v>
      </c>
      <c r="F90" s="361"/>
      <c r="G90" s="361">
        <v>2023</v>
      </c>
      <c r="H90" s="361"/>
      <c r="I90" s="362" t="s">
        <v>15</v>
      </c>
      <c r="J90" s="361"/>
    </row>
    <row r="91" spans="1:18" ht="14.25" customHeight="1">
      <c r="A91" s="359"/>
      <c r="B91" s="359"/>
      <c r="C91" s="306" t="s">
        <v>19</v>
      </c>
      <c r="D91" s="307" t="s">
        <v>20</v>
      </c>
      <c r="E91" s="308" t="s">
        <v>19</v>
      </c>
      <c r="F91" s="307" t="s">
        <v>20</v>
      </c>
      <c r="G91" s="308" t="s">
        <v>19</v>
      </c>
      <c r="H91" s="307" t="s">
        <v>20</v>
      </c>
      <c r="I91" s="308" t="s">
        <v>19</v>
      </c>
      <c r="J91" s="307" t="s">
        <v>20</v>
      </c>
    </row>
    <row r="92" spans="1:18" ht="14.25" customHeight="1">
      <c r="A92" s="358">
        <v>1</v>
      </c>
      <c r="B92" s="358"/>
      <c r="C92" s="309">
        <f>((B23*J23)+(B42*J42)+(B61*J61)+(B80*J80))/(B23+B42+B61+B80)</f>
        <v>1.1143193838009111E-2</v>
      </c>
      <c r="D92" s="310">
        <f>(J23+J42+J61+J80)/4</f>
        <v>1.1123669294626666E-2</v>
      </c>
      <c r="E92" s="311">
        <f>((B111*J111)+(B130*J130)+(B149*J149)+(B168*J168))/(B111+B130+B149+B168)</f>
        <v>1.0811272498367525E-2</v>
      </c>
      <c r="F92" s="310">
        <f>(+J111+J130+J149+J168)/4</f>
        <v>1.0491010250721147E-2</v>
      </c>
      <c r="G92" s="311">
        <f>((B188*J188)+(B207*J207)+(B226*J226)+(B245*J245))/(B188+B207+B226+B245)</f>
        <v>1.0811272498367525E-2</v>
      </c>
      <c r="H92" s="310">
        <f>(J188+J207+J226+J245)/4</f>
        <v>1.0491010250721147E-2</v>
      </c>
      <c r="I92" s="311">
        <f>(C92+E92+G92)/3</f>
        <v>1.092191294491472E-2</v>
      </c>
      <c r="J92" s="310">
        <f>(D92+F92+H92)/3</f>
        <v>1.0701896598689654E-2</v>
      </c>
      <c r="L92" s="314"/>
    </row>
    <row r="93" spans="1:18" ht="14.25" customHeight="1">
      <c r="A93" s="358">
        <v>2</v>
      </c>
      <c r="B93" s="358"/>
      <c r="C93" s="309">
        <f>((B24*J24)+(B43*J43)+(B62*J62)+(B81*J81))/(B24+B43+B62+B81)</f>
        <v>0.10457135761743144</v>
      </c>
      <c r="D93" s="310">
        <f>(J24+J43+J62+J81)/4</f>
        <v>0.10043094580261261</v>
      </c>
      <c r="E93" s="311">
        <f t="shared" ref="E93:E95" si="24">((B112*J112)+(B131*J131)+(B150*J150)+(B169*J169))/(B112+B131+B150+B169)</f>
        <v>0.15685225430770985</v>
      </c>
      <c r="F93" s="310">
        <f t="shared" ref="F93:F96" si="25">(+J112+J131+J150+J169)/4</f>
        <v>0.11808721957657579</v>
      </c>
      <c r="G93" s="311">
        <f t="shared" ref="G93:G95" si="26">((B189*J189)+(B208*J208)+(B227*J227)+(B246*J246))/(B189+B208+B227+B246)</f>
        <v>0.15685225430770985</v>
      </c>
      <c r="H93" s="310">
        <f t="shared" ref="H93:H96" si="27">(J189+J208+J227+J246)/4</f>
        <v>0.11808721957657579</v>
      </c>
      <c r="I93" s="311">
        <f t="shared" ref="I93:J96" si="28">(C93+E93+G93)/3</f>
        <v>0.13942528874428373</v>
      </c>
      <c r="J93" s="310">
        <f t="shared" si="28"/>
        <v>0.11220179498525473</v>
      </c>
      <c r="L93" s="314"/>
    </row>
    <row r="94" spans="1:18" ht="14.25" customHeight="1">
      <c r="A94" s="358">
        <v>3</v>
      </c>
      <c r="B94" s="358"/>
      <c r="C94" s="309">
        <f>((B25*J25)+(B44*J44)+(B63*J63)+(B82*J82))/(B25+B44+B63+B82)</f>
        <v>0.52924067044692402</v>
      </c>
      <c r="D94" s="310">
        <f>(J25+J44+J63+J82)/4</f>
        <v>0.4940327792072069</v>
      </c>
      <c r="E94" s="311">
        <f t="shared" si="24"/>
        <v>0.2298522809479632</v>
      </c>
      <c r="F94" s="310">
        <f t="shared" si="25"/>
        <v>0.21782407974055473</v>
      </c>
      <c r="G94" s="311">
        <f t="shared" si="26"/>
        <v>0.2298522809479632</v>
      </c>
      <c r="H94" s="310">
        <f t="shared" si="27"/>
        <v>0.21782407974055473</v>
      </c>
      <c r="I94" s="311">
        <f t="shared" si="28"/>
        <v>0.32964841078095014</v>
      </c>
      <c r="J94" s="310">
        <f t="shared" si="28"/>
        <v>0.30989364622943877</v>
      </c>
      <c r="L94" s="314"/>
    </row>
    <row r="95" spans="1:18" ht="14.25" customHeight="1">
      <c r="A95" s="358">
        <v>4</v>
      </c>
      <c r="B95" s="358"/>
      <c r="C95" s="309">
        <f>((B26*J26)+(B45*J45)+(B64*J64)+(B83*J83))/(B26+B45+B64+B83)</f>
        <v>0.59033605845218118</v>
      </c>
      <c r="D95" s="310">
        <f>(J26+J45+J64+J83)/4</f>
        <v>0.59058960793760362</v>
      </c>
      <c r="E95" s="311">
        <f t="shared" si="24"/>
        <v>0.24396875331289489</v>
      </c>
      <c r="F95" s="310">
        <f t="shared" si="25"/>
        <v>0.3085782328781454</v>
      </c>
      <c r="G95" s="311">
        <f t="shared" si="26"/>
        <v>0.24396875331289489</v>
      </c>
      <c r="H95" s="310">
        <f t="shared" si="27"/>
        <v>0.3085782328781454</v>
      </c>
      <c r="I95" s="311">
        <f t="shared" si="28"/>
        <v>0.35942452169265698</v>
      </c>
      <c r="J95" s="310">
        <f t="shared" si="28"/>
        <v>0.40258202456463149</v>
      </c>
      <c r="L95" s="314"/>
    </row>
    <row r="96" spans="1:18" ht="14.25" customHeight="1">
      <c r="A96" s="358">
        <v>5</v>
      </c>
      <c r="B96" s="358"/>
      <c r="C96" s="309">
        <f>((B27*J27)+(B46*J46)+(B65*J65)+(B84*J84))/(B27+B46+B65+B84)</f>
        <v>0.81443612316171743</v>
      </c>
      <c r="D96" s="310">
        <f>(J27+J46+J65+J84)/4</f>
        <v>0.81400149014918277</v>
      </c>
      <c r="E96" s="311">
        <f>((B115*J115)+(B134*J134)+(B153*J153)+(B172*J172))/(B115+B134+B153+B172)</f>
        <v>0.68893048562741555</v>
      </c>
      <c r="F96" s="310">
        <f t="shared" si="25"/>
        <v>0.70902398530780619</v>
      </c>
      <c r="G96" s="311">
        <f>((B192*J192)+(B211*J211)+(B230*J230)+(B249*J249))/(B192+B211+B230+B249)</f>
        <v>0.68893048562741555</v>
      </c>
      <c r="H96" s="310">
        <f t="shared" si="27"/>
        <v>0.70902398530780619</v>
      </c>
      <c r="I96" s="311">
        <f t="shared" si="28"/>
        <v>0.73076569813884962</v>
      </c>
      <c r="J96" s="310">
        <f t="shared" si="28"/>
        <v>0.74401648692159839</v>
      </c>
      <c r="L96" s="314"/>
    </row>
    <row r="97" spans="1:20" ht="14.25" customHeight="1">
      <c r="A97" s="230"/>
      <c r="B97" s="230"/>
      <c r="C97" s="230"/>
    </row>
    <row r="98" spans="1:20" ht="14.25" customHeight="1">
      <c r="A98" s="312"/>
      <c r="B98" s="312"/>
      <c r="C98" s="312"/>
      <c r="D98" s="313"/>
      <c r="E98" s="313"/>
      <c r="F98" s="313"/>
      <c r="G98" s="313"/>
      <c r="H98" s="313"/>
      <c r="I98" s="313"/>
      <c r="J98" s="313"/>
    </row>
    <row r="99" spans="1:20" ht="14.25" customHeight="1">
      <c r="A99" s="234" t="s">
        <v>5503</v>
      </c>
      <c r="B99" s="230"/>
      <c r="C99" s="230"/>
    </row>
    <row r="100" spans="1:20" ht="14.25" customHeight="1">
      <c r="A100" s="355" t="s">
        <v>14</v>
      </c>
      <c r="B100" s="356" t="s">
        <v>5504</v>
      </c>
      <c r="C100" s="357" t="s">
        <v>5505</v>
      </c>
      <c r="D100" s="352"/>
      <c r="E100" s="352"/>
      <c r="F100" s="352"/>
      <c r="G100" s="352"/>
      <c r="H100" s="352"/>
      <c r="I100" s="353"/>
      <c r="J100" s="354" t="s">
        <v>15</v>
      </c>
    </row>
    <row r="101" spans="1:20" ht="14.25" customHeight="1">
      <c r="A101" s="349"/>
      <c r="B101" s="349"/>
      <c r="C101" s="235">
        <v>1</v>
      </c>
      <c r="D101" s="235">
        <v>2</v>
      </c>
      <c r="E101" s="235">
        <v>3</v>
      </c>
      <c r="F101" s="235">
        <v>4</v>
      </c>
      <c r="G101" s="235">
        <v>5</v>
      </c>
      <c r="H101" s="235" t="s">
        <v>16</v>
      </c>
      <c r="I101" s="235" t="s">
        <v>17</v>
      </c>
      <c r="J101" s="349"/>
    </row>
    <row r="102" spans="1:20" ht="14.25" customHeight="1">
      <c r="A102" s="235">
        <v>1</v>
      </c>
      <c r="B102" s="236">
        <v>193769893269.35001</v>
      </c>
      <c r="C102" s="237">
        <v>93490050264.550003</v>
      </c>
      <c r="D102" s="237">
        <v>4635424306</v>
      </c>
      <c r="E102" s="237">
        <v>2085754382.4000001</v>
      </c>
      <c r="F102" s="237">
        <v>509144208.02999997</v>
      </c>
      <c r="G102" s="237">
        <v>186512338.41</v>
      </c>
      <c r="H102" s="237">
        <v>166751401.94999999</v>
      </c>
      <c r="I102" s="237">
        <v>59278992862.059998</v>
      </c>
      <c r="J102" s="236"/>
      <c r="L102" s="301"/>
      <c r="N102" s="260"/>
      <c r="O102" s="260"/>
      <c r="P102" s="260"/>
      <c r="Q102" s="260"/>
      <c r="R102" s="260"/>
      <c r="S102" s="260"/>
      <c r="T102" s="260"/>
    </row>
    <row r="103" spans="1:20" ht="14.25" customHeight="1">
      <c r="A103" s="235">
        <v>2</v>
      </c>
      <c r="B103" s="236">
        <v>5899817178.7399998</v>
      </c>
      <c r="C103" s="237">
        <v>466562109.05000001</v>
      </c>
      <c r="D103" s="237">
        <v>873671133.75</v>
      </c>
      <c r="E103" s="237">
        <v>134216803.08</v>
      </c>
      <c r="F103" s="237">
        <v>332650026.19999999</v>
      </c>
      <c r="G103" s="237">
        <v>132277054.63</v>
      </c>
      <c r="H103" s="237">
        <v>0</v>
      </c>
      <c r="I103" s="237">
        <v>2756420683.6199999</v>
      </c>
      <c r="J103" s="236"/>
      <c r="L103" s="301"/>
      <c r="N103" s="260"/>
      <c r="O103" s="260"/>
      <c r="P103" s="260"/>
      <c r="Q103" s="260"/>
      <c r="R103" s="260"/>
      <c r="S103" s="260"/>
      <c r="T103" s="260"/>
    </row>
    <row r="104" spans="1:20" ht="14.25" customHeight="1">
      <c r="A104" s="235">
        <v>3</v>
      </c>
      <c r="B104" s="236">
        <v>1486011472.96</v>
      </c>
      <c r="C104" s="237">
        <v>0</v>
      </c>
      <c r="D104" s="237">
        <v>26214388.809999999</v>
      </c>
      <c r="E104" s="237">
        <v>0</v>
      </c>
      <c r="F104" s="237">
        <v>675356412.61000001</v>
      </c>
      <c r="G104" s="237">
        <v>180020049.58000001</v>
      </c>
      <c r="H104" s="237">
        <v>0</v>
      </c>
      <c r="I104" s="237">
        <v>577024933.28999996</v>
      </c>
      <c r="J104" s="236"/>
      <c r="L104" s="301"/>
      <c r="N104" s="260"/>
      <c r="O104" s="260"/>
      <c r="P104" s="260"/>
      <c r="Q104" s="260"/>
      <c r="R104" s="260"/>
      <c r="S104" s="260"/>
      <c r="T104" s="260"/>
    </row>
    <row r="105" spans="1:20" ht="14.25" customHeight="1">
      <c r="A105" s="235">
        <v>4</v>
      </c>
      <c r="B105" s="236">
        <v>2353431680.75</v>
      </c>
      <c r="C105" s="236">
        <v>0</v>
      </c>
      <c r="D105" s="236">
        <v>0</v>
      </c>
      <c r="E105" s="236">
        <v>0</v>
      </c>
      <c r="F105" s="237">
        <v>374654005.86000001</v>
      </c>
      <c r="G105" s="237">
        <v>269187561.82999998</v>
      </c>
      <c r="H105" s="237">
        <v>8564851.0299999993</v>
      </c>
      <c r="I105" s="237">
        <v>1501492755.26</v>
      </c>
      <c r="J105" s="236"/>
      <c r="L105" s="301"/>
      <c r="N105" s="260"/>
      <c r="O105" s="260"/>
      <c r="P105" s="260"/>
      <c r="Q105" s="260"/>
      <c r="R105" s="260"/>
      <c r="S105" s="260"/>
      <c r="T105" s="260"/>
    </row>
    <row r="106" spans="1:20" ht="14.25" customHeight="1">
      <c r="A106" s="235">
        <v>5</v>
      </c>
      <c r="B106" s="236">
        <v>14230619635.59</v>
      </c>
      <c r="C106" s="237">
        <v>0</v>
      </c>
      <c r="D106" s="236">
        <v>0</v>
      </c>
      <c r="E106" s="236">
        <v>0</v>
      </c>
      <c r="F106" s="237">
        <v>0</v>
      </c>
      <c r="G106" s="237">
        <v>5593087331.2200003</v>
      </c>
      <c r="H106" s="237">
        <v>2374661900.29</v>
      </c>
      <c r="I106" s="237">
        <v>5632419309.1899996</v>
      </c>
      <c r="J106" s="236"/>
      <c r="L106" s="301"/>
      <c r="N106" s="260"/>
      <c r="O106" s="260"/>
      <c r="P106" s="260"/>
      <c r="Q106" s="260"/>
      <c r="R106" s="260"/>
      <c r="S106" s="260"/>
      <c r="T106" s="260"/>
    </row>
    <row r="107" spans="1:20" ht="14.25" customHeight="1">
      <c r="A107" s="238"/>
      <c r="B107" s="239">
        <f>SUM(B102:B106)</f>
        <v>217739773237.38998</v>
      </c>
      <c r="C107" s="236"/>
      <c r="D107" s="236"/>
      <c r="E107" s="236"/>
      <c r="F107" s="236"/>
      <c r="G107" s="236"/>
      <c r="H107" s="236"/>
      <c r="I107" s="236"/>
      <c r="J107" s="236">
        <f>SUM(J102:J106)</f>
        <v>0</v>
      </c>
      <c r="L107" s="301"/>
      <c r="M107" s="301"/>
    </row>
    <row r="108" spans="1:20" ht="14.25" customHeight="1">
      <c r="A108" s="230"/>
      <c r="B108" s="230"/>
      <c r="C108" s="230"/>
      <c r="L108" s="301"/>
      <c r="M108" s="301"/>
    </row>
    <row r="109" spans="1:20" ht="14.25" customHeight="1">
      <c r="A109" s="355" t="s">
        <v>14</v>
      </c>
      <c r="B109" s="356" t="s">
        <v>5504</v>
      </c>
      <c r="C109" s="357" t="s">
        <v>5505</v>
      </c>
      <c r="D109" s="352"/>
      <c r="E109" s="352"/>
      <c r="F109" s="352"/>
      <c r="G109" s="352"/>
      <c r="H109" s="352"/>
      <c r="I109" s="353"/>
      <c r="J109" s="354" t="s">
        <v>15</v>
      </c>
      <c r="L109" s="301"/>
      <c r="M109" s="301"/>
    </row>
    <row r="110" spans="1:20" ht="14.25" customHeight="1">
      <c r="A110" s="349"/>
      <c r="B110" s="349"/>
      <c r="C110" s="235">
        <v>1</v>
      </c>
      <c r="D110" s="235">
        <v>2</v>
      </c>
      <c r="E110" s="235">
        <v>3</v>
      </c>
      <c r="F110" s="235">
        <v>4</v>
      </c>
      <c r="G110" s="235">
        <v>5</v>
      </c>
      <c r="H110" s="235" t="s">
        <v>16</v>
      </c>
      <c r="I110" s="235" t="s">
        <v>17</v>
      </c>
      <c r="J110" s="349"/>
      <c r="L110" s="301"/>
      <c r="M110" s="301"/>
    </row>
    <row r="111" spans="1:20" ht="14.25" customHeight="1">
      <c r="A111" s="235">
        <v>1</v>
      </c>
      <c r="B111" s="236">
        <f t="shared" ref="B111:B115" si="29">B102</f>
        <v>193769893269.35001</v>
      </c>
      <c r="C111" s="298">
        <f>C102/B111</f>
        <v>0.48247975310898311</v>
      </c>
      <c r="D111" s="298">
        <f>D102/B111</f>
        <v>2.3922314389452259E-2</v>
      </c>
      <c r="E111" s="298">
        <f>E102/B111</f>
        <v>1.0764078708041065E-2</v>
      </c>
      <c r="F111" s="298">
        <f>F102/B111</f>
        <v>2.6275712879826156E-3</v>
      </c>
      <c r="G111" s="298">
        <f>G102/B111</f>
        <v>9.6254549797753343E-4</v>
      </c>
      <c r="H111" s="298">
        <f>H102/B111</f>
        <v>8.6056403880146158E-4</v>
      </c>
      <c r="I111" s="298">
        <f>I102/B111</f>
        <v>0.30592468139340501</v>
      </c>
      <c r="J111" s="302">
        <f>H111+(G111*J115)+(F111*J114)+(E111*J113)+(D111*J112)</f>
        <v>3.0837858491788773E-3</v>
      </c>
      <c r="L111" s="301"/>
      <c r="M111" s="301"/>
    </row>
    <row r="112" spans="1:20" ht="14.25" customHeight="1">
      <c r="A112" s="235">
        <v>2</v>
      </c>
      <c r="B112" s="236">
        <f t="shared" si="29"/>
        <v>5899817178.7399998</v>
      </c>
      <c r="C112" s="298">
        <f>C103/B112</f>
        <v>7.9080774016397876E-2</v>
      </c>
      <c r="D112" s="298">
        <f>D103/B112</f>
        <v>0.14808444181936267</v>
      </c>
      <c r="E112" s="298">
        <f>E103/B112</f>
        <v>2.2749315616702574E-2</v>
      </c>
      <c r="F112" s="298">
        <f>F103/B112</f>
        <v>5.638310749673818E-2</v>
      </c>
      <c r="G112" s="298">
        <f>G103/B112</f>
        <v>2.2420534505147135E-2</v>
      </c>
      <c r="H112" s="298">
        <f>H103/B112</f>
        <v>0</v>
      </c>
      <c r="I112" s="298">
        <f>I103/B112</f>
        <v>0.46720442347819963</v>
      </c>
      <c r="J112" s="302">
        <f>H112+(G112*J115)+(F112*J114)+(E112*J113)</f>
        <v>1.8612186938458689E-2</v>
      </c>
      <c r="L112" s="301"/>
    </row>
    <row r="113" spans="1:20" ht="14.25" customHeight="1">
      <c r="A113" s="235">
        <v>3</v>
      </c>
      <c r="B113" s="236">
        <f t="shared" si="29"/>
        <v>1486011472.96</v>
      </c>
      <c r="C113" s="298">
        <f>C104/B113</f>
        <v>0</v>
      </c>
      <c r="D113" s="298">
        <f>D104/B113</f>
        <v>1.7640771479229104E-2</v>
      </c>
      <c r="E113" s="298">
        <f>E104/B113</f>
        <v>0</v>
      </c>
      <c r="F113" s="298">
        <f>F104/B113</f>
        <v>0.45447590741998195</v>
      </c>
      <c r="G113" s="298">
        <f>G104/B113</f>
        <v>0.12114310882231374</v>
      </c>
      <c r="H113" s="298">
        <f>H104/B113</f>
        <v>0</v>
      </c>
      <c r="I113" s="298">
        <f>I104/B113</f>
        <v>0.38830449413732898</v>
      </c>
      <c r="J113" s="302">
        <f>H113+(G113*J115)+(F113*J114)</f>
        <v>9.8587787285398965E-2</v>
      </c>
      <c r="L113" s="301"/>
    </row>
    <row r="114" spans="1:20" ht="14.25" customHeight="1">
      <c r="A114" s="235">
        <v>4</v>
      </c>
      <c r="B114" s="236">
        <f t="shared" si="29"/>
        <v>2353431680.75</v>
      </c>
      <c r="C114" s="298">
        <f>C105/B114</f>
        <v>0</v>
      </c>
      <c r="D114" s="298">
        <f>D105/B114</f>
        <v>0</v>
      </c>
      <c r="E114" s="298">
        <f>E105/B114</f>
        <v>0</v>
      </c>
      <c r="F114" s="298">
        <f>F105/B114</f>
        <v>0.15919476606204433</v>
      </c>
      <c r="G114" s="298">
        <f>G105/B114</f>
        <v>0.11438086944772254</v>
      </c>
      <c r="H114" s="298">
        <f>H105/B114</f>
        <v>3.639303022924601E-3</v>
      </c>
      <c r="I114" s="298">
        <f>I105/B114</f>
        <v>0.63800142045402353</v>
      </c>
      <c r="J114" s="302">
        <f>H114+(G114*J115)</f>
        <v>6.768135515973249E-2</v>
      </c>
      <c r="L114" s="301"/>
    </row>
    <row r="115" spans="1:20" ht="14.25" customHeight="1">
      <c r="A115" s="235">
        <v>5</v>
      </c>
      <c r="B115" s="236">
        <f t="shared" si="29"/>
        <v>14230619635.59</v>
      </c>
      <c r="C115" s="298">
        <f>C106/B115</f>
        <v>0</v>
      </c>
      <c r="D115" s="298">
        <f>D106/B115</f>
        <v>0</v>
      </c>
      <c r="E115" s="298">
        <f>E106/B115</f>
        <v>0</v>
      </c>
      <c r="F115" s="298">
        <f>F106/B115</f>
        <v>0</v>
      </c>
      <c r="G115" s="298">
        <f>G106/B115</f>
        <v>0.39303188999809924</v>
      </c>
      <c r="H115" s="298">
        <f>H106/B115</f>
        <v>0.1668698876857829</v>
      </c>
      <c r="I115" s="298">
        <f>I106/B115</f>
        <v>0.39579578777466778</v>
      </c>
      <c r="J115" s="302">
        <f>H115+G115</f>
        <v>0.55990177768388216</v>
      </c>
    </row>
    <row r="116" spans="1:20" ht="14.25" customHeight="1">
      <c r="A116" s="238"/>
      <c r="B116" s="239">
        <f>SUM(B111:B115)</f>
        <v>217739773237.38998</v>
      </c>
      <c r="C116" s="236"/>
      <c r="D116" s="236"/>
      <c r="E116" s="236"/>
      <c r="F116" s="236"/>
      <c r="G116" s="236"/>
      <c r="H116" s="236"/>
      <c r="I116" s="236"/>
      <c r="J116" s="237"/>
      <c r="L116" s="301"/>
    </row>
    <row r="117" spans="1:20" ht="14.25" customHeight="1">
      <c r="A117" s="230"/>
      <c r="B117" s="230"/>
      <c r="C117" s="230"/>
      <c r="L117" s="301"/>
      <c r="P117" s="242"/>
    </row>
    <row r="118" spans="1:20" ht="14.25" customHeight="1">
      <c r="A118" s="234" t="s">
        <v>5506</v>
      </c>
      <c r="B118" s="230"/>
      <c r="C118" s="230"/>
      <c r="L118" s="301"/>
      <c r="P118" s="242"/>
    </row>
    <row r="119" spans="1:20" ht="14.25" customHeight="1">
      <c r="A119" s="355" t="s">
        <v>14</v>
      </c>
      <c r="B119" s="356" t="s">
        <v>5507</v>
      </c>
      <c r="C119" s="357" t="s">
        <v>5508</v>
      </c>
      <c r="D119" s="352"/>
      <c r="E119" s="352"/>
      <c r="F119" s="352"/>
      <c r="G119" s="352"/>
      <c r="H119" s="352"/>
      <c r="I119" s="353"/>
      <c r="J119" s="354" t="s">
        <v>15</v>
      </c>
      <c r="L119" s="301"/>
    </row>
    <row r="120" spans="1:20" ht="14.25" customHeight="1">
      <c r="A120" s="349"/>
      <c r="B120" s="349"/>
      <c r="C120" s="235">
        <v>1</v>
      </c>
      <c r="D120" s="235">
        <v>2</v>
      </c>
      <c r="E120" s="235">
        <v>3</v>
      </c>
      <c r="F120" s="235">
        <v>4</v>
      </c>
      <c r="G120" s="235">
        <v>5</v>
      </c>
      <c r="H120" s="235" t="s">
        <v>16</v>
      </c>
      <c r="I120" s="235" t="s">
        <v>17</v>
      </c>
      <c r="J120" s="349"/>
      <c r="L120" s="301"/>
    </row>
    <row r="121" spans="1:20" ht="14.25" customHeight="1">
      <c r="A121" s="235">
        <v>1</v>
      </c>
      <c r="B121" s="236">
        <v>199497803119.06</v>
      </c>
      <c r="C121" s="237">
        <v>96220439993.119995</v>
      </c>
      <c r="D121" s="237">
        <v>5034093668.6599998</v>
      </c>
      <c r="E121" s="237">
        <v>612791015.63999999</v>
      </c>
      <c r="F121" s="237">
        <v>797144329.77999997</v>
      </c>
      <c r="G121" s="237">
        <v>832644565.72000003</v>
      </c>
      <c r="H121" s="237">
        <v>343102725</v>
      </c>
      <c r="I121" s="237">
        <v>64122543341.980003</v>
      </c>
      <c r="J121" s="243"/>
      <c r="L121" s="301"/>
      <c r="M121" s="301"/>
      <c r="N121" s="301"/>
      <c r="O121" s="301"/>
      <c r="P121" s="301"/>
      <c r="Q121" s="301"/>
      <c r="R121" s="301"/>
      <c r="S121" s="301"/>
      <c r="T121" s="301"/>
    </row>
    <row r="122" spans="1:20" ht="14.25" customHeight="1">
      <c r="A122" s="235">
        <v>2</v>
      </c>
      <c r="B122" s="236">
        <v>7063236492.5</v>
      </c>
      <c r="C122" s="237">
        <v>372508778.57999998</v>
      </c>
      <c r="D122" s="237">
        <v>1455455388.71</v>
      </c>
      <c r="E122" s="237">
        <v>104515155.04000001</v>
      </c>
      <c r="F122" s="237">
        <v>465935594.81</v>
      </c>
      <c r="G122" s="237">
        <v>136491752.15000001</v>
      </c>
      <c r="H122" s="237">
        <v>0</v>
      </c>
      <c r="I122" s="237">
        <v>3138689626.48</v>
      </c>
      <c r="J122" s="243"/>
      <c r="M122" s="301"/>
      <c r="N122" s="301"/>
      <c r="O122" s="301"/>
      <c r="P122" s="301"/>
      <c r="Q122" s="301"/>
      <c r="R122" s="301"/>
      <c r="S122" s="301"/>
      <c r="T122" s="301"/>
    </row>
    <row r="123" spans="1:20" ht="14.25" customHeight="1">
      <c r="A123" s="235">
        <v>3</v>
      </c>
      <c r="B123" s="236">
        <v>3086462822.4299998</v>
      </c>
      <c r="C123" s="237">
        <v>133519730.91</v>
      </c>
      <c r="D123" s="237">
        <v>0</v>
      </c>
      <c r="E123" s="237">
        <v>0</v>
      </c>
      <c r="F123" s="237">
        <v>1374654005.8599999</v>
      </c>
      <c r="G123" s="237">
        <v>280967204.12</v>
      </c>
      <c r="H123" s="237">
        <v>0</v>
      </c>
      <c r="I123" s="237">
        <v>1211163595.21</v>
      </c>
      <c r="J123" s="243"/>
      <c r="M123" s="301"/>
      <c r="N123" s="301"/>
      <c r="O123" s="301"/>
      <c r="P123" s="301"/>
      <c r="Q123" s="301"/>
      <c r="R123" s="301"/>
      <c r="S123" s="301"/>
      <c r="T123" s="301"/>
    </row>
    <row r="124" spans="1:20" ht="14.25" customHeight="1">
      <c r="A124" s="235">
        <v>4</v>
      </c>
      <c r="B124" s="236">
        <v>593318419.10000002</v>
      </c>
      <c r="C124" s="236">
        <v>0</v>
      </c>
      <c r="D124" s="236">
        <v>0</v>
      </c>
      <c r="E124" s="236">
        <v>0</v>
      </c>
      <c r="F124" s="237">
        <v>0</v>
      </c>
      <c r="G124" s="301">
        <v>282015214.31999999</v>
      </c>
      <c r="H124" s="237">
        <v>0</v>
      </c>
      <c r="I124" s="237">
        <v>281876419.94999999</v>
      </c>
      <c r="J124" s="243"/>
      <c r="M124" s="301"/>
      <c r="N124" s="301"/>
      <c r="O124" s="301"/>
      <c r="P124" s="301"/>
      <c r="Q124" s="301"/>
      <c r="R124" s="301"/>
      <c r="S124" s="301"/>
      <c r="T124" s="301"/>
    </row>
    <row r="125" spans="1:20" ht="14.25" customHeight="1">
      <c r="A125" s="235">
        <v>5</v>
      </c>
      <c r="B125" s="236">
        <v>12971943974.040001</v>
      </c>
      <c r="C125" s="237">
        <v>0</v>
      </c>
      <c r="D125" s="236">
        <v>0</v>
      </c>
      <c r="E125" s="236">
        <v>119175854.03</v>
      </c>
      <c r="F125" s="237">
        <v>0</v>
      </c>
      <c r="G125" s="237">
        <v>4053161107.1300001</v>
      </c>
      <c r="H125" s="237">
        <v>3564593919.0100002</v>
      </c>
      <c r="I125" s="237">
        <v>4647581114.96</v>
      </c>
      <c r="J125" s="243"/>
      <c r="M125" s="301"/>
      <c r="N125" s="301"/>
      <c r="O125" s="301"/>
      <c r="P125" s="301"/>
      <c r="Q125" s="301"/>
      <c r="R125" s="301"/>
      <c r="S125" s="301"/>
      <c r="T125" s="301"/>
    </row>
    <row r="126" spans="1:20" ht="14.25" customHeight="1">
      <c r="A126" s="238"/>
      <c r="B126" s="239">
        <f>SUM(B121:B125)</f>
        <v>223212764827.13</v>
      </c>
      <c r="C126" s="236"/>
      <c r="D126" s="236"/>
      <c r="E126" s="236"/>
      <c r="F126" s="236"/>
      <c r="G126" s="236"/>
      <c r="H126" s="236"/>
      <c r="I126" s="236"/>
      <c r="J126" s="236">
        <f>SUM(J121:J125)</f>
        <v>0</v>
      </c>
    </row>
    <row r="127" spans="1:20" ht="14.25" customHeight="1">
      <c r="A127" s="230"/>
      <c r="B127" s="230"/>
      <c r="C127" s="230"/>
      <c r="R127"/>
    </row>
    <row r="128" spans="1:20" ht="14.25" customHeight="1">
      <c r="A128" s="355" t="s">
        <v>14</v>
      </c>
      <c r="B128" s="356" t="s">
        <v>5507</v>
      </c>
      <c r="C128" s="357" t="s">
        <v>5508</v>
      </c>
      <c r="D128" s="352"/>
      <c r="E128" s="352"/>
      <c r="F128" s="352"/>
      <c r="G128" s="352"/>
      <c r="H128" s="352"/>
      <c r="I128" s="353"/>
      <c r="J128" s="354" t="s">
        <v>15</v>
      </c>
      <c r="R128"/>
    </row>
    <row r="129" spans="1:19" ht="14.25" customHeight="1">
      <c r="A129" s="349"/>
      <c r="B129" s="349"/>
      <c r="C129" s="235">
        <v>1</v>
      </c>
      <c r="D129" s="235">
        <v>2</v>
      </c>
      <c r="E129" s="235">
        <v>3</v>
      </c>
      <c r="F129" s="235">
        <v>4</v>
      </c>
      <c r="G129" s="235">
        <v>5</v>
      </c>
      <c r="H129" s="235" t="s">
        <v>16</v>
      </c>
      <c r="I129" s="235" t="s">
        <v>17</v>
      </c>
      <c r="J129" s="349"/>
      <c r="R129"/>
    </row>
    <row r="130" spans="1:19" ht="14.25" customHeight="1">
      <c r="A130" s="235">
        <v>1</v>
      </c>
      <c r="B130" s="236">
        <f t="shared" ref="B130:B134" si="30">B121</f>
        <v>199497803119.06</v>
      </c>
      <c r="C130" s="298">
        <f>C121/B130</f>
        <v>0.48231328109260319</v>
      </c>
      <c r="D130" s="298">
        <f>D121/B130</f>
        <v>2.5233830097144781E-2</v>
      </c>
      <c r="E130" s="298">
        <f>E121/B130</f>
        <v>3.0716679886158304E-3</v>
      </c>
      <c r="F130" s="298">
        <f>F121/B130</f>
        <v>3.9957549272072205E-3</v>
      </c>
      <c r="G130" s="298">
        <f>G121/B130</f>
        <v>4.1737029315710257E-3</v>
      </c>
      <c r="H130" s="298">
        <f>H121/B130</f>
        <v>1.7198320965731979E-3</v>
      </c>
      <c r="I130" s="298">
        <f>I121/B130</f>
        <v>0.32141979680704436</v>
      </c>
      <c r="J130" s="302">
        <f>H130+(G130*J134)+(F130*J133)+(E130*J132)+(D130*J131)</f>
        <v>6.6496149874223417E-3</v>
      </c>
      <c r="R130"/>
    </row>
    <row r="131" spans="1:19" ht="14.25" customHeight="1">
      <c r="A131" s="235">
        <v>2</v>
      </c>
      <c r="B131" s="236">
        <f t="shared" si="30"/>
        <v>7063236492.5</v>
      </c>
      <c r="C131" s="298">
        <f>C122/B131</f>
        <v>5.273910607064386E-2</v>
      </c>
      <c r="D131" s="298">
        <f>D122/B131</f>
        <v>0.20606069048593448</v>
      </c>
      <c r="E131" s="298">
        <f>E122/B131</f>
        <v>1.4797062954210577E-2</v>
      </c>
      <c r="F131" s="298">
        <f>F122/B131</f>
        <v>6.5966302459891754E-2</v>
      </c>
      <c r="G131" s="298">
        <f>G122/B131</f>
        <v>1.932425061725342E-2</v>
      </c>
      <c r="H131" s="298">
        <f>H122/B131</f>
        <v>0</v>
      </c>
      <c r="I131" s="298">
        <f>I122/B131</f>
        <v>0.44436989046208125</v>
      </c>
      <c r="J131" s="302">
        <f>H131+(G131*J134)+(F131*J133)+(E131*J132)</f>
        <v>3.2391907999180951E-2</v>
      </c>
      <c r="R131"/>
    </row>
    <row r="132" spans="1:19" ht="14.25" customHeight="1">
      <c r="A132" s="235">
        <v>3</v>
      </c>
      <c r="B132" s="236">
        <f t="shared" si="30"/>
        <v>3086462822.4299998</v>
      </c>
      <c r="C132" s="298">
        <f>C123/B132</f>
        <v>4.3259789147526075E-2</v>
      </c>
      <c r="D132" s="298">
        <f>D123/B132</f>
        <v>0</v>
      </c>
      <c r="E132" s="298">
        <f>E123/B132</f>
        <v>0</v>
      </c>
      <c r="F132" s="298">
        <f>F123/B132</f>
        <v>0.44538168283450197</v>
      </c>
      <c r="G132" s="298">
        <f>G123/B132</f>
        <v>9.1032103830362032E-2</v>
      </c>
      <c r="H132" s="298">
        <f>H123/B132</f>
        <v>0</v>
      </c>
      <c r="I132" s="298">
        <f>I123/B132</f>
        <v>0.39241152895418324</v>
      </c>
      <c r="J132" s="302">
        <f>H132+(G132*J134)+(F132*J133)</f>
        <v>0.17777789552244055</v>
      </c>
    </row>
    <row r="133" spans="1:19" ht="14.25" customHeight="1">
      <c r="A133" s="235">
        <v>4</v>
      </c>
      <c r="B133" s="236">
        <f t="shared" si="30"/>
        <v>593318419.10000002</v>
      </c>
      <c r="C133" s="298">
        <f>C124/B133</f>
        <v>0</v>
      </c>
      <c r="D133" s="298">
        <f>D124/B133</f>
        <v>0</v>
      </c>
      <c r="E133" s="298">
        <f>E124/B133</f>
        <v>0</v>
      </c>
      <c r="F133" s="298">
        <f>F124/B133</f>
        <v>0</v>
      </c>
      <c r="G133" s="298">
        <f>G124/B133</f>
        <v>0.47531848875985783</v>
      </c>
      <c r="H133" s="298">
        <f>H124/B133</f>
        <v>0</v>
      </c>
      <c r="I133" s="298">
        <f>I124/B133</f>
        <v>0.47508455978423203</v>
      </c>
      <c r="J133" s="302">
        <f>H133+(G133*J134)</f>
        <v>0.27913008366470687</v>
      </c>
      <c r="M133" s="301"/>
    </row>
    <row r="134" spans="1:19" ht="14.25" customHeight="1">
      <c r="A134" s="235">
        <v>5</v>
      </c>
      <c r="B134" s="236">
        <f t="shared" si="30"/>
        <v>12971943974.040001</v>
      </c>
      <c r="C134" s="298">
        <f>C125/B134</f>
        <v>0</v>
      </c>
      <c r="D134" s="298">
        <f>D125/B134</f>
        <v>0</v>
      </c>
      <c r="E134" s="298">
        <f>E125/B134</f>
        <v>9.1872007980068164E-3</v>
      </c>
      <c r="F134" s="298">
        <f>F125/B134</f>
        <v>0</v>
      </c>
      <c r="G134" s="298">
        <f>G125/B134</f>
        <v>0.31245595226446832</v>
      </c>
      <c r="H134" s="298">
        <f>H125/B134</f>
        <v>0.27479257743817082</v>
      </c>
      <c r="I134" s="298">
        <f>I125/B134</f>
        <v>0.35827946252781656</v>
      </c>
      <c r="J134" s="302">
        <f>H134+G134</f>
        <v>0.58724852970263908</v>
      </c>
      <c r="M134" s="301"/>
    </row>
    <row r="135" spans="1:19" ht="14.25" customHeight="1">
      <c r="A135" s="238"/>
      <c r="B135" s="239">
        <f>SUM(B130:B134)</f>
        <v>223212764827.13</v>
      </c>
      <c r="C135" s="236"/>
      <c r="D135" s="236"/>
      <c r="E135" s="236"/>
      <c r="F135" s="236"/>
      <c r="G135" s="236"/>
      <c r="H135" s="236"/>
      <c r="I135" s="236"/>
      <c r="J135" s="237"/>
      <c r="M135" s="301"/>
    </row>
    <row r="136" spans="1:19" ht="14.25" customHeight="1">
      <c r="A136" s="230"/>
      <c r="B136" s="230"/>
      <c r="C136" s="230"/>
      <c r="M136" s="301"/>
    </row>
    <row r="137" spans="1:19" ht="14.25" customHeight="1">
      <c r="A137" s="234" t="s">
        <v>5509</v>
      </c>
      <c r="B137" s="230"/>
      <c r="C137" s="230"/>
      <c r="M137" s="301"/>
    </row>
    <row r="138" spans="1:19" ht="14.25" customHeight="1">
      <c r="A138" s="348" t="s">
        <v>14</v>
      </c>
      <c r="B138" s="350" t="s">
        <v>5510</v>
      </c>
      <c r="C138" s="351" t="s">
        <v>5511</v>
      </c>
      <c r="D138" s="352"/>
      <c r="E138" s="352"/>
      <c r="F138" s="352"/>
      <c r="G138" s="352"/>
      <c r="H138" s="352"/>
      <c r="I138" s="353"/>
      <c r="J138" s="354" t="s">
        <v>15</v>
      </c>
    </row>
    <row r="139" spans="1:19" ht="14.25" customHeight="1">
      <c r="A139" s="349"/>
      <c r="B139" s="349"/>
      <c r="C139" s="235">
        <v>1</v>
      </c>
      <c r="D139" s="235">
        <v>2</v>
      </c>
      <c r="E139" s="235">
        <v>3</v>
      </c>
      <c r="F139" s="235">
        <v>4</v>
      </c>
      <c r="G139" s="235">
        <v>5</v>
      </c>
      <c r="H139" s="235" t="s">
        <v>16</v>
      </c>
      <c r="I139" s="235" t="s">
        <v>17</v>
      </c>
      <c r="J139" s="349"/>
    </row>
    <row r="140" spans="1:19" ht="14.25" customHeight="1">
      <c r="A140" s="235">
        <v>1</v>
      </c>
      <c r="B140" s="236">
        <v>219560869560.73999</v>
      </c>
      <c r="C140" s="237">
        <v>109298174152.35001</v>
      </c>
      <c r="D140" s="237">
        <v>7191123732.3800001</v>
      </c>
      <c r="E140" s="237">
        <v>293068541.08999997</v>
      </c>
      <c r="F140" s="237">
        <v>697670588.77999997</v>
      </c>
      <c r="G140" s="237">
        <v>1021408583.95</v>
      </c>
      <c r="H140" s="237">
        <v>261055710.83000001</v>
      </c>
      <c r="I140" s="237">
        <v>66008782524.949997</v>
      </c>
      <c r="J140" s="236"/>
      <c r="L140" s="301"/>
      <c r="M140" s="301"/>
      <c r="N140" s="301"/>
      <c r="O140" s="301"/>
      <c r="P140" s="301"/>
      <c r="Q140" s="301"/>
      <c r="R140" s="301"/>
      <c r="S140" s="301"/>
    </row>
    <row r="141" spans="1:19" ht="14.25" customHeight="1">
      <c r="A141" s="235">
        <v>2</v>
      </c>
      <c r="B141" s="236">
        <v>7183246889.04</v>
      </c>
      <c r="C141" s="237">
        <v>491274013.83999997</v>
      </c>
      <c r="D141" s="237">
        <v>1239822935.1400001</v>
      </c>
      <c r="E141" s="237">
        <v>0</v>
      </c>
      <c r="F141" s="237">
        <v>194684837.61000001</v>
      </c>
      <c r="G141" s="237">
        <v>575269437.13999999</v>
      </c>
      <c r="H141" s="237">
        <v>0</v>
      </c>
      <c r="I141" s="237">
        <v>3321999731.2399998</v>
      </c>
      <c r="J141" s="236"/>
      <c r="L141" s="301"/>
      <c r="M141" s="301"/>
      <c r="N141" s="301"/>
      <c r="O141" s="301"/>
      <c r="P141" s="301"/>
      <c r="Q141" s="301"/>
      <c r="R141" s="301"/>
      <c r="S141" s="301"/>
    </row>
    <row r="142" spans="1:19" ht="14.25" customHeight="1">
      <c r="A142" s="235">
        <v>3</v>
      </c>
      <c r="B142" s="236">
        <v>2183173614.71</v>
      </c>
      <c r="C142" s="237">
        <v>0</v>
      </c>
      <c r="D142" s="237">
        <v>0</v>
      </c>
      <c r="E142" s="237">
        <v>0</v>
      </c>
      <c r="F142" s="237">
        <v>1000000000</v>
      </c>
      <c r="G142" s="237">
        <v>105914544.22</v>
      </c>
      <c r="H142" s="237">
        <v>0</v>
      </c>
      <c r="I142" s="237">
        <v>1077259019.3900001</v>
      </c>
      <c r="J142" s="236"/>
      <c r="L142" s="301"/>
      <c r="M142" s="301"/>
      <c r="N142" s="301"/>
      <c r="O142" s="301"/>
      <c r="P142" s="301"/>
      <c r="Q142" s="301"/>
      <c r="R142" s="301"/>
      <c r="S142" s="301"/>
    </row>
    <row r="143" spans="1:19" ht="14.25" customHeight="1">
      <c r="A143" s="235">
        <v>4</v>
      </c>
      <c r="B143" s="236">
        <v>960950771.92999995</v>
      </c>
      <c r="C143" s="236">
        <v>0</v>
      </c>
      <c r="D143" s="236">
        <v>0</v>
      </c>
      <c r="E143" s="236">
        <v>0</v>
      </c>
      <c r="F143" s="237">
        <v>374654005.86000001</v>
      </c>
      <c r="G143" s="237">
        <v>347984957.18000001</v>
      </c>
      <c r="H143" s="237">
        <v>0</v>
      </c>
      <c r="I143" s="237">
        <v>184638392.80000001</v>
      </c>
      <c r="J143" s="236"/>
      <c r="L143" s="301"/>
      <c r="M143" s="301"/>
      <c r="N143" s="301"/>
      <c r="O143" s="301"/>
      <c r="P143" s="301"/>
      <c r="Q143" s="301"/>
      <c r="R143" s="301"/>
      <c r="S143" s="301"/>
    </row>
    <row r="144" spans="1:19" ht="14.25" customHeight="1">
      <c r="A144" s="235">
        <v>5</v>
      </c>
      <c r="B144" s="236">
        <v>12620440221.08</v>
      </c>
      <c r="C144" s="236">
        <v>0</v>
      </c>
      <c r="D144" s="236">
        <v>0</v>
      </c>
      <c r="E144" s="236">
        <v>402043626.43000001</v>
      </c>
      <c r="F144" s="237">
        <v>0</v>
      </c>
      <c r="G144" s="237">
        <v>3858529858.0300002</v>
      </c>
      <c r="H144" s="237">
        <v>7169829137.7600002</v>
      </c>
      <c r="I144" s="237">
        <v>680115887.15999997</v>
      </c>
      <c r="J144" s="236"/>
      <c r="L144" s="301"/>
      <c r="M144" s="301"/>
      <c r="N144" s="301"/>
      <c r="O144" s="301"/>
      <c r="P144" s="301"/>
      <c r="Q144" s="301"/>
      <c r="R144" s="301"/>
      <c r="S144" s="301"/>
    </row>
    <row r="145" spans="1:25" ht="14.25" customHeight="1">
      <c r="A145" s="238"/>
      <c r="B145" s="239">
        <f>SUM(B140:B144)</f>
        <v>242508681057.49997</v>
      </c>
      <c r="C145" s="236"/>
      <c r="D145" s="236"/>
      <c r="E145" s="236"/>
      <c r="F145" s="236"/>
      <c r="G145" s="236"/>
      <c r="H145" s="236"/>
      <c r="I145" s="236"/>
      <c r="J145" s="236">
        <f>SUM(J140:J144)</f>
        <v>0</v>
      </c>
      <c r="M145" s="301"/>
    </row>
    <row r="146" spans="1:25" ht="14.25" customHeight="1">
      <c r="A146" s="230"/>
      <c r="B146" s="230"/>
      <c r="C146" s="230"/>
      <c r="R146"/>
    </row>
    <row r="147" spans="1:25" ht="14.25" customHeight="1">
      <c r="A147" s="348" t="s">
        <v>14</v>
      </c>
      <c r="B147" s="350" t="s">
        <v>5510</v>
      </c>
      <c r="C147" s="351" t="s">
        <v>5511</v>
      </c>
      <c r="D147" s="352"/>
      <c r="E147" s="352"/>
      <c r="F147" s="352"/>
      <c r="G147" s="352"/>
      <c r="H147" s="352"/>
      <c r="I147" s="353"/>
      <c r="J147" s="354" t="s">
        <v>15</v>
      </c>
      <c r="R147"/>
    </row>
    <row r="148" spans="1:25" ht="14.25" customHeight="1">
      <c r="A148" s="349"/>
      <c r="B148" s="349"/>
      <c r="C148" s="235">
        <v>1</v>
      </c>
      <c r="D148" s="235">
        <v>2</v>
      </c>
      <c r="E148" s="235">
        <v>3</v>
      </c>
      <c r="F148" s="235">
        <v>4</v>
      </c>
      <c r="G148" s="235">
        <v>5</v>
      </c>
      <c r="H148" s="235" t="s">
        <v>16</v>
      </c>
      <c r="I148" s="235" t="s">
        <v>17</v>
      </c>
      <c r="J148" s="349"/>
      <c r="R148"/>
    </row>
    <row r="149" spans="1:25" ht="14.25" customHeight="1">
      <c r="A149" s="235">
        <v>1</v>
      </c>
      <c r="B149" s="236">
        <f t="shared" ref="B149:B153" si="31">B140</f>
        <v>219560869560.73999</v>
      </c>
      <c r="C149" s="298">
        <f>C140/B149</f>
        <v>0.49780352196188321</v>
      </c>
      <c r="D149" s="298">
        <f>D140/B149</f>
        <v>3.2752301203610536E-2</v>
      </c>
      <c r="E149" s="298">
        <f>E140/B149</f>
        <v>1.3347940444776048E-3</v>
      </c>
      <c r="F149" s="298">
        <f>F140/B149</f>
        <v>3.1775725345585511E-3</v>
      </c>
      <c r="G149" s="298">
        <f>G140/B149</f>
        <v>4.6520520072336228E-3</v>
      </c>
      <c r="H149" s="298">
        <f>H140/B149</f>
        <v>1.1889901481638137E-3</v>
      </c>
      <c r="I149" s="298">
        <f>I140/B149</f>
        <v>0.30064001229822568</v>
      </c>
      <c r="J149" s="302">
        <f>H149+(G149*J153)+(F149*J152)+(E149*J151)+(D149*J150)</f>
        <v>9.0827355866976069E-3</v>
      </c>
      <c r="R149"/>
    </row>
    <row r="150" spans="1:25" ht="14.25" customHeight="1">
      <c r="A150" s="235">
        <v>2</v>
      </c>
      <c r="B150" s="236">
        <f t="shared" si="31"/>
        <v>7183246889.04</v>
      </c>
      <c r="C150" s="298">
        <f>C141/B150</f>
        <v>6.8391637017178444E-2</v>
      </c>
      <c r="D150" s="298">
        <f>D141/B150</f>
        <v>0.17259923740498015</v>
      </c>
      <c r="E150" s="298">
        <f>E141/B150</f>
        <v>0</v>
      </c>
      <c r="F150" s="298">
        <f>F141/B150</f>
        <v>2.7102623732318705E-2</v>
      </c>
      <c r="G150" s="298">
        <f>G141/B150</f>
        <v>8.0084876104944996E-2</v>
      </c>
      <c r="H150" s="298">
        <f>H141/B150</f>
        <v>0</v>
      </c>
      <c r="I150" s="298">
        <f>I141/B150</f>
        <v>0.46246492464412092</v>
      </c>
      <c r="J150" s="302">
        <f>H150+(G150*J153)+(F150*J152)+(E150*J151)</f>
        <v>7.8558528516966486E-2</v>
      </c>
      <c r="R150"/>
    </row>
    <row r="151" spans="1:25" ht="14.25" customHeight="1">
      <c r="A151" s="235">
        <v>3</v>
      </c>
      <c r="B151" s="236">
        <f t="shared" si="31"/>
        <v>2183173614.71</v>
      </c>
      <c r="C151" s="298">
        <f>C142/B151</f>
        <v>0</v>
      </c>
      <c r="D151" s="298">
        <f>D142/B151</f>
        <v>0</v>
      </c>
      <c r="E151" s="298">
        <f>E142/B151</f>
        <v>0</v>
      </c>
      <c r="F151" s="298">
        <f>F142/B151</f>
        <v>0.45804877507775948</v>
      </c>
      <c r="G151" s="298">
        <f>G142/B151</f>
        <v>4.8514027242890195E-2</v>
      </c>
      <c r="H151" s="298">
        <f>H142/B151</f>
        <v>0</v>
      </c>
      <c r="I151" s="298">
        <f>I142/B151</f>
        <v>0.49343717427305794</v>
      </c>
      <c r="J151" s="302">
        <f>H151+(G151*J153)+(F151*J152)</f>
        <v>0.18734033860683041</v>
      </c>
    </row>
    <row r="152" spans="1:25" ht="14.25" customHeight="1">
      <c r="A152" s="235">
        <v>4</v>
      </c>
      <c r="B152" s="236">
        <f t="shared" si="31"/>
        <v>960950771.92999995</v>
      </c>
      <c r="C152" s="298">
        <f>C143/B152</f>
        <v>0</v>
      </c>
      <c r="D152" s="298">
        <f>D143/B152</f>
        <v>0</v>
      </c>
      <c r="E152" s="298">
        <f>E143/B152</f>
        <v>0</v>
      </c>
      <c r="F152" s="298">
        <f>F143/B152</f>
        <v>0.38987845871389915</v>
      </c>
      <c r="G152" s="298">
        <f>G143/B152</f>
        <v>0.36212568566972214</v>
      </c>
      <c r="H152" s="298">
        <f>H143/B152</f>
        <v>0</v>
      </c>
      <c r="I152" s="298">
        <f>I143/B152</f>
        <v>0.19214136477477112</v>
      </c>
      <c r="J152" s="302">
        <f>H152+(G152*J153)</f>
        <v>0.3164431662606888</v>
      </c>
    </row>
    <row r="153" spans="1:25" ht="14.25" customHeight="1">
      <c r="A153" s="235">
        <v>5</v>
      </c>
      <c r="B153" s="236">
        <f t="shared" si="31"/>
        <v>12620440221.08</v>
      </c>
      <c r="C153" s="298">
        <f>C144/B153</f>
        <v>0</v>
      </c>
      <c r="D153" s="298">
        <f>D144/B153</f>
        <v>0</v>
      </c>
      <c r="E153" s="298">
        <f>E144/B153</f>
        <v>3.1856545365070869E-2</v>
      </c>
      <c r="F153" s="298">
        <f>F144/B153</f>
        <v>0</v>
      </c>
      <c r="G153" s="298">
        <f>G144/B153</f>
        <v>0.3057365504243722</v>
      </c>
      <c r="H153" s="298">
        <f>H144/B153</f>
        <v>0.56811244395296057</v>
      </c>
      <c r="I153" s="298">
        <f>I144/B153</f>
        <v>5.3890028814050257E-2</v>
      </c>
      <c r="J153" s="302">
        <f>H153+G153</f>
        <v>0.87384899437733277</v>
      </c>
    </row>
    <row r="154" spans="1:25" ht="14.25" customHeight="1">
      <c r="A154" s="238"/>
      <c r="B154" s="239">
        <f>SUM(B149:B153)</f>
        <v>242508681057.49997</v>
      </c>
      <c r="C154" s="236"/>
      <c r="D154" s="236"/>
      <c r="E154" s="236"/>
      <c r="F154" s="236"/>
      <c r="G154" s="236"/>
      <c r="H154" s="236"/>
      <c r="I154" s="236"/>
      <c r="J154" s="237"/>
    </row>
    <row r="155" spans="1:25" ht="14.25" customHeight="1">
      <c r="A155" s="230"/>
      <c r="B155" s="230"/>
      <c r="C155" s="230"/>
    </row>
    <row r="156" spans="1:25" ht="14.25" customHeight="1">
      <c r="A156" s="234" t="s">
        <v>5512</v>
      </c>
      <c r="B156" s="230"/>
      <c r="C156" s="230"/>
    </row>
    <row r="157" spans="1:25" ht="14.25" customHeight="1">
      <c r="A157" s="348" t="s">
        <v>14</v>
      </c>
      <c r="B157" s="350" t="s">
        <v>5513</v>
      </c>
      <c r="C157" s="351" t="s">
        <v>5514</v>
      </c>
      <c r="D157" s="352"/>
      <c r="E157" s="352"/>
      <c r="F157" s="352"/>
      <c r="G157" s="352"/>
      <c r="H157" s="352"/>
      <c r="I157" s="353"/>
      <c r="J157" s="354" t="s">
        <v>15</v>
      </c>
    </row>
    <row r="158" spans="1:25" ht="14.25" customHeight="1">
      <c r="A158" s="349"/>
      <c r="B158" s="349"/>
      <c r="C158" s="235">
        <v>1</v>
      </c>
      <c r="D158" s="235">
        <v>2</v>
      </c>
      <c r="E158" s="235">
        <v>3</v>
      </c>
      <c r="F158" s="235">
        <v>4</v>
      </c>
      <c r="G158" s="235">
        <v>5</v>
      </c>
      <c r="H158" s="235" t="s">
        <v>16</v>
      </c>
      <c r="I158" s="235" t="s">
        <v>17</v>
      </c>
      <c r="J158" s="349"/>
      <c r="L158" s="246"/>
      <c r="M158" s="246"/>
      <c r="N158" s="246"/>
      <c r="O158" s="246"/>
      <c r="P158" s="246"/>
      <c r="Q158" s="246"/>
      <c r="R158" s="247"/>
      <c r="S158" s="246"/>
    </row>
    <row r="159" spans="1:25" ht="14.25" customHeight="1">
      <c r="A159" s="235">
        <v>1</v>
      </c>
      <c r="B159" s="236">
        <v>219437107598.97</v>
      </c>
      <c r="C159" s="237">
        <v>107528314610.42999</v>
      </c>
      <c r="D159" s="237">
        <v>10166933730.68</v>
      </c>
      <c r="E159" s="237">
        <v>570856673.05999994</v>
      </c>
      <c r="F159" s="237">
        <v>509215410.92000002</v>
      </c>
      <c r="G159" s="237">
        <v>1164929299.6300001</v>
      </c>
      <c r="H159" s="237">
        <v>121426792.13</v>
      </c>
      <c r="I159" s="237">
        <v>64417486134.440002</v>
      </c>
      <c r="J159" s="236"/>
      <c r="K159" s="246"/>
      <c r="L159" s="301"/>
      <c r="M159" s="301"/>
      <c r="N159" s="301"/>
      <c r="O159" s="301"/>
      <c r="P159" s="301"/>
      <c r="Q159" s="301"/>
      <c r="R159" s="301"/>
      <c r="S159" s="301"/>
      <c r="T159" s="248"/>
      <c r="U159" s="248"/>
      <c r="V159" s="248"/>
      <c r="W159" s="248"/>
      <c r="X159" s="248"/>
      <c r="Y159" s="248"/>
    </row>
    <row r="160" spans="1:25" ht="14.25" customHeight="1">
      <c r="A160" s="235">
        <v>2</v>
      </c>
      <c r="B160" s="236">
        <v>12139184548.200001</v>
      </c>
      <c r="C160" s="237">
        <v>333271001.97000003</v>
      </c>
      <c r="D160" s="237">
        <v>1633270037.75</v>
      </c>
      <c r="E160" s="237">
        <v>127401162.09999999</v>
      </c>
      <c r="F160" s="237">
        <v>276595046.98000002</v>
      </c>
      <c r="G160" s="237">
        <v>418098087.19</v>
      </c>
      <c r="H160" s="237">
        <v>3610475880.1999998</v>
      </c>
      <c r="I160" s="237">
        <v>4328409412.9799995</v>
      </c>
      <c r="J160" s="236"/>
      <c r="K160" s="303"/>
      <c r="L160" s="301"/>
      <c r="M160" s="301"/>
      <c r="N160" s="301"/>
      <c r="O160" s="301"/>
      <c r="P160" s="301"/>
      <c r="Q160" s="301"/>
      <c r="R160" s="301"/>
      <c r="S160" s="301"/>
      <c r="T160" s="248"/>
      <c r="U160" s="248"/>
      <c r="V160" s="248"/>
      <c r="W160" s="248"/>
      <c r="X160" s="248"/>
      <c r="Y160" s="248"/>
    </row>
    <row r="161" spans="1:25" ht="14.25" customHeight="1">
      <c r="A161" s="235">
        <v>3</v>
      </c>
      <c r="B161" s="236">
        <v>2523923455.4499998</v>
      </c>
      <c r="C161" s="304">
        <v>14641915.25</v>
      </c>
      <c r="D161" s="237">
        <v>45698334.859999999</v>
      </c>
      <c r="E161" s="237">
        <v>0</v>
      </c>
      <c r="F161" s="237">
        <v>1000000000</v>
      </c>
      <c r="G161" s="304">
        <v>561489722.33000004</v>
      </c>
      <c r="H161" s="237">
        <v>0</v>
      </c>
      <c r="I161" s="237">
        <v>855632769.36000001</v>
      </c>
      <c r="J161" s="236"/>
      <c r="K161" s="303"/>
      <c r="L161" s="301"/>
      <c r="M161" s="301"/>
      <c r="N161" s="301"/>
      <c r="O161" s="301"/>
      <c r="P161" s="301"/>
      <c r="Q161" s="301"/>
      <c r="R161" s="301"/>
      <c r="S161" s="301"/>
      <c r="T161" s="248"/>
      <c r="U161" s="248"/>
      <c r="V161" s="248"/>
      <c r="W161" s="248"/>
      <c r="X161" s="248"/>
      <c r="Y161" s="248"/>
    </row>
    <row r="162" spans="1:25" ht="14.25" customHeight="1">
      <c r="A162" s="235">
        <v>4</v>
      </c>
      <c r="B162" s="236">
        <v>991698196.41999996</v>
      </c>
      <c r="C162" s="236">
        <v>37686862.020000003</v>
      </c>
      <c r="D162" s="236">
        <v>0</v>
      </c>
      <c r="E162" s="236">
        <v>0</v>
      </c>
      <c r="F162" s="237">
        <v>0</v>
      </c>
      <c r="G162" s="304">
        <v>694785728.39999998</v>
      </c>
      <c r="H162" s="304">
        <v>0</v>
      </c>
      <c r="I162" s="237">
        <v>199025145.84</v>
      </c>
      <c r="J162" s="236"/>
      <c r="K162" s="303"/>
      <c r="L162" s="301"/>
      <c r="M162" s="301"/>
      <c r="N162" s="301"/>
      <c r="O162" s="301"/>
      <c r="P162" s="301"/>
      <c r="Q162" s="301"/>
      <c r="R162" s="301"/>
      <c r="S162" s="301"/>
      <c r="T162" s="248"/>
      <c r="U162" s="248"/>
      <c r="V162" s="248"/>
      <c r="W162" s="248"/>
      <c r="X162" s="248"/>
      <c r="Y162" s="248"/>
    </row>
    <row r="163" spans="1:25" ht="14.25" customHeight="1">
      <c r="A163" s="235">
        <v>5</v>
      </c>
      <c r="B163" s="236">
        <v>6510605973.1000004</v>
      </c>
      <c r="C163" s="236">
        <v>395964570.5</v>
      </c>
      <c r="D163" s="236">
        <v>0</v>
      </c>
      <c r="E163" s="236">
        <v>0</v>
      </c>
      <c r="F163" s="237">
        <v>0</v>
      </c>
      <c r="G163" s="304">
        <v>3495162622.1199999</v>
      </c>
      <c r="H163" s="305">
        <v>1811610427.45</v>
      </c>
      <c r="I163" s="250">
        <v>632113928.23000002</v>
      </c>
      <c r="J163" s="236"/>
      <c r="K163" s="303"/>
      <c r="L163" s="301"/>
      <c r="M163" s="301"/>
      <c r="N163" s="301"/>
      <c r="O163" s="301"/>
      <c r="P163" s="301"/>
      <c r="Q163" s="301"/>
      <c r="R163" s="301"/>
      <c r="S163" s="301"/>
      <c r="T163" s="248"/>
      <c r="U163" s="248"/>
      <c r="V163" s="248"/>
      <c r="W163" s="248"/>
      <c r="X163" s="248"/>
      <c r="Y163" s="248"/>
    </row>
    <row r="164" spans="1:25" ht="14.25" customHeight="1">
      <c r="A164" s="238"/>
      <c r="B164" s="239">
        <f>SUM(B159:B163)</f>
        <v>241602519772.14005</v>
      </c>
      <c r="C164" s="236"/>
      <c r="D164" s="236"/>
      <c r="E164" s="236"/>
      <c r="F164" s="236"/>
      <c r="G164" s="236"/>
      <c r="H164" s="251"/>
      <c r="I164" s="236"/>
      <c r="J164" s="236">
        <f>SUM(J159:J163)</f>
        <v>0</v>
      </c>
      <c r="K164" s="303"/>
    </row>
    <row r="165" spans="1:25" ht="14.25" customHeight="1">
      <c r="A165" s="230"/>
      <c r="B165" s="230"/>
      <c r="C165" s="230"/>
      <c r="R165"/>
    </row>
    <row r="166" spans="1:25" ht="14.25" customHeight="1">
      <c r="A166" s="348" t="s">
        <v>14</v>
      </c>
      <c r="B166" s="350" t="s">
        <v>5513</v>
      </c>
      <c r="C166" s="351" t="s">
        <v>5514</v>
      </c>
      <c r="D166" s="352"/>
      <c r="E166" s="352"/>
      <c r="F166" s="352"/>
      <c r="G166" s="352"/>
      <c r="H166" s="352"/>
      <c r="I166" s="353"/>
      <c r="J166" s="354" t="s">
        <v>15</v>
      </c>
      <c r="R166"/>
    </row>
    <row r="167" spans="1:25" ht="14.25" customHeight="1">
      <c r="A167" s="349"/>
      <c r="B167" s="349"/>
      <c r="C167" s="235">
        <v>1</v>
      </c>
      <c r="D167" s="235">
        <v>2</v>
      </c>
      <c r="E167" s="235">
        <v>3</v>
      </c>
      <c r="F167" s="235">
        <v>4</v>
      </c>
      <c r="G167" s="235">
        <v>5</v>
      </c>
      <c r="H167" s="235" t="s">
        <v>16</v>
      </c>
      <c r="I167" s="235" t="s">
        <v>17</v>
      </c>
      <c r="J167" s="349"/>
      <c r="R167"/>
    </row>
    <row r="168" spans="1:25" ht="14.25" customHeight="1">
      <c r="A168" s="235">
        <v>1</v>
      </c>
      <c r="B168" s="236">
        <f t="shared" ref="B168:B172" si="32">B159</f>
        <v>219437107598.97</v>
      </c>
      <c r="C168" s="298">
        <f>C159/B168</f>
        <v>0.49001882948139402</v>
      </c>
      <c r="D168" s="298">
        <f>D159/B168</f>
        <v>4.6331879972007627E-2</v>
      </c>
      <c r="E168" s="298">
        <f>E159/B168</f>
        <v>2.6014591575061366E-3</v>
      </c>
      <c r="F168" s="298">
        <f>F159/B168</f>
        <v>2.320552874997839E-3</v>
      </c>
      <c r="G168" s="298">
        <f>G159/B168</f>
        <v>5.3087160707520559E-3</v>
      </c>
      <c r="H168" s="298">
        <f>H159/B168</f>
        <v>5.5335578133809649E-4</v>
      </c>
      <c r="I168" s="298">
        <f>I159/B168</f>
        <v>0.29355785281387098</v>
      </c>
      <c r="J168" s="302">
        <f>H168+(G168*J172)+(F168*J171)+(E168*J170)+(D168*J169)</f>
        <v>2.3147904579585769E-2</v>
      </c>
      <c r="R168"/>
    </row>
    <row r="169" spans="1:25" ht="14.25" customHeight="1">
      <c r="A169" s="235">
        <v>2</v>
      </c>
      <c r="B169" s="236">
        <f t="shared" si="32"/>
        <v>12139184548.200001</v>
      </c>
      <c r="C169" s="298">
        <f>C160/B169</f>
        <v>2.7454150700708928E-2</v>
      </c>
      <c r="D169" s="298">
        <f>D160/B169</f>
        <v>0.13454528442704838</v>
      </c>
      <c r="E169" s="298">
        <f>E160/B169</f>
        <v>1.0495034620664949E-2</v>
      </c>
      <c r="F169" s="298">
        <f>F160/B169</f>
        <v>2.2785307026328513E-2</v>
      </c>
      <c r="G169" s="298">
        <f>G160/B169</f>
        <v>3.4442024135138104E-2</v>
      </c>
      <c r="H169" s="298">
        <f>H160/B169</f>
        <v>0.29742326314129242</v>
      </c>
      <c r="I169" s="298">
        <f>I160/B169</f>
        <v>0.35656508851921331</v>
      </c>
      <c r="J169" s="302">
        <f>H169+(G169*J172)+(F169*J171)+(E169*J170)</f>
        <v>0.34278625485169706</v>
      </c>
      <c r="R169"/>
    </row>
    <row r="170" spans="1:25" ht="14.25" customHeight="1">
      <c r="A170" s="235">
        <v>3</v>
      </c>
      <c r="B170" s="236">
        <f t="shared" si="32"/>
        <v>2523923455.4499998</v>
      </c>
      <c r="C170" s="298">
        <f>C161/B170</f>
        <v>5.8012517053095168E-3</v>
      </c>
      <c r="D170" s="298">
        <f>D161/B170</f>
        <v>1.8106070040009303E-2</v>
      </c>
      <c r="E170" s="298">
        <f>E161/B170</f>
        <v>0</v>
      </c>
      <c r="F170" s="298">
        <f>F161/B170</f>
        <v>0.3962085291614782</v>
      </c>
      <c r="G170" s="298">
        <f>G161/B170</f>
        <v>0.22246701702365609</v>
      </c>
      <c r="H170" s="298">
        <f>H161/B170</f>
        <v>0</v>
      </c>
      <c r="I170" s="298">
        <f>I161/B170</f>
        <v>0.33900900105048787</v>
      </c>
      <c r="J170" s="302">
        <f>H170+(G170*J172)+(F170*J171)</f>
        <v>0.40759029754754894</v>
      </c>
    </row>
    <row r="171" spans="1:25" ht="14.25" customHeight="1">
      <c r="A171" s="235">
        <v>4</v>
      </c>
      <c r="B171" s="236">
        <f t="shared" si="32"/>
        <v>991698196.41999996</v>
      </c>
      <c r="C171" s="298">
        <f>C162/B171</f>
        <v>3.8002350065824884E-2</v>
      </c>
      <c r="D171" s="298">
        <f>D162/B171</f>
        <v>0</v>
      </c>
      <c r="E171" s="298">
        <f>E162/B171</f>
        <v>0</v>
      </c>
      <c r="F171" s="298">
        <f>F162/B171</f>
        <v>0</v>
      </c>
      <c r="G171" s="298">
        <f>G162/B171</f>
        <v>0.70060198849625333</v>
      </c>
      <c r="H171" s="298">
        <f>H162/B171</f>
        <v>0</v>
      </c>
      <c r="I171" s="298">
        <f>I162/B171</f>
        <v>0.20069124513735598</v>
      </c>
      <c r="J171" s="302">
        <f>H171+(G171*J172)</f>
        <v>0.57105832642745336</v>
      </c>
    </row>
    <row r="172" spans="1:25" ht="14.25" customHeight="1">
      <c r="A172" s="235">
        <v>5</v>
      </c>
      <c r="B172" s="236">
        <f t="shared" si="32"/>
        <v>6510605973.1000004</v>
      </c>
      <c r="C172" s="298">
        <f>C163/B172</f>
        <v>6.0818389584013324E-2</v>
      </c>
      <c r="D172" s="298">
        <f>D163/B172</f>
        <v>0</v>
      </c>
      <c r="E172" s="298">
        <f>E163/B172</f>
        <v>0</v>
      </c>
      <c r="F172" s="298">
        <f>F163/B172</f>
        <v>0</v>
      </c>
      <c r="G172" s="298">
        <f>G163/B172</f>
        <v>0.53684136876982458</v>
      </c>
      <c r="H172" s="298">
        <f>H163/B172</f>
        <v>0.27825527069754591</v>
      </c>
      <c r="I172" s="298">
        <f>I163/B172</f>
        <v>9.7089876248342727E-2</v>
      </c>
      <c r="J172" s="302">
        <f>H172+G172</f>
        <v>0.81509663946737043</v>
      </c>
    </row>
    <row r="173" spans="1:25" ht="14.25" customHeight="1">
      <c r="A173" s="238"/>
      <c r="B173" s="239">
        <f>SUM(B168:B172)</f>
        <v>241602519772.14005</v>
      </c>
      <c r="C173" s="236"/>
      <c r="D173" s="236"/>
      <c r="E173" s="236"/>
      <c r="F173" s="236"/>
      <c r="G173" s="236"/>
      <c r="H173" s="236"/>
      <c r="I173" s="236"/>
      <c r="J173" s="237"/>
    </row>
    <row r="174" spans="1:25" ht="14.25" customHeight="1">
      <c r="A174" s="230"/>
      <c r="B174" s="230"/>
      <c r="C174" s="230"/>
    </row>
    <row r="175" spans="1:25" ht="14.25" customHeight="1">
      <c r="A175" s="312"/>
      <c r="B175" s="312"/>
      <c r="C175" s="312"/>
      <c r="D175" s="313"/>
      <c r="E175" s="313"/>
      <c r="F175" s="313"/>
      <c r="G175" s="313"/>
      <c r="H175" s="313"/>
      <c r="I175" s="313"/>
      <c r="J175" s="313"/>
    </row>
    <row r="176" spans="1:25" ht="14.25" customHeight="1">
      <c r="A176" s="234" t="s">
        <v>5503</v>
      </c>
      <c r="B176" s="230"/>
      <c r="C176" s="230"/>
    </row>
    <row r="177" spans="1:20" ht="14.25" customHeight="1">
      <c r="A177" s="355" t="s">
        <v>14</v>
      </c>
      <c r="B177" s="356" t="s">
        <v>5504</v>
      </c>
      <c r="C177" s="357" t="s">
        <v>5505</v>
      </c>
      <c r="D177" s="352"/>
      <c r="E177" s="352"/>
      <c r="F177" s="352"/>
      <c r="G177" s="352"/>
      <c r="H177" s="352"/>
      <c r="I177" s="353"/>
      <c r="J177" s="354" t="s">
        <v>15</v>
      </c>
    </row>
    <row r="178" spans="1:20" ht="14.25" customHeight="1">
      <c r="A178" s="349"/>
      <c r="B178" s="349"/>
      <c r="C178" s="235">
        <v>1</v>
      </c>
      <c r="D178" s="235">
        <v>2</v>
      </c>
      <c r="E178" s="235">
        <v>3</v>
      </c>
      <c r="F178" s="235">
        <v>4</v>
      </c>
      <c r="G178" s="235">
        <v>5</v>
      </c>
      <c r="H178" s="235" t="s">
        <v>16</v>
      </c>
      <c r="I178" s="235" t="s">
        <v>17</v>
      </c>
      <c r="J178" s="349"/>
    </row>
    <row r="179" spans="1:20" ht="14.25" customHeight="1">
      <c r="A179" s="235">
        <v>1</v>
      </c>
      <c r="B179" s="236">
        <v>193769893269.35001</v>
      </c>
      <c r="C179" s="237">
        <v>93490050264.550003</v>
      </c>
      <c r="D179" s="237">
        <v>4635424306</v>
      </c>
      <c r="E179" s="237">
        <v>2085754382.4000001</v>
      </c>
      <c r="F179" s="237">
        <v>509144208.02999997</v>
      </c>
      <c r="G179" s="237">
        <v>186512338.41</v>
      </c>
      <c r="H179" s="237">
        <v>166751401.94999999</v>
      </c>
      <c r="I179" s="237">
        <v>59278992862.059998</v>
      </c>
      <c r="J179" s="236"/>
      <c r="L179" s="301"/>
      <c r="N179" s="260"/>
      <c r="O179" s="260"/>
      <c r="P179" s="260"/>
      <c r="Q179" s="260"/>
      <c r="R179" s="260"/>
      <c r="S179" s="260"/>
      <c r="T179" s="260"/>
    </row>
    <row r="180" spans="1:20" ht="14.25" customHeight="1">
      <c r="A180" s="235">
        <v>2</v>
      </c>
      <c r="B180" s="236">
        <v>5899817178.7399998</v>
      </c>
      <c r="C180" s="237">
        <v>466562109.05000001</v>
      </c>
      <c r="D180" s="237">
        <v>873671133.75</v>
      </c>
      <c r="E180" s="237">
        <v>134216803.08</v>
      </c>
      <c r="F180" s="237">
        <v>332650026.19999999</v>
      </c>
      <c r="G180" s="237">
        <v>132277054.63</v>
      </c>
      <c r="H180" s="237">
        <v>0</v>
      </c>
      <c r="I180" s="237">
        <v>2756420683.6199999</v>
      </c>
      <c r="J180" s="236"/>
      <c r="L180" s="301"/>
      <c r="N180" s="260"/>
      <c r="O180" s="260"/>
      <c r="P180" s="260"/>
      <c r="Q180" s="260"/>
      <c r="R180" s="260"/>
      <c r="S180" s="260"/>
      <c r="T180" s="260"/>
    </row>
    <row r="181" spans="1:20" ht="14.25" customHeight="1">
      <c r="A181" s="235">
        <v>3</v>
      </c>
      <c r="B181" s="236">
        <v>1486011472.96</v>
      </c>
      <c r="C181" s="237">
        <v>0</v>
      </c>
      <c r="D181" s="237">
        <v>26214388.809999999</v>
      </c>
      <c r="E181" s="237">
        <v>0</v>
      </c>
      <c r="F181" s="237">
        <v>675356412.61000001</v>
      </c>
      <c r="G181" s="237">
        <v>180020049.58000001</v>
      </c>
      <c r="H181" s="237">
        <v>0</v>
      </c>
      <c r="I181" s="237">
        <v>577024933.28999996</v>
      </c>
      <c r="J181" s="236"/>
      <c r="L181" s="301"/>
      <c r="N181" s="260"/>
      <c r="O181" s="260"/>
      <c r="P181" s="260"/>
      <c r="Q181" s="260"/>
      <c r="R181" s="260"/>
      <c r="S181" s="260"/>
      <c r="T181" s="260"/>
    </row>
    <row r="182" spans="1:20" ht="14.25" customHeight="1">
      <c r="A182" s="235">
        <v>4</v>
      </c>
      <c r="B182" s="236">
        <v>2353431680.75</v>
      </c>
      <c r="C182" s="236">
        <v>0</v>
      </c>
      <c r="D182" s="236">
        <v>0</v>
      </c>
      <c r="E182" s="236">
        <v>0</v>
      </c>
      <c r="F182" s="237">
        <v>374654005.86000001</v>
      </c>
      <c r="G182" s="237">
        <v>269187561.82999998</v>
      </c>
      <c r="H182" s="237">
        <v>8564851.0299999993</v>
      </c>
      <c r="I182" s="237">
        <v>1501492755.26</v>
      </c>
      <c r="J182" s="236"/>
      <c r="L182" s="301"/>
      <c r="N182" s="260"/>
      <c r="O182" s="260"/>
      <c r="P182" s="260"/>
      <c r="Q182" s="260"/>
      <c r="R182" s="260"/>
      <c r="S182" s="260"/>
      <c r="T182" s="260"/>
    </row>
    <row r="183" spans="1:20" ht="14.25" customHeight="1">
      <c r="A183" s="235">
        <v>5</v>
      </c>
      <c r="B183" s="236">
        <v>14230619635.59</v>
      </c>
      <c r="C183" s="237">
        <v>0</v>
      </c>
      <c r="D183" s="236">
        <v>0</v>
      </c>
      <c r="E183" s="236">
        <v>0</v>
      </c>
      <c r="F183" s="237">
        <v>0</v>
      </c>
      <c r="G183" s="237">
        <v>5593087331.2200003</v>
      </c>
      <c r="H183" s="237">
        <v>2374661900.29</v>
      </c>
      <c r="I183" s="237">
        <v>5632419309.1899996</v>
      </c>
      <c r="J183" s="236"/>
      <c r="L183" s="301"/>
      <c r="N183" s="260"/>
      <c r="O183" s="260"/>
      <c r="P183" s="260"/>
      <c r="Q183" s="260"/>
      <c r="R183" s="260"/>
      <c r="S183" s="260"/>
      <c r="T183" s="260"/>
    </row>
    <row r="184" spans="1:20" ht="14.25" customHeight="1">
      <c r="A184" s="238"/>
      <c r="B184" s="239">
        <f>SUM(B179:B183)</f>
        <v>217739773237.38998</v>
      </c>
      <c r="C184" s="236"/>
      <c r="D184" s="236"/>
      <c r="E184" s="236"/>
      <c r="F184" s="236"/>
      <c r="G184" s="236"/>
      <c r="H184" s="236"/>
      <c r="I184" s="236"/>
      <c r="J184" s="236">
        <f>SUM(J179:J183)</f>
        <v>0</v>
      </c>
      <c r="L184" s="301"/>
      <c r="M184" s="301"/>
    </row>
    <row r="185" spans="1:20" ht="14.25" customHeight="1">
      <c r="A185" s="230"/>
      <c r="B185" s="230"/>
      <c r="C185" s="230"/>
      <c r="L185" s="301"/>
      <c r="M185" s="301"/>
    </row>
    <row r="186" spans="1:20" ht="14.25" customHeight="1">
      <c r="A186" s="355" t="s">
        <v>14</v>
      </c>
      <c r="B186" s="356" t="s">
        <v>5504</v>
      </c>
      <c r="C186" s="357" t="s">
        <v>5505</v>
      </c>
      <c r="D186" s="352"/>
      <c r="E186" s="352"/>
      <c r="F186" s="352"/>
      <c r="G186" s="352"/>
      <c r="H186" s="352"/>
      <c r="I186" s="353"/>
      <c r="J186" s="354" t="s">
        <v>15</v>
      </c>
      <c r="L186" s="301"/>
      <c r="M186" s="301"/>
    </row>
    <row r="187" spans="1:20" ht="14.25" customHeight="1">
      <c r="A187" s="349"/>
      <c r="B187" s="349"/>
      <c r="C187" s="235">
        <v>1</v>
      </c>
      <c r="D187" s="235">
        <v>2</v>
      </c>
      <c r="E187" s="235">
        <v>3</v>
      </c>
      <c r="F187" s="235">
        <v>4</v>
      </c>
      <c r="G187" s="235">
        <v>5</v>
      </c>
      <c r="H187" s="235" t="s">
        <v>16</v>
      </c>
      <c r="I187" s="235" t="s">
        <v>17</v>
      </c>
      <c r="J187" s="349"/>
      <c r="L187" s="301"/>
      <c r="M187" s="301"/>
    </row>
    <row r="188" spans="1:20" ht="14.25" customHeight="1">
      <c r="A188" s="235">
        <v>1</v>
      </c>
      <c r="B188" s="236">
        <f t="shared" ref="B188:B192" si="33">B179</f>
        <v>193769893269.35001</v>
      </c>
      <c r="C188" s="298">
        <f>C179/B188</f>
        <v>0.48247975310898311</v>
      </c>
      <c r="D188" s="298">
        <f>D179/B188</f>
        <v>2.3922314389452259E-2</v>
      </c>
      <c r="E188" s="298">
        <f>E179/B188</f>
        <v>1.0764078708041065E-2</v>
      </c>
      <c r="F188" s="298">
        <f>F179/B188</f>
        <v>2.6275712879826156E-3</v>
      </c>
      <c r="G188" s="298">
        <f>G179/B188</f>
        <v>9.6254549797753343E-4</v>
      </c>
      <c r="H188" s="298">
        <f>H179/B188</f>
        <v>8.6056403880146158E-4</v>
      </c>
      <c r="I188" s="298">
        <f>I179/B188</f>
        <v>0.30592468139340501</v>
      </c>
      <c r="J188" s="302">
        <f>H188+(G188*J192)+(F188*J191)+(E188*J190)+(D188*J189)</f>
        <v>3.0837858491788773E-3</v>
      </c>
      <c r="L188" s="301"/>
      <c r="M188" s="301"/>
    </row>
    <row r="189" spans="1:20" ht="14.25" customHeight="1">
      <c r="A189" s="235">
        <v>2</v>
      </c>
      <c r="B189" s="236">
        <f t="shared" si="33"/>
        <v>5899817178.7399998</v>
      </c>
      <c r="C189" s="298">
        <f>C180/B189</f>
        <v>7.9080774016397876E-2</v>
      </c>
      <c r="D189" s="298">
        <f>D180/B189</f>
        <v>0.14808444181936267</v>
      </c>
      <c r="E189" s="298">
        <f>E180/B189</f>
        <v>2.2749315616702574E-2</v>
      </c>
      <c r="F189" s="298">
        <f>F180/B189</f>
        <v>5.638310749673818E-2</v>
      </c>
      <c r="G189" s="298">
        <f>G180/B189</f>
        <v>2.2420534505147135E-2</v>
      </c>
      <c r="H189" s="298">
        <f>H180/B189</f>
        <v>0</v>
      </c>
      <c r="I189" s="298">
        <f>I180/B189</f>
        <v>0.46720442347819963</v>
      </c>
      <c r="J189" s="302">
        <f>H189+(G189*J192)+(F189*J191)+(E189*J190)</f>
        <v>1.8612186938458689E-2</v>
      </c>
      <c r="L189" s="301"/>
    </row>
    <row r="190" spans="1:20" ht="14.25" customHeight="1">
      <c r="A190" s="235">
        <v>3</v>
      </c>
      <c r="B190" s="236">
        <f t="shared" si="33"/>
        <v>1486011472.96</v>
      </c>
      <c r="C190" s="298">
        <f>C181/B190</f>
        <v>0</v>
      </c>
      <c r="D190" s="298">
        <f>D181/B190</f>
        <v>1.7640771479229104E-2</v>
      </c>
      <c r="E190" s="298">
        <f>E181/B190</f>
        <v>0</v>
      </c>
      <c r="F190" s="298">
        <f>F181/B190</f>
        <v>0.45447590741998195</v>
      </c>
      <c r="G190" s="298">
        <f>G181/B190</f>
        <v>0.12114310882231374</v>
      </c>
      <c r="H190" s="298">
        <f>H181/B190</f>
        <v>0</v>
      </c>
      <c r="I190" s="298">
        <f>I181/B190</f>
        <v>0.38830449413732898</v>
      </c>
      <c r="J190" s="302">
        <f>H190+(G190*J192)+(F190*J191)</f>
        <v>9.8587787285398965E-2</v>
      </c>
      <c r="L190" s="301"/>
    </row>
    <row r="191" spans="1:20" ht="14.25" customHeight="1">
      <c r="A191" s="235">
        <v>4</v>
      </c>
      <c r="B191" s="236">
        <f t="shared" si="33"/>
        <v>2353431680.75</v>
      </c>
      <c r="C191" s="298">
        <f>C182/B191</f>
        <v>0</v>
      </c>
      <c r="D191" s="298">
        <f>D182/B191</f>
        <v>0</v>
      </c>
      <c r="E191" s="298">
        <f>E182/B191</f>
        <v>0</v>
      </c>
      <c r="F191" s="298">
        <f>F182/B191</f>
        <v>0.15919476606204433</v>
      </c>
      <c r="G191" s="298">
        <f>G182/B191</f>
        <v>0.11438086944772254</v>
      </c>
      <c r="H191" s="298">
        <f>H182/B191</f>
        <v>3.639303022924601E-3</v>
      </c>
      <c r="I191" s="298">
        <f>I182/B191</f>
        <v>0.63800142045402353</v>
      </c>
      <c r="J191" s="302">
        <f>H191+(G191*J192)</f>
        <v>6.768135515973249E-2</v>
      </c>
      <c r="L191" s="301"/>
    </row>
    <row r="192" spans="1:20" ht="14.25" customHeight="1">
      <c r="A192" s="235">
        <v>5</v>
      </c>
      <c r="B192" s="236">
        <f t="shared" si="33"/>
        <v>14230619635.59</v>
      </c>
      <c r="C192" s="298">
        <f>C183/B192</f>
        <v>0</v>
      </c>
      <c r="D192" s="298">
        <f>D183/B192</f>
        <v>0</v>
      </c>
      <c r="E192" s="298">
        <f>E183/B192</f>
        <v>0</v>
      </c>
      <c r="F192" s="298">
        <f>F183/B192</f>
        <v>0</v>
      </c>
      <c r="G192" s="298">
        <f>G183/B192</f>
        <v>0.39303188999809924</v>
      </c>
      <c r="H192" s="298">
        <f>H183/B192</f>
        <v>0.1668698876857829</v>
      </c>
      <c r="I192" s="298">
        <f>I183/B192</f>
        <v>0.39579578777466778</v>
      </c>
      <c r="J192" s="302">
        <f>H192+G192</f>
        <v>0.55990177768388216</v>
      </c>
    </row>
    <row r="193" spans="1:20" ht="14.25" customHeight="1">
      <c r="A193" s="238"/>
      <c r="B193" s="239">
        <f>SUM(B188:B192)</f>
        <v>217739773237.38998</v>
      </c>
      <c r="C193" s="236"/>
      <c r="D193" s="236"/>
      <c r="E193" s="236"/>
      <c r="F193" s="236"/>
      <c r="G193" s="236"/>
      <c r="H193" s="236"/>
      <c r="I193" s="236"/>
      <c r="J193" s="237"/>
      <c r="L193" s="301"/>
    </row>
    <row r="194" spans="1:20" ht="14.25" customHeight="1">
      <c r="A194" s="230"/>
      <c r="B194" s="230"/>
      <c r="C194" s="230"/>
      <c r="L194" s="301"/>
      <c r="P194" s="242"/>
    </row>
    <row r="195" spans="1:20" ht="14.25" customHeight="1">
      <c r="A195" s="234" t="s">
        <v>5506</v>
      </c>
      <c r="B195" s="230"/>
      <c r="C195" s="230"/>
      <c r="L195" s="301"/>
      <c r="P195" s="242"/>
    </row>
    <row r="196" spans="1:20" ht="14.25" customHeight="1">
      <c r="A196" s="355" t="s">
        <v>14</v>
      </c>
      <c r="B196" s="356" t="s">
        <v>5507</v>
      </c>
      <c r="C196" s="357" t="s">
        <v>5508</v>
      </c>
      <c r="D196" s="352"/>
      <c r="E196" s="352"/>
      <c r="F196" s="352"/>
      <c r="G196" s="352"/>
      <c r="H196" s="352"/>
      <c r="I196" s="353"/>
      <c r="J196" s="354" t="s">
        <v>15</v>
      </c>
      <c r="L196" s="301"/>
    </row>
    <row r="197" spans="1:20" ht="14.25" customHeight="1">
      <c r="A197" s="349"/>
      <c r="B197" s="349"/>
      <c r="C197" s="235">
        <v>1</v>
      </c>
      <c r="D197" s="235">
        <v>2</v>
      </c>
      <c r="E197" s="235">
        <v>3</v>
      </c>
      <c r="F197" s="235">
        <v>4</v>
      </c>
      <c r="G197" s="235">
        <v>5</v>
      </c>
      <c r="H197" s="235" t="s">
        <v>16</v>
      </c>
      <c r="I197" s="235" t="s">
        <v>17</v>
      </c>
      <c r="J197" s="349"/>
      <c r="L197" s="301"/>
    </row>
    <row r="198" spans="1:20" ht="14.25" customHeight="1">
      <c r="A198" s="235">
        <v>1</v>
      </c>
      <c r="B198" s="236">
        <v>199497803119.06</v>
      </c>
      <c r="C198" s="237">
        <v>96220439993.119995</v>
      </c>
      <c r="D198" s="237">
        <v>5034093668.6599998</v>
      </c>
      <c r="E198" s="237">
        <v>612791015.63999999</v>
      </c>
      <c r="F198" s="237">
        <v>797144329.77999997</v>
      </c>
      <c r="G198" s="237">
        <v>832644565.72000003</v>
      </c>
      <c r="H198" s="237">
        <v>343102725</v>
      </c>
      <c r="I198" s="237">
        <v>64122543341.980003</v>
      </c>
      <c r="J198" s="243"/>
      <c r="L198" s="301"/>
      <c r="M198" s="301"/>
      <c r="N198" s="301"/>
      <c r="O198" s="301"/>
      <c r="P198" s="301"/>
      <c r="Q198" s="301"/>
      <c r="R198" s="301"/>
      <c r="S198" s="301"/>
      <c r="T198" s="301"/>
    </row>
    <row r="199" spans="1:20" ht="14.25" customHeight="1">
      <c r="A199" s="235">
        <v>2</v>
      </c>
      <c r="B199" s="236">
        <v>7063236492.5</v>
      </c>
      <c r="C199" s="237">
        <v>372508778.57999998</v>
      </c>
      <c r="D199" s="237">
        <v>1455455388.71</v>
      </c>
      <c r="E199" s="237">
        <v>104515155.04000001</v>
      </c>
      <c r="F199" s="237">
        <v>465935594.81</v>
      </c>
      <c r="G199" s="237">
        <v>136491752.15000001</v>
      </c>
      <c r="H199" s="237">
        <v>0</v>
      </c>
      <c r="I199" s="237">
        <v>3138689626.48</v>
      </c>
      <c r="J199" s="243"/>
      <c r="M199" s="301"/>
      <c r="N199" s="301"/>
      <c r="O199" s="301"/>
      <c r="P199" s="301"/>
      <c r="Q199" s="301"/>
      <c r="R199" s="301"/>
      <c r="S199" s="301"/>
      <c r="T199" s="301"/>
    </row>
    <row r="200" spans="1:20" ht="14.25" customHeight="1">
      <c r="A200" s="235">
        <v>3</v>
      </c>
      <c r="B200" s="236">
        <v>3086462822.4299998</v>
      </c>
      <c r="C200" s="237">
        <v>133519730.91</v>
      </c>
      <c r="D200" s="237">
        <v>0</v>
      </c>
      <c r="E200" s="237">
        <v>0</v>
      </c>
      <c r="F200" s="237">
        <v>1374654005.8599999</v>
      </c>
      <c r="G200" s="237">
        <v>280967204.12</v>
      </c>
      <c r="H200" s="237">
        <v>0</v>
      </c>
      <c r="I200" s="237">
        <v>1211163595.21</v>
      </c>
      <c r="J200" s="243"/>
      <c r="M200" s="301"/>
      <c r="N200" s="301"/>
      <c r="O200" s="301"/>
      <c r="P200" s="301"/>
      <c r="Q200" s="301"/>
      <c r="R200" s="301"/>
      <c r="S200" s="301"/>
      <c r="T200" s="301"/>
    </row>
    <row r="201" spans="1:20" ht="14.25" customHeight="1">
      <c r="A201" s="235">
        <v>4</v>
      </c>
      <c r="B201" s="236">
        <v>593318419.10000002</v>
      </c>
      <c r="C201" s="236">
        <v>0</v>
      </c>
      <c r="D201" s="236">
        <v>0</v>
      </c>
      <c r="E201" s="236">
        <v>0</v>
      </c>
      <c r="F201" s="237">
        <v>0</v>
      </c>
      <c r="G201" s="301">
        <v>282015214.31999999</v>
      </c>
      <c r="H201" s="237">
        <v>0</v>
      </c>
      <c r="I201" s="237">
        <v>281876419.94999999</v>
      </c>
      <c r="J201" s="243"/>
      <c r="M201" s="301"/>
      <c r="N201" s="301"/>
      <c r="O201" s="301"/>
      <c r="P201" s="301"/>
      <c r="Q201" s="301"/>
      <c r="R201" s="301"/>
      <c r="S201" s="301"/>
      <c r="T201" s="301"/>
    </row>
    <row r="202" spans="1:20" ht="14.25" customHeight="1">
      <c r="A202" s="235">
        <v>5</v>
      </c>
      <c r="B202" s="236">
        <v>12971943974.040001</v>
      </c>
      <c r="C202" s="237">
        <v>0</v>
      </c>
      <c r="D202" s="236">
        <v>0</v>
      </c>
      <c r="E202" s="236">
        <v>119175854.03</v>
      </c>
      <c r="F202" s="237">
        <v>0</v>
      </c>
      <c r="G202" s="237">
        <v>4053161107.1300001</v>
      </c>
      <c r="H202" s="237">
        <v>3564593919.0100002</v>
      </c>
      <c r="I202" s="237">
        <v>4647581114.96</v>
      </c>
      <c r="J202" s="243"/>
      <c r="M202" s="301"/>
      <c r="N202" s="301"/>
      <c r="O202" s="301"/>
      <c r="P202" s="301"/>
      <c r="Q202" s="301"/>
      <c r="R202" s="301"/>
      <c r="S202" s="301"/>
      <c r="T202" s="301"/>
    </row>
    <row r="203" spans="1:20" ht="14.25" customHeight="1">
      <c r="A203" s="238"/>
      <c r="B203" s="239">
        <f>SUM(B198:B202)</f>
        <v>223212764827.13</v>
      </c>
      <c r="C203" s="236"/>
      <c r="D203" s="236"/>
      <c r="E203" s="236"/>
      <c r="F203" s="236"/>
      <c r="G203" s="236"/>
      <c r="H203" s="236"/>
      <c r="I203" s="236"/>
      <c r="J203" s="236">
        <f>SUM(J198:J202)</f>
        <v>0</v>
      </c>
    </row>
    <row r="204" spans="1:20" ht="14.25" customHeight="1">
      <c r="A204" s="230"/>
      <c r="B204" s="230"/>
      <c r="C204" s="230"/>
      <c r="R204"/>
    </row>
    <row r="205" spans="1:20" ht="14.25" customHeight="1">
      <c r="A205" s="355" t="s">
        <v>14</v>
      </c>
      <c r="B205" s="356" t="s">
        <v>5507</v>
      </c>
      <c r="C205" s="357" t="s">
        <v>5508</v>
      </c>
      <c r="D205" s="352"/>
      <c r="E205" s="352"/>
      <c r="F205" s="352"/>
      <c r="G205" s="352"/>
      <c r="H205" s="352"/>
      <c r="I205" s="353"/>
      <c r="J205" s="354" t="s">
        <v>15</v>
      </c>
      <c r="R205"/>
    </row>
    <row r="206" spans="1:20" ht="14.25" customHeight="1">
      <c r="A206" s="349"/>
      <c r="B206" s="349"/>
      <c r="C206" s="235">
        <v>1</v>
      </c>
      <c r="D206" s="235">
        <v>2</v>
      </c>
      <c r="E206" s="235">
        <v>3</v>
      </c>
      <c r="F206" s="235">
        <v>4</v>
      </c>
      <c r="G206" s="235">
        <v>5</v>
      </c>
      <c r="H206" s="235" t="s">
        <v>16</v>
      </c>
      <c r="I206" s="235" t="s">
        <v>17</v>
      </c>
      <c r="J206" s="349"/>
      <c r="R206"/>
    </row>
    <row r="207" spans="1:20" ht="14.25" customHeight="1">
      <c r="A207" s="235">
        <v>1</v>
      </c>
      <c r="B207" s="236">
        <f t="shared" ref="B207:B211" si="34">B198</f>
        <v>199497803119.06</v>
      </c>
      <c r="C207" s="298">
        <f>C198/B207</f>
        <v>0.48231328109260319</v>
      </c>
      <c r="D207" s="298">
        <f>D198/B207</f>
        <v>2.5233830097144781E-2</v>
      </c>
      <c r="E207" s="298">
        <f>E198/B207</f>
        <v>3.0716679886158304E-3</v>
      </c>
      <c r="F207" s="298">
        <f>F198/B207</f>
        <v>3.9957549272072205E-3</v>
      </c>
      <c r="G207" s="298">
        <f>G198/B207</f>
        <v>4.1737029315710257E-3</v>
      </c>
      <c r="H207" s="298">
        <f>H198/B207</f>
        <v>1.7198320965731979E-3</v>
      </c>
      <c r="I207" s="298">
        <f>I198/B207</f>
        <v>0.32141979680704436</v>
      </c>
      <c r="J207" s="302">
        <f>H207+(G207*J211)+(F207*J210)+(E207*J209)+(D207*J208)</f>
        <v>6.6496149874223417E-3</v>
      </c>
      <c r="R207"/>
    </row>
    <row r="208" spans="1:20" ht="14.25" customHeight="1">
      <c r="A208" s="235">
        <v>2</v>
      </c>
      <c r="B208" s="236">
        <f t="shared" si="34"/>
        <v>7063236492.5</v>
      </c>
      <c r="C208" s="298">
        <f>C199/B208</f>
        <v>5.273910607064386E-2</v>
      </c>
      <c r="D208" s="298">
        <f>D199/B208</f>
        <v>0.20606069048593448</v>
      </c>
      <c r="E208" s="298">
        <f>E199/B208</f>
        <v>1.4797062954210577E-2</v>
      </c>
      <c r="F208" s="298">
        <f>F199/B208</f>
        <v>6.5966302459891754E-2</v>
      </c>
      <c r="G208" s="298">
        <f>G199/B208</f>
        <v>1.932425061725342E-2</v>
      </c>
      <c r="H208" s="298">
        <f>H199/B208</f>
        <v>0</v>
      </c>
      <c r="I208" s="298">
        <f>I199/B208</f>
        <v>0.44436989046208125</v>
      </c>
      <c r="J208" s="302">
        <f>H208+(G208*J211)+(F208*J210)+(E208*J209)</f>
        <v>3.2391907999180951E-2</v>
      </c>
      <c r="R208"/>
    </row>
    <row r="209" spans="1:19" ht="14.25" customHeight="1">
      <c r="A209" s="235">
        <v>3</v>
      </c>
      <c r="B209" s="236">
        <f t="shared" si="34"/>
        <v>3086462822.4299998</v>
      </c>
      <c r="C209" s="298">
        <f>C200/B209</f>
        <v>4.3259789147526075E-2</v>
      </c>
      <c r="D209" s="298">
        <f>D200/B209</f>
        <v>0</v>
      </c>
      <c r="E209" s="298">
        <f>E200/B209</f>
        <v>0</v>
      </c>
      <c r="F209" s="298">
        <f>F200/B209</f>
        <v>0.44538168283450197</v>
      </c>
      <c r="G209" s="298">
        <f>G200/B209</f>
        <v>9.1032103830362032E-2</v>
      </c>
      <c r="H209" s="298">
        <f>H200/B209</f>
        <v>0</v>
      </c>
      <c r="I209" s="298">
        <f>I200/B209</f>
        <v>0.39241152895418324</v>
      </c>
      <c r="J209" s="302">
        <f>H209+(G209*J211)+(F209*J210)</f>
        <v>0.17777789552244055</v>
      </c>
    </row>
    <row r="210" spans="1:19" ht="14.25" customHeight="1">
      <c r="A210" s="235">
        <v>4</v>
      </c>
      <c r="B210" s="236">
        <f t="shared" si="34"/>
        <v>593318419.10000002</v>
      </c>
      <c r="C210" s="298">
        <f>C201/B210</f>
        <v>0</v>
      </c>
      <c r="D210" s="298">
        <f>D201/B210</f>
        <v>0</v>
      </c>
      <c r="E210" s="298">
        <f>E201/B210</f>
        <v>0</v>
      </c>
      <c r="F210" s="298">
        <f>F201/B210</f>
        <v>0</v>
      </c>
      <c r="G210" s="298">
        <f>G201/B210</f>
        <v>0.47531848875985783</v>
      </c>
      <c r="H210" s="298">
        <f>H201/B210</f>
        <v>0</v>
      </c>
      <c r="I210" s="298">
        <f>I201/B210</f>
        <v>0.47508455978423203</v>
      </c>
      <c r="J210" s="302">
        <f>H210+(G210*J211)</f>
        <v>0.27913008366470687</v>
      </c>
      <c r="M210" s="301"/>
    </row>
    <row r="211" spans="1:19" ht="14.25" customHeight="1">
      <c r="A211" s="235">
        <v>5</v>
      </c>
      <c r="B211" s="236">
        <f t="shared" si="34"/>
        <v>12971943974.040001</v>
      </c>
      <c r="C211" s="298">
        <f>C202/B211</f>
        <v>0</v>
      </c>
      <c r="D211" s="298">
        <f>D202/B211</f>
        <v>0</v>
      </c>
      <c r="E211" s="298">
        <f>E202/B211</f>
        <v>9.1872007980068164E-3</v>
      </c>
      <c r="F211" s="298">
        <f>F202/B211</f>
        <v>0</v>
      </c>
      <c r="G211" s="298">
        <f>G202/B211</f>
        <v>0.31245595226446832</v>
      </c>
      <c r="H211" s="298">
        <f>H202/B211</f>
        <v>0.27479257743817082</v>
      </c>
      <c r="I211" s="298">
        <f>I202/B211</f>
        <v>0.35827946252781656</v>
      </c>
      <c r="J211" s="302">
        <f>H211+G211</f>
        <v>0.58724852970263908</v>
      </c>
      <c r="M211" s="301"/>
    </row>
    <row r="212" spans="1:19" ht="14.25" customHeight="1">
      <c r="A212" s="238"/>
      <c r="B212" s="239">
        <f>SUM(B207:B211)</f>
        <v>223212764827.13</v>
      </c>
      <c r="C212" s="236"/>
      <c r="D212" s="236"/>
      <c r="E212" s="236"/>
      <c r="F212" s="236"/>
      <c r="G212" s="236"/>
      <c r="H212" s="236"/>
      <c r="I212" s="236"/>
      <c r="J212" s="237"/>
      <c r="M212" s="301"/>
    </row>
    <row r="213" spans="1:19" ht="14.25" customHeight="1">
      <c r="A213" s="230"/>
      <c r="B213" s="230"/>
      <c r="C213" s="230"/>
      <c r="M213" s="301"/>
    </row>
    <row r="214" spans="1:19" ht="14.25" customHeight="1">
      <c r="A214" s="234" t="s">
        <v>5509</v>
      </c>
      <c r="B214" s="230"/>
      <c r="C214" s="230"/>
      <c r="M214" s="301"/>
    </row>
    <row r="215" spans="1:19" ht="14.25" customHeight="1">
      <c r="A215" s="348" t="s">
        <v>14</v>
      </c>
      <c r="B215" s="350" t="s">
        <v>5510</v>
      </c>
      <c r="C215" s="351" t="s">
        <v>5511</v>
      </c>
      <c r="D215" s="352"/>
      <c r="E215" s="352"/>
      <c r="F215" s="352"/>
      <c r="G215" s="352"/>
      <c r="H215" s="352"/>
      <c r="I215" s="353"/>
      <c r="J215" s="354" t="s">
        <v>15</v>
      </c>
    </row>
    <row r="216" spans="1:19" ht="14.25" customHeight="1">
      <c r="A216" s="349"/>
      <c r="B216" s="349"/>
      <c r="C216" s="235">
        <v>1</v>
      </c>
      <c r="D216" s="235">
        <v>2</v>
      </c>
      <c r="E216" s="235">
        <v>3</v>
      </c>
      <c r="F216" s="235">
        <v>4</v>
      </c>
      <c r="G216" s="235">
        <v>5</v>
      </c>
      <c r="H216" s="235" t="s">
        <v>16</v>
      </c>
      <c r="I216" s="235" t="s">
        <v>17</v>
      </c>
      <c r="J216" s="349"/>
    </row>
    <row r="217" spans="1:19" ht="14.25" customHeight="1">
      <c r="A217" s="235">
        <v>1</v>
      </c>
      <c r="B217" s="236">
        <v>219560869560.73999</v>
      </c>
      <c r="C217" s="237">
        <v>109298174152.35001</v>
      </c>
      <c r="D217" s="237">
        <v>7191123732.3800001</v>
      </c>
      <c r="E217" s="237">
        <v>293068541.08999997</v>
      </c>
      <c r="F217" s="237">
        <v>697670588.77999997</v>
      </c>
      <c r="G217" s="237">
        <v>1021408583.95</v>
      </c>
      <c r="H217" s="237">
        <v>261055710.83000001</v>
      </c>
      <c r="I217" s="237">
        <v>66008782524.949997</v>
      </c>
      <c r="J217" s="236"/>
      <c r="L217" s="301"/>
      <c r="M217" s="301"/>
      <c r="N217" s="301"/>
      <c r="O217" s="301"/>
      <c r="P217" s="301"/>
      <c r="Q217" s="301"/>
      <c r="R217" s="301"/>
      <c r="S217" s="301"/>
    </row>
    <row r="218" spans="1:19" ht="14.25" customHeight="1">
      <c r="A218" s="235">
        <v>2</v>
      </c>
      <c r="B218" s="236">
        <v>7183246889.04</v>
      </c>
      <c r="C218" s="237">
        <v>491274013.83999997</v>
      </c>
      <c r="D218" s="237">
        <v>1239822935.1400001</v>
      </c>
      <c r="E218" s="237">
        <v>0</v>
      </c>
      <c r="F218" s="237">
        <v>194684837.61000001</v>
      </c>
      <c r="G218" s="237">
        <v>575269437.13999999</v>
      </c>
      <c r="H218" s="237">
        <v>0</v>
      </c>
      <c r="I218" s="237">
        <v>3321999731.2399998</v>
      </c>
      <c r="J218" s="236"/>
      <c r="L218" s="301"/>
      <c r="M218" s="301"/>
      <c r="N218" s="301"/>
      <c r="O218" s="301"/>
      <c r="P218" s="301"/>
      <c r="Q218" s="301"/>
      <c r="R218" s="301"/>
      <c r="S218" s="301"/>
    </row>
    <row r="219" spans="1:19" ht="14.25" customHeight="1">
      <c r="A219" s="235">
        <v>3</v>
      </c>
      <c r="B219" s="236">
        <v>2183173614.71</v>
      </c>
      <c r="C219" s="237">
        <v>0</v>
      </c>
      <c r="D219" s="237">
        <v>0</v>
      </c>
      <c r="E219" s="237">
        <v>0</v>
      </c>
      <c r="F219" s="237">
        <v>1000000000</v>
      </c>
      <c r="G219" s="237">
        <v>105914544.22</v>
      </c>
      <c r="H219" s="237">
        <v>0</v>
      </c>
      <c r="I219" s="237">
        <v>1077259019.3900001</v>
      </c>
      <c r="J219" s="236"/>
      <c r="L219" s="301"/>
      <c r="M219" s="301"/>
      <c r="N219" s="301"/>
      <c r="O219" s="301"/>
      <c r="P219" s="301"/>
      <c r="Q219" s="301"/>
      <c r="R219" s="301"/>
      <c r="S219" s="301"/>
    </row>
    <row r="220" spans="1:19" ht="14.25" customHeight="1">
      <c r="A220" s="235">
        <v>4</v>
      </c>
      <c r="B220" s="236">
        <v>960950771.92999995</v>
      </c>
      <c r="C220" s="236">
        <v>0</v>
      </c>
      <c r="D220" s="236">
        <v>0</v>
      </c>
      <c r="E220" s="236">
        <v>0</v>
      </c>
      <c r="F220" s="237">
        <v>374654005.86000001</v>
      </c>
      <c r="G220" s="237">
        <v>347984957.18000001</v>
      </c>
      <c r="H220" s="237">
        <v>0</v>
      </c>
      <c r="I220" s="237">
        <v>184638392.80000001</v>
      </c>
      <c r="J220" s="236"/>
      <c r="L220" s="301"/>
      <c r="M220" s="301"/>
      <c r="N220" s="301"/>
      <c r="O220" s="301"/>
      <c r="P220" s="301"/>
      <c r="Q220" s="301"/>
      <c r="R220" s="301"/>
      <c r="S220" s="301"/>
    </row>
    <row r="221" spans="1:19" ht="14.25" customHeight="1">
      <c r="A221" s="235">
        <v>5</v>
      </c>
      <c r="B221" s="236">
        <v>12620440221.08</v>
      </c>
      <c r="C221" s="236">
        <v>0</v>
      </c>
      <c r="D221" s="236">
        <v>0</v>
      </c>
      <c r="E221" s="236">
        <v>402043626.43000001</v>
      </c>
      <c r="F221" s="237">
        <v>0</v>
      </c>
      <c r="G221" s="237">
        <v>3858529858.0300002</v>
      </c>
      <c r="H221" s="237">
        <v>7169829137.7600002</v>
      </c>
      <c r="I221" s="237">
        <v>680115887.15999997</v>
      </c>
      <c r="J221" s="236"/>
      <c r="L221" s="301"/>
      <c r="M221" s="301"/>
      <c r="N221" s="301"/>
      <c r="O221" s="301"/>
      <c r="P221" s="301"/>
      <c r="Q221" s="301"/>
      <c r="R221" s="301"/>
      <c r="S221" s="301"/>
    </row>
    <row r="222" spans="1:19" ht="14.25" customHeight="1">
      <c r="A222" s="238"/>
      <c r="B222" s="239">
        <f>SUM(B217:B221)</f>
        <v>242508681057.49997</v>
      </c>
      <c r="C222" s="236"/>
      <c r="D222" s="236"/>
      <c r="E222" s="236"/>
      <c r="F222" s="236"/>
      <c r="G222" s="236"/>
      <c r="H222" s="236"/>
      <c r="I222" s="236"/>
      <c r="J222" s="236">
        <f>SUM(J217:J221)</f>
        <v>0</v>
      </c>
      <c r="M222" s="301"/>
    </row>
    <row r="223" spans="1:19" ht="14.25" customHeight="1">
      <c r="A223" s="230"/>
      <c r="B223" s="230"/>
      <c r="C223" s="230"/>
      <c r="R223"/>
    </row>
    <row r="224" spans="1:19" ht="14.25" customHeight="1">
      <c r="A224" s="348" t="s">
        <v>14</v>
      </c>
      <c r="B224" s="350" t="s">
        <v>5510</v>
      </c>
      <c r="C224" s="351" t="s">
        <v>5511</v>
      </c>
      <c r="D224" s="352"/>
      <c r="E224" s="352"/>
      <c r="F224" s="352"/>
      <c r="G224" s="352"/>
      <c r="H224" s="352"/>
      <c r="I224" s="353"/>
      <c r="J224" s="354" t="s">
        <v>15</v>
      </c>
      <c r="R224"/>
    </row>
    <row r="225" spans="1:25" ht="14.25" customHeight="1">
      <c r="A225" s="349"/>
      <c r="B225" s="349"/>
      <c r="C225" s="235">
        <v>1</v>
      </c>
      <c r="D225" s="235">
        <v>2</v>
      </c>
      <c r="E225" s="235">
        <v>3</v>
      </c>
      <c r="F225" s="235">
        <v>4</v>
      </c>
      <c r="G225" s="235">
        <v>5</v>
      </c>
      <c r="H225" s="235" t="s">
        <v>16</v>
      </c>
      <c r="I225" s="235" t="s">
        <v>17</v>
      </c>
      <c r="J225" s="349"/>
      <c r="R225"/>
    </row>
    <row r="226" spans="1:25" ht="14.25" customHeight="1">
      <c r="A226" s="235">
        <v>1</v>
      </c>
      <c r="B226" s="236">
        <f t="shared" ref="B226:B230" si="35">B217</f>
        <v>219560869560.73999</v>
      </c>
      <c r="C226" s="298">
        <f>C217/B226</f>
        <v>0.49780352196188321</v>
      </c>
      <c r="D226" s="298">
        <f>D217/B226</f>
        <v>3.2752301203610536E-2</v>
      </c>
      <c r="E226" s="298">
        <f>E217/B226</f>
        <v>1.3347940444776048E-3</v>
      </c>
      <c r="F226" s="298">
        <f>F217/B226</f>
        <v>3.1775725345585511E-3</v>
      </c>
      <c r="G226" s="298">
        <f>G217/B226</f>
        <v>4.6520520072336228E-3</v>
      </c>
      <c r="H226" s="298">
        <f>H217/B226</f>
        <v>1.1889901481638137E-3</v>
      </c>
      <c r="I226" s="298">
        <f>I217/B226</f>
        <v>0.30064001229822568</v>
      </c>
      <c r="J226" s="302">
        <f>H226+(G226*J230)+(F226*J229)+(E226*J228)+(D226*J227)</f>
        <v>9.0827355866976069E-3</v>
      </c>
      <c r="R226"/>
    </row>
    <row r="227" spans="1:25" ht="14.25" customHeight="1">
      <c r="A227" s="235">
        <v>2</v>
      </c>
      <c r="B227" s="236">
        <f t="shared" si="35"/>
        <v>7183246889.04</v>
      </c>
      <c r="C227" s="298">
        <f>C218/B227</f>
        <v>6.8391637017178444E-2</v>
      </c>
      <c r="D227" s="298">
        <f>D218/B227</f>
        <v>0.17259923740498015</v>
      </c>
      <c r="E227" s="298">
        <f>E218/B227</f>
        <v>0</v>
      </c>
      <c r="F227" s="298">
        <f>F218/B227</f>
        <v>2.7102623732318705E-2</v>
      </c>
      <c r="G227" s="298">
        <f>G218/B227</f>
        <v>8.0084876104944996E-2</v>
      </c>
      <c r="H227" s="298">
        <f>H218/B227</f>
        <v>0</v>
      </c>
      <c r="I227" s="298">
        <f>I218/B227</f>
        <v>0.46246492464412092</v>
      </c>
      <c r="J227" s="302">
        <f>H227+(G227*J230)+(F227*J229)+(E227*J228)</f>
        <v>7.8558528516966486E-2</v>
      </c>
      <c r="R227"/>
    </row>
    <row r="228" spans="1:25" ht="14.25" customHeight="1">
      <c r="A228" s="235">
        <v>3</v>
      </c>
      <c r="B228" s="236">
        <f t="shared" si="35"/>
        <v>2183173614.71</v>
      </c>
      <c r="C228" s="298">
        <f>C219/B228</f>
        <v>0</v>
      </c>
      <c r="D228" s="298">
        <f>D219/B228</f>
        <v>0</v>
      </c>
      <c r="E228" s="298">
        <f>E219/B228</f>
        <v>0</v>
      </c>
      <c r="F228" s="298">
        <f>F219/B228</f>
        <v>0.45804877507775948</v>
      </c>
      <c r="G228" s="298">
        <f>G219/B228</f>
        <v>4.8514027242890195E-2</v>
      </c>
      <c r="H228" s="298">
        <f>H219/B228</f>
        <v>0</v>
      </c>
      <c r="I228" s="298">
        <f>I219/B228</f>
        <v>0.49343717427305794</v>
      </c>
      <c r="J228" s="302">
        <f>H228+(G228*J230)+(F228*J229)</f>
        <v>0.18734033860683041</v>
      </c>
    </row>
    <row r="229" spans="1:25" ht="14.25" customHeight="1">
      <c r="A229" s="235">
        <v>4</v>
      </c>
      <c r="B229" s="236">
        <f t="shared" si="35"/>
        <v>960950771.92999995</v>
      </c>
      <c r="C229" s="298">
        <f>C220/B229</f>
        <v>0</v>
      </c>
      <c r="D229" s="298">
        <f>D220/B229</f>
        <v>0</v>
      </c>
      <c r="E229" s="298">
        <f>E220/B229</f>
        <v>0</v>
      </c>
      <c r="F229" s="298">
        <f>F220/B229</f>
        <v>0.38987845871389915</v>
      </c>
      <c r="G229" s="298">
        <f>G220/B229</f>
        <v>0.36212568566972214</v>
      </c>
      <c r="H229" s="298">
        <f>H220/B229</f>
        <v>0</v>
      </c>
      <c r="I229" s="298">
        <f>I220/B229</f>
        <v>0.19214136477477112</v>
      </c>
      <c r="J229" s="302">
        <f>H229+(G229*J230)</f>
        <v>0.3164431662606888</v>
      </c>
    </row>
    <row r="230" spans="1:25" ht="14.25" customHeight="1">
      <c r="A230" s="235">
        <v>5</v>
      </c>
      <c r="B230" s="236">
        <f t="shared" si="35"/>
        <v>12620440221.08</v>
      </c>
      <c r="C230" s="298">
        <f>C221/B230</f>
        <v>0</v>
      </c>
      <c r="D230" s="298">
        <f>D221/B230</f>
        <v>0</v>
      </c>
      <c r="E230" s="298">
        <f>E221/B230</f>
        <v>3.1856545365070869E-2</v>
      </c>
      <c r="F230" s="298">
        <f>F221/B230</f>
        <v>0</v>
      </c>
      <c r="G230" s="298">
        <f>G221/B230</f>
        <v>0.3057365504243722</v>
      </c>
      <c r="H230" s="298">
        <f>H221/B230</f>
        <v>0.56811244395296057</v>
      </c>
      <c r="I230" s="298">
        <f>I221/B230</f>
        <v>5.3890028814050257E-2</v>
      </c>
      <c r="J230" s="302">
        <f>H230+G230</f>
        <v>0.87384899437733277</v>
      </c>
    </row>
    <row r="231" spans="1:25" ht="14.25" customHeight="1">
      <c r="A231" s="238"/>
      <c r="B231" s="239">
        <f>SUM(B226:B230)</f>
        <v>242508681057.49997</v>
      </c>
      <c r="C231" s="236"/>
      <c r="D231" s="236"/>
      <c r="E231" s="236"/>
      <c r="F231" s="236"/>
      <c r="G231" s="236"/>
      <c r="H231" s="236"/>
      <c r="I231" s="236"/>
      <c r="J231" s="237"/>
    </row>
    <row r="232" spans="1:25" ht="14.25" customHeight="1">
      <c r="A232" s="230"/>
      <c r="B232" s="230"/>
      <c r="C232" s="230"/>
    </row>
    <row r="233" spans="1:25" ht="14.25" customHeight="1">
      <c r="A233" s="234" t="s">
        <v>5512</v>
      </c>
      <c r="B233" s="230"/>
      <c r="C233" s="230"/>
    </row>
    <row r="234" spans="1:25" ht="14.25" customHeight="1">
      <c r="A234" s="348" t="s">
        <v>14</v>
      </c>
      <c r="B234" s="350" t="s">
        <v>5513</v>
      </c>
      <c r="C234" s="351" t="s">
        <v>5514</v>
      </c>
      <c r="D234" s="352"/>
      <c r="E234" s="352"/>
      <c r="F234" s="352"/>
      <c r="G234" s="352"/>
      <c r="H234" s="352"/>
      <c r="I234" s="353"/>
      <c r="J234" s="354" t="s">
        <v>15</v>
      </c>
    </row>
    <row r="235" spans="1:25" ht="14.25" customHeight="1">
      <c r="A235" s="349"/>
      <c r="B235" s="349"/>
      <c r="C235" s="235">
        <v>1</v>
      </c>
      <c r="D235" s="235">
        <v>2</v>
      </c>
      <c r="E235" s="235">
        <v>3</v>
      </c>
      <c r="F235" s="235">
        <v>4</v>
      </c>
      <c r="G235" s="235">
        <v>5</v>
      </c>
      <c r="H235" s="235" t="s">
        <v>16</v>
      </c>
      <c r="I235" s="235" t="s">
        <v>17</v>
      </c>
      <c r="J235" s="349"/>
      <c r="L235" s="246"/>
      <c r="M235" s="246"/>
      <c r="N235" s="246"/>
      <c r="O235" s="246"/>
      <c r="P235" s="246"/>
      <c r="Q235" s="246"/>
      <c r="R235" s="247"/>
      <c r="S235" s="246"/>
    </row>
    <row r="236" spans="1:25" ht="14.25" customHeight="1">
      <c r="A236" s="235">
        <v>1</v>
      </c>
      <c r="B236" s="236">
        <v>219437107598.97</v>
      </c>
      <c r="C236" s="237">
        <v>107528314610.42999</v>
      </c>
      <c r="D236" s="237">
        <v>10166933730.68</v>
      </c>
      <c r="E236" s="237">
        <v>570856673.05999994</v>
      </c>
      <c r="F236" s="237">
        <v>509215410.92000002</v>
      </c>
      <c r="G236" s="237">
        <v>1164929299.6300001</v>
      </c>
      <c r="H236" s="237">
        <v>121426792.13</v>
      </c>
      <c r="I236" s="237">
        <v>64417486134.440002</v>
      </c>
      <c r="J236" s="236"/>
      <c r="K236" s="246"/>
      <c r="L236" s="301"/>
      <c r="M236" s="301"/>
      <c r="N236" s="301"/>
      <c r="O236" s="301"/>
      <c r="P236" s="301"/>
      <c r="Q236" s="301"/>
      <c r="R236" s="301"/>
      <c r="S236" s="301"/>
      <c r="T236" s="248"/>
      <c r="U236" s="248"/>
      <c r="V236" s="248"/>
      <c r="W236" s="248"/>
      <c r="X236" s="248"/>
      <c r="Y236" s="248"/>
    </row>
    <row r="237" spans="1:25" ht="14.25" customHeight="1">
      <c r="A237" s="235">
        <v>2</v>
      </c>
      <c r="B237" s="236">
        <v>12139184548.200001</v>
      </c>
      <c r="C237" s="237">
        <v>333271001.97000003</v>
      </c>
      <c r="D237" s="237">
        <v>1633270037.75</v>
      </c>
      <c r="E237" s="237">
        <v>127401162.09999999</v>
      </c>
      <c r="F237" s="237">
        <v>276595046.98000002</v>
      </c>
      <c r="G237" s="237">
        <v>418098087.19</v>
      </c>
      <c r="H237" s="237">
        <v>3610475880.1999998</v>
      </c>
      <c r="I237" s="237">
        <v>4328409412.9799995</v>
      </c>
      <c r="J237" s="236"/>
      <c r="K237" s="303"/>
      <c r="L237" s="301"/>
      <c r="M237" s="301"/>
      <c r="N237" s="301"/>
      <c r="O237" s="301"/>
      <c r="P237" s="301"/>
      <c r="Q237" s="301"/>
      <c r="R237" s="301"/>
      <c r="S237" s="301"/>
      <c r="T237" s="248"/>
      <c r="U237" s="248"/>
      <c r="V237" s="248"/>
      <c r="W237" s="248"/>
      <c r="X237" s="248"/>
      <c r="Y237" s="248"/>
    </row>
    <row r="238" spans="1:25" ht="14.25" customHeight="1">
      <c r="A238" s="235">
        <v>3</v>
      </c>
      <c r="B238" s="236">
        <v>2523923455.4499998</v>
      </c>
      <c r="C238" s="304">
        <v>14641915.25</v>
      </c>
      <c r="D238" s="237">
        <v>45698334.859999999</v>
      </c>
      <c r="E238" s="237">
        <v>0</v>
      </c>
      <c r="F238" s="237">
        <v>1000000000</v>
      </c>
      <c r="G238" s="304">
        <v>561489722.33000004</v>
      </c>
      <c r="H238" s="237">
        <v>0</v>
      </c>
      <c r="I238" s="237">
        <v>855632769.36000001</v>
      </c>
      <c r="J238" s="236"/>
      <c r="K238" s="303"/>
      <c r="L238" s="301"/>
      <c r="M238" s="301"/>
      <c r="N238" s="301"/>
      <c r="O238" s="301"/>
      <c r="P238" s="301"/>
      <c r="Q238" s="301"/>
      <c r="R238" s="301"/>
      <c r="S238" s="301"/>
      <c r="T238" s="248"/>
      <c r="U238" s="248"/>
      <c r="V238" s="248"/>
      <c r="W238" s="248"/>
      <c r="X238" s="248"/>
      <c r="Y238" s="248"/>
    </row>
    <row r="239" spans="1:25" ht="14.25" customHeight="1">
      <c r="A239" s="235">
        <v>4</v>
      </c>
      <c r="B239" s="236">
        <v>991698196.41999996</v>
      </c>
      <c r="C239" s="236">
        <v>37686862.020000003</v>
      </c>
      <c r="D239" s="236">
        <v>0</v>
      </c>
      <c r="E239" s="236">
        <v>0</v>
      </c>
      <c r="F239" s="237">
        <v>0</v>
      </c>
      <c r="G239" s="304">
        <v>694785728.39999998</v>
      </c>
      <c r="H239" s="304">
        <v>0</v>
      </c>
      <c r="I239" s="237">
        <v>199025145.84</v>
      </c>
      <c r="J239" s="236"/>
      <c r="K239" s="303"/>
      <c r="L239" s="301"/>
      <c r="M239" s="301"/>
      <c r="N239" s="301"/>
      <c r="O239" s="301"/>
      <c r="P239" s="301"/>
      <c r="Q239" s="301"/>
      <c r="R239" s="301"/>
      <c r="S239" s="301"/>
      <c r="T239" s="248"/>
      <c r="U239" s="248"/>
      <c r="V239" s="248"/>
      <c r="W239" s="248"/>
      <c r="X239" s="248"/>
      <c r="Y239" s="248"/>
    </row>
    <row r="240" spans="1:25" ht="14.25" customHeight="1">
      <c r="A240" s="235">
        <v>5</v>
      </c>
      <c r="B240" s="236">
        <v>6510605973.1000004</v>
      </c>
      <c r="C240" s="236">
        <v>395964570.5</v>
      </c>
      <c r="D240" s="236">
        <v>0</v>
      </c>
      <c r="E240" s="236">
        <v>0</v>
      </c>
      <c r="F240" s="237">
        <v>0</v>
      </c>
      <c r="G240" s="304">
        <v>3495162622.1199999</v>
      </c>
      <c r="H240" s="305">
        <v>1811610427.45</v>
      </c>
      <c r="I240" s="250">
        <v>632113928.23000002</v>
      </c>
      <c r="J240" s="236"/>
      <c r="K240" s="303"/>
      <c r="L240" s="301"/>
      <c r="M240" s="301"/>
      <c r="N240" s="301"/>
      <c r="O240" s="301"/>
      <c r="P240" s="301"/>
      <c r="Q240" s="301"/>
      <c r="R240" s="301"/>
      <c r="S240" s="301"/>
      <c r="T240" s="248"/>
      <c r="U240" s="248"/>
      <c r="V240" s="248"/>
      <c r="W240" s="248"/>
      <c r="X240" s="248"/>
      <c r="Y240" s="248"/>
    </row>
    <row r="241" spans="1:18" ht="14.25" customHeight="1">
      <c r="A241" s="238"/>
      <c r="B241" s="239">
        <f>SUM(B236:B240)</f>
        <v>241602519772.14005</v>
      </c>
      <c r="C241" s="236"/>
      <c r="D241" s="236"/>
      <c r="E241" s="236"/>
      <c r="F241" s="236"/>
      <c r="G241" s="236"/>
      <c r="H241" s="251"/>
      <c r="I241" s="236"/>
      <c r="J241" s="236">
        <f>SUM(J236:J240)</f>
        <v>0</v>
      </c>
      <c r="K241" s="303"/>
    </row>
    <row r="242" spans="1:18" ht="14.25" customHeight="1">
      <c r="A242" s="230"/>
      <c r="B242" s="230"/>
      <c r="C242" s="230"/>
      <c r="R242"/>
    </row>
    <row r="243" spans="1:18" ht="14.25" customHeight="1">
      <c r="A243" s="348" t="s">
        <v>14</v>
      </c>
      <c r="B243" s="350" t="s">
        <v>5513</v>
      </c>
      <c r="C243" s="351" t="s">
        <v>5514</v>
      </c>
      <c r="D243" s="352"/>
      <c r="E243" s="352"/>
      <c r="F243" s="352"/>
      <c r="G243" s="352"/>
      <c r="H243" s="352"/>
      <c r="I243" s="353"/>
      <c r="J243" s="354" t="s">
        <v>15</v>
      </c>
      <c r="R243"/>
    </row>
    <row r="244" spans="1:18" ht="14.25" customHeight="1">
      <c r="A244" s="349"/>
      <c r="B244" s="349"/>
      <c r="C244" s="235">
        <v>1</v>
      </c>
      <c r="D244" s="235">
        <v>2</v>
      </c>
      <c r="E244" s="235">
        <v>3</v>
      </c>
      <c r="F244" s="235">
        <v>4</v>
      </c>
      <c r="G244" s="235">
        <v>5</v>
      </c>
      <c r="H244" s="235" t="s">
        <v>16</v>
      </c>
      <c r="I244" s="235" t="s">
        <v>17</v>
      </c>
      <c r="J244" s="349"/>
      <c r="R244"/>
    </row>
    <row r="245" spans="1:18" ht="14.25" customHeight="1">
      <c r="A245" s="235">
        <v>1</v>
      </c>
      <c r="B245" s="236">
        <f t="shared" ref="B245:B249" si="36">B236</f>
        <v>219437107598.97</v>
      </c>
      <c r="C245" s="298">
        <f>C236/B245</f>
        <v>0.49001882948139402</v>
      </c>
      <c r="D245" s="298">
        <f>D236/B245</f>
        <v>4.6331879972007627E-2</v>
      </c>
      <c r="E245" s="298">
        <f>E236/B245</f>
        <v>2.6014591575061366E-3</v>
      </c>
      <c r="F245" s="298">
        <f>F236/B245</f>
        <v>2.320552874997839E-3</v>
      </c>
      <c r="G245" s="298">
        <f>G236/B245</f>
        <v>5.3087160707520559E-3</v>
      </c>
      <c r="H245" s="298">
        <f>H236/B245</f>
        <v>5.5335578133809649E-4</v>
      </c>
      <c r="I245" s="298">
        <f>I236/B245</f>
        <v>0.29355785281387098</v>
      </c>
      <c r="J245" s="302">
        <f>H245+(G245*J249)+(F245*J248)+(E245*J247)+(D245*J246)</f>
        <v>2.3147904579585769E-2</v>
      </c>
      <c r="R245"/>
    </row>
    <row r="246" spans="1:18" ht="14.25" customHeight="1">
      <c r="A246" s="235">
        <v>2</v>
      </c>
      <c r="B246" s="236">
        <f t="shared" si="36"/>
        <v>12139184548.200001</v>
      </c>
      <c r="C246" s="298">
        <f>C237/B246</f>
        <v>2.7454150700708928E-2</v>
      </c>
      <c r="D246" s="298">
        <f>D237/B246</f>
        <v>0.13454528442704838</v>
      </c>
      <c r="E246" s="298">
        <f>E237/B246</f>
        <v>1.0495034620664949E-2</v>
      </c>
      <c r="F246" s="298">
        <f>F237/B246</f>
        <v>2.2785307026328513E-2</v>
      </c>
      <c r="G246" s="298">
        <f>G237/B246</f>
        <v>3.4442024135138104E-2</v>
      </c>
      <c r="H246" s="298">
        <f>H237/B246</f>
        <v>0.29742326314129242</v>
      </c>
      <c r="I246" s="298">
        <f>I237/B246</f>
        <v>0.35656508851921331</v>
      </c>
      <c r="J246" s="302">
        <f>H246+(G246*J249)+(F246*J248)+(E246*J247)</f>
        <v>0.34278625485169706</v>
      </c>
      <c r="R246"/>
    </row>
    <row r="247" spans="1:18" ht="14.25" customHeight="1">
      <c r="A247" s="235">
        <v>3</v>
      </c>
      <c r="B247" s="236">
        <f t="shared" si="36"/>
        <v>2523923455.4499998</v>
      </c>
      <c r="C247" s="298">
        <f>C238/B247</f>
        <v>5.8012517053095168E-3</v>
      </c>
      <c r="D247" s="298">
        <f>D238/B247</f>
        <v>1.8106070040009303E-2</v>
      </c>
      <c r="E247" s="298">
        <f>E238/B247</f>
        <v>0</v>
      </c>
      <c r="F247" s="298">
        <f>F238/B247</f>
        <v>0.3962085291614782</v>
      </c>
      <c r="G247" s="298">
        <f>G238/B247</f>
        <v>0.22246701702365609</v>
      </c>
      <c r="H247" s="298">
        <f>H238/B247</f>
        <v>0</v>
      </c>
      <c r="I247" s="298">
        <f>I238/B247</f>
        <v>0.33900900105048787</v>
      </c>
      <c r="J247" s="302">
        <f>H247+(G247*J249)+(F247*J248)</f>
        <v>0.40759029754754894</v>
      </c>
    </row>
    <row r="248" spans="1:18" ht="14.25" customHeight="1">
      <c r="A248" s="235">
        <v>4</v>
      </c>
      <c r="B248" s="236">
        <f t="shared" si="36"/>
        <v>991698196.41999996</v>
      </c>
      <c r="C248" s="298">
        <f>C239/B248</f>
        <v>3.8002350065824884E-2</v>
      </c>
      <c r="D248" s="298">
        <f>D239/B248</f>
        <v>0</v>
      </c>
      <c r="E248" s="298">
        <f>E239/B248</f>
        <v>0</v>
      </c>
      <c r="F248" s="298">
        <f>F239/B248</f>
        <v>0</v>
      </c>
      <c r="G248" s="298">
        <f>G239/B248</f>
        <v>0.70060198849625333</v>
      </c>
      <c r="H248" s="298">
        <f>H239/B248</f>
        <v>0</v>
      </c>
      <c r="I248" s="298">
        <f>I239/B248</f>
        <v>0.20069124513735598</v>
      </c>
      <c r="J248" s="302">
        <f>H248+(G248*J249)</f>
        <v>0.57105832642745336</v>
      </c>
    </row>
    <row r="249" spans="1:18" ht="14.25" customHeight="1">
      <c r="A249" s="235">
        <v>5</v>
      </c>
      <c r="B249" s="236">
        <f t="shared" si="36"/>
        <v>6510605973.1000004</v>
      </c>
      <c r="C249" s="298">
        <f>C240/B249</f>
        <v>6.0818389584013324E-2</v>
      </c>
      <c r="D249" s="298">
        <f>D240/B249</f>
        <v>0</v>
      </c>
      <c r="E249" s="298">
        <f>E240/B249</f>
        <v>0</v>
      </c>
      <c r="F249" s="298">
        <f>F240/B249</f>
        <v>0</v>
      </c>
      <c r="G249" s="298">
        <f>G240/B249</f>
        <v>0.53684136876982458</v>
      </c>
      <c r="H249" s="298">
        <f>H240/B249</f>
        <v>0.27825527069754591</v>
      </c>
      <c r="I249" s="298">
        <f>I240/B249</f>
        <v>9.7089876248342727E-2</v>
      </c>
      <c r="J249" s="302">
        <f>H249+G249</f>
        <v>0.81509663946737043</v>
      </c>
    </row>
    <row r="250" spans="1:18" ht="14.25" customHeight="1">
      <c r="A250" s="238"/>
      <c r="B250" s="239">
        <f>SUM(B245:B249)</f>
        <v>241602519772.14005</v>
      </c>
      <c r="C250" s="236"/>
      <c r="D250" s="236"/>
      <c r="E250" s="236"/>
      <c r="F250" s="236"/>
      <c r="G250" s="236"/>
      <c r="H250" s="236"/>
      <c r="I250" s="236"/>
      <c r="J250" s="237"/>
    </row>
    <row r="251" spans="1:18" ht="14.25" customHeight="1">
      <c r="A251" s="230"/>
      <c r="B251" s="230"/>
      <c r="C251" s="230"/>
    </row>
    <row r="252" spans="1:18" ht="14.25" customHeight="1">
      <c r="A252" s="230"/>
      <c r="B252" s="230"/>
      <c r="C252" s="230"/>
    </row>
    <row r="253" spans="1:18" ht="14.25" customHeight="1">
      <c r="A253" s="230"/>
      <c r="B253" s="230"/>
      <c r="C253" s="230"/>
    </row>
    <row r="254" spans="1:18" ht="14.25" customHeight="1">
      <c r="A254" s="230"/>
      <c r="B254" s="230"/>
      <c r="C254" s="230"/>
    </row>
    <row r="255" spans="1:18" ht="14.25" customHeight="1">
      <c r="A255" s="230"/>
      <c r="B255" s="230"/>
      <c r="C255" s="230"/>
    </row>
    <row r="256" spans="1:18" ht="14.25" customHeight="1">
      <c r="A256" s="230"/>
      <c r="B256" s="230"/>
      <c r="C256" s="230"/>
    </row>
    <row r="257" spans="1:3" ht="14.25" customHeight="1">
      <c r="A257" s="230"/>
      <c r="B257" s="230"/>
      <c r="C257" s="230"/>
    </row>
    <row r="258" spans="1:3" ht="14.25" customHeight="1">
      <c r="A258" s="230"/>
      <c r="B258" s="230"/>
      <c r="C258" s="230"/>
    </row>
    <row r="259" spans="1:3" ht="14.25" customHeight="1">
      <c r="A259" s="230"/>
      <c r="B259" s="230"/>
      <c r="C259" s="230"/>
    </row>
    <row r="260" spans="1:3" ht="14.25" customHeight="1">
      <c r="A260" s="230"/>
      <c r="B260" s="230"/>
      <c r="C260" s="230"/>
    </row>
    <row r="261" spans="1:3" ht="14.25" customHeight="1">
      <c r="A261" s="230"/>
      <c r="B261" s="230"/>
      <c r="C261" s="230"/>
    </row>
    <row r="262" spans="1:3" ht="14.25" customHeight="1">
      <c r="A262" s="230"/>
      <c r="B262" s="230"/>
      <c r="C262" s="230"/>
    </row>
    <row r="263" spans="1:3" ht="14.25" customHeight="1">
      <c r="A263" s="230"/>
      <c r="B263" s="230"/>
      <c r="C263" s="230"/>
    </row>
    <row r="264" spans="1:3" ht="14.25" customHeight="1">
      <c r="A264" s="230"/>
      <c r="B264" s="230"/>
      <c r="C264" s="230"/>
    </row>
    <row r="265" spans="1:3" ht="14.25" customHeight="1">
      <c r="A265" s="230"/>
      <c r="B265" s="230"/>
      <c r="C265" s="230"/>
    </row>
    <row r="266" spans="1:3" ht="14.25" customHeight="1">
      <c r="A266" s="230"/>
      <c r="B266" s="230"/>
      <c r="C266" s="230"/>
    </row>
    <row r="267" spans="1:3" ht="14.25" customHeight="1">
      <c r="A267" s="230"/>
      <c r="B267" s="230"/>
      <c r="C267" s="230"/>
    </row>
    <row r="268" spans="1:3" ht="14.25" customHeight="1">
      <c r="A268" s="230"/>
      <c r="B268" s="230"/>
      <c r="C268" s="230"/>
    </row>
    <row r="269" spans="1:3" ht="14.25" customHeight="1">
      <c r="A269" s="230"/>
      <c r="B269" s="230"/>
      <c r="C269" s="230"/>
    </row>
    <row r="270" spans="1:3" ht="14.25" customHeight="1">
      <c r="A270" s="230"/>
      <c r="B270" s="230"/>
      <c r="C270" s="230"/>
    </row>
    <row r="271" spans="1:3" ht="14.25" customHeight="1">
      <c r="A271" s="230"/>
      <c r="B271" s="230"/>
      <c r="C271" s="230"/>
    </row>
    <row r="272" spans="1:3" ht="14.25" customHeight="1">
      <c r="A272" s="230"/>
      <c r="B272" s="230"/>
      <c r="C272" s="230"/>
    </row>
    <row r="273" spans="1:3" ht="14.25" customHeight="1">
      <c r="A273" s="230"/>
      <c r="B273" s="230"/>
      <c r="C273" s="230"/>
    </row>
    <row r="274" spans="1:3" ht="14.25" customHeight="1">
      <c r="A274" s="230"/>
      <c r="B274" s="230"/>
      <c r="C274" s="230"/>
    </row>
    <row r="275" spans="1:3" ht="14.25" customHeight="1">
      <c r="A275" s="230"/>
      <c r="B275" s="230"/>
      <c r="C275" s="230"/>
    </row>
    <row r="276" spans="1:3" ht="14.25" customHeight="1">
      <c r="A276" s="230"/>
      <c r="B276" s="230"/>
      <c r="C276" s="230"/>
    </row>
    <row r="277" spans="1:3" ht="14.25" customHeight="1">
      <c r="A277" s="230"/>
      <c r="B277" s="230"/>
      <c r="C277" s="230"/>
    </row>
    <row r="278" spans="1:3" ht="14.25" customHeight="1">
      <c r="A278" s="230"/>
      <c r="B278" s="230"/>
      <c r="C278" s="230"/>
    </row>
    <row r="279" spans="1:3" ht="14.25" customHeight="1">
      <c r="A279" s="230"/>
      <c r="B279" s="230"/>
      <c r="C279" s="230"/>
    </row>
    <row r="280" spans="1:3" ht="14.25" customHeight="1">
      <c r="A280" s="230"/>
      <c r="B280" s="230"/>
      <c r="C280" s="230"/>
    </row>
    <row r="281" spans="1:3" ht="14.25" customHeight="1">
      <c r="A281" s="230"/>
      <c r="B281" s="230"/>
      <c r="C281" s="230"/>
    </row>
    <row r="282" spans="1:3" ht="14.25" customHeight="1">
      <c r="A282" s="230"/>
      <c r="B282" s="230"/>
      <c r="C282" s="230"/>
    </row>
    <row r="283" spans="1:3" ht="14.25" customHeight="1">
      <c r="A283" s="230"/>
      <c r="B283" s="230"/>
      <c r="C283" s="230"/>
    </row>
    <row r="284" spans="1:3" ht="14.25" customHeight="1">
      <c r="A284" s="230"/>
      <c r="B284" s="230"/>
      <c r="C284" s="230"/>
    </row>
    <row r="285" spans="1:3" ht="14.25" customHeight="1">
      <c r="A285" s="230"/>
      <c r="B285" s="230"/>
      <c r="C285" s="230"/>
    </row>
    <row r="286" spans="1:3" ht="14.25" customHeight="1">
      <c r="A286" s="230"/>
      <c r="B286" s="230"/>
      <c r="C286" s="230"/>
    </row>
    <row r="287" spans="1:3" ht="14.25" customHeight="1">
      <c r="A287" s="230"/>
      <c r="B287" s="230"/>
      <c r="C287" s="230"/>
    </row>
    <row r="288" spans="1:3" ht="14.25" customHeight="1">
      <c r="A288" s="230"/>
      <c r="B288" s="230"/>
      <c r="C288" s="230"/>
    </row>
    <row r="289" spans="1:3" ht="14.25" customHeight="1">
      <c r="A289" s="230"/>
      <c r="B289" s="230"/>
      <c r="C289" s="230"/>
    </row>
    <row r="290" spans="1:3" ht="14.25" customHeight="1">
      <c r="A290" s="230"/>
      <c r="B290" s="230"/>
      <c r="C290" s="230"/>
    </row>
    <row r="291" spans="1:3" ht="14.25" customHeight="1">
      <c r="A291" s="230"/>
      <c r="B291" s="230"/>
      <c r="C291" s="230"/>
    </row>
    <row r="292" spans="1:3" ht="14.25" customHeight="1">
      <c r="A292" s="230"/>
      <c r="B292" s="230"/>
      <c r="C292" s="230"/>
    </row>
    <row r="293" spans="1:3" ht="14.25" customHeight="1">
      <c r="A293" s="230"/>
      <c r="B293" s="230"/>
      <c r="C293" s="230"/>
    </row>
    <row r="294" spans="1:3" ht="14.25" customHeight="1">
      <c r="A294" s="230"/>
      <c r="B294" s="230"/>
      <c r="C294" s="230"/>
    </row>
    <row r="295" spans="1:3" ht="14.25" customHeight="1">
      <c r="A295" s="230"/>
      <c r="B295" s="230"/>
      <c r="C295" s="230"/>
    </row>
    <row r="296" spans="1:3" ht="14.25" customHeight="1">
      <c r="A296" s="230"/>
      <c r="B296" s="230"/>
      <c r="C296" s="230"/>
    </row>
    <row r="297" spans="1:3" ht="14.25" customHeight="1">
      <c r="A297" s="230"/>
      <c r="B297" s="230"/>
      <c r="C297" s="230"/>
    </row>
    <row r="298" spans="1:3" ht="14.25" customHeight="1">
      <c r="A298" s="230"/>
      <c r="B298" s="230"/>
      <c r="C298" s="230"/>
    </row>
    <row r="299" spans="1:3" ht="14.25" customHeight="1">
      <c r="A299" s="230"/>
      <c r="B299" s="230"/>
      <c r="C299" s="230"/>
    </row>
    <row r="300" spans="1:3" ht="14.25" customHeight="1">
      <c r="A300" s="230"/>
      <c r="B300" s="230"/>
      <c r="C300" s="230"/>
    </row>
    <row r="301" spans="1:3" ht="14.25" customHeight="1">
      <c r="A301" s="230"/>
      <c r="B301" s="230"/>
      <c r="C301" s="230"/>
    </row>
    <row r="302" spans="1:3" ht="14.25" customHeight="1">
      <c r="A302" s="230"/>
      <c r="B302" s="230"/>
      <c r="C302" s="230"/>
    </row>
    <row r="303" spans="1:3" ht="14.25" customHeight="1">
      <c r="A303" s="230"/>
      <c r="B303" s="230"/>
      <c r="C303" s="230"/>
    </row>
    <row r="304" spans="1:3" ht="14.25" customHeight="1">
      <c r="A304" s="230"/>
      <c r="B304" s="230"/>
      <c r="C304" s="230"/>
    </row>
    <row r="305" spans="1:3" ht="14.25" customHeight="1">
      <c r="A305" s="230"/>
      <c r="B305" s="230"/>
      <c r="C305" s="230"/>
    </row>
    <row r="306" spans="1:3" ht="14.25" customHeight="1">
      <c r="A306" s="230"/>
      <c r="B306" s="230"/>
      <c r="C306" s="230"/>
    </row>
    <row r="307" spans="1:3" ht="14.25" customHeight="1">
      <c r="A307" s="230"/>
      <c r="B307" s="230"/>
      <c r="C307" s="230"/>
    </row>
    <row r="308" spans="1:3" ht="14.25" customHeight="1">
      <c r="A308" s="230"/>
      <c r="B308" s="230"/>
      <c r="C308" s="230"/>
    </row>
    <row r="309" spans="1:3" ht="14.25" customHeight="1">
      <c r="A309" s="230"/>
      <c r="B309" s="230"/>
      <c r="C309" s="230"/>
    </row>
    <row r="310" spans="1:3" ht="14.25" customHeight="1">
      <c r="A310" s="230"/>
      <c r="B310" s="230"/>
      <c r="C310" s="230"/>
    </row>
    <row r="311" spans="1:3" ht="14.25" customHeight="1">
      <c r="A311" s="230"/>
      <c r="B311" s="230"/>
      <c r="C311" s="230"/>
    </row>
    <row r="312" spans="1:3" ht="14.25" customHeight="1">
      <c r="A312" s="230"/>
      <c r="B312" s="230"/>
      <c r="C312" s="230"/>
    </row>
    <row r="313" spans="1:3" ht="14.25" customHeight="1">
      <c r="A313" s="230"/>
      <c r="B313" s="230"/>
      <c r="C313" s="230"/>
    </row>
    <row r="314" spans="1:3" ht="14.25" customHeight="1">
      <c r="A314" s="230"/>
      <c r="B314" s="230"/>
      <c r="C314" s="230"/>
    </row>
    <row r="315" spans="1:3" ht="14.25" customHeight="1">
      <c r="A315" s="230"/>
      <c r="B315" s="230"/>
      <c r="C315" s="230"/>
    </row>
    <row r="316" spans="1:3" ht="14.25" customHeight="1">
      <c r="A316" s="230"/>
      <c r="B316" s="230"/>
      <c r="C316" s="230"/>
    </row>
    <row r="317" spans="1:3" ht="14.25" customHeight="1">
      <c r="A317" s="230"/>
      <c r="B317" s="230"/>
      <c r="C317" s="230"/>
    </row>
    <row r="318" spans="1:3" ht="14.25" customHeight="1">
      <c r="A318" s="230"/>
      <c r="B318" s="230"/>
      <c r="C318" s="230"/>
    </row>
    <row r="319" spans="1:3" ht="14.25" customHeight="1">
      <c r="A319" s="230"/>
      <c r="B319" s="230"/>
      <c r="C319" s="230"/>
    </row>
    <row r="320" spans="1:3" ht="14.25" customHeight="1">
      <c r="A320" s="230"/>
      <c r="B320" s="230"/>
      <c r="C320" s="230"/>
    </row>
    <row r="321" spans="1:3" ht="14.25" customHeight="1">
      <c r="A321" s="230"/>
      <c r="B321" s="230"/>
      <c r="C321" s="230"/>
    </row>
    <row r="322" spans="1:3" ht="14.25" customHeight="1">
      <c r="A322" s="230"/>
      <c r="B322" s="230"/>
      <c r="C322" s="230"/>
    </row>
    <row r="323" spans="1:3" ht="14.25" customHeight="1">
      <c r="A323" s="230"/>
      <c r="B323" s="230"/>
      <c r="C323" s="230"/>
    </row>
    <row r="324" spans="1:3" ht="14.25" customHeight="1">
      <c r="A324" s="230"/>
      <c r="B324" s="230"/>
      <c r="C324" s="230"/>
    </row>
    <row r="325" spans="1:3" ht="14.25" customHeight="1">
      <c r="A325" s="230"/>
      <c r="B325" s="230"/>
      <c r="C325" s="230"/>
    </row>
    <row r="326" spans="1:3" ht="14.25" customHeight="1">
      <c r="A326" s="230"/>
      <c r="B326" s="230"/>
      <c r="C326" s="230"/>
    </row>
    <row r="327" spans="1:3" ht="14.25" customHeight="1">
      <c r="A327" s="230"/>
      <c r="B327" s="230"/>
      <c r="C327" s="230"/>
    </row>
    <row r="328" spans="1:3" ht="14.25" customHeight="1">
      <c r="A328" s="230"/>
      <c r="B328" s="230"/>
      <c r="C328" s="230"/>
    </row>
    <row r="329" spans="1:3" ht="14.25" customHeight="1">
      <c r="A329" s="230"/>
      <c r="B329" s="230"/>
      <c r="C329" s="230"/>
    </row>
    <row r="330" spans="1:3" ht="14.25" customHeight="1">
      <c r="A330" s="230"/>
      <c r="B330" s="230"/>
      <c r="C330" s="230"/>
    </row>
    <row r="331" spans="1:3" ht="14.25" customHeight="1">
      <c r="A331" s="230"/>
      <c r="B331" s="230"/>
      <c r="C331" s="230"/>
    </row>
    <row r="332" spans="1:3" ht="14.25" customHeight="1">
      <c r="A332" s="230"/>
      <c r="B332" s="230"/>
      <c r="C332" s="230"/>
    </row>
    <row r="333" spans="1:3" ht="14.25" customHeight="1">
      <c r="A333" s="230"/>
      <c r="B333" s="230"/>
      <c r="C333" s="230"/>
    </row>
    <row r="334" spans="1:3" ht="14.25" customHeight="1">
      <c r="A334" s="230"/>
      <c r="B334" s="230"/>
      <c r="C334" s="230"/>
    </row>
    <row r="335" spans="1:3" ht="14.25" customHeight="1">
      <c r="A335" s="230"/>
      <c r="B335" s="230"/>
      <c r="C335" s="230"/>
    </row>
    <row r="336" spans="1:3" ht="14.25" customHeight="1">
      <c r="A336" s="230"/>
      <c r="B336" s="230"/>
      <c r="C336" s="230"/>
    </row>
    <row r="337" spans="1:3" ht="14.25" customHeight="1">
      <c r="A337" s="230"/>
      <c r="B337" s="230"/>
      <c r="C337" s="230"/>
    </row>
    <row r="338" spans="1:3" ht="14.25" customHeight="1">
      <c r="A338" s="230"/>
      <c r="B338" s="230"/>
      <c r="C338" s="230"/>
    </row>
    <row r="339" spans="1:3" ht="14.25" customHeight="1">
      <c r="A339" s="230"/>
      <c r="B339" s="230"/>
      <c r="C339" s="230"/>
    </row>
    <row r="340" spans="1:3" ht="14.25" customHeight="1">
      <c r="A340" s="230"/>
      <c r="B340" s="230"/>
      <c r="C340" s="230"/>
    </row>
    <row r="341" spans="1:3" ht="14.25" customHeight="1">
      <c r="A341" s="230"/>
      <c r="B341" s="230"/>
      <c r="C341" s="230"/>
    </row>
    <row r="342" spans="1:3" ht="14.25" customHeight="1">
      <c r="A342" s="230"/>
      <c r="B342" s="230"/>
      <c r="C342" s="230"/>
    </row>
    <row r="343" spans="1:3" ht="14.25" customHeight="1">
      <c r="A343" s="230"/>
      <c r="B343" s="230"/>
      <c r="C343" s="230"/>
    </row>
    <row r="344" spans="1:3" ht="14.25" customHeight="1">
      <c r="A344" s="230"/>
      <c r="B344" s="230"/>
      <c r="C344" s="230"/>
    </row>
    <row r="345" spans="1:3" ht="14.25" customHeight="1">
      <c r="A345" s="230"/>
      <c r="B345" s="230"/>
      <c r="C345" s="230"/>
    </row>
    <row r="346" spans="1:3" ht="14.25" customHeight="1">
      <c r="A346" s="230"/>
      <c r="B346" s="230"/>
      <c r="C346" s="230"/>
    </row>
    <row r="347" spans="1:3" ht="14.25" customHeight="1">
      <c r="A347" s="230"/>
      <c r="B347" s="230"/>
      <c r="C347" s="230"/>
    </row>
    <row r="348" spans="1:3" ht="14.25" customHeight="1">
      <c r="A348" s="230"/>
      <c r="B348" s="230"/>
      <c r="C348" s="230"/>
    </row>
    <row r="349" spans="1:3" ht="14.25" customHeight="1">
      <c r="A349" s="230"/>
      <c r="B349" s="230"/>
      <c r="C349" s="230"/>
    </row>
    <row r="350" spans="1:3" ht="14.25" customHeight="1">
      <c r="A350" s="230"/>
      <c r="B350" s="230"/>
      <c r="C350" s="230"/>
    </row>
    <row r="351" spans="1:3" ht="14.25" customHeight="1">
      <c r="A351" s="230"/>
      <c r="B351" s="230"/>
      <c r="C351" s="230"/>
    </row>
    <row r="352" spans="1:3" ht="14.25" customHeight="1">
      <c r="A352" s="230"/>
      <c r="B352" s="230"/>
      <c r="C352" s="230"/>
    </row>
    <row r="353" spans="1:3" ht="14.25" customHeight="1">
      <c r="A353" s="230"/>
      <c r="B353" s="230"/>
      <c r="C353" s="230"/>
    </row>
    <row r="354" spans="1:3" ht="14.25" customHeight="1">
      <c r="A354" s="230"/>
      <c r="B354" s="230"/>
      <c r="C354" s="230"/>
    </row>
    <row r="355" spans="1:3" ht="14.25" customHeight="1">
      <c r="A355" s="230"/>
      <c r="B355" s="230"/>
      <c r="C355" s="230"/>
    </row>
    <row r="356" spans="1:3" ht="14.25" customHeight="1">
      <c r="A356" s="230"/>
      <c r="B356" s="230"/>
      <c r="C356" s="230"/>
    </row>
    <row r="357" spans="1:3" ht="14.25" customHeight="1">
      <c r="A357" s="230"/>
      <c r="B357" s="230"/>
      <c r="C357" s="230"/>
    </row>
    <row r="358" spans="1:3" ht="14.25" customHeight="1">
      <c r="A358" s="230"/>
      <c r="B358" s="230"/>
      <c r="C358" s="230"/>
    </row>
    <row r="359" spans="1:3" ht="14.25" customHeight="1">
      <c r="A359" s="230"/>
      <c r="B359" s="230"/>
      <c r="C359" s="230"/>
    </row>
    <row r="360" spans="1:3" ht="14.25" customHeight="1">
      <c r="A360" s="230"/>
      <c r="B360" s="230"/>
      <c r="C360" s="230"/>
    </row>
    <row r="361" spans="1:3" ht="14.25" customHeight="1">
      <c r="A361" s="230"/>
      <c r="B361" s="230"/>
      <c r="C361" s="230"/>
    </row>
    <row r="362" spans="1:3" ht="14.25" customHeight="1">
      <c r="A362" s="230"/>
      <c r="B362" s="230"/>
      <c r="C362" s="230"/>
    </row>
    <row r="363" spans="1:3" ht="14.25" customHeight="1">
      <c r="A363" s="230"/>
      <c r="B363" s="230"/>
      <c r="C363" s="230"/>
    </row>
    <row r="364" spans="1:3" ht="14.25" customHeight="1">
      <c r="A364" s="230"/>
      <c r="B364" s="230"/>
      <c r="C364" s="230"/>
    </row>
    <row r="365" spans="1:3" ht="14.25" customHeight="1">
      <c r="A365" s="230"/>
      <c r="B365" s="230"/>
      <c r="C365" s="230"/>
    </row>
    <row r="366" spans="1:3" ht="14.25" customHeight="1">
      <c r="A366" s="230"/>
      <c r="B366" s="230"/>
      <c r="C366" s="230"/>
    </row>
    <row r="367" spans="1:3" ht="14.25" customHeight="1">
      <c r="A367" s="230"/>
      <c r="B367" s="230"/>
      <c r="C367" s="230"/>
    </row>
    <row r="368" spans="1:3" ht="14.25" customHeight="1">
      <c r="A368" s="230"/>
      <c r="B368" s="230"/>
      <c r="C368" s="230"/>
    </row>
    <row r="369" spans="1:3" ht="14.25" customHeight="1">
      <c r="A369" s="230"/>
      <c r="B369" s="230"/>
      <c r="C369" s="230"/>
    </row>
    <row r="370" spans="1:3" ht="14.25" customHeight="1">
      <c r="A370" s="230"/>
      <c r="B370" s="230"/>
      <c r="C370" s="230"/>
    </row>
    <row r="371" spans="1:3" ht="14.25" customHeight="1">
      <c r="A371" s="230"/>
      <c r="B371" s="230"/>
      <c r="C371" s="230"/>
    </row>
    <row r="372" spans="1:3" ht="14.25" customHeight="1">
      <c r="A372" s="230"/>
      <c r="B372" s="230"/>
      <c r="C372" s="230"/>
    </row>
    <row r="373" spans="1:3" ht="14.25" customHeight="1">
      <c r="A373" s="230"/>
      <c r="B373" s="230"/>
      <c r="C373" s="230"/>
    </row>
    <row r="374" spans="1:3" ht="14.25" customHeight="1">
      <c r="A374" s="230"/>
      <c r="B374" s="230"/>
      <c r="C374" s="230"/>
    </row>
    <row r="375" spans="1:3" ht="14.25" customHeight="1">
      <c r="A375" s="230"/>
      <c r="B375" s="230"/>
      <c r="C375" s="230"/>
    </row>
    <row r="376" spans="1:3" ht="14.25" customHeight="1">
      <c r="A376" s="230"/>
      <c r="B376" s="230"/>
      <c r="C376" s="230"/>
    </row>
    <row r="377" spans="1:3" ht="14.25" customHeight="1">
      <c r="A377" s="230"/>
      <c r="B377" s="230"/>
      <c r="C377" s="230"/>
    </row>
    <row r="378" spans="1:3" ht="14.25" customHeight="1">
      <c r="A378" s="230"/>
      <c r="B378" s="230"/>
      <c r="C378" s="230"/>
    </row>
    <row r="379" spans="1:3" ht="14.25" customHeight="1">
      <c r="A379" s="230"/>
      <c r="B379" s="230"/>
      <c r="C379" s="230"/>
    </row>
    <row r="380" spans="1:3" ht="14.25" customHeight="1">
      <c r="A380" s="230"/>
      <c r="B380" s="230"/>
      <c r="C380" s="230"/>
    </row>
    <row r="381" spans="1:3" ht="14.25" customHeight="1">
      <c r="A381" s="230"/>
      <c r="B381" s="230"/>
      <c r="C381" s="230"/>
    </row>
    <row r="382" spans="1:3" ht="14.25" customHeight="1">
      <c r="A382" s="230"/>
      <c r="B382" s="230"/>
      <c r="C382" s="230"/>
    </row>
    <row r="383" spans="1:3" ht="14.25" customHeight="1">
      <c r="A383" s="230"/>
      <c r="B383" s="230"/>
      <c r="C383" s="230"/>
    </row>
    <row r="384" spans="1:3" ht="14.25" customHeight="1">
      <c r="A384" s="230"/>
      <c r="B384" s="230"/>
      <c r="C384" s="230"/>
    </row>
    <row r="385" spans="1:3" ht="14.25" customHeight="1">
      <c r="A385" s="230"/>
      <c r="B385" s="230"/>
      <c r="C385" s="230"/>
    </row>
    <row r="386" spans="1:3" ht="14.25" customHeight="1">
      <c r="A386" s="230"/>
      <c r="B386" s="230"/>
      <c r="C386" s="230"/>
    </row>
    <row r="387" spans="1:3" ht="14.25" customHeight="1">
      <c r="A387" s="230"/>
      <c r="B387" s="230"/>
      <c r="C387" s="230"/>
    </row>
    <row r="388" spans="1:3" ht="14.25" customHeight="1">
      <c r="A388" s="230"/>
      <c r="B388" s="230"/>
      <c r="C388" s="230"/>
    </row>
    <row r="389" spans="1:3" ht="14.25" customHeight="1">
      <c r="A389" s="230"/>
      <c r="B389" s="230"/>
      <c r="C389" s="230"/>
    </row>
    <row r="390" spans="1:3" ht="14.25" customHeight="1">
      <c r="A390" s="230"/>
      <c r="B390" s="230"/>
      <c r="C390" s="230"/>
    </row>
    <row r="391" spans="1:3" ht="14.25" customHeight="1">
      <c r="A391" s="230"/>
      <c r="B391" s="230"/>
      <c r="C391" s="230"/>
    </row>
    <row r="392" spans="1:3" ht="14.25" customHeight="1">
      <c r="A392" s="230"/>
      <c r="B392" s="230"/>
      <c r="C392" s="230"/>
    </row>
    <row r="393" spans="1:3" ht="14.25" customHeight="1">
      <c r="A393" s="230"/>
      <c r="B393" s="230"/>
      <c r="C393" s="230"/>
    </row>
    <row r="394" spans="1:3" ht="14.25" customHeight="1">
      <c r="A394" s="230"/>
      <c r="B394" s="230"/>
      <c r="C394" s="230"/>
    </row>
    <row r="395" spans="1:3" ht="14.25" customHeight="1">
      <c r="A395" s="230"/>
      <c r="B395" s="230"/>
      <c r="C395" s="230"/>
    </row>
    <row r="396" spans="1:3" ht="14.25" customHeight="1">
      <c r="A396" s="230"/>
      <c r="B396" s="230"/>
      <c r="C396" s="230"/>
    </row>
    <row r="397" spans="1:3" ht="14.25" customHeight="1">
      <c r="A397" s="230"/>
      <c r="B397" s="230"/>
      <c r="C397" s="230"/>
    </row>
    <row r="398" spans="1:3" ht="14.25" customHeight="1">
      <c r="A398" s="230"/>
      <c r="B398" s="230"/>
      <c r="C398" s="230"/>
    </row>
    <row r="399" spans="1:3" ht="14.25" customHeight="1">
      <c r="A399" s="230"/>
      <c r="B399" s="230"/>
      <c r="C399" s="230"/>
    </row>
    <row r="400" spans="1:3" ht="14.25" customHeight="1">
      <c r="A400" s="230"/>
      <c r="B400" s="230"/>
      <c r="C400" s="230"/>
    </row>
    <row r="401" spans="1:3" ht="14.25" customHeight="1">
      <c r="A401" s="230"/>
      <c r="B401" s="230"/>
      <c r="C401" s="230"/>
    </row>
    <row r="402" spans="1:3" ht="14.25" customHeight="1">
      <c r="A402" s="230"/>
      <c r="B402" s="230"/>
      <c r="C402" s="230"/>
    </row>
    <row r="403" spans="1:3" ht="14.25" customHeight="1">
      <c r="A403" s="230"/>
      <c r="B403" s="230"/>
      <c r="C403" s="230"/>
    </row>
    <row r="404" spans="1:3" ht="14.25" customHeight="1">
      <c r="A404" s="230"/>
      <c r="B404" s="230"/>
      <c r="C404" s="230"/>
    </row>
    <row r="405" spans="1:3" ht="14.25" customHeight="1">
      <c r="A405" s="230"/>
      <c r="B405" s="230"/>
      <c r="C405" s="230"/>
    </row>
    <row r="406" spans="1:3" ht="14.25" customHeight="1">
      <c r="A406" s="230"/>
      <c r="B406" s="230"/>
      <c r="C406" s="230"/>
    </row>
    <row r="407" spans="1:3" ht="14.25" customHeight="1">
      <c r="A407" s="230"/>
      <c r="B407" s="230"/>
      <c r="C407" s="230"/>
    </row>
    <row r="408" spans="1:3" ht="14.25" customHeight="1">
      <c r="A408" s="230"/>
      <c r="B408" s="230"/>
      <c r="C408" s="230"/>
    </row>
    <row r="409" spans="1:3" ht="14.25" customHeight="1">
      <c r="A409" s="230"/>
      <c r="B409" s="230"/>
      <c r="C409" s="230"/>
    </row>
    <row r="410" spans="1:3" ht="14.25" customHeight="1">
      <c r="A410" s="230"/>
      <c r="B410" s="230"/>
      <c r="C410" s="230"/>
    </row>
    <row r="411" spans="1:3" ht="14.25" customHeight="1">
      <c r="A411" s="230"/>
      <c r="B411" s="230"/>
      <c r="C411" s="230"/>
    </row>
    <row r="412" spans="1:3" ht="14.25" customHeight="1">
      <c r="A412" s="230"/>
      <c r="B412" s="230"/>
      <c r="C412" s="230"/>
    </row>
    <row r="413" spans="1:3" ht="14.25" customHeight="1">
      <c r="A413" s="230"/>
      <c r="B413" s="230"/>
      <c r="C413" s="230"/>
    </row>
    <row r="414" spans="1:3" ht="14.25" customHeight="1">
      <c r="A414" s="230"/>
      <c r="B414" s="230"/>
      <c r="C414" s="230"/>
    </row>
    <row r="415" spans="1:3" ht="14.25" customHeight="1">
      <c r="A415" s="230"/>
      <c r="B415" s="230"/>
      <c r="C415" s="230"/>
    </row>
    <row r="416" spans="1:3" ht="14.25" customHeight="1">
      <c r="A416" s="230"/>
      <c r="B416" s="230"/>
      <c r="C416" s="230"/>
    </row>
    <row r="417" spans="1:3" ht="14.25" customHeight="1">
      <c r="A417" s="230"/>
      <c r="B417" s="230"/>
      <c r="C417" s="230"/>
    </row>
    <row r="418" spans="1:3" ht="14.25" customHeight="1">
      <c r="A418" s="230"/>
      <c r="B418" s="230"/>
      <c r="C418" s="230"/>
    </row>
    <row r="419" spans="1:3" ht="14.25" customHeight="1">
      <c r="A419" s="230"/>
      <c r="B419" s="230"/>
      <c r="C419" s="230"/>
    </row>
    <row r="420" spans="1:3" ht="14.25" customHeight="1">
      <c r="A420" s="230"/>
      <c r="B420" s="230"/>
      <c r="C420" s="230"/>
    </row>
    <row r="421" spans="1:3" ht="14.25" customHeight="1">
      <c r="A421" s="230"/>
      <c r="B421" s="230"/>
      <c r="C421" s="230"/>
    </row>
    <row r="422" spans="1:3" ht="14.25" customHeight="1">
      <c r="A422" s="230"/>
      <c r="B422" s="230"/>
      <c r="C422" s="230"/>
    </row>
    <row r="423" spans="1:3" ht="14.25" customHeight="1">
      <c r="A423" s="230"/>
      <c r="B423" s="230"/>
      <c r="C423" s="230"/>
    </row>
    <row r="424" spans="1:3" ht="14.25" customHeight="1">
      <c r="A424" s="230"/>
      <c r="B424" s="230"/>
      <c r="C424" s="230"/>
    </row>
    <row r="425" spans="1:3" ht="14.25" customHeight="1">
      <c r="A425" s="230"/>
      <c r="B425" s="230"/>
      <c r="C425" s="230"/>
    </row>
    <row r="426" spans="1:3" ht="14.25" customHeight="1">
      <c r="A426" s="230"/>
      <c r="B426" s="230"/>
      <c r="C426" s="230"/>
    </row>
    <row r="427" spans="1:3" ht="14.25" customHeight="1">
      <c r="A427" s="230"/>
      <c r="B427" s="230"/>
      <c r="C427" s="230"/>
    </row>
    <row r="428" spans="1:3" ht="14.25" customHeight="1">
      <c r="A428" s="230"/>
      <c r="B428" s="230"/>
      <c r="C428" s="230"/>
    </row>
    <row r="429" spans="1:3" ht="14.25" customHeight="1">
      <c r="A429" s="230"/>
      <c r="B429" s="230"/>
      <c r="C429" s="230"/>
    </row>
    <row r="430" spans="1:3" ht="14.25" customHeight="1">
      <c r="A430" s="230"/>
      <c r="B430" s="230"/>
      <c r="C430" s="230"/>
    </row>
    <row r="431" spans="1:3" ht="14.25" customHeight="1">
      <c r="A431" s="230"/>
      <c r="B431" s="230"/>
      <c r="C431" s="230"/>
    </row>
    <row r="432" spans="1:3" ht="14.25" customHeight="1">
      <c r="A432" s="230"/>
      <c r="B432" s="230"/>
      <c r="C432" s="230"/>
    </row>
    <row r="433" spans="1:3" ht="14.25" customHeight="1">
      <c r="A433" s="230"/>
      <c r="B433" s="230"/>
      <c r="C433" s="230"/>
    </row>
    <row r="434" spans="1:3" ht="14.25" customHeight="1">
      <c r="A434" s="230"/>
      <c r="B434" s="230"/>
      <c r="C434" s="230"/>
    </row>
    <row r="435" spans="1:3" ht="14.25" customHeight="1">
      <c r="A435" s="230"/>
      <c r="B435" s="230"/>
      <c r="C435" s="230"/>
    </row>
    <row r="436" spans="1:3" ht="14.25" customHeight="1">
      <c r="A436" s="230"/>
      <c r="B436" s="230"/>
      <c r="C436" s="230"/>
    </row>
    <row r="437" spans="1:3" ht="14.25" customHeight="1">
      <c r="A437" s="230"/>
      <c r="B437" s="230"/>
      <c r="C437" s="230"/>
    </row>
    <row r="438" spans="1:3" ht="14.25" customHeight="1">
      <c r="A438" s="230"/>
      <c r="B438" s="230"/>
      <c r="C438" s="230"/>
    </row>
    <row r="439" spans="1:3" ht="14.25" customHeight="1">
      <c r="A439" s="230"/>
      <c r="B439" s="230"/>
      <c r="C439" s="230"/>
    </row>
    <row r="440" spans="1:3" ht="14.25" customHeight="1">
      <c r="A440" s="230"/>
      <c r="B440" s="230"/>
      <c r="C440" s="230"/>
    </row>
    <row r="441" spans="1:3" ht="14.25" customHeight="1">
      <c r="A441" s="230"/>
      <c r="B441" s="230"/>
      <c r="C441" s="230"/>
    </row>
    <row r="442" spans="1:3" ht="14.25" customHeight="1">
      <c r="A442" s="230"/>
      <c r="B442" s="230"/>
      <c r="C442" s="230"/>
    </row>
    <row r="443" spans="1:3" ht="14.25" customHeight="1">
      <c r="A443" s="230"/>
      <c r="B443" s="230"/>
      <c r="C443" s="230"/>
    </row>
    <row r="444" spans="1:3" ht="14.25" customHeight="1">
      <c r="A444" s="230"/>
      <c r="B444" s="230"/>
      <c r="C444" s="230"/>
    </row>
    <row r="445" spans="1:3" ht="14.25" customHeight="1">
      <c r="A445" s="230"/>
      <c r="B445" s="230"/>
      <c r="C445" s="230"/>
    </row>
    <row r="446" spans="1:3" ht="14.25" customHeight="1">
      <c r="A446" s="230"/>
      <c r="B446" s="230"/>
      <c r="C446" s="230"/>
    </row>
    <row r="447" spans="1:3" ht="14.25" customHeight="1">
      <c r="A447" s="230"/>
      <c r="B447" s="230"/>
      <c r="C447" s="230"/>
    </row>
    <row r="448" spans="1:3" ht="14.25" customHeight="1">
      <c r="A448" s="230"/>
      <c r="B448" s="230"/>
      <c r="C448" s="230"/>
    </row>
    <row r="449" spans="1:3" ht="14.25" customHeight="1">
      <c r="A449" s="230"/>
      <c r="B449" s="230"/>
      <c r="C449" s="230"/>
    </row>
    <row r="450" spans="1:3" ht="14.25" customHeight="1">
      <c r="A450" s="230"/>
      <c r="B450" s="230"/>
      <c r="C450" s="230"/>
    </row>
    <row r="451" spans="1:3" ht="14.25" customHeight="1">
      <c r="A451" s="230"/>
      <c r="B451" s="230"/>
      <c r="C451" s="230"/>
    </row>
    <row r="452" spans="1:3" ht="14.25" customHeight="1">
      <c r="A452" s="230"/>
      <c r="B452" s="230"/>
      <c r="C452" s="230"/>
    </row>
    <row r="453" spans="1:3" ht="14.25" customHeight="1">
      <c r="A453" s="230"/>
      <c r="B453" s="230"/>
      <c r="C453" s="230"/>
    </row>
    <row r="454" spans="1:3" ht="14.25" customHeight="1">
      <c r="A454" s="230"/>
      <c r="B454" s="230"/>
      <c r="C454" s="230"/>
    </row>
    <row r="455" spans="1:3" ht="14.25" customHeight="1">
      <c r="A455" s="230"/>
      <c r="B455" s="230"/>
      <c r="C455" s="230"/>
    </row>
    <row r="456" spans="1:3" ht="14.25" customHeight="1">
      <c r="A456" s="230"/>
      <c r="B456" s="230"/>
      <c r="C456" s="230"/>
    </row>
    <row r="457" spans="1:3" ht="14.25" customHeight="1">
      <c r="A457" s="230"/>
      <c r="B457" s="230"/>
      <c r="C457" s="230"/>
    </row>
    <row r="458" spans="1:3" ht="14.25" customHeight="1">
      <c r="A458" s="230"/>
      <c r="B458" s="230"/>
      <c r="C458" s="230"/>
    </row>
    <row r="459" spans="1:3" ht="14.25" customHeight="1">
      <c r="A459" s="230"/>
      <c r="B459" s="230"/>
      <c r="C459" s="230"/>
    </row>
    <row r="460" spans="1:3" ht="14.25" customHeight="1">
      <c r="A460" s="230"/>
      <c r="B460" s="230"/>
      <c r="C460" s="230"/>
    </row>
    <row r="461" spans="1:3" ht="14.25" customHeight="1">
      <c r="A461" s="230"/>
      <c r="B461" s="230"/>
      <c r="C461" s="230"/>
    </row>
    <row r="462" spans="1:3" ht="14.25" customHeight="1">
      <c r="A462" s="230"/>
      <c r="B462" s="230"/>
      <c r="C462" s="230"/>
    </row>
    <row r="463" spans="1:3" ht="14.25" customHeight="1">
      <c r="A463" s="230"/>
      <c r="B463" s="230"/>
      <c r="C463" s="230"/>
    </row>
    <row r="464" spans="1:3" ht="14.25" customHeight="1">
      <c r="A464" s="230"/>
      <c r="B464" s="230"/>
      <c r="C464" s="230"/>
    </row>
    <row r="465" spans="1:3" ht="14.25" customHeight="1">
      <c r="A465" s="230"/>
      <c r="B465" s="230"/>
      <c r="C465" s="230"/>
    </row>
    <row r="466" spans="1:3" ht="14.25" customHeight="1">
      <c r="A466" s="230"/>
      <c r="B466" s="230"/>
      <c r="C466" s="230"/>
    </row>
    <row r="467" spans="1:3" ht="14.25" customHeight="1">
      <c r="A467" s="230"/>
      <c r="B467" s="230"/>
      <c r="C467" s="230"/>
    </row>
    <row r="468" spans="1:3" ht="14.25" customHeight="1">
      <c r="A468" s="230"/>
      <c r="B468" s="230"/>
      <c r="C468" s="230"/>
    </row>
    <row r="469" spans="1:3" ht="14.25" customHeight="1">
      <c r="A469" s="230"/>
      <c r="B469" s="230"/>
      <c r="C469" s="230"/>
    </row>
    <row r="470" spans="1:3" ht="14.25" customHeight="1">
      <c r="A470" s="230"/>
      <c r="B470" s="230"/>
      <c r="C470" s="230"/>
    </row>
    <row r="471" spans="1:3" ht="14.25" customHeight="1">
      <c r="A471" s="230"/>
      <c r="B471" s="230"/>
      <c r="C471" s="230"/>
    </row>
    <row r="472" spans="1:3" ht="14.25" customHeight="1">
      <c r="A472" s="230"/>
      <c r="B472" s="230"/>
      <c r="C472" s="230"/>
    </row>
    <row r="473" spans="1:3" ht="14.25" customHeight="1">
      <c r="A473" s="230"/>
      <c r="B473" s="230"/>
      <c r="C473" s="230"/>
    </row>
    <row r="474" spans="1:3" ht="14.25" customHeight="1">
      <c r="A474" s="230"/>
      <c r="B474" s="230"/>
      <c r="C474" s="230"/>
    </row>
    <row r="475" spans="1:3" ht="14.25" customHeight="1">
      <c r="A475" s="230"/>
      <c r="B475" s="230"/>
      <c r="C475" s="230"/>
    </row>
    <row r="476" spans="1:3" ht="14.25" customHeight="1">
      <c r="A476" s="230"/>
      <c r="B476" s="230"/>
      <c r="C476" s="230"/>
    </row>
    <row r="477" spans="1:3" ht="14.25" customHeight="1">
      <c r="A477" s="230"/>
      <c r="B477" s="230"/>
      <c r="C477" s="230"/>
    </row>
    <row r="478" spans="1:3" ht="14.25" customHeight="1">
      <c r="A478" s="230"/>
      <c r="B478" s="230"/>
      <c r="C478" s="230"/>
    </row>
    <row r="479" spans="1:3" ht="14.25" customHeight="1">
      <c r="A479" s="230"/>
      <c r="B479" s="230"/>
      <c r="C479" s="230"/>
    </row>
    <row r="480" spans="1:3" ht="14.25" customHeight="1">
      <c r="A480" s="230"/>
      <c r="B480" s="230"/>
      <c r="C480" s="230"/>
    </row>
    <row r="481" spans="1:3" ht="14.25" customHeight="1">
      <c r="A481" s="230"/>
      <c r="B481" s="230"/>
      <c r="C481" s="230"/>
    </row>
    <row r="482" spans="1:3" ht="14.25" customHeight="1">
      <c r="A482" s="230"/>
      <c r="B482" s="230"/>
      <c r="C482" s="230"/>
    </row>
    <row r="483" spans="1:3" ht="14.25" customHeight="1">
      <c r="A483" s="230"/>
      <c r="B483" s="230"/>
      <c r="C483" s="230"/>
    </row>
    <row r="484" spans="1:3" ht="14.25" customHeight="1">
      <c r="A484" s="230"/>
      <c r="B484" s="230"/>
      <c r="C484" s="230"/>
    </row>
    <row r="485" spans="1:3" ht="14.25" customHeight="1">
      <c r="A485" s="230"/>
      <c r="B485" s="230"/>
      <c r="C485" s="230"/>
    </row>
    <row r="486" spans="1:3" ht="14.25" customHeight="1">
      <c r="A486" s="230"/>
      <c r="B486" s="230"/>
      <c r="C486" s="230"/>
    </row>
    <row r="487" spans="1:3" ht="14.25" customHeight="1">
      <c r="A487" s="230"/>
      <c r="B487" s="230"/>
      <c r="C487" s="230"/>
    </row>
    <row r="488" spans="1:3" ht="14.25" customHeight="1">
      <c r="A488" s="230"/>
      <c r="B488" s="230"/>
      <c r="C488" s="230"/>
    </row>
    <row r="489" spans="1:3" ht="14.25" customHeight="1">
      <c r="A489" s="230"/>
      <c r="B489" s="230"/>
      <c r="C489" s="230"/>
    </row>
    <row r="490" spans="1:3" ht="14.25" customHeight="1">
      <c r="A490" s="230"/>
      <c r="B490" s="230"/>
      <c r="C490" s="230"/>
    </row>
    <row r="491" spans="1:3" ht="14.25" customHeight="1">
      <c r="A491" s="230"/>
      <c r="B491" s="230"/>
      <c r="C491" s="230"/>
    </row>
    <row r="492" spans="1:3" ht="14.25" customHeight="1">
      <c r="A492" s="230"/>
      <c r="B492" s="230"/>
      <c r="C492" s="230"/>
    </row>
    <row r="493" spans="1:3" ht="14.25" customHeight="1">
      <c r="A493" s="230"/>
      <c r="B493" s="230"/>
      <c r="C493" s="230"/>
    </row>
    <row r="494" spans="1:3" ht="14.25" customHeight="1">
      <c r="A494" s="230"/>
      <c r="B494" s="230"/>
      <c r="C494" s="230"/>
    </row>
    <row r="495" spans="1:3" ht="14.25" customHeight="1">
      <c r="A495" s="230"/>
      <c r="B495" s="230"/>
      <c r="C495" s="230"/>
    </row>
    <row r="496" spans="1:3" ht="14.25" customHeight="1">
      <c r="A496" s="230"/>
      <c r="B496" s="230"/>
      <c r="C496" s="230"/>
    </row>
    <row r="497" spans="1:3" ht="14.25" customHeight="1">
      <c r="A497" s="230"/>
      <c r="B497" s="230"/>
      <c r="C497" s="230"/>
    </row>
    <row r="498" spans="1:3" ht="14.25" customHeight="1">
      <c r="A498" s="230"/>
      <c r="B498" s="230"/>
      <c r="C498" s="230"/>
    </row>
    <row r="499" spans="1:3" ht="14.25" customHeight="1">
      <c r="A499" s="230"/>
      <c r="B499" s="230"/>
      <c r="C499" s="230"/>
    </row>
    <row r="500" spans="1:3" ht="14.25" customHeight="1">
      <c r="A500" s="230"/>
      <c r="B500" s="230"/>
      <c r="C500" s="230"/>
    </row>
    <row r="501" spans="1:3" ht="14.25" customHeight="1">
      <c r="A501" s="230"/>
      <c r="B501" s="230"/>
      <c r="C501" s="230"/>
    </row>
    <row r="502" spans="1:3" ht="14.25" customHeight="1">
      <c r="A502" s="230"/>
      <c r="B502" s="230"/>
      <c r="C502" s="230"/>
    </row>
    <row r="503" spans="1:3" ht="14.25" customHeight="1">
      <c r="A503" s="230"/>
      <c r="B503" s="230"/>
      <c r="C503" s="230"/>
    </row>
    <row r="504" spans="1:3" ht="14.25" customHeight="1">
      <c r="A504" s="230"/>
      <c r="B504" s="230"/>
      <c r="C504" s="230"/>
    </row>
    <row r="505" spans="1:3" ht="14.25" customHeight="1">
      <c r="A505" s="230"/>
      <c r="B505" s="230"/>
      <c r="C505" s="230"/>
    </row>
    <row r="506" spans="1:3" ht="14.25" customHeight="1">
      <c r="A506" s="230"/>
      <c r="B506" s="230"/>
      <c r="C506" s="230"/>
    </row>
    <row r="507" spans="1:3" ht="14.25" customHeight="1">
      <c r="A507" s="230"/>
      <c r="B507" s="230"/>
      <c r="C507" s="230"/>
    </row>
    <row r="508" spans="1:3" ht="14.25" customHeight="1">
      <c r="A508" s="230"/>
      <c r="B508" s="230"/>
      <c r="C508" s="230"/>
    </row>
    <row r="509" spans="1:3" ht="14.25" customHeight="1">
      <c r="A509" s="230"/>
      <c r="B509" s="230"/>
      <c r="C509" s="230"/>
    </row>
    <row r="510" spans="1:3" ht="14.25" customHeight="1">
      <c r="A510" s="230"/>
      <c r="B510" s="230"/>
      <c r="C510" s="230"/>
    </row>
    <row r="511" spans="1:3" ht="14.25" customHeight="1">
      <c r="A511" s="230"/>
      <c r="B511" s="230"/>
      <c r="C511" s="230"/>
    </row>
    <row r="512" spans="1:3" ht="14.25" customHeight="1">
      <c r="A512" s="230"/>
      <c r="B512" s="230"/>
      <c r="C512" s="230"/>
    </row>
    <row r="513" spans="1:3" ht="14.25" customHeight="1">
      <c r="A513" s="230"/>
      <c r="B513" s="230"/>
      <c r="C513" s="230"/>
    </row>
    <row r="514" spans="1:3" ht="14.25" customHeight="1">
      <c r="A514" s="230"/>
      <c r="B514" s="230"/>
      <c r="C514" s="230"/>
    </row>
    <row r="515" spans="1:3" ht="14.25" customHeight="1">
      <c r="A515" s="230"/>
      <c r="B515" s="230"/>
      <c r="C515" s="230"/>
    </row>
    <row r="516" spans="1:3" ht="14.25" customHeight="1">
      <c r="A516" s="230"/>
      <c r="B516" s="230"/>
      <c r="C516" s="230"/>
    </row>
    <row r="517" spans="1:3" ht="14.25" customHeight="1">
      <c r="A517" s="230"/>
      <c r="B517" s="230"/>
      <c r="C517" s="230"/>
    </row>
    <row r="518" spans="1:3" ht="14.25" customHeight="1">
      <c r="A518" s="230"/>
      <c r="B518" s="230"/>
      <c r="C518" s="230"/>
    </row>
    <row r="519" spans="1:3" ht="14.25" customHeight="1">
      <c r="A519" s="230"/>
      <c r="B519" s="230"/>
      <c r="C519" s="230"/>
    </row>
    <row r="520" spans="1:3" ht="14.25" customHeight="1">
      <c r="A520" s="230"/>
      <c r="B520" s="230"/>
      <c r="C520" s="230"/>
    </row>
    <row r="521" spans="1:3" ht="14.25" customHeight="1">
      <c r="A521" s="230"/>
      <c r="B521" s="230"/>
      <c r="C521" s="230"/>
    </row>
    <row r="522" spans="1:3" ht="14.25" customHeight="1">
      <c r="A522" s="230"/>
      <c r="B522" s="230"/>
      <c r="C522" s="230"/>
    </row>
    <row r="523" spans="1:3" ht="14.25" customHeight="1">
      <c r="A523" s="230"/>
      <c r="B523" s="230"/>
      <c r="C523" s="230"/>
    </row>
    <row r="524" spans="1:3" ht="14.25" customHeight="1">
      <c r="A524" s="230"/>
      <c r="B524" s="230"/>
      <c r="C524" s="230"/>
    </row>
    <row r="525" spans="1:3" ht="14.25" customHeight="1">
      <c r="A525" s="230"/>
      <c r="B525" s="230"/>
      <c r="C525" s="230"/>
    </row>
    <row r="526" spans="1:3" ht="14.25" customHeight="1">
      <c r="A526" s="230"/>
      <c r="B526" s="230"/>
      <c r="C526" s="230"/>
    </row>
    <row r="527" spans="1:3" ht="14.25" customHeight="1">
      <c r="A527" s="230"/>
      <c r="B527" s="230"/>
      <c r="C527" s="230"/>
    </row>
    <row r="528" spans="1:3" ht="14.25" customHeight="1">
      <c r="A528" s="230"/>
      <c r="B528" s="230"/>
      <c r="C528" s="230"/>
    </row>
    <row r="529" spans="1:3" ht="14.25" customHeight="1">
      <c r="A529" s="230"/>
      <c r="B529" s="230"/>
      <c r="C529" s="230"/>
    </row>
    <row r="530" spans="1:3" ht="14.25" customHeight="1">
      <c r="A530" s="230"/>
      <c r="B530" s="230"/>
      <c r="C530" s="230"/>
    </row>
    <row r="531" spans="1:3" ht="14.25" customHeight="1">
      <c r="A531" s="230"/>
      <c r="B531" s="230"/>
      <c r="C531" s="230"/>
    </row>
    <row r="532" spans="1:3" ht="14.25" customHeight="1">
      <c r="A532" s="230"/>
      <c r="B532" s="230"/>
      <c r="C532" s="230"/>
    </row>
    <row r="533" spans="1:3" ht="14.25" customHeight="1">
      <c r="A533" s="230"/>
      <c r="B533" s="230"/>
      <c r="C533" s="230"/>
    </row>
    <row r="534" spans="1:3" ht="14.25" customHeight="1">
      <c r="A534" s="230"/>
      <c r="B534" s="230"/>
      <c r="C534" s="230"/>
    </row>
    <row r="535" spans="1:3" ht="14.25" customHeight="1">
      <c r="A535" s="230"/>
      <c r="B535" s="230"/>
      <c r="C535" s="230"/>
    </row>
    <row r="536" spans="1:3" ht="14.25" customHeight="1">
      <c r="A536" s="230"/>
      <c r="B536" s="230"/>
      <c r="C536" s="230"/>
    </row>
    <row r="537" spans="1:3" ht="14.25" customHeight="1">
      <c r="A537" s="230"/>
      <c r="B537" s="230"/>
      <c r="C537" s="230"/>
    </row>
    <row r="538" spans="1:3" ht="14.25" customHeight="1">
      <c r="A538" s="230"/>
      <c r="B538" s="230"/>
      <c r="C538" s="230"/>
    </row>
    <row r="539" spans="1:3" ht="14.25" customHeight="1">
      <c r="A539" s="230"/>
      <c r="B539" s="230"/>
      <c r="C539" s="230"/>
    </row>
    <row r="540" spans="1:3" ht="14.25" customHeight="1">
      <c r="A540" s="230"/>
      <c r="B540" s="230"/>
      <c r="C540" s="230"/>
    </row>
    <row r="541" spans="1:3" ht="14.25" customHeight="1">
      <c r="A541" s="230"/>
      <c r="B541" s="230"/>
      <c r="C541" s="230"/>
    </row>
    <row r="542" spans="1:3" ht="14.25" customHeight="1">
      <c r="A542" s="230"/>
      <c r="B542" s="230"/>
      <c r="C542" s="230"/>
    </row>
    <row r="543" spans="1:3" ht="14.25" customHeight="1">
      <c r="A543" s="230"/>
      <c r="B543" s="230"/>
      <c r="C543" s="230"/>
    </row>
    <row r="544" spans="1:3" ht="14.25" customHeight="1">
      <c r="A544" s="230"/>
      <c r="B544" s="230"/>
      <c r="C544" s="230"/>
    </row>
    <row r="545" spans="1:3" ht="14.25" customHeight="1">
      <c r="A545" s="230"/>
      <c r="B545" s="230"/>
      <c r="C545" s="230"/>
    </row>
    <row r="546" spans="1:3" ht="14.25" customHeight="1">
      <c r="A546" s="230"/>
      <c r="B546" s="230"/>
      <c r="C546" s="230"/>
    </row>
    <row r="547" spans="1:3" ht="14.25" customHeight="1">
      <c r="A547" s="230"/>
      <c r="B547" s="230"/>
      <c r="C547" s="230"/>
    </row>
    <row r="548" spans="1:3" ht="14.25" customHeight="1">
      <c r="A548" s="230"/>
      <c r="B548" s="230"/>
      <c r="C548" s="230"/>
    </row>
    <row r="549" spans="1:3" ht="14.25" customHeight="1">
      <c r="A549" s="230"/>
      <c r="B549" s="230"/>
      <c r="C549" s="230"/>
    </row>
    <row r="550" spans="1:3" ht="14.25" customHeight="1">
      <c r="A550" s="230"/>
      <c r="B550" s="230"/>
      <c r="C550" s="230"/>
    </row>
    <row r="551" spans="1:3" ht="14.25" customHeight="1">
      <c r="A551" s="230"/>
      <c r="B551" s="230"/>
      <c r="C551" s="230"/>
    </row>
    <row r="552" spans="1:3" ht="14.25" customHeight="1">
      <c r="A552" s="230"/>
      <c r="B552" s="230"/>
      <c r="C552" s="230"/>
    </row>
    <row r="553" spans="1:3" ht="14.25" customHeight="1">
      <c r="A553" s="230"/>
      <c r="B553" s="230"/>
      <c r="C553" s="230"/>
    </row>
    <row r="554" spans="1:3" ht="14.25" customHeight="1">
      <c r="A554" s="230"/>
      <c r="B554" s="230"/>
      <c r="C554" s="230"/>
    </row>
    <row r="555" spans="1:3" ht="14.25" customHeight="1">
      <c r="A555" s="230"/>
      <c r="B555" s="230"/>
      <c r="C555" s="230"/>
    </row>
    <row r="556" spans="1:3" ht="14.25" customHeight="1">
      <c r="A556" s="230"/>
      <c r="B556" s="230"/>
      <c r="C556" s="230"/>
    </row>
    <row r="557" spans="1:3" ht="14.25" customHeight="1">
      <c r="A557" s="230"/>
      <c r="B557" s="230"/>
      <c r="C557" s="230"/>
    </row>
    <row r="558" spans="1:3" ht="14.25" customHeight="1">
      <c r="A558" s="230"/>
      <c r="B558" s="230"/>
      <c r="C558" s="230"/>
    </row>
    <row r="559" spans="1:3" ht="14.25" customHeight="1">
      <c r="A559" s="230"/>
      <c r="B559" s="230"/>
      <c r="C559" s="230"/>
    </row>
    <row r="560" spans="1:3" ht="14.25" customHeight="1">
      <c r="A560" s="230"/>
      <c r="B560" s="230"/>
      <c r="C560" s="230"/>
    </row>
    <row r="561" spans="1:3" ht="14.25" customHeight="1">
      <c r="A561" s="230"/>
      <c r="B561" s="230"/>
      <c r="C561" s="230"/>
    </row>
    <row r="562" spans="1:3" ht="14.25" customHeight="1">
      <c r="A562" s="230"/>
      <c r="B562" s="230"/>
      <c r="C562" s="230"/>
    </row>
    <row r="563" spans="1:3" ht="14.25" customHeight="1">
      <c r="A563" s="230"/>
      <c r="B563" s="230"/>
      <c r="C563" s="230"/>
    </row>
    <row r="564" spans="1:3" ht="14.25" customHeight="1">
      <c r="A564" s="230"/>
      <c r="B564" s="230"/>
      <c r="C564" s="230"/>
    </row>
    <row r="565" spans="1:3" ht="14.25" customHeight="1">
      <c r="A565" s="230"/>
      <c r="B565" s="230"/>
      <c r="C565" s="230"/>
    </row>
    <row r="566" spans="1:3" ht="14.25" customHeight="1">
      <c r="A566" s="230"/>
      <c r="B566" s="230"/>
      <c r="C566" s="230"/>
    </row>
    <row r="567" spans="1:3" ht="14.25" customHeight="1">
      <c r="A567" s="230"/>
      <c r="B567" s="230"/>
      <c r="C567" s="230"/>
    </row>
    <row r="568" spans="1:3" ht="14.25" customHeight="1">
      <c r="A568" s="230"/>
      <c r="B568" s="230"/>
      <c r="C568" s="230"/>
    </row>
    <row r="569" spans="1:3" ht="14.25" customHeight="1">
      <c r="A569" s="230"/>
      <c r="B569" s="230"/>
      <c r="C569" s="230"/>
    </row>
    <row r="570" spans="1:3" ht="14.25" customHeight="1">
      <c r="A570" s="230"/>
      <c r="B570" s="230"/>
      <c r="C570" s="230"/>
    </row>
    <row r="571" spans="1:3" ht="14.25" customHeight="1">
      <c r="A571" s="230"/>
      <c r="B571" s="230"/>
      <c r="C571" s="230"/>
    </row>
    <row r="572" spans="1:3" ht="14.25" customHeight="1">
      <c r="A572" s="230"/>
      <c r="B572" s="230"/>
      <c r="C572" s="230"/>
    </row>
    <row r="573" spans="1:3" ht="14.25" customHeight="1">
      <c r="A573" s="230"/>
      <c r="B573" s="230"/>
      <c r="C573" s="230"/>
    </row>
    <row r="574" spans="1:3" ht="14.25" customHeight="1">
      <c r="A574" s="230"/>
      <c r="B574" s="230"/>
      <c r="C574" s="230"/>
    </row>
    <row r="575" spans="1:3" ht="14.25" customHeight="1">
      <c r="A575" s="230"/>
      <c r="B575" s="230"/>
      <c r="C575" s="230"/>
    </row>
    <row r="576" spans="1:3" ht="14.25" customHeight="1">
      <c r="A576" s="230"/>
      <c r="B576" s="230"/>
      <c r="C576" s="230"/>
    </row>
    <row r="577" spans="1:3" ht="14.25" customHeight="1">
      <c r="A577" s="230"/>
      <c r="B577" s="230"/>
      <c r="C577" s="230"/>
    </row>
    <row r="578" spans="1:3" ht="14.25" customHeight="1">
      <c r="A578" s="230"/>
      <c r="B578" s="230"/>
      <c r="C578" s="230"/>
    </row>
    <row r="579" spans="1:3" ht="14.25" customHeight="1">
      <c r="A579" s="230"/>
      <c r="B579" s="230"/>
      <c r="C579" s="230"/>
    </row>
    <row r="580" spans="1:3" ht="14.25" customHeight="1">
      <c r="A580" s="230"/>
      <c r="B580" s="230"/>
      <c r="C580" s="230"/>
    </row>
    <row r="581" spans="1:3" ht="14.25" customHeight="1">
      <c r="A581" s="230"/>
      <c r="B581" s="230"/>
      <c r="C581" s="230"/>
    </row>
    <row r="582" spans="1:3" ht="14.25" customHeight="1">
      <c r="A582" s="230"/>
      <c r="B582" s="230"/>
      <c r="C582" s="230"/>
    </row>
    <row r="583" spans="1:3" ht="14.25" customHeight="1">
      <c r="A583" s="230"/>
      <c r="B583" s="230"/>
      <c r="C583" s="230"/>
    </row>
    <row r="584" spans="1:3" ht="14.25" customHeight="1">
      <c r="A584" s="230"/>
      <c r="B584" s="230"/>
      <c r="C584" s="230"/>
    </row>
    <row r="585" spans="1:3" ht="14.25" customHeight="1">
      <c r="A585" s="230"/>
      <c r="B585" s="230"/>
      <c r="C585" s="230"/>
    </row>
    <row r="586" spans="1:3" ht="14.25" customHeight="1">
      <c r="A586" s="230"/>
      <c r="B586" s="230"/>
      <c r="C586" s="230"/>
    </row>
    <row r="587" spans="1:3" ht="14.25" customHeight="1">
      <c r="A587" s="230"/>
      <c r="B587" s="230"/>
      <c r="C587" s="230"/>
    </row>
    <row r="588" spans="1:3" ht="14.25" customHeight="1">
      <c r="A588" s="230"/>
      <c r="B588" s="230"/>
      <c r="C588" s="230"/>
    </row>
    <row r="589" spans="1:3" ht="14.25" customHeight="1">
      <c r="A589" s="230"/>
      <c r="B589" s="230"/>
      <c r="C589" s="230"/>
    </row>
    <row r="590" spans="1:3" ht="14.25" customHeight="1">
      <c r="A590" s="230"/>
      <c r="B590" s="230"/>
      <c r="C590" s="230"/>
    </row>
    <row r="591" spans="1:3" ht="14.25" customHeight="1">
      <c r="A591" s="230"/>
      <c r="B591" s="230"/>
      <c r="C591" s="230"/>
    </row>
    <row r="592" spans="1:3" ht="14.25" customHeight="1">
      <c r="A592" s="230"/>
      <c r="B592" s="230"/>
      <c r="C592" s="230"/>
    </row>
    <row r="593" spans="1:3" ht="14.25" customHeight="1">
      <c r="A593" s="230"/>
      <c r="B593" s="230"/>
      <c r="C593" s="230"/>
    </row>
    <row r="594" spans="1:3" ht="14.25" customHeight="1">
      <c r="A594" s="230"/>
      <c r="B594" s="230"/>
      <c r="C594" s="230"/>
    </row>
    <row r="595" spans="1:3" ht="14.25" customHeight="1">
      <c r="A595" s="230"/>
      <c r="B595" s="230"/>
      <c r="C595" s="230"/>
    </row>
    <row r="596" spans="1:3" ht="14.25" customHeight="1">
      <c r="A596" s="230"/>
      <c r="B596" s="230"/>
      <c r="C596" s="230"/>
    </row>
    <row r="597" spans="1:3" ht="14.25" customHeight="1">
      <c r="A597" s="230"/>
      <c r="B597" s="230"/>
      <c r="C597" s="230"/>
    </row>
    <row r="598" spans="1:3" ht="14.25" customHeight="1">
      <c r="A598" s="230"/>
      <c r="B598" s="230"/>
      <c r="C598" s="230"/>
    </row>
    <row r="599" spans="1:3" ht="14.25" customHeight="1">
      <c r="A599" s="230"/>
      <c r="B599" s="230"/>
      <c r="C599" s="230"/>
    </row>
    <row r="600" spans="1:3" ht="14.25" customHeight="1">
      <c r="A600" s="230"/>
      <c r="B600" s="230"/>
      <c r="C600" s="230"/>
    </row>
    <row r="601" spans="1:3" ht="14.25" customHeight="1">
      <c r="A601" s="230"/>
      <c r="B601" s="230"/>
      <c r="C601" s="230"/>
    </row>
    <row r="602" spans="1:3" ht="14.25" customHeight="1">
      <c r="A602" s="230"/>
      <c r="B602" s="230"/>
      <c r="C602" s="230"/>
    </row>
    <row r="603" spans="1:3" ht="14.25" customHeight="1">
      <c r="A603" s="230"/>
      <c r="B603" s="230"/>
      <c r="C603" s="230"/>
    </row>
    <row r="604" spans="1:3" ht="14.25" customHeight="1">
      <c r="A604" s="230"/>
      <c r="B604" s="230"/>
      <c r="C604" s="230"/>
    </row>
    <row r="605" spans="1:3" ht="14.25" customHeight="1">
      <c r="A605" s="230"/>
      <c r="B605" s="230"/>
      <c r="C605" s="230"/>
    </row>
    <row r="606" spans="1:3" ht="14.25" customHeight="1">
      <c r="A606" s="230"/>
      <c r="B606" s="230"/>
      <c r="C606" s="230"/>
    </row>
    <row r="607" spans="1:3" ht="14.25" customHeight="1">
      <c r="A607" s="230"/>
      <c r="B607" s="230"/>
      <c r="C607" s="230"/>
    </row>
    <row r="608" spans="1:3" ht="14.25" customHeight="1">
      <c r="A608" s="230"/>
      <c r="B608" s="230"/>
      <c r="C608" s="230"/>
    </row>
    <row r="609" spans="1:3" ht="14.25" customHeight="1">
      <c r="A609" s="230"/>
      <c r="B609" s="230"/>
      <c r="C609" s="230"/>
    </row>
    <row r="610" spans="1:3" ht="14.25" customHeight="1">
      <c r="A610" s="230"/>
      <c r="B610" s="230"/>
      <c r="C610" s="230"/>
    </row>
    <row r="611" spans="1:3" ht="14.25" customHeight="1">
      <c r="A611" s="230"/>
      <c r="B611" s="230"/>
      <c r="C611" s="230"/>
    </row>
    <row r="612" spans="1:3" ht="14.25" customHeight="1">
      <c r="A612" s="230"/>
      <c r="B612" s="230"/>
      <c r="C612" s="230"/>
    </row>
    <row r="613" spans="1:3" ht="14.25" customHeight="1">
      <c r="A613" s="230"/>
      <c r="B613" s="230"/>
      <c r="C613" s="230"/>
    </row>
    <row r="614" spans="1:3" ht="14.25" customHeight="1">
      <c r="A614" s="230"/>
      <c r="B614" s="230"/>
      <c r="C614" s="230"/>
    </row>
    <row r="615" spans="1:3" ht="14.25" customHeight="1">
      <c r="A615" s="230"/>
      <c r="B615" s="230"/>
      <c r="C615" s="230"/>
    </row>
    <row r="616" spans="1:3" ht="14.25" customHeight="1">
      <c r="A616" s="230"/>
      <c r="B616" s="230"/>
      <c r="C616" s="230"/>
    </row>
    <row r="617" spans="1:3" ht="14.25" customHeight="1">
      <c r="A617" s="230"/>
      <c r="B617" s="230"/>
      <c r="C617" s="230"/>
    </row>
    <row r="618" spans="1:3" ht="14.25" customHeight="1">
      <c r="A618" s="230"/>
      <c r="B618" s="230"/>
      <c r="C618" s="230"/>
    </row>
    <row r="619" spans="1:3" ht="14.25" customHeight="1">
      <c r="A619" s="230"/>
      <c r="B619" s="230"/>
      <c r="C619" s="230"/>
    </row>
    <row r="620" spans="1:3" ht="14.25" customHeight="1">
      <c r="A620" s="230"/>
      <c r="B620" s="230"/>
      <c r="C620" s="230"/>
    </row>
    <row r="621" spans="1:3" ht="14.25" customHeight="1">
      <c r="A621" s="230"/>
      <c r="B621" s="230"/>
      <c r="C621" s="230"/>
    </row>
    <row r="622" spans="1:3" ht="14.25" customHeight="1">
      <c r="A622" s="230"/>
      <c r="B622" s="230"/>
      <c r="C622" s="230"/>
    </row>
    <row r="623" spans="1:3" ht="14.25" customHeight="1">
      <c r="A623" s="230"/>
      <c r="B623" s="230"/>
      <c r="C623" s="230"/>
    </row>
    <row r="624" spans="1:3" ht="14.25" customHeight="1">
      <c r="A624" s="230"/>
      <c r="B624" s="230"/>
      <c r="C624" s="230"/>
    </row>
    <row r="625" spans="1:3" ht="14.25" customHeight="1">
      <c r="A625" s="230"/>
      <c r="B625" s="230"/>
      <c r="C625" s="230"/>
    </row>
    <row r="626" spans="1:3" ht="14.25" customHeight="1">
      <c r="A626" s="230"/>
      <c r="B626" s="230"/>
      <c r="C626" s="230"/>
    </row>
    <row r="627" spans="1:3" ht="14.25" customHeight="1">
      <c r="A627" s="230"/>
      <c r="B627" s="230"/>
      <c r="C627" s="230"/>
    </row>
    <row r="628" spans="1:3" ht="14.25" customHeight="1">
      <c r="A628" s="230"/>
      <c r="B628" s="230"/>
      <c r="C628" s="230"/>
    </row>
    <row r="629" spans="1:3" ht="14.25" customHeight="1">
      <c r="A629" s="230"/>
      <c r="B629" s="230"/>
      <c r="C629" s="230"/>
    </row>
    <row r="630" spans="1:3" ht="14.25" customHeight="1">
      <c r="A630" s="230"/>
      <c r="B630" s="230"/>
      <c r="C630" s="230"/>
    </row>
    <row r="631" spans="1:3" ht="14.25" customHeight="1">
      <c r="A631" s="230"/>
      <c r="B631" s="230"/>
      <c r="C631" s="230"/>
    </row>
    <row r="632" spans="1:3" ht="14.25" customHeight="1">
      <c r="A632" s="230"/>
      <c r="B632" s="230"/>
      <c r="C632" s="230"/>
    </row>
    <row r="633" spans="1:3" ht="14.25" customHeight="1">
      <c r="A633" s="230"/>
      <c r="B633" s="230"/>
      <c r="C633" s="230"/>
    </row>
    <row r="634" spans="1:3" ht="14.25" customHeight="1">
      <c r="A634" s="230"/>
      <c r="B634" s="230"/>
      <c r="C634" s="230"/>
    </row>
    <row r="635" spans="1:3" ht="14.25" customHeight="1">
      <c r="A635" s="230"/>
      <c r="B635" s="230"/>
      <c r="C635" s="230"/>
    </row>
    <row r="636" spans="1:3" ht="14.25" customHeight="1">
      <c r="A636" s="230"/>
      <c r="B636" s="230"/>
      <c r="C636" s="230"/>
    </row>
    <row r="637" spans="1:3" ht="14.25" customHeight="1">
      <c r="A637" s="230"/>
      <c r="B637" s="230"/>
      <c r="C637" s="230"/>
    </row>
    <row r="638" spans="1:3" ht="14.25" customHeight="1">
      <c r="A638" s="230"/>
      <c r="B638" s="230"/>
      <c r="C638" s="230"/>
    </row>
    <row r="639" spans="1:3" ht="14.25" customHeight="1">
      <c r="A639" s="230"/>
      <c r="B639" s="230"/>
      <c r="C639" s="230"/>
    </row>
    <row r="640" spans="1:3" ht="14.25" customHeight="1">
      <c r="A640" s="230"/>
      <c r="B640" s="230"/>
      <c r="C640" s="230"/>
    </row>
    <row r="641" spans="1:3" ht="14.25" customHeight="1">
      <c r="A641" s="230"/>
      <c r="B641" s="230"/>
      <c r="C641" s="230"/>
    </row>
    <row r="642" spans="1:3" ht="14.25" customHeight="1">
      <c r="A642" s="230"/>
      <c r="B642" s="230"/>
      <c r="C642" s="230"/>
    </row>
    <row r="643" spans="1:3" ht="14.25" customHeight="1">
      <c r="A643" s="230"/>
      <c r="B643" s="230"/>
      <c r="C643" s="230"/>
    </row>
    <row r="644" spans="1:3" ht="14.25" customHeight="1">
      <c r="A644" s="230"/>
      <c r="B644" s="230"/>
      <c r="C644" s="230"/>
    </row>
    <row r="645" spans="1:3" ht="14.25" customHeight="1">
      <c r="A645" s="230"/>
      <c r="B645" s="230"/>
      <c r="C645" s="230"/>
    </row>
    <row r="646" spans="1:3" ht="14.25" customHeight="1">
      <c r="A646" s="230"/>
      <c r="B646" s="230"/>
      <c r="C646" s="230"/>
    </row>
    <row r="647" spans="1:3" ht="14.25" customHeight="1">
      <c r="A647" s="230"/>
      <c r="B647" s="230"/>
      <c r="C647" s="230"/>
    </row>
    <row r="648" spans="1:3" ht="14.25" customHeight="1">
      <c r="A648" s="230"/>
      <c r="B648" s="230"/>
      <c r="C648" s="230"/>
    </row>
    <row r="649" spans="1:3" ht="14.25" customHeight="1">
      <c r="A649" s="230"/>
      <c r="B649" s="230"/>
      <c r="C649" s="230"/>
    </row>
    <row r="650" spans="1:3" ht="14.25" customHeight="1">
      <c r="A650" s="230"/>
      <c r="B650" s="230"/>
      <c r="C650" s="230"/>
    </row>
    <row r="651" spans="1:3" ht="14.25" customHeight="1">
      <c r="A651" s="230"/>
      <c r="B651" s="230"/>
      <c r="C651" s="230"/>
    </row>
    <row r="652" spans="1:3" ht="14.25" customHeight="1">
      <c r="A652" s="230"/>
      <c r="B652" s="230"/>
      <c r="C652" s="230"/>
    </row>
    <row r="653" spans="1:3" ht="14.25" customHeight="1">
      <c r="A653" s="230"/>
      <c r="B653" s="230"/>
      <c r="C653" s="230"/>
    </row>
    <row r="654" spans="1:3" ht="14.25" customHeight="1">
      <c r="A654" s="230"/>
      <c r="B654" s="230"/>
      <c r="C654" s="230"/>
    </row>
    <row r="655" spans="1:3" ht="14.25" customHeight="1">
      <c r="A655" s="230"/>
      <c r="B655" s="230"/>
      <c r="C655" s="230"/>
    </row>
    <row r="656" spans="1:3" ht="14.25" customHeight="1">
      <c r="A656" s="230"/>
      <c r="B656" s="230"/>
      <c r="C656" s="230"/>
    </row>
    <row r="657" spans="1:3" ht="14.25" customHeight="1">
      <c r="A657" s="230"/>
      <c r="B657" s="230"/>
      <c r="C657" s="230"/>
    </row>
    <row r="658" spans="1:3" ht="14.25" customHeight="1">
      <c r="A658" s="230"/>
      <c r="B658" s="230"/>
      <c r="C658" s="230"/>
    </row>
    <row r="659" spans="1:3" ht="14.25" customHeight="1">
      <c r="A659" s="230"/>
      <c r="B659" s="230"/>
      <c r="C659" s="230"/>
    </row>
    <row r="660" spans="1:3" ht="14.25" customHeight="1">
      <c r="A660" s="230"/>
      <c r="B660" s="230"/>
      <c r="C660" s="230"/>
    </row>
    <row r="661" spans="1:3" ht="14.25" customHeight="1">
      <c r="A661" s="230"/>
      <c r="B661" s="230"/>
      <c r="C661" s="230"/>
    </row>
    <row r="662" spans="1:3" ht="14.25" customHeight="1">
      <c r="A662" s="230"/>
      <c r="B662" s="230"/>
      <c r="C662" s="230"/>
    </row>
    <row r="663" spans="1:3" ht="14.25" customHeight="1">
      <c r="A663" s="230"/>
      <c r="B663" s="230"/>
      <c r="C663" s="230"/>
    </row>
    <row r="664" spans="1:3" ht="14.25" customHeight="1">
      <c r="A664" s="230"/>
      <c r="B664" s="230"/>
      <c r="C664" s="230"/>
    </row>
    <row r="665" spans="1:3" ht="14.25" customHeight="1">
      <c r="A665" s="230"/>
      <c r="B665" s="230"/>
      <c r="C665" s="230"/>
    </row>
    <row r="666" spans="1:3" ht="14.25" customHeight="1">
      <c r="A666" s="230"/>
      <c r="B666" s="230"/>
      <c r="C666" s="230"/>
    </row>
    <row r="667" spans="1:3" ht="14.25" customHeight="1">
      <c r="A667" s="230"/>
      <c r="B667" s="230"/>
      <c r="C667" s="230"/>
    </row>
    <row r="668" spans="1:3" ht="14.25" customHeight="1">
      <c r="A668" s="230"/>
      <c r="B668" s="230"/>
      <c r="C668" s="230"/>
    </row>
    <row r="669" spans="1:3" ht="14.25" customHeight="1">
      <c r="A669" s="230"/>
      <c r="B669" s="230"/>
      <c r="C669" s="230"/>
    </row>
    <row r="670" spans="1:3" ht="14.25" customHeight="1">
      <c r="A670" s="230"/>
      <c r="B670" s="230"/>
      <c r="C670" s="230"/>
    </row>
    <row r="671" spans="1:3" ht="14.25" customHeight="1">
      <c r="A671" s="230"/>
      <c r="B671" s="230"/>
      <c r="C671" s="230"/>
    </row>
    <row r="672" spans="1:3" ht="14.25" customHeight="1">
      <c r="A672" s="230"/>
      <c r="B672" s="230"/>
      <c r="C672" s="230"/>
    </row>
    <row r="673" spans="1:3" ht="14.25" customHeight="1">
      <c r="A673" s="230"/>
      <c r="B673" s="230"/>
      <c r="C673" s="230"/>
    </row>
    <row r="674" spans="1:3" ht="14.25" customHeight="1">
      <c r="A674" s="230"/>
      <c r="B674" s="230"/>
      <c r="C674" s="230"/>
    </row>
    <row r="675" spans="1:3" ht="14.25" customHeight="1">
      <c r="A675" s="230"/>
      <c r="B675" s="230"/>
      <c r="C675" s="230"/>
    </row>
    <row r="676" spans="1:3" ht="14.25" customHeight="1">
      <c r="A676" s="230"/>
      <c r="B676" s="230"/>
      <c r="C676" s="230"/>
    </row>
    <row r="677" spans="1:3" ht="14.25" customHeight="1">
      <c r="A677" s="230"/>
      <c r="B677" s="230"/>
      <c r="C677" s="230"/>
    </row>
    <row r="678" spans="1:3" ht="14.25" customHeight="1">
      <c r="A678" s="230"/>
      <c r="B678" s="230"/>
      <c r="C678" s="230"/>
    </row>
    <row r="679" spans="1:3" ht="14.25" customHeight="1">
      <c r="A679" s="230"/>
      <c r="B679" s="230"/>
      <c r="C679" s="230"/>
    </row>
    <row r="680" spans="1:3" ht="14.25" customHeight="1">
      <c r="A680" s="230"/>
      <c r="B680" s="230"/>
      <c r="C680" s="230"/>
    </row>
    <row r="681" spans="1:3" ht="14.25" customHeight="1">
      <c r="A681" s="230"/>
      <c r="B681" s="230"/>
      <c r="C681" s="230"/>
    </row>
    <row r="682" spans="1:3" ht="14.25" customHeight="1">
      <c r="A682" s="230"/>
      <c r="B682" s="230"/>
      <c r="C682" s="230"/>
    </row>
    <row r="683" spans="1:3" ht="14.25" customHeight="1">
      <c r="A683" s="230"/>
      <c r="B683" s="230"/>
      <c r="C683" s="230"/>
    </row>
    <row r="684" spans="1:3" ht="14.25" customHeight="1">
      <c r="A684" s="230"/>
      <c r="B684" s="230"/>
      <c r="C684" s="230"/>
    </row>
    <row r="685" spans="1:3" ht="14.25" customHeight="1">
      <c r="A685" s="230"/>
      <c r="B685" s="230"/>
      <c r="C685" s="230"/>
    </row>
    <row r="686" spans="1:3" ht="14.25" customHeight="1">
      <c r="A686" s="230"/>
      <c r="B686" s="230"/>
      <c r="C686" s="230"/>
    </row>
    <row r="687" spans="1:3" ht="14.25" customHeight="1">
      <c r="A687" s="230"/>
      <c r="B687" s="230"/>
      <c r="C687" s="230"/>
    </row>
    <row r="688" spans="1:3" ht="14.25" customHeight="1">
      <c r="A688" s="230"/>
      <c r="B688" s="230"/>
      <c r="C688" s="230"/>
    </row>
    <row r="689" spans="1:3" ht="14.25" customHeight="1">
      <c r="A689" s="230"/>
      <c r="B689" s="230"/>
      <c r="C689" s="230"/>
    </row>
    <row r="690" spans="1:3" ht="14.25" customHeight="1">
      <c r="A690" s="230"/>
      <c r="B690" s="230"/>
      <c r="C690" s="230"/>
    </row>
    <row r="691" spans="1:3" ht="14.25" customHeight="1">
      <c r="A691" s="230"/>
      <c r="B691" s="230"/>
      <c r="C691" s="230"/>
    </row>
    <row r="692" spans="1:3" ht="14.25" customHeight="1">
      <c r="A692" s="230"/>
      <c r="B692" s="230"/>
      <c r="C692" s="230"/>
    </row>
    <row r="693" spans="1:3" ht="14.25" customHeight="1">
      <c r="A693" s="230"/>
      <c r="B693" s="230"/>
      <c r="C693" s="230"/>
    </row>
    <row r="694" spans="1:3" ht="14.25" customHeight="1">
      <c r="A694" s="230"/>
      <c r="B694" s="230"/>
      <c r="C694" s="230"/>
    </row>
    <row r="695" spans="1:3" ht="14.25" customHeight="1">
      <c r="A695" s="230"/>
      <c r="B695" s="230"/>
      <c r="C695" s="230"/>
    </row>
    <row r="696" spans="1:3" ht="14.25" customHeight="1">
      <c r="A696" s="230"/>
      <c r="B696" s="230"/>
      <c r="C696" s="230"/>
    </row>
    <row r="697" spans="1:3" ht="14.25" customHeight="1">
      <c r="A697" s="230"/>
      <c r="B697" s="230"/>
      <c r="C697" s="230"/>
    </row>
    <row r="698" spans="1:3" ht="14.25" customHeight="1">
      <c r="A698" s="230"/>
      <c r="B698" s="230"/>
      <c r="C698" s="230"/>
    </row>
    <row r="699" spans="1:3" ht="14.25" customHeight="1">
      <c r="A699" s="230"/>
      <c r="B699" s="230"/>
      <c r="C699" s="230"/>
    </row>
    <row r="700" spans="1:3" ht="14.25" customHeight="1">
      <c r="A700" s="230"/>
      <c r="B700" s="230"/>
      <c r="C700" s="230"/>
    </row>
    <row r="701" spans="1:3" ht="14.25" customHeight="1">
      <c r="A701" s="230"/>
      <c r="B701" s="230"/>
      <c r="C701" s="230"/>
    </row>
    <row r="702" spans="1:3" ht="14.25" customHeight="1">
      <c r="A702" s="230"/>
      <c r="B702" s="230"/>
      <c r="C702" s="230"/>
    </row>
    <row r="703" spans="1:3" ht="14.25" customHeight="1">
      <c r="A703" s="230"/>
      <c r="B703" s="230"/>
      <c r="C703" s="230"/>
    </row>
    <row r="704" spans="1:3" ht="14.25" customHeight="1">
      <c r="A704" s="230"/>
      <c r="B704" s="230"/>
      <c r="C704" s="230"/>
    </row>
    <row r="705" spans="1:3" ht="14.25" customHeight="1">
      <c r="A705" s="230"/>
      <c r="B705" s="230"/>
      <c r="C705" s="230"/>
    </row>
    <row r="706" spans="1:3" ht="14.25" customHeight="1">
      <c r="A706" s="230"/>
      <c r="B706" s="230"/>
      <c r="C706" s="230"/>
    </row>
    <row r="707" spans="1:3" ht="14.25" customHeight="1">
      <c r="A707" s="230"/>
      <c r="B707" s="230"/>
      <c r="C707" s="230"/>
    </row>
    <row r="708" spans="1:3" ht="14.25" customHeight="1">
      <c r="A708" s="230"/>
      <c r="B708" s="230"/>
      <c r="C708" s="230"/>
    </row>
    <row r="709" spans="1:3" ht="14.25" customHeight="1">
      <c r="A709" s="230"/>
      <c r="B709" s="230"/>
      <c r="C709" s="230"/>
    </row>
    <row r="710" spans="1:3" ht="14.25" customHeight="1">
      <c r="A710" s="230"/>
      <c r="B710" s="230"/>
      <c r="C710" s="230"/>
    </row>
    <row r="711" spans="1:3" ht="14.25" customHeight="1">
      <c r="A711" s="230"/>
      <c r="B711" s="230"/>
      <c r="C711" s="230"/>
    </row>
    <row r="712" spans="1:3" ht="14.25" customHeight="1">
      <c r="A712" s="230"/>
      <c r="B712" s="230"/>
      <c r="C712" s="230"/>
    </row>
    <row r="713" spans="1:3" ht="14.25" customHeight="1">
      <c r="A713" s="230"/>
      <c r="B713" s="230"/>
      <c r="C713" s="230"/>
    </row>
    <row r="714" spans="1:3" ht="14.25" customHeight="1">
      <c r="A714" s="230"/>
      <c r="B714" s="230"/>
      <c r="C714" s="230"/>
    </row>
    <row r="715" spans="1:3" ht="14.25" customHeight="1">
      <c r="A715" s="230"/>
      <c r="B715" s="230"/>
      <c r="C715" s="230"/>
    </row>
    <row r="716" spans="1:3" ht="14.25" customHeight="1">
      <c r="A716" s="230"/>
      <c r="B716" s="230"/>
      <c r="C716" s="230"/>
    </row>
    <row r="717" spans="1:3" ht="14.25" customHeight="1">
      <c r="A717" s="230"/>
      <c r="B717" s="230"/>
      <c r="C717" s="230"/>
    </row>
    <row r="718" spans="1:3" ht="14.25" customHeight="1">
      <c r="A718" s="230"/>
      <c r="B718" s="230"/>
      <c r="C718" s="230"/>
    </row>
    <row r="719" spans="1:3" ht="14.25" customHeight="1">
      <c r="A719" s="230"/>
      <c r="B719" s="230"/>
      <c r="C719" s="230"/>
    </row>
    <row r="720" spans="1:3" ht="14.25" customHeight="1">
      <c r="A720" s="230"/>
      <c r="B720" s="230"/>
      <c r="C720" s="230"/>
    </row>
    <row r="721" spans="1:3" ht="14.25" customHeight="1">
      <c r="A721" s="230"/>
      <c r="B721" s="230"/>
      <c r="C721" s="230"/>
    </row>
    <row r="722" spans="1:3" ht="14.25" customHeight="1">
      <c r="A722" s="230"/>
      <c r="B722" s="230"/>
      <c r="C722" s="230"/>
    </row>
    <row r="723" spans="1:3" ht="14.25" customHeight="1">
      <c r="A723" s="230"/>
      <c r="B723" s="230"/>
      <c r="C723" s="230"/>
    </row>
    <row r="724" spans="1:3" ht="14.25" customHeight="1">
      <c r="A724" s="230"/>
      <c r="B724" s="230"/>
      <c r="C724" s="230"/>
    </row>
    <row r="725" spans="1:3" ht="14.25" customHeight="1">
      <c r="A725" s="230"/>
      <c r="B725" s="230"/>
      <c r="C725" s="230"/>
    </row>
    <row r="726" spans="1:3" ht="14.25" customHeight="1">
      <c r="A726" s="230"/>
      <c r="B726" s="230"/>
      <c r="C726" s="230"/>
    </row>
    <row r="727" spans="1:3" ht="14.25" customHeight="1">
      <c r="A727" s="230"/>
      <c r="B727" s="230"/>
      <c r="C727" s="230"/>
    </row>
    <row r="728" spans="1:3" ht="14.25" customHeight="1">
      <c r="A728" s="230"/>
      <c r="B728" s="230"/>
      <c r="C728" s="230"/>
    </row>
    <row r="729" spans="1:3" ht="14.25" customHeight="1">
      <c r="A729" s="230"/>
      <c r="B729" s="230"/>
      <c r="C729" s="230"/>
    </row>
    <row r="730" spans="1:3" ht="14.25" customHeight="1">
      <c r="A730" s="230"/>
      <c r="B730" s="230"/>
      <c r="C730" s="230"/>
    </row>
    <row r="731" spans="1:3" ht="14.25" customHeight="1">
      <c r="A731" s="230"/>
      <c r="B731" s="230"/>
      <c r="C731" s="230"/>
    </row>
    <row r="732" spans="1:3" ht="14.25" customHeight="1">
      <c r="A732" s="230"/>
      <c r="B732" s="230"/>
      <c r="C732" s="230"/>
    </row>
    <row r="733" spans="1:3" ht="14.25" customHeight="1">
      <c r="A733" s="230"/>
      <c r="B733" s="230"/>
      <c r="C733" s="230"/>
    </row>
    <row r="734" spans="1:3" ht="14.25" customHeight="1">
      <c r="A734" s="230"/>
      <c r="B734" s="230"/>
      <c r="C734" s="230"/>
    </row>
    <row r="735" spans="1:3" ht="14.25" customHeight="1">
      <c r="A735" s="230"/>
      <c r="B735" s="230"/>
      <c r="C735" s="230"/>
    </row>
    <row r="736" spans="1:3" ht="14.25" customHeight="1">
      <c r="A736" s="230"/>
      <c r="B736" s="230"/>
      <c r="C736" s="230"/>
    </row>
    <row r="737" spans="1:3" ht="14.25" customHeight="1">
      <c r="A737" s="230"/>
      <c r="B737" s="230"/>
      <c r="C737" s="230"/>
    </row>
    <row r="738" spans="1:3" ht="14.25" customHeight="1">
      <c r="A738" s="230"/>
      <c r="B738" s="230"/>
      <c r="C738" s="230"/>
    </row>
    <row r="739" spans="1:3" ht="14.25" customHeight="1">
      <c r="A739" s="230"/>
      <c r="B739" s="230"/>
      <c r="C739" s="230"/>
    </row>
    <row r="740" spans="1:3" ht="14.25" customHeight="1">
      <c r="A740" s="230"/>
      <c r="B740" s="230"/>
      <c r="C740" s="230"/>
    </row>
    <row r="741" spans="1:3" ht="14.25" customHeight="1">
      <c r="A741" s="230"/>
      <c r="B741" s="230"/>
      <c r="C741" s="230"/>
    </row>
    <row r="742" spans="1:3" ht="14.25" customHeight="1">
      <c r="A742" s="230"/>
      <c r="B742" s="230"/>
      <c r="C742" s="230"/>
    </row>
    <row r="743" spans="1:3" ht="14.25" customHeight="1">
      <c r="A743" s="230"/>
      <c r="B743" s="230"/>
      <c r="C743" s="230"/>
    </row>
    <row r="744" spans="1:3" ht="14.25" customHeight="1">
      <c r="A744" s="230"/>
      <c r="B744" s="230"/>
      <c r="C744" s="230"/>
    </row>
    <row r="745" spans="1:3" ht="14.25" customHeight="1">
      <c r="A745" s="230"/>
      <c r="B745" s="230"/>
      <c r="C745" s="230"/>
    </row>
    <row r="746" spans="1:3" ht="14.25" customHeight="1">
      <c r="A746" s="230"/>
      <c r="B746" s="230"/>
      <c r="C746" s="230"/>
    </row>
    <row r="747" spans="1:3" ht="14.25" customHeight="1">
      <c r="A747" s="230"/>
      <c r="B747" s="230"/>
      <c r="C747" s="230"/>
    </row>
    <row r="748" spans="1:3" ht="14.25" customHeight="1">
      <c r="A748" s="230"/>
      <c r="B748" s="230"/>
      <c r="C748" s="230"/>
    </row>
    <row r="749" spans="1:3" ht="14.25" customHeight="1">
      <c r="A749" s="230"/>
      <c r="B749" s="230"/>
      <c r="C749" s="230"/>
    </row>
    <row r="750" spans="1:3" ht="14.25" customHeight="1">
      <c r="A750" s="230"/>
      <c r="B750" s="230"/>
      <c r="C750" s="230"/>
    </row>
    <row r="751" spans="1:3" ht="14.25" customHeight="1">
      <c r="A751" s="230"/>
      <c r="B751" s="230"/>
      <c r="C751" s="230"/>
    </row>
    <row r="752" spans="1:3" ht="14.25" customHeight="1">
      <c r="A752" s="230"/>
      <c r="B752" s="230"/>
      <c r="C752" s="230"/>
    </row>
    <row r="753" spans="1:3" ht="14.25" customHeight="1">
      <c r="A753" s="230"/>
      <c r="B753" s="230"/>
      <c r="C753" s="230"/>
    </row>
    <row r="754" spans="1:3" ht="14.25" customHeight="1">
      <c r="A754" s="230"/>
      <c r="B754" s="230"/>
      <c r="C754" s="230"/>
    </row>
    <row r="755" spans="1:3" ht="14.25" customHeight="1">
      <c r="A755" s="230"/>
      <c r="B755" s="230"/>
      <c r="C755" s="230"/>
    </row>
    <row r="756" spans="1:3" ht="14.25" customHeight="1">
      <c r="A756" s="230"/>
      <c r="B756" s="230"/>
      <c r="C756" s="230"/>
    </row>
    <row r="757" spans="1:3" ht="14.25" customHeight="1">
      <c r="A757" s="230"/>
      <c r="B757" s="230"/>
      <c r="C757" s="230"/>
    </row>
    <row r="758" spans="1:3" ht="14.25" customHeight="1">
      <c r="A758" s="230"/>
      <c r="B758" s="230"/>
      <c r="C758" s="230"/>
    </row>
    <row r="759" spans="1:3" ht="14.25" customHeight="1">
      <c r="A759" s="230"/>
      <c r="B759" s="230"/>
      <c r="C759" s="230"/>
    </row>
    <row r="760" spans="1:3" ht="14.25" customHeight="1">
      <c r="A760" s="230"/>
      <c r="B760" s="230"/>
      <c r="C760" s="230"/>
    </row>
    <row r="761" spans="1:3" ht="14.25" customHeight="1">
      <c r="A761" s="230"/>
      <c r="B761" s="230"/>
      <c r="C761" s="230"/>
    </row>
    <row r="762" spans="1:3" ht="14.25" customHeight="1">
      <c r="A762" s="230"/>
      <c r="B762" s="230"/>
      <c r="C762" s="230"/>
    </row>
    <row r="763" spans="1:3" ht="14.25" customHeight="1">
      <c r="A763" s="230"/>
      <c r="B763" s="230"/>
      <c r="C763" s="230"/>
    </row>
    <row r="764" spans="1:3" ht="14.25" customHeight="1">
      <c r="A764" s="230"/>
      <c r="B764" s="230"/>
      <c r="C764" s="230"/>
    </row>
    <row r="765" spans="1:3" ht="14.25" customHeight="1">
      <c r="A765" s="230"/>
      <c r="B765" s="230"/>
      <c r="C765" s="230"/>
    </row>
    <row r="766" spans="1:3" ht="14.25" customHeight="1">
      <c r="A766" s="230"/>
      <c r="B766" s="230"/>
      <c r="C766" s="230"/>
    </row>
    <row r="767" spans="1:3" ht="14.25" customHeight="1">
      <c r="A767" s="230"/>
      <c r="B767" s="230"/>
      <c r="C767" s="230"/>
    </row>
    <row r="768" spans="1:3" ht="14.25" customHeight="1">
      <c r="A768" s="230"/>
      <c r="B768" s="230"/>
      <c r="C768" s="230"/>
    </row>
    <row r="769" spans="1:3" ht="14.25" customHeight="1">
      <c r="A769" s="230"/>
      <c r="B769" s="230"/>
      <c r="C769" s="230"/>
    </row>
    <row r="770" spans="1:3" ht="14.25" customHeight="1">
      <c r="A770" s="230"/>
      <c r="B770" s="230"/>
      <c r="C770" s="230"/>
    </row>
    <row r="771" spans="1:3" ht="14.25" customHeight="1">
      <c r="A771" s="230"/>
      <c r="B771" s="230"/>
      <c r="C771" s="230"/>
    </row>
    <row r="772" spans="1:3" ht="14.25" customHeight="1">
      <c r="A772" s="230"/>
      <c r="B772" s="230"/>
      <c r="C772" s="230"/>
    </row>
    <row r="773" spans="1:3" ht="14.25" customHeight="1">
      <c r="A773" s="230"/>
      <c r="B773" s="230"/>
      <c r="C773" s="230"/>
    </row>
    <row r="774" spans="1:3" ht="14.25" customHeight="1">
      <c r="A774" s="230"/>
      <c r="B774" s="230"/>
      <c r="C774" s="230"/>
    </row>
    <row r="775" spans="1:3" ht="14.25" customHeight="1">
      <c r="A775" s="230"/>
      <c r="B775" s="230"/>
      <c r="C775" s="230"/>
    </row>
    <row r="776" spans="1:3" ht="14.25" customHeight="1">
      <c r="A776" s="230"/>
      <c r="B776" s="230"/>
      <c r="C776" s="230"/>
    </row>
    <row r="777" spans="1:3" ht="14.25" customHeight="1">
      <c r="A777" s="230"/>
      <c r="B777" s="230"/>
      <c r="C777" s="230"/>
    </row>
    <row r="778" spans="1:3" ht="14.25" customHeight="1">
      <c r="A778" s="230"/>
      <c r="B778" s="230"/>
      <c r="C778" s="230"/>
    </row>
    <row r="779" spans="1:3" ht="14.25" customHeight="1">
      <c r="A779" s="230"/>
      <c r="B779" s="230"/>
      <c r="C779" s="230"/>
    </row>
    <row r="780" spans="1:3" ht="14.25" customHeight="1">
      <c r="A780" s="230"/>
      <c r="B780" s="230"/>
      <c r="C780" s="230"/>
    </row>
    <row r="781" spans="1:3" ht="14.25" customHeight="1">
      <c r="A781" s="230"/>
      <c r="B781" s="230"/>
      <c r="C781" s="230"/>
    </row>
    <row r="782" spans="1:3" ht="14.25" customHeight="1">
      <c r="A782" s="230"/>
      <c r="B782" s="230"/>
      <c r="C782" s="230"/>
    </row>
    <row r="783" spans="1:3" ht="14.25" customHeight="1">
      <c r="A783" s="230"/>
      <c r="B783" s="230"/>
      <c r="C783" s="230"/>
    </row>
    <row r="784" spans="1:3" ht="14.25" customHeight="1">
      <c r="A784" s="230"/>
      <c r="B784" s="230"/>
      <c r="C784" s="230"/>
    </row>
    <row r="785" spans="1:3" ht="14.25" customHeight="1">
      <c r="A785" s="230"/>
      <c r="B785" s="230"/>
      <c r="C785" s="230"/>
    </row>
    <row r="786" spans="1:3" ht="14.25" customHeight="1">
      <c r="A786" s="230"/>
      <c r="B786" s="230"/>
      <c r="C786" s="230"/>
    </row>
    <row r="787" spans="1:3" ht="14.25" customHeight="1">
      <c r="A787" s="230"/>
      <c r="B787" s="230"/>
      <c r="C787" s="230"/>
    </row>
    <row r="788" spans="1:3" ht="14.25" customHeight="1">
      <c r="A788" s="230"/>
      <c r="B788" s="230"/>
      <c r="C788" s="230"/>
    </row>
    <row r="789" spans="1:3" ht="14.25" customHeight="1">
      <c r="A789" s="230"/>
      <c r="B789" s="230"/>
      <c r="C789" s="230"/>
    </row>
    <row r="790" spans="1:3" ht="14.25" customHeight="1">
      <c r="A790" s="230"/>
      <c r="B790" s="230"/>
      <c r="C790" s="230"/>
    </row>
    <row r="791" spans="1:3" ht="14.25" customHeight="1">
      <c r="A791" s="230"/>
      <c r="B791" s="230"/>
      <c r="C791" s="230"/>
    </row>
    <row r="792" spans="1:3" ht="14.25" customHeight="1">
      <c r="A792" s="230"/>
      <c r="B792" s="230"/>
      <c r="C792" s="230"/>
    </row>
    <row r="793" spans="1:3" ht="14.25" customHeight="1">
      <c r="A793" s="230"/>
      <c r="B793" s="230"/>
      <c r="C793" s="230"/>
    </row>
    <row r="794" spans="1:3" ht="14.25" customHeight="1">
      <c r="A794" s="230"/>
      <c r="B794" s="230"/>
      <c r="C794" s="230"/>
    </row>
    <row r="795" spans="1:3" ht="14.25" customHeight="1">
      <c r="A795" s="230"/>
      <c r="B795" s="230"/>
      <c r="C795" s="230"/>
    </row>
    <row r="796" spans="1:3" ht="14.25" customHeight="1">
      <c r="A796" s="230"/>
      <c r="B796" s="230"/>
      <c r="C796" s="230"/>
    </row>
    <row r="797" spans="1:3" ht="14.25" customHeight="1">
      <c r="A797" s="230"/>
      <c r="B797" s="230"/>
      <c r="C797" s="230"/>
    </row>
    <row r="798" spans="1:3" ht="14.25" customHeight="1">
      <c r="A798" s="230"/>
      <c r="B798" s="230"/>
      <c r="C798" s="230"/>
    </row>
    <row r="799" spans="1:3" ht="14.25" customHeight="1">
      <c r="A799" s="230"/>
      <c r="B799" s="230"/>
      <c r="C799" s="230"/>
    </row>
    <row r="800" spans="1:3" ht="14.25" customHeight="1">
      <c r="A800" s="230"/>
      <c r="B800" s="230"/>
      <c r="C800" s="230"/>
    </row>
    <row r="801" spans="1:3" ht="14.25" customHeight="1">
      <c r="A801" s="230"/>
      <c r="B801" s="230"/>
      <c r="C801" s="230"/>
    </row>
    <row r="802" spans="1:3" ht="14.25" customHeight="1">
      <c r="A802" s="230"/>
      <c r="B802" s="230"/>
      <c r="C802" s="230"/>
    </row>
    <row r="803" spans="1:3" ht="14.25" customHeight="1">
      <c r="A803" s="230"/>
      <c r="B803" s="230"/>
      <c r="C803" s="230"/>
    </row>
    <row r="804" spans="1:3" ht="14.25" customHeight="1">
      <c r="A804" s="230"/>
      <c r="B804" s="230"/>
      <c r="C804" s="230"/>
    </row>
    <row r="805" spans="1:3" ht="14.25" customHeight="1">
      <c r="A805" s="230"/>
      <c r="B805" s="230"/>
      <c r="C805" s="230"/>
    </row>
    <row r="806" spans="1:3" ht="14.25" customHeight="1">
      <c r="A806" s="230"/>
      <c r="B806" s="230"/>
      <c r="C806" s="230"/>
    </row>
    <row r="807" spans="1:3" ht="14.25" customHeight="1">
      <c r="A807" s="230"/>
      <c r="B807" s="230"/>
      <c r="C807" s="230"/>
    </row>
    <row r="808" spans="1:3" ht="14.25" customHeight="1">
      <c r="A808" s="230"/>
      <c r="B808" s="230"/>
      <c r="C808" s="230"/>
    </row>
    <row r="809" spans="1:3" ht="14.25" customHeight="1">
      <c r="A809" s="230"/>
      <c r="B809" s="230"/>
      <c r="C809" s="230"/>
    </row>
    <row r="810" spans="1:3" ht="14.25" customHeight="1">
      <c r="A810" s="230"/>
      <c r="B810" s="230"/>
      <c r="C810" s="230"/>
    </row>
    <row r="811" spans="1:3" ht="14.25" customHeight="1">
      <c r="A811" s="230"/>
      <c r="B811" s="230"/>
      <c r="C811" s="230"/>
    </row>
    <row r="812" spans="1:3" ht="14.25" customHeight="1">
      <c r="A812" s="230"/>
      <c r="B812" s="230"/>
      <c r="C812" s="230"/>
    </row>
    <row r="813" spans="1:3" ht="14.25" customHeight="1">
      <c r="A813" s="230"/>
      <c r="B813" s="230"/>
      <c r="C813" s="230"/>
    </row>
    <row r="814" spans="1:3" ht="14.25" customHeight="1">
      <c r="A814" s="230"/>
      <c r="B814" s="230"/>
      <c r="C814" s="230"/>
    </row>
    <row r="815" spans="1:3" ht="14.25" customHeight="1">
      <c r="A815" s="230"/>
      <c r="B815" s="230"/>
      <c r="C815" s="230"/>
    </row>
    <row r="816" spans="1:3" ht="14.25" customHeight="1">
      <c r="A816" s="230"/>
      <c r="B816" s="230"/>
      <c r="C816" s="230"/>
    </row>
    <row r="817" spans="1:3" ht="14.25" customHeight="1">
      <c r="A817" s="230"/>
      <c r="B817" s="230"/>
      <c r="C817" s="230"/>
    </row>
    <row r="818" spans="1:3" ht="14.25" customHeight="1">
      <c r="A818" s="230"/>
      <c r="B818" s="230"/>
      <c r="C818" s="230"/>
    </row>
    <row r="819" spans="1:3" ht="14.25" customHeight="1">
      <c r="A819" s="230"/>
      <c r="B819" s="230"/>
      <c r="C819" s="230"/>
    </row>
    <row r="820" spans="1:3" ht="14.25" customHeight="1">
      <c r="A820" s="230"/>
      <c r="B820" s="230"/>
      <c r="C820" s="230"/>
    </row>
    <row r="821" spans="1:3" ht="14.25" customHeight="1">
      <c r="A821" s="230"/>
      <c r="B821" s="230"/>
      <c r="C821" s="230"/>
    </row>
    <row r="822" spans="1:3" ht="14.25" customHeight="1">
      <c r="A822" s="230"/>
      <c r="B822" s="230"/>
      <c r="C822" s="230"/>
    </row>
    <row r="823" spans="1:3" ht="14.25" customHeight="1">
      <c r="A823" s="230"/>
      <c r="B823" s="230"/>
      <c r="C823" s="230"/>
    </row>
    <row r="824" spans="1:3" ht="14.25" customHeight="1">
      <c r="A824" s="230"/>
      <c r="B824" s="230"/>
      <c r="C824" s="230"/>
    </row>
    <row r="825" spans="1:3" ht="14.25" customHeight="1">
      <c r="A825" s="230"/>
      <c r="B825" s="230"/>
      <c r="C825" s="230"/>
    </row>
    <row r="826" spans="1:3" ht="14.25" customHeight="1">
      <c r="A826" s="230"/>
      <c r="B826" s="230"/>
      <c r="C826" s="230"/>
    </row>
    <row r="827" spans="1:3" ht="14.25" customHeight="1">
      <c r="A827" s="230"/>
      <c r="B827" s="230"/>
      <c r="C827" s="230"/>
    </row>
    <row r="828" spans="1:3" ht="14.25" customHeight="1">
      <c r="A828" s="230"/>
      <c r="B828" s="230"/>
      <c r="C828" s="230"/>
    </row>
    <row r="829" spans="1:3" ht="14.25" customHeight="1">
      <c r="A829" s="230"/>
      <c r="B829" s="230"/>
      <c r="C829" s="230"/>
    </row>
    <row r="830" spans="1:3" ht="14.25" customHeight="1">
      <c r="A830" s="230"/>
      <c r="B830" s="230"/>
      <c r="C830" s="230"/>
    </row>
    <row r="831" spans="1:3" ht="14.25" customHeight="1">
      <c r="A831" s="230"/>
      <c r="B831" s="230"/>
      <c r="C831" s="230"/>
    </row>
    <row r="832" spans="1:3" ht="14.25" customHeight="1">
      <c r="A832" s="230"/>
      <c r="B832" s="230"/>
      <c r="C832" s="230"/>
    </row>
    <row r="833" spans="1:3" ht="14.25" customHeight="1">
      <c r="A833" s="230"/>
      <c r="B833" s="230"/>
      <c r="C833" s="230"/>
    </row>
    <row r="834" spans="1:3" ht="14.25" customHeight="1">
      <c r="A834" s="230"/>
      <c r="B834" s="230"/>
      <c r="C834" s="230"/>
    </row>
    <row r="835" spans="1:3" ht="14.25" customHeight="1">
      <c r="A835" s="230"/>
      <c r="B835" s="230"/>
      <c r="C835" s="230"/>
    </row>
    <row r="836" spans="1:3" ht="14.25" customHeight="1">
      <c r="A836" s="230"/>
      <c r="B836" s="230"/>
      <c r="C836" s="230"/>
    </row>
    <row r="837" spans="1:3" ht="14.25" customHeight="1">
      <c r="A837" s="230"/>
      <c r="B837" s="230"/>
      <c r="C837" s="230"/>
    </row>
    <row r="838" spans="1:3" ht="14.25" customHeight="1">
      <c r="A838" s="230"/>
      <c r="B838" s="230"/>
      <c r="C838" s="230"/>
    </row>
    <row r="839" spans="1:3" ht="14.25" customHeight="1">
      <c r="A839" s="230"/>
      <c r="B839" s="230"/>
      <c r="C839" s="230"/>
    </row>
    <row r="840" spans="1:3" ht="14.25" customHeight="1">
      <c r="A840" s="230"/>
      <c r="B840" s="230"/>
      <c r="C840" s="230"/>
    </row>
    <row r="841" spans="1:3" ht="14.25" customHeight="1">
      <c r="A841" s="230"/>
      <c r="B841" s="230"/>
      <c r="C841" s="230"/>
    </row>
    <row r="842" spans="1:3" ht="14.25" customHeight="1">
      <c r="A842" s="230"/>
      <c r="B842" s="230"/>
      <c r="C842" s="230"/>
    </row>
    <row r="843" spans="1:3" ht="14.25" customHeight="1">
      <c r="A843" s="230"/>
      <c r="B843" s="230"/>
      <c r="C843" s="230"/>
    </row>
    <row r="844" spans="1:3" ht="14.25" customHeight="1">
      <c r="A844" s="230"/>
      <c r="B844" s="230"/>
      <c r="C844" s="230"/>
    </row>
    <row r="845" spans="1:3" ht="14.25" customHeight="1">
      <c r="A845" s="230"/>
      <c r="B845" s="230"/>
      <c r="C845" s="230"/>
    </row>
    <row r="846" spans="1:3" ht="14.25" customHeight="1">
      <c r="A846" s="230"/>
      <c r="B846" s="230"/>
      <c r="C846" s="230"/>
    </row>
    <row r="847" spans="1:3" ht="14.25" customHeight="1">
      <c r="A847" s="230"/>
      <c r="B847" s="230"/>
      <c r="C847" s="230"/>
    </row>
    <row r="848" spans="1:3" ht="14.25" customHeight="1">
      <c r="A848" s="230"/>
      <c r="B848" s="230"/>
      <c r="C848" s="230"/>
    </row>
    <row r="849" spans="1:3" ht="14.25" customHeight="1">
      <c r="A849" s="230"/>
      <c r="B849" s="230"/>
      <c r="C849" s="230"/>
    </row>
    <row r="850" spans="1:3" ht="14.25" customHeight="1">
      <c r="A850" s="230"/>
      <c r="B850" s="230"/>
      <c r="C850" s="230"/>
    </row>
    <row r="851" spans="1:3" ht="14.25" customHeight="1">
      <c r="A851" s="230"/>
      <c r="B851" s="230"/>
      <c r="C851" s="230"/>
    </row>
    <row r="852" spans="1:3" ht="14.25" customHeight="1">
      <c r="A852" s="230"/>
      <c r="B852" s="230"/>
      <c r="C852" s="230"/>
    </row>
    <row r="853" spans="1:3" ht="14.25" customHeight="1">
      <c r="A853" s="230"/>
      <c r="B853" s="230"/>
      <c r="C853" s="230"/>
    </row>
    <row r="854" spans="1:3" ht="14.25" customHeight="1">
      <c r="A854" s="230"/>
      <c r="B854" s="230"/>
      <c r="C854" s="230"/>
    </row>
    <row r="855" spans="1:3" ht="14.25" customHeight="1">
      <c r="A855" s="230"/>
      <c r="B855" s="230"/>
      <c r="C855" s="230"/>
    </row>
    <row r="856" spans="1:3" ht="14.25" customHeight="1">
      <c r="A856" s="230"/>
      <c r="B856" s="230"/>
      <c r="C856" s="230"/>
    </row>
    <row r="857" spans="1:3" ht="14.25" customHeight="1">
      <c r="A857" s="230"/>
      <c r="B857" s="230"/>
      <c r="C857" s="230"/>
    </row>
    <row r="858" spans="1:3" ht="14.25" customHeight="1">
      <c r="A858" s="230"/>
      <c r="B858" s="230"/>
      <c r="C858" s="230"/>
    </row>
    <row r="859" spans="1:3" ht="14.25" customHeight="1">
      <c r="A859" s="230"/>
      <c r="B859" s="230"/>
      <c r="C859" s="230"/>
    </row>
    <row r="860" spans="1:3" ht="14.25" customHeight="1">
      <c r="A860" s="230"/>
      <c r="B860" s="230"/>
      <c r="C860" s="230"/>
    </row>
    <row r="861" spans="1:3" ht="14.25" customHeight="1">
      <c r="A861" s="230"/>
      <c r="B861" s="230"/>
      <c r="C861" s="230"/>
    </row>
    <row r="862" spans="1:3" ht="14.25" customHeight="1">
      <c r="A862" s="230"/>
      <c r="B862" s="230"/>
      <c r="C862" s="230"/>
    </row>
    <row r="863" spans="1:3" ht="14.25" customHeight="1">
      <c r="A863" s="230"/>
      <c r="B863" s="230"/>
      <c r="C863" s="230"/>
    </row>
    <row r="864" spans="1:3" ht="14.25" customHeight="1">
      <c r="A864" s="230"/>
      <c r="B864" s="230"/>
      <c r="C864" s="230"/>
    </row>
    <row r="865" spans="1:3" ht="14.25" customHeight="1">
      <c r="A865" s="230"/>
      <c r="B865" s="230"/>
      <c r="C865" s="230"/>
    </row>
    <row r="866" spans="1:3" ht="14.25" customHeight="1">
      <c r="A866" s="230"/>
      <c r="B866" s="230"/>
      <c r="C866" s="230"/>
    </row>
    <row r="867" spans="1:3" ht="14.25" customHeight="1">
      <c r="A867" s="230"/>
      <c r="B867" s="230"/>
      <c r="C867" s="230"/>
    </row>
    <row r="868" spans="1:3" ht="14.25" customHeight="1">
      <c r="A868" s="230"/>
      <c r="B868" s="230"/>
      <c r="C868" s="230"/>
    </row>
    <row r="869" spans="1:3" ht="14.25" customHeight="1">
      <c r="A869" s="230"/>
      <c r="B869" s="230"/>
      <c r="C869" s="230"/>
    </row>
    <row r="870" spans="1:3" ht="14.25" customHeight="1">
      <c r="A870" s="230"/>
      <c r="B870" s="230"/>
      <c r="C870" s="230"/>
    </row>
    <row r="871" spans="1:3" ht="14.25" customHeight="1">
      <c r="A871" s="230"/>
      <c r="B871" s="230"/>
      <c r="C871" s="230"/>
    </row>
    <row r="872" spans="1:3" ht="14.25" customHeight="1">
      <c r="A872" s="230"/>
      <c r="B872" s="230"/>
      <c r="C872" s="230"/>
    </row>
    <row r="873" spans="1:3" ht="14.25" customHeight="1">
      <c r="A873" s="230"/>
      <c r="B873" s="230"/>
      <c r="C873" s="230"/>
    </row>
    <row r="874" spans="1:3" ht="14.25" customHeight="1">
      <c r="A874" s="230"/>
      <c r="B874" s="230"/>
      <c r="C874" s="230"/>
    </row>
    <row r="875" spans="1:3" ht="14.25" customHeight="1">
      <c r="A875" s="230"/>
      <c r="B875" s="230"/>
      <c r="C875" s="230"/>
    </row>
    <row r="876" spans="1:3" ht="14.25" customHeight="1">
      <c r="A876" s="230"/>
      <c r="B876" s="230"/>
      <c r="C876" s="230"/>
    </row>
    <row r="877" spans="1:3" ht="14.25" customHeight="1">
      <c r="A877" s="230"/>
      <c r="B877" s="230"/>
      <c r="C877" s="230"/>
    </row>
    <row r="878" spans="1:3" ht="14.25" customHeight="1">
      <c r="A878" s="230"/>
      <c r="B878" s="230"/>
      <c r="C878" s="230"/>
    </row>
    <row r="879" spans="1:3" ht="14.25" customHeight="1">
      <c r="A879" s="230"/>
      <c r="B879" s="230"/>
      <c r="C879" s="230"/>
    </row>
    <row r="880" spans="1:3" ht="14.25" customHeight="1">
      <c r="A880" s="230"/>
      <c r="B880" s="230"/>
      <c r="C880" s="230"/>
    </row>
    <row r="881" spans="1:3" ht="14.25" customHeight="1">
      <c r="A881" s="230"/>
      <c r="B881" s="230"/>
      <c r="C881" s="230"/>
    </row>
    <row r="882" spans="1:3" ht="14.25" customHeight="1">
      <c r="A882" s="230"/>
      <c r="B882" s="230"/>
      <c r="C882" s="230"/>
    </row>
    <row r="883" spans="1:3" ht="14.25" customHeight="1">
      <c r="A883" s="230"/>
      <c r="B883" s="230"/>
      <c r="C883" s="230"/>
    </row>
    <row r="884" spans="1:3" ht="14.25" customHeight="1">
      <c r="A884" s="230"/>
      <c r="B884" s="230"/>
      <c r="C884" s="230"/>
    </row>
    <row r="885" spans="1:3" ht="14.25" customHeight="1">
      <c r="A885" s="230"/>
      <c r="B885" s="230"/>
      <c r="C885" s="230"/>
    </row>
    <row r="886" spans="1:3" ht="14.25" customHeight="1">
      <c r="A886" s="230"/>
      <c r="B886" s="230"/>
      <c r="C886" s="230"/>
    </row>
    <row r="887" spans="1:3" ht="14.25" customHeight="1">
      <c r="A887" s="230"/>
      <c r="B887" s="230"/>
      <c r="C887" s="230"/>
    </row>
    <row r="888" spans="1:3" ht="14.25" customHeight="1">
      <c r="A888" s="230"/>
      <c r="B888" s="230"/>
      <c r="C888" s="230"/>
    </row>
    <row r="889" spans="1:3" ht="14.25" customHeight="1">
      <c r="A889" s="230"/>
      <c r="B889" s="230"/>
      <c r="C889" s="230"/>
    </row>
    <row r="890" spans="1:3" ht="14.25" customHeight="1">
      <c r="A890" s="230"/>
      <c r="B890" s="230"/>
      <c r="C890" s="230"/>
    </row>
    <row r="891" spans="1:3" ht="14.25" customHeight="1">
      <c r="A891" s="230"/>
      <c r="B891" s="230"/>
      <c r="C891" s="230"/>
    </row>
    <row r="892" spans="1:3" ht="14.25" customHeight="1">
      <c r="A892" s="230"/>
      <c r="B892" s="230"/>
      <c r="C892" s="230"/>
    </row>
    <row r="893" spans="1:3" ht="14.25" customHeight="1">
      <c r="A893" s="230"/>
      <c r="B893" s="230"/>
      <c r="C893" s="230"/>
    </row>
    <row r="894" spans="1:3" ht="14.25" customHeight="1">
      <c r="A894" s="230"/>
      <c r="B894" s="230"/>
      <c r="C894" s="230"/>
    </row>
    <row r="895" spans="1:3" ht="14.25" customHeight="1">
      <c r="A895" s="230"/>
      <c r="B895" s="230"/>
      <c r="C895" s="230"/>
    </row>
    <row r="896" spans="1:3" ht="14.25" customHeight="1">
      <c r="A896" s="230"/>
      <c r="B896" s="230"/>
      <c r="C896" s="230"/>
    </row>
    <row r="897" spans="1:3" ht="14.25" customHeight="1">
      <c r="A897" s="230"/>
      <c r="B897" s="230"/>
      <c r="C897" s="230"/>
    </row>
    <row r="898" spans="1:3" ht="14.25" customHeight="1">
      <c r="A898" s="230"/>
      <c r="B898" s="230"/>
      <c r="C898" s="230"/>
    </row>
    <row r="899" spans="1:3" ht="14.25" customHeight="1">
      <c r="A899" s="230"/>
      <c r="B899" s="230"/>
      <c r="C899" s="230"/>
    </row>
    <row r="900" spans="1:3" ht="14.25" customHeight="1">
      <c r="A900" s="230"/>
      <c r="B900" s="230"/>
      <c r="C900" s="230"/>
    </row>
    <row r="901" spans="1:3" ht="14.25" customHeight="1">
      <c r="A901" s="230"/>
      <c r="B901" s="230"/>
      <c r="C901" s="230"/>
    </row>
    <row r="902" spans="1:3" ht="14.25" customHeight="1">
      <c r="A902" s="230"/>
      <c r="B902" s="230"/>
      <c r="C902" s="230"/>
    </row>
    <row r="903" spans="1:3" ht="14.25" customHeight="1">
      <c r="A903" s="230"/>
      <c r="B903" s="230"/>
      <c r="C903" s="230"/>
    </row>
    <row r="904" spans="1:3" ht="14.25" customHeight="1">
      <c r="A904" s="230"/>
      <c r="B904" s="230"/>
      <c r="C904" s="230"/>
    </row>
    <row r="905" spans="1:3" ht="14.25" customHeight="1">
      <c r="A905" s="230"/>
      <c r="B905" s="230"/>
      <c r="C905" s="230"/>
    </row>
    <row r="906" spans="1:3" ht="14.25" customHeight="1">
      <c r="A906" s="230"/>
      <c r="B906" s="230"/>
      <c r="C906" s="230"/>
    </row>
    <row r="907" spans="1:3" ht="14.25" customHeight="1">
      <c r="A907" s="230"/>
      <c r="B907" s="230"/>
      <c r="C907" s="230"/>
    </row>
    <row r="908" spans="1:3" ht="14.25" customHeight="1">
      <c r="A908" s="230"/>
      <c r="B908" s="230"/>
      <c r="C908" s="230"/>
    </row>
    <row r="909" spans="1:3" ht="14.25" customHeight="1">
      <c r="A909" s="230"/>
      <c r="B909" s="230"/>
      <c r="C909" s="230"/>
    </row>
    <row r="910" spans="1:3" ht="14.25" customHeight="1">
      <c r="A910" s="230"/>
      <c r="B910" s="230"/>
      <c r="C910" s="230"/>
    </row>
    <row r="911" spans="1:3" ht="14.25" customHeight="1">
      <c r="A911" s="230"/>
      <c r="B911" s="230"/>
      <c r="C911" s="230"/>
    </row>
    <row r="912" spans="1:3" ht="14.25" customHeight="1">
      <c r="A912" s="230"/>
      <c r="B912" s="230"/>
      <c r="C912" s="230"/>
    </row>
    <row r="913" spans="1:3" ht="14.25" customHeight="1">
      <c r="A913" s="230"/>
      <c r="B913" s="230"/>
      <c r="C913" s="230"/>
    </row>
    <row r="914" spans="1:3" ht="14.25" customHeight="1">
      <c r="A914" s="230"/>
      <c r="B914" s="230"/>
      <c r="C914" s="230"/>
    </row>
    <row r="915" spans="1:3" ht="14.25" customHeight="1">
      <c r="A915" s="230"/>
      <c r="B915" s="230"/>
      <c r="C915" s="230"/>
    </row>
    <row r="916" spans="1:3" ht="14.25" customHeight="1">
      <c r="A916" s="230"/>
      <c r="B916" s="230"/>
      <c r="C916" s="230"/>
    </row>
    <row r="917" spans="1:3" ht="14.25" customHeight="1">
      <c r="A917" s="230"/>
      <c r="B917" s="230"/>
      <c r="C917" s="230"/>
    </row>
    <row r="918" spans="1:3" ht="14.25" customHeight="1">
      <c r="A918" s="230"/>
      <c r="B918" s="230"/>
      <c r="C918" s="230"/>
    </row>
    <row r="919" spans="1:3" ht="14.25" customHeight="1">
      <c r="A919" s="230"/>
      <c r="B919" s="230"/>
      <c r="C919" s="230"/>
    </row>
    <row r="920" spans="1:3" ht="14.25" customHeight="1">
      <c r="A920" s="230"/>
      <c r="B920" s="230"/>
      <c r="C920" s="230"/>
    </row>
    <row r="921" spans="1:3" ht="14.25" customHeight="1">
      <c r="A921" s="230"/>
      <c r="B921" s="230"/>
      <c r="C921" s="230"/>
    </row>
    <row r="922" spans="1:3" ht="14.25" customHeight="1">
      <c r="A922" s="230"/>
      <c r="B922" s="230"/>
      <c r="C922" s="230"/>
    </row>
    <row r="923" spans="1:3" ht="14.25" customHeight="1">
      <c r="A923" s="230"/>
      <c r="B923" s="230"/>
      <c r="C923" s="230"/>
    </row>
    <row r="924" spans="1:3" ht="14.25" customHeight="1">
      <c r="A924" s="230"/>
      <c r="B924" s="230"/>
      <c r="C924" s="230"/>
    </row>
    <row r="925" spans="1:3" ht="14.25" customHeight="1">
      <c r="A925" s="230"/>
      <c r="B925" s="230"/>
      <c r="C925" s="230"/>
    </row>
    <row r="926" spans="1:3" ht="14.25" customHeight="1">
      <c r="A926" s="230"/>
      <c r="B926" s="230"/>
      <c r="C926" s="230"/>
    </row>
    <row r="927" spans="1:3" ht="14.25" customHeight="1">
      <c r="A927" s="230"/>
      <c r="B927" s="230"/>
      <c r="C927" s="230"/>
    </row>
    <row r="928" spans="1:3" ht="14.25" customHeight="1">
      <c r="A928" s="230"/>
      <c r="B928" s="230"/>
      <c r="C928" s="230"/>
    </row>
    <row r="929" spans="1:3" ht="14.25" customHeight="1">
      <c r="A929" s="230"/>
      <c r="B929" s="230"/>
      <c r="C929" s="230"/>
    </row>
    <row r="930" spans="1:3" ht="14.25" customHeight="1">
      <c r="A930" s="230"/>
      <c r="B930" s="230"/>
      <c r="C930" s="230"/>
    </row>
    <row r="931" spans="1:3" ht="14.25" customHeight="1">
      <c r="A931" s="230"/>
      <c r="B931" s="230"/>
      <c r="C931" s="230"/>
    </row>
    <row r="932" spans="1:3" ht="14.25" customHeight="1">
      <c r="A932" s="230"/>
      <c r="B932" s="230"/>
      <c r="C932" s="230"/>
    </row>
    <row r="933" spans="1:3" ht="14.25" customHeight="1">
      <c r="A933" s="230"/>
      <c r="B933" s="230"/>
      <c r="C933" s="230"/>
    </row>
    <row r="934" spans="1:3" ht="14.25" customHeight="1">
      <c r="A934" s="230"/>
      <c r="B934" s="230"/>
      <c r="C934" s="230"/>
    </row>
    <row r="935" spans="1:3" ht="14.25" customHeight="1">
      <c r="A935" s="230"/>
      <c r="B935" s="230"/>
      <c r="C935" s="230"/>
    </row>
    <row r="936" spans="1:3" ht="14.25" customHeight="1">
      <c r="A936" s="230"/>
      <c r="B936" s="230"/>
      <c r="C936" s="230"/>
    </row>
    <row r="937" spans="1:3" ht="14.25" customHeight="1">
      <c r="A937" s="230"/>
      <c r="B937" s="230"/>
      <c r="C937" s="230"/>
    </row>
    <row r="938" spans="1:3" ht="14.25" customHeight="1">
      <c r="A938" s="230"/>
      <c r="B938" s="230"/>
      <c r="C938" s="230"/>
    </row>
    <row r="939" spans="1:3" ht="14.25" customHeight="1">
      <c r="A939" s="230"/>
      <c r="B939" s="230"/>
      <c r="C939" s="230"/>
    </row>
    <row r="940" spans="1:3" ht="14.25" customHeight="1">
      <c r="A940" s="230"/>
      <c r="B940" s="230"/>
      <c r="C940" s="230"/>
    </row>
    <row r="941" spans="1:3" ht="14.25" customHeight="1">
      <c r="A941" s="230"/>
      <c r="B941" s="230"/>
      <c r="C941" s="230"/>
    </row>
    <row r="942" spans="1:3" ht="14.25" customHeight="1">
      <c r="A942" s="230"/>
      <c r="B942" s="230"/>
      <c r="C942" s="230"/>
    </row>
    <row r="943" spans="1:3" ht="14.25" customHeight="1">
      <c r="A943" s="230"/>
      <c r="B943" s="230"/>
      <c r="C943" s="230"/>
    </row>
    <row r="944" spans="1:3" ht="14.25" customHeight="1">
      <c r="A944" s="230"/>
      <c r="B944" s="230"/>
      <c r="C944" s="230"/>
    </row>
    <row r="945" spans="1:3" ht="14.25" customHeight="1">
      <c r="A945" s="230"/>
      <c r="B945" s="230"/>
      <c r="C945" s="230"/>
    </row>
    <row r="946" spans="1:3" ht="14.25" customHeight="1">
      <c r="A946" s="230"/>
      <c r="B946" s="230"/>
      <c r="C946" s="230"/>
    </row>
    <row r="947" spans="1:3" ht="14.25" customHeight="1">
      <c r="A947" s="230"/>
      <c r="B947" s="230"/>
      <c r="C947" s="230"/>
    </row>
    <row r="948" spans="1:3" ht="14.25" customHeight="1">
      <c r="A948" s="230"/>
      <c r="B948" s="230"/>
      <c r="C948" s="230"/>
    </row>
    <row r="949" spans="1:3" ht="14.25" customHeight="1">
      <c r="A949" s="230"/>
      <c r="B949" s="230"/>
      <c r="C949" s="230"/>
    </row>
    <row r="950" spans="1:3" ht="14.25" customHeight="1">
      <c r="A950" s="230"/>
      <c r="B950" s="230"/>
      <c r="C950" s="230"/>
    </row>
    <row r="951" spans="1:3" ht="14.25" customHeight="1">
      <c r="A951" s="230"/>
      <c r="B951" s="230"/>
      <c r="C951" s="230"/>
    </row>
    <row r="952" spans="1:3" ht="14.25" customHeight="1">
      <c r="A952" s="230"/>
      <c r="B952" s="230"/>
      <c r="C952" s="230"/>
    </row>
    <row r="953" spans="1:3" ht="14.25" customHeight="1">
      <c r="A953" s="230"/>
      <c r="B953" s="230"/>
      <c r="C953" s="230"/>
    </row>
    <row r="954" spans="1:3" ht="14.25" customHeight="1">
      <c r="A954" s="230"/>
      <c r="B954" s="230"/>
      <c r="C954" s="230"/>
    </row>
    <row r="955" spans="1:3" ht="14.25" customHeight="1">
      <c r="A955" s="230"/>
      <c r="B955" s="230"/>
      <c r="C955" s="230"/>
    </row>
    <row r="956" spans="1:3" ht="14.25" customHeight="1">
      <c r="A956" s="230"/>
      <c r="B956" s="230"/>
      <c r="C956" s="230"/>
    </row>
    <row r="957" spans="1:3" ht="14.25" customHeight="1">
      <c r="A957" s="230"/>
      <c r="B957" s="230"/>
      <c r="C957" s="230"/>
    </row>
    <row r="958" spans="1:3" ht="14.25" customHeight="1">
      <c r="A958" s="230"/>
      <c r="B958" s="230"/>
      <c r="C958" s="230"/>
    </row>
    <row r="959" spans="1:3" ht="14.25" customHeight="1">
      <c r="A959" s="230"/>
      <c r="B959" s="230"/>
      <c r="C959" s="230"/>
    </row>
    <row r="960" spans="1:3" ht="14.25" customHeight="1">
      <c r="A960" s="230"/>
      <c r="B960" s="230"/>
      <c r="C960" s="230"/>
    </row>
    <row r="961" spans="1:3" ht="14.25" customHeight="1">
      <c r="A961" s="230"/>
      <c r="B961" s="230"/>
      <c r="C961" s="230"/>
    </row>
    <row r="962" spans="1:3" ht="14.25" customHeight="1">
      <c r="A962" s="230"/>
      <c r="B962" s="230"/>
      <c r="C962" s="230"/>
    </row>
    <row r="963" spans="1:3" ht="14.25" customHeight="1">
      <c r="A963" s="230"/>
      <c r="B963" s="230"/>
      <c r="C963" s="230"/>
    </row>
    <row r="964" spans="1:3" ht="14.25" customHeight="1">
      <c r="A964" s="230"/>
      <c r="B964" s="230"/>
      <c r="C964" s="230"/>
    </row>
    <row r="965" spans="1:3" ht="14.25" customHeight="1">
      <c r="A965" s="230"/>
      <c r="B965" s="230"/>
      <c r="C965" s="230"/>
    </row>
    <row r="966" spans="1:3" ht="14.25" customHeight="1">
      <c r="A966" s="230"/>
      <c r="B966" s="230"/>
      <c r="C966" s="230"/>
    </row>
    <row r="967" spans="1:3" ht="14.25" customHeight="1">
      <c r="A967" s="230"/>
      <c r="B967" s="230"/>
      <c r="C967" s="230"/>
    </row>
    <row r="968" spans="1:3" ht="14.25" customHeight="1">
      <c r="A968" s="230"/>
      <c r="B968" s="230"/>
      <c r="C968" s="230"/>
    </row>
    <row r="969" spans="1:3" ht="14.25" customHeight="1">
      <c r="A969" s="230"/>
      <c r="B969" s="230"/>
      <c r="C969" s="230"/>
    </row>
    <row r="970" spans="1:3" ht="14.25" customHeight="1">
      <c r="A970" s="230"/>
      <c r="B970" s="230"/>
      <c r="C970" s="230"/>
    </row>
    <row r="971" spans="1:3" ht="14.25" customHeight="1">
      <c r="A971" s="230"/>
      <c r="B971" s="230"/>
      <c r="C971" s="230"/>
    </row>
    <row r="972" spans="1:3" ht="14.25" customHeight="1">
      <c r="A972" s="230"/>
      <c r="B972" s="230"/>
      <c r="C972" s="230"/>
    </row>
    <row r="973" spans="1:3" ht="14.25" customHeight="1">
      <c r="A973" s="230"/>
      <c r="B973" s="230"/>
      <c r="C973" s="230"/>
    </row>
    <row r="974" spans="1:3" ht="14.25" customHeight="1">
      <c r="A974" s="230"/>
      <c r="B974" s="230"/>
      <c r="C974" s="230"/>
    </row>
    <row r="975" spans="1:3" ht="14.25" customHeight="1">
      <c r="A975" s="230"/>
      <c r="B975" s="230"/>
      <c r="C975" s="230"/>
    </row>
    <row r="976" spans="1:3" ht="14.25" customHeight="1">
      <c r="A976" s="230"/>
      <c r="B976" s="230"/>
      <c r="C976" s="230"/>
    </row>
    <row r="977" spans="1:3" ht="14.25" customHeight="1">
      <c r="A977" s="230"/>
      <c r="B977" s="230"/>
      <c r="C977" s="230"/>
    </row>
    <row r="978" spans="1:3" ht="14.25" customHeight="1">
      <c r="A978" s="230"/>
      <c r="B978" s="230"/>
      <c r="C978" s="230"/>
    </row>
    <row r="979" spans="1:3" ht="14.25" customHeight="1">
      <c r="A979" s="230"/>
      <c r="B979" s="230"/>
      <c r="C979" s="230"/>
    </row>
    <row r="980" spans="1:3" ht="14.25" customHeight="1">
      <c r="A980" s="230"/>
      <c r="B980" s="230"/>
      <c r="C980" s="230"/>
    </row>
    <row r="981" spans="1:3" ht="14.25" customHeight="1">
      <c r="A981" s="230"/>
      <c r="B981" s="230"/>
      <c r="C981" s="230"/>
    </row>
    <row r="982" spans="1:3" ht="14.25" customHeight="1">
      <c r="A982" s="230"/>
      <c r="B982" s="230"/>
      <c r="C982" s="230"/>
    </row>
    <row r="983" spans="1:3" ht="14.25" customHeight="1">
      <c r="A983" s="230"/>
      <c r="B983" s="230"/>
      <c r="C983" s="230"/>
    </row>
    <row r="984" spans="1:3" ht="14.25" customHeight="1">
      <c r="A984" s="230"/>
      <c r="B984" s="230"/>
      <c r="C984" s="230"/>
    </row>
    <row r="985" spans="1:3" ht="14.25" customHeight="1">
      <c r="A985" s="230"/>
      <c r="B985" s="230"/>
      <c r="C985" s="230"/>
    </row>
    <row r="986" spans="1:3" ht="14.25" customHeight="1">
      <c r="A986" s="230"/>
      <c r="B986" s="230"/>
      <c r="C986" s="230"/>
    </row>
    <row r="987" spans="1:3" ht="14.25" customHeight="1">
      <c r="A987" s="230"/>
      <c r="B987" s="230"/>
      <c r="C987" s="230"/>
    </row>
    <row r="988" spans="1:3" ht="14.25" customHeight="1">
      <c r="A988" s="230"/>
      <c r="B988" s="230"/>
      <c r="C988" s="230"/>
    </row>
    <row r="989" spans="1:3" ht="14.25" customHeight="1">
      <c r="A989" s="230"/>
      <c r="B989" s="230"/>
      <c r="C989" s="230"/>
    </row>
    <row r="990" spans="1:3" ht="14.25" customHeight="1">
      <c r="A990" s="230"/>
      <c r="B990" s="230"/>
      <c r="C990" s="230"/>
    </row>
    <row r="991" spans="1:3" ht="14.25" customHeight="1">
      <c r="A991" s="230"/>
      <c r="B991" s="230"/>
      <c r="C991" s="230"/>
    </row>
    <row r="992" spans="1:3" ht="14.25" customHeight="1">
      <c r="A992" s="230"/>
      <c r="B992" s="230"/>
      <c r="C992" s="230"/>
    </row>
    <row r="993" spans="1:3" ht="14.25" customHeight="1">
      <c r="A993" s="230"/>
      <c r="B993" s="230"/>
      <c r="C993" s="230"/>
    </row>
    <row r="994" spans="1:3" ht="14.25" customHeight="1">
      <c r="A994" s="230"/>
      <c r="B994" s="230"/>
      <c r="C994" s="230"/>
    </row>
    <row r="995" spans="1:3" ht="14.25" customHeight="1">
      <c r="A995" s="230"/>
      <c r="B995" s="230"/>
      <c r="C995" s="230"/>
    </row>
    <row r="996" spans="1:3" ht="14.25" customHeight="1">
      <c r="A996" s="230"/>
      <c r="B996" s="230"/>
      <c r="C996" s="230"/>
    </row>
    <row r="997" spans="1:3" ht="14.25" customHeight="1">
      <c r="A997" s="230"/>
      <c r="B997" s="230"/>
      <c r="C997" s="230"/>
    </row>
    <row r="998" spans="1:3" ht="14.25" customHeight="1">
      <c r="A998" s="230"/>
      <c r="B998" s="230"/>
      <c r="C998" s="230"/>
    </row>
    <row r="999" spans="1:3" ht="14.25" customHeight="1">
      <c r="A999" s="230"/>
      <c r="B999" s="230"/>
      <c r="C999" s="230"/>
    </row>
    <row r="1000" spans="1:3" ht="14.25" customHeight="1">
      <c r="A1000" s="230"/>
      <c r="B1000" s="230"/>
      <c r="C1000" s="230"/>
    </row>
    <row r="1001" spans="1:3" ht="14.25" customHeight="1">
      <c r="A1001" s="230"/>
      <c r="B1001" s="230"/>
      <c r="C1001" s="230"/>
    </row>
  </sheetData>
  <mergeCells count="106">
    <mergeCell ref="J59:J60"/>
    <mergeCell ref="A69:A70"/>
    <mergeCell ref="B69:B70"/>
    <mergeCell ref="C69:I69"/>
    <mergeCell ref="J69:J70"/>
    <mergeCell ref="A78:A79"/>
    <mergeCell ref="B78:B79"/>
    <mergeCell ref="C78:I78"/>
    <mergeCell ref="J78:J79"/>
    <mergeCell ref="I90:J90"/>
    <mergeCell ref="A12:A13"/>
    <mergeCell ref="B12:B13"/>
    <mergeCell ref="C12:I12"/>
    <mergeCell ref="J12:J13"/>
    <mergeCell ref="A21:A22"/>
    <mergeCell ref="B21:B22"/>
    <mergeCell ref="C21:I21"/>
    <mergeCell ref="J21:J22"/>
    <mergeCell ref="A31:A32"/>
    <mergeCell ref="B31:B32"/>
    <mergeCell ref="C31:I31"/>
    <mergeCell ref="J31:J32"/>
    <mergeCell ref="A40:A41"/>
    <mergeCell ref="B40:B41"/>
    <mergeCell ref="C40:I40"/>
    <mergeCell ref="J40:J41"/>
    <mergeCell ref="A50:A51"/>
    <mergeCell ref="B50:B51"/>
    <mergeCell ref="C50:I50"/>
    <mergeCell ref="J50:J51"/>
    <mergeCell ref="A59:A60"/>
    <mergeCell ref="B59:B60"/>
    <mergeCell ref="C59:I59"/>
    <mergeCell ref="A92:B92"/>
    <mergeCell ref="A93:B93"/>
    <mergeCell ref="A94:B94"/>
    <mergeCell ref="A95:B95"/>
    <mergeCell ref="A96:B96"/>
    <mergeCell ref="A90:B91"/>
    <mergeCell ref="C90:D90"/>
    <mergeCell ref="E90:F90"/>
    <mergeCell ref="G90:H90"/>
    <mergeCell ref="A119:A120"/>
    <mergeCell ref="B119:B120"/>
    <mergeCell ref="C119:I119"/>
    <mergeCell ref="J119:J120"/>
    <mergeCell ref="A128:A129"/>
    <mergeCell ref="B128:B129"/>
    <mergeCell ref="C128:I128"/>
    <mergeCell ref="J128:J129"/>
    <mergeCell ref="A100:A101"/>
    <mergeCell ref="B100:B101"/>
    <mergeCell ref="C100:I100"/>
    <mergeCell ref="J100:J101"/>
    <mergeCell ref="A109:A110"/>
    <mergeCell ref="B109:B110"/>
    <mergeCell ref="C109:I109"/>
    <mergeCell ref="J109:J110"/>
    <mergeCell ref="A157:A158"/>
    <mergeCell ref="B157:B158"/>
    <mergeCell ref="C157:I157"/>
    <mergeCell ref="J157:J158"/>
    <mergeCell ref="A166:A167"/>
    <mergeCell ref="B166:B167"/>
    <mergeCell ref="C166:I166"/>
    <mergeCell ref="J166:J167"/>
    <mergeCell ref="A138:A139"/>
    <mergeCell ref="B138:B139"/>
    <mergeCell ref="C138:I138"/>
    <mergeCell ref="J138:J139"/>
    <mergeCell ref="A147:A148"/>
    <mergeCell ref="B147:B148"/>
    <mergeCell ref="C147:I147"/>
    <mergeCell ref="J147:J148"/>
    <mergeCell ref="A196:A197"/>
    <mergeCell ref="B196:B197"/>
    <mergeCell ref="C196:I196"/>
    <mergeCell ref="J196:J197"/>
    <mergeCell ref="A205:A206"/>
    <mergeCell ref="B205:B206"/>
    <mergeCell ref="C205:I205"/>
    <mergeCell ref="J205:J206"/>
    <mergeCell ref="A177:A178"/>
    <mergeCell ref="B177:B178"/>
    <mergeCell ref="C177:I177"/>
    <mergeCell ref="J177:J178"/>
    <mergeCell ref="A186:A187"/>
    <mergeCell ref="B186:B187"/>
    <mergeCell ref="C186:I186"/>
    <mergeCell ref="J186:J187"/>
    <mergeCell ref="A234:A235"/>
    <mergeCell ref="B234:B235"/>
    <mergeCell ref="C234:I234"/>
    <mergeCell ref="J234:J235"/>
    <mergeCell ref="A243:A244"/>
    <mergeCell ref="B243:B244"/>
    <mergeCell ref="C243:I243"/>
    <mergeCell ref="J243:J244"/>
    <mergeCell ref="A215:A216"/>
    <mergeCell ref="B215:B216"/>
    <mergeCell ref="C215:I215"/>
    <mergeCell ref="J215:J216"/>
    <mergeCell ref="A224:A225"/>
    <mergeCell ref="B224:B225"/>
    <mergeCell ref="C224:I224"/>
    <mergeCell ref="J224:J225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14"/>
  <sheetViews>
    <sheetView showGridLines="0" topLeftCell="A98" workbookViewId="0">
      <selection activeCell="B40" sqref="B40"/>
    </sheetView>
  </sheetViews>
  <sheetFormatPr defaultColWidth="14.375" defaultRowHeight="15" customHeight="1"/>
  <cols>
    <col min="1" max="1" width="3" style="51" customWidth="1"/>
    <col min="2" max="2" width="22.125" style="51" customWidth="1"/>
    <col min="3" max="3" width="21.375" style="51" customWidth="1"/>
    <col min="4" max="4" width="17.75" style="51" customWidth="1"/>
    <col min="5" max="9" width="15.75" style="51" customWidth="1"/>
    <col min="10" max="10" width="17.25" style="51" customWidth="1"/>
    <col min="11" max="11" width="25.125" style="51" customWidth="1"/>
    <col min="12" max="12" width="24" style="51" customWidth="1"/>
    <col min="13" max="13" width="18.375" style="51" customWidth="1"/>
    <col min="14" max="14" width="8.875" style="51" customWidth="1"/>
    <col min="15" max="15" width="14.875" style="51" hidden="1" customWidth="1"/>
    <col min="16" max="16" width="12.25" style="51" customWidth="1"/>
    <col min="17" max="18" width="8.75" style="51" customWidth="1"/>
    <col min="19" max="19" width="13.375" style="51" customWidth="1"/>
    <col min="20" max="20" width="11.375" style="51" customWidth="1"/>
    <col min="21" max="26" width="8.75" style="51" customWidth="1"/>
    <col min="27" max="16384" width="14.375" style="51"/>
  </cols>
  <sheetData>
    <row r="1" spans="1:20" ht="38.450000000000003" customHeight="1">
      <c r="A1" s="50" t="s">
        <v>124</v>
      </c>
    </row>
    <row r="2" spans="1:20" ht="20.100000000000001" customHeight="1">
      <c r="B2" s="227" t="s">
        <v>135</v>
      </c>
      <c r="C2" s="225"/>
    </row>
    <row r="3" spans="1:20" ht="14.25" customHeight="1">
      <c r="A3" s="50"/>
    </row>
    <row r="4" spans="1:20" ht="14.25" customHeight="1">
      <c r="A4" s="50"/>
    </row>
    <row r="5" spans="1:20" ht="14.25" customHeight="1">
      <c r="A5" s="50"/>
    </row>
    <row r="6" spans="1:20" ht="14.25" customHeight="1">
      <c r="A6" s="50"/>
    </row>
    <row r="7" spans="1:20" ht="14.25" customHeight="1">
      <c r="A7" s="50"/>
    </row>
    <row r="8" spans="1:20" ht="14.25" customHeight="1">
      <c r="A8" s="50"/>
    </row>
    <row r="9" spans="1:20" ht="14.25" customHeight="1">
      <c r="A9" s="50"/>
    </row>
    <row r="10" spans="1:20" ht="104.1" customHeight="1"/>
    <row r="11" spans="1:20" ht="14.25" customHeight="1"/>
    <row r="12" spans="1:20" ht="14.25" customHeight="1">
      <c r="B12" s="52" t="s">
        <v>133</v>
      </c>
    </row>
    <row r="13" spans="1:20" ht="14.25" hidden="1" customHeight="1">
      <c r="B13" s="376" t="s">
        <v>57</v>
      </c>
      <c r="C13" s="376" t="s">
        <v>58</v>
      </c>
      <c r="D13" s="377" t="s">
        <v>59</v>
      </c>
      <c r="E13" s="378"/>
      <c r="F13" s="378"/>
      <c r="G13" s="378"/>
      <c r="H13" s="378"/>
      <c r="I13" s="379"/>
      <c r="J13" s="380" t="s">
        <v>60</v>
      </c>
      <c r="K13" s="381" t="s">
        <v>61</v>
      </c>
      <c r="L13" s="381" t="s">
        <v>62</v>
      </c>
      <c r="M13" s="374" t="s">
        <v>63</v>
      </c>
      <c r="N13" s="53"/>
      <c r="O13" s="53"/>
    </row>
    <row r="14" spans="1:20" ht="27" hidden="1" customHeight="1">
      <c r="B14" s="375"/>
      <c r="C14" s="375"/>
      <c r="D14" s="54">
        <v>2016</v>
      </c>
      <c r="E14" s="54">
        <v>2017</v>
      </c>
      <c r="F14" s="54">
        <v>2018</v>
      </c>
      <c r="G14" s="54">
        <v>2019</v>
      </c>
      <c r="H14" s="54">
        <v>2020</v>
      </c>
      <c r="I14" s="54">
        <v>2021</v>
      </c>
      <c r="J14" s="375"/>
      <c r="K14" s="375"/>
      <c r="L14" s="375"/>
      <c r="M14" s="375"/>
      <c r="N14" s="53"/>
      <c r="O14" s="53"/>
      <c r="Q14" s="55"/>
      <c r="R14" s="55"/>
      <c r="S14" s="55"/>
      <c r="T14" s="55"/>
    </row>
    <row r="15" spans="1:20" ht="14.25" hidden="1" customHeight="1">
      <c r="B15" s="56">
        <v>2016</v>
      </c>
      <c r="C15" s="57">
        <v>1000000</v>
      </c>
      <c r="D15" s="57">
        <v>200000</v>
      </c>
      <c r="E15" s="58">
        <v>30000</v>
      </c>
      <c r="F15" s="57">
        <v>10000</v>
      </c>
      <c r="G15" s="57">
        <v>0</v>
      </c>
      <c r="H15" s="57">
        <v>20000</v>
      </c>
      <c r="I15" s="59">
        <v>2000</v>
      </c>
      <c r="J15" s="60">
        <v>0.15</v>
      </c>
      <c r="K15" s="61">
        <f t="array" ref="K15">NPV(J15,E15:I15)</f>
        <v>46077.811577164248</v>
      </c>
      <c r="L15" s="62">
        <f>D15+K15</f>
        <v>246077.81157716425</v>
      </c>
      <c r="M15" s="63">
        <f t="shared" ref="M15:M20" si="0">L15/C15</f>
        <v>0.24607781157716424</v>
      </c>
      <c r="N15" s="64"/>
      <c r="O15" s="64"/>
    </row>
    <row r="16" spans="1:20" ht="14.25" hidden="1" customHeight="1">
      <c r="B16" s="65">
        <v>2017</v>
      </c>
      <c r="C16" s="66">
        <v>500000</v>
      </c>
      <c r="D16" s="66">
        <v>0</v>
      </c>
      <c r="E16" s="67">
        <v>150000</v>
      </c>
      <c r="F16" s="66">
        <v>10000</v>
      </c>
      <c r="G16" s="66">
        <v>5000</v>
      </c>
      <c r="H16" s="66">
        <v>2000</v>
      </c>
      <c r="I16" s="68">
        <v>500</v>
      </c>
      <c r="J16" s="69">
        <v>0.2</v>
      </c>
      <c r="K16" s="70">
        <f t="array" ref="K16">NPV(J16,F16:I16)</f>
        <v>13204.089506172841</v>
      </c>
      <c r="L16" s="71">
        <f>K16+E16</f>
        <v>163204.08950617284</v>
      </c>
      <c r="M16" s="63">
        <f t="shared" si="0"/>
        <v>0.3264081790123457</v>
      </c>
      <c r="N16" s="64"/>
      <c r="O16" s="64"/>
    </row>
    <row r="17" spans="2:15" ht="14.25" hidden="1" customHeight="1">
      <c r="B17" s="65">
        <v>2018</v>
      </c>
      <c r="C17" s="66">
        <v>500000</v>
      </c>
      <c r="D17" s="66">
        <v>0</v>
      </c>
      <c r="E17" s="67">
        <v>0</v>
      </c>
      <c r="F17" s="66">
        <v>100000</v>
      </c>
      <c r="G17" s="66">
        <v>20000</v>
      </c>
      <c r="H17" s="66">
        <v>10000</v>
      </c>
      <c r="I17" s="68">
        <v>1000</v>
      </c>
      <c r="J17" s="69">
        <v>0.18</v>
      </c>
      <c r="K17" s="70">
        <f t="array" ref="K17">NPV(J17,G17:I17)</f>
        <v>24739.627712667803</v>
      </c>
      <c r="L17" s="71">
        <f>K17+F17</f>
        <v>124739.6277126678</v>
      </c>
      <c r="M17" s="63">
        <f t="shared" si="0"/>
        <v>0.24947925542533561</v>
      </c>
      <c r="N17" s="64"/>
      <c r="O17" s="64"/>
    </row>
    <row r="18" spans="2:15" ht="14.25" hidden="1" customHeight="1">
      <c r="B18" s="65">
        <v>2019</v>
      </c>
      <c r="C18" s="66">
        <v>400000</v>
      </c>
      <c r="D18" s="66">
        <v>0</v>
      </c>
      <c r="E18" s="67">
        <v>0</v>
      </c>
      <c r="F18" s="66">
        <v>0</v>
      </c>
      <c r="G18" s="66">
        <v>120000</v>
      </c>
      <c r="H18" s="66">
        <v>20000</v>
      </c>
      <c r="I18" s="68">
        <v>5000</v>
      </c>
      <c r="J18" s="69">
        <v>0.15</v>
      </c>
      <c r="K18" s="70">
        <f t="array" ref="K18">NPV(J18,H18:I18)</f>
        <v>21172.022684310021</v>
      </c>
      <c r="L18" s="71">
        <f>K18+G18</f>
        <v>141172.02268431001</v>
      </c>
      <c r="M18" s="63">
        <f t="shared" si="0"/>
        <v>0.35293005671077504</v>
      </c>
      <c r="N18" s="64"/>
      <c r="O18" s="64"/>
    </row>
    <row r="19" spans="2:15" ht="14.25" hidden="1" customHeight="1">
      <c r="B19" s="65">
        <v>2020</v>
      </c>
      <c r="C19" s="66">
        <v>500000</v>
      </c>
      <c r="D19" s="66">
        <v>0</v>
      </c>
      <c r="E19" s="72">
        <v>0</v>
      </c>
      <c r="F19" s="66">
        <v>0</v>
      </c>
      <c r="G19" s="66">
        <v>0</v>
      </c>
      <c r="H19" s="66">
        <v>100000</v>
      </c>
      <c r="I19" s="68">
        <v>10000</v>
      </c>
      <c r="J19" s="69">
        <v>0.18</v>
      </c>
      <c r="K19" s="70">
        <f t="array" ref="K19">NPV(J19,I19)</f>
        <v>8474.5762711864409</v>
      </c>
      <c r="L19" s="71">
        <f>K19+H19</f>
        <v>108474.57627118644</v>
      </c>
      <c r="M19" s="63">
        <f t="shared" si="0"/>
        <v>0.21694915254237288</v>
      </c>
      <c r="N19" s="64"/>
      <c r="O19" s="64"/>
    </row>
    <row r="20" spans="2:15" ht="14.25" hidden="1" customHeight="1">
      <c r="B20" s="65">
        <v>2021</v>
      </c>
      <c r="C20" s="66">
        <v>600000</v>
      </c>
      <c r="D20" s="66">
        <v>0</v>
      </c>
      <c r="E20" s="67">
        <v>0</v>
      </c>
      <c r="F20" s="66">
        <v>0</v>
      </c>
      <c r="G20" s="66">
        <v>0</v>
      </c>
      <c r="H20" s="66">
        <v>0</v>
      </c>
      <c r="I20" s="68">
        <v>10000</v>
      </c>
      <c r="J20" s="69">
        <v>0.2</v>
      </c>
      <c r="K20" s="70"/>
      <c r="L20" s="70">
        <f>I20</f>
        <v>10000</v>
      </c>
      <c r="M20" s="63">
        <f t="shared" si="0"/>
        <v>1.6666666666666666E-2</v>
      </c>
      <c r="N20" s="64"/>
      <c r="O20" s="64"/>
    </row>
    <row r="21" spans="2:15" ht="14.25" hidden="1" customHeight="1">
      <c r="C21" s="73"/>
      <c r="D21" s="73"/>
      <c r="E21" s="73"/>
      <c r="F21" s="73"/>
      <c r="G21" s="73"/>
      <c r="H21" s="73"/>
      <c r="I21" s="73"/>
      <c r="J21" s="74"/>
      <c r="K21" s="75"/>
      <c r="L21" s="76"/>
      <c r="M21" s="63">
        <f>AVERAGE(M15:M20)</f>
        <v>0.23475185365577664</v>
      </c>
      <c r="N21" s="64"/>
      <c r="O21" s="64"/>
    </row>
    <row r="22" spans="2:15" ht="14.25" hidden="1" customHeight="1">
      <c r="B22" s="52" t="s">
        <v>64</v>
      </c>
      <c r="J22" s="77"/>
      <c r="K22" s="77"/>
      <c r="L22" s="78"/>
    </row>
    <row r="23" spans="2:15" ht="14.25" hidden="1" customHeight="1">
      <c r="B23" s="51" t="s">
        <v>65</v>
      </c>
    </row>
    <row r="24" spans="2:15" ht="14.25" hidden="1" customHeight="1">
      <c r="B24" s="51" t="s">
        <v>66</v>
      </c>
      <c r="C24" s="79" t="s">
        <v>67</v>
      </c>
    </row>
    <row r="25" spans="2:15" ht="14.25" hidden="1" customHeight="1">
      <c r="C25" s="80">
        <f>1-M21</f>
        <v>0.76524814634422333</v>
      </c>
    </row>
    <row r="26" spans="2:15" ht="14.25" hidden="1" customHeight="1"/>
    <row r="27" spans="2:15" ht="14.25" hidden="1" customHeight="1">
      <c r="B27" s="376" t="s">
        <v>57</v>
      </c>
      <c r="C27" s="376" t="s">
        <v>58</v>
      </c>
      <c r="D27" s="377" t="s">
        <v>59</v>
      </c>
      <c r="E27" s="378"/>
      <c r="F27" s="378"/>
      <c r="G27" s="378"/>
      <c r="H27" s="378"/>
      <c r="I27" s="379"/>
      <c r="J27" s="380" t="s">
        <v>60</v>
      </c>
      <c r="K27" s="381" t="s">
        <v>61</v>
      </c>
      <c r="L27" s="381" t="s">
        <v>62</v>
      </c>
      <c r="M27" s="381" t="s">
        <v>68</v>
      </c>
    </row>
    <row r="28" spans="2:15" ht="30" hidden="1" customHeight="1">
      <c r="B28" s="375"/>
      <c r="C28" s="375"/>
      <c r="D28" s="54" t="s">
        <v>69</v>
      </c>
      <c r="E28" s="54" t="s">
        <v>70</v>
      </c>
      <c r="F28" s="54" t="s">
        <v>71</v>
      </c>
      <c r="G28" s="54" t="s">
        <v>72</v>
      </c>
      <c r="H28" s="54" t="s">
        <v>73</v>
      </c>
      <c r="I28" s="54" t="s">
        <v>74</v>
      </c>
      <c r="J28" s="375"/>
      <c r="K28" s="375"/>
      <c r="L28" s="375"/>
      <c r="M28" s="375"/>
    </row>
    <row r="29" spans="2:15" ht="14.25" hidden="1" customHeight="1">
      <c r="B29" s="51">
        <f t="shared" ref="B29:J34" si="1">B15</f>
        <v>2016</v>
      </c>
      <c r="C29" s="72">
        <f t="shared" si="1"/>
        <v>1000000</v>
      </c>
      <c r="D29" s="72">
        <f t="shared" si="1"/>
        <v>200000</v>
      </c>
      <c r="E29" s="72">
        <f t="shared" si="1"/>
        <v>30000</v>
      </c>
      <c r="F29" s="72">
        <f t="shared" si="1"/>
        <v>10000</v>
      </c>
      <c r="G29" s="72">
        <f t="shared" si="1"/>
        <v>0</v>
      </c>
      <c r="H29" s="72">
        <f t="shared" si="1"/>
        <v>20000</v>
      </c>
      <c r="I29" s="72">
        <f t="shared" si="1"/>
        <v>2000</v>
      </c>
      <c r="J29" s="81">
        <f t="shared" si="1"/>
        <v>0.15</v>
      </c>
      <c r="K29" s="61">
        <f t="shared" ref="K29:K34" si="2">NPV(J29,E29:I29)</f>
        <v>46077.811577164248</v>
      </c>
      <c r="L29" s="82">
        <f t="shared" ref="L29:L34" si="3">D29+K29</f>
        <v>246077.81157716425</v>
      </c>
      <c r="M29" s="83">
        <f t="shared" ref="M29:M34" si="4">L29/C29</f>
        <v>0.24607781157716424</v>
      </c>
    </row>
    <row r="30" spans="2:15" ht="14.25" hidden="1" customHeight="1">
      <c r="B30" s="51">
        <f t="shared" si="1"/>
        <v>2017</v>
      </c>
      <c r="C30" s="72">
        <f t="shared" si="1"/>
        <v>500000</v>
      </c>
      <c r="D30" s="72">
        <f t="shared" ref="D30:H30" si="5">E16</f>
        <v>150000</v>
      </c>
      <c r="E30" s="72">
        <f t="shared" si="5"/>
        <v>10000</v>
      </c>
      <c r="F30" s="72">
        <f t="shared" si="5"/>
        <v>5000</v>
      </c>
      <c r="G30" s="72">
        <f t="shared" si="5"/>
        <v>2000</v>
      </c>
      <c r="H30" s="72">
        <f t="shared" si="5"/>
        <v>500</v>
      </c>
      <c r="I30" s="72">
        <f t="shared" ref="I30:I34" si="6">D16</f>
        <v>0</v>
      </c>
      <c r="J30" s="81">
        <f t="shared" si="1"/>
        <v>0.2</v>
      </c>
      <c r="K30" s="61">
        <f t="shared" si="2"/>
        <v>13204.089506172841</v>
      </c>
      <c r="L30" s="82">
        <f t="shared" si="3"/>
        <v>163204.08950617284</v>
      </c>
      <c r="M30" s="83">
        <f t="shared" si="4"/>
        <v>0.3264081790123457</v>
      </c>
    </row>
    <row r="31" spans="2:15" ht="14.25" hidden="1" customHeight="1">
      <c r="B31" s="51">
        <f t="shared" si="1"/>
        <v>2018</v>
      </c>
      <c r="C31" s="72">
        <f t="shared" si="1"/>
        <v>500000</v>
      </c>
      <c r="D31" s="72">
        <f t="shared" ref="D31:G31" si="7">F17</f>
        <v>100000</v>
      </c>
      <c r="E31" s="72">
        <f t="shared" si="7"/>
        <v>20000</v>
      </c>
      <c r="F31" s="72">
        <f t="shared" si="7"/>
        <v>10000</v>
      </c>
      <c r="G31" s="72">
        <f t="shared" si="7"/>
        <v>1000</v>
      </c>
      <c r="H31" s="72">
        <f t="shared" ref="H31:H34" si="8">E17</f>
        <v>0</v>
      </c>
      <c r="I31" s="72">
        <f t="shared" si="6"/>
        <v>0</v>
      </c>
      <c r="J31" s="81">
        <f t="shared" si="1"/>
        <v>0.18</v>
      </c>
      <c r="K31" s="61">
        <f t="shared" si="2"/>
        <v>24739.627712667803</v>
      </c>
      <c r="L31" s="82">
        <f t="shared" si="3"/>
        <v>124739.6277126678</v>
      </c>
      <c r="M31" s="83">
        <f t="shared" si="4"/>
        <v>0.24947925542533561</v>
      </c>
    </row>
    <row r="32" spans="2:15" ht="14.25" hidden="1" customHeight="1">
      <c r="B32" s="51">
        <f t="shared" si="1"/>
        <v>2019</v>
      </c>
      <c r="C32" s="72">
        <f t="shared" si="1"/>
        <v>400000</v>
      </c>
      <c r="D32" s="72">
        <f t="shared" ref="D32:F32" si="9">G18</f>
        <v>120000</v>
      </c>
      <c r="E32" s="72">
        <f t="shared" si="9"/>
        <v>20000</v>
      </c>
      <c r="F32" s="72">
        <f t="shared" si="9"/>
        <v>5000</v>
      </c>
      <c r="G32" s="72">
        <f t="shared" ref="G32:G34" si="10">F18</f>
        <v>0</v>
      </c>
      <c r="H32" s="72">
        <f t="shared" si="8"/>
        <v>0</v>
      </c>
      <c r="I32" s="72">
        <f t="shared" si="6"/>
        <v>0</v>
      </c>
      <c r="J32" s="81">
        <f t="shared" si="1"/>
        <v>0.15</v>
      </c>
      <c r="K32" s="61">
        <f t="shared" si="2"/>
        <v>21172.022684310021</v>
      </c>
      <c r="L32" s="82">
        <f t="shared" si="3"/>
        <v>141172.02268431001</v>
      </c>
      <c r="M32" s="83">
        <f t="shared" si="4"/>
        <v>0.35293005671077504</v>
      </c>
    </row>
    <row r="33" spans="1:14" ht="14.25" hidden="1" customHeight="1">
      <c r="B33" s="51">
        <f t="shared" si="1"/>
        <v>2020</v>
      </c>
      <c r="C33" s="72">
        <f t="shared" si="1"/>
        <v>500000</v>
      </c>
      <c r="D33" s="72">
        <f t="shared" ref="D33:E33" si="11">H19</f>
        <v>100000</v>
      </c>
      <c r="E33" s="72">
        <f t="shared" si="11"/>
        <v>10000</v>
      </c>
      <c r="F33" s="72">
        <f t="shared" ref="F33:F34" si="12">G19</f>
        <v>0</v>
      </c>
      <c r="G33" s="72">
        <f t="shared" si="10"/>
        <v>0</v>
      </c>
      <c r="H33" s="72">
        <f t="shared" si="8"/>
        <v>0</v>
      </c>
      <c r="I33" s="72">
        <f t="shared" si="6"/>
        <v>0</v>
      </c>
      <c r="J33" s="81">
        <f t="shared" si="1"/>
        <v>0.18</v>
      </c>
      <c r="K33" s="61">
        <f t="shared" si="2"/>
        <v>8474.5762711864409</v>
      </c>
      <c r="L33" s="82">
        <f t="shared" si="3"/>
        <v>108474.57627118644</v>
      </c>
      <c r="M33" s="83">
        <f t="shared" si="4"/>
        <v>0.21694915254237288</v>
      </c>
    </row>
    <row r="34" spans="1:14" ht="14.25" hidden="1" customHeight="1">
      <c r="B34" s="51">
        <f t="shared" si="1"/>
        <v>2021</v>
      </c>
      <c r="C34" s="72">
        <f t="shared" si="1"/>
        <v>600000</v>
      </c>
      <c r="D34" s="72">
        <f>I20</f>
        <v>10000</v>
      </c>
      <c r="E34" s="72">
        <f>H20</f>
        <v>0</v>
      </c>
      <c r="F34" s="72">
        <f t="shared" si="12"/>
        <v>0</v>
      </c>
      <c r="G34" s="72">
        <f t="shared" si="10"/>
        <v>0</v>
      </c>
      <c r="H34" s="72">
        <f t="shared" si="8"/>
        <v>0</v>
      </c>
      <c r="I34" s="72">
        <f t="shared" si="6"/>
        <v>0</v>
      </c>
      <c r="J34" s="81">
        <f t="shared" si="1"/>
        <v>0.2</v>
      </c>
      <c r="K34" s="61">
        <f t="shared" si="2"/>
        <v>0</v>
      </c>
      <c r="L34" s="82">
        <f t="shared" si="3"/>
        <v>10000</v>
      </c>
      <c r="M34" s="83">
        <f t="shared" si="4"/>
        <v>1.6666666666666666E-2</v>
      </c>
    </row>
    <row r="35" spans="1:14" ht="14.25" hidden="1" customHeight="1">
      <c r="C35" s="84">
        <f>SUM(C29:C34)</f>
        <v>3500000</v>
      </c>
      <c r="J35" s="85">
        <f>(($C$29*J29)+($C$30*J30)+($C$31*J31)+($C$32*J32)+($C$33*J33)+($C$34*J34))/$C$37</f>
        <v>0.17428571428571429</v>
      </c>
      <c r="K35" s="77"/>
      <c r="L35" s="77"/>
      <c r="M35" s="85">
        <f>(($C$29*M29)+($C$30*M30)+($C$31*M31)+($C$32*M32)+($C$33*M33)+($C$34*M34))/$C$37</f>
        <v>0.22676232221471465</v>
      </c>
      <c r="N35" s="83"/>
    </row>
    <row r="36" spans="1:14" ht="14.25" hidden="1" customHeight="1"/>
    <row r="37" spans="1:14" ht="14.25" hidden="1" customHeight="1">
      <c r="B37" s="86" t="s">
        <v>75</v>
      </c>
      <c r="C37" s="87">
        <f t="shared" ref="C37:I37" si="13">SUM(C29:C34)</f>
        <v>3500000</v>
      </c>
      <c r="D37" s="87">
        <f t="shared" si="13"/>
        <v>680000</v>
      </c>
      <c r="E37" s="87">
        <f t="shared" si="13"/>
        <v>90000</v>
      </c>
      <c r="F37" s="87">
        <f t="shared" si="13"/>
        <v>30000</v>
      </c>
      <c r="G37" s="87">
        <f t="shared" si="13"/>
        <v>3000</v>
      </c>
      <c r="H37" s="87">
        <f t="shared" si="13"/>
        <v>20500</v>
      </c>
      <c r="I37" s="87">
        <f t="shared" si="13"/>
        <v>2000</v>
      </c>
      <c r="J37" s="78">
        <f>J35</f>
        <v>0.17428571428571429</v>
      </c>
      <c r="K37" s="73">
        <f t="array" ref="K37">NPV(J37,E37:I37)</f>
        <v>111927.43529156409</v>
      </c>
      <c r="L37" s="73">
        <f>D37+K37</f>
        <v>791927.43529156409</v>
      </c>
      <c r="M37" s="78">
        <f>L37/C37</f>
        <v>0.22626498151187546</v>
      </c>
    </row>
    <row r="38" spans="1:14" ht="14.25" customHeight="1">
      <c r="B38" s="224" t="s">
        <v>134</v>
      </c>
      <c r="C38" s="87"/>
      <c r="D38" s="87"/>
      <c r="E38" s="87"/>
      <c r="F38" s="87"/>
      <c r="G38" s="87"/>
      <c r="H38" s="87"/>
      <c r="I38" s="87"/>
      <c r="J38" s="78"/>
      <c r="K38" s="73"/>
      <c r="L38" s="73"/>
      <c r="M38" s="78"/>
    </row>
    <row r="39" spans="1:14" ht="14.25" customHeight="1">
      <c r="B39" s="224"/>
      <c r="C39" s="87"/>
      <c r="D39" s="87"/>
      <c r="E39" s="87"/>
      <c r="F39" s="87"/>
      <c r="G39" s="87"/>
      <c r="H39" s="87"/>
      <c r="I39" s="87"/>
      <c r="J39" s="78"/>
      <c r="K39" s="73"/>
      <c r="L39" s="73"/>
      <c r="M39" s="78"/>
    </row>
    <row r="40" spans="1:14" ht="14.25" customHeight="1">
      <c r="B40" s="224"/>
      <c r="C40" s="87"/>
      <c r="D40" s="87"/>
      <c r="E40" s="87"/>
      <c r="F40" s="87"/>
      <c r="G40" s="87"/>
      <c r="H40" s="87"/>
      <c r="I40" s="87"/>
      <c r="J40" s="78"/>
      <c r="K40" s="73"/>
      <c r="L40" s="73"/>
      <c r="M40" s="78"/>
    </row>
    <row r="41" spans="1:14" ht="14.25" customHeight="1">
      <c r="B41" s="224"/>
      <c r="C41" s="87"/>
      <c r="D41" s="87"/>
      <c r="E41" s="87"/>
      <c r="F41" s="87"/>
      <c r="G41" s="87"/>
      <c r="H41" s="87"/>
      <c r="I41" s="87"/>
      <c r="J41" s="78"/>
      <c r="K41" s="73"/>
      <c r="L41" s="73"/>
      <c r="M41" s="78"/>
    </row>
    <row r="42" spans="1:14" ht="14.25" customHeight="1"/>
    <row r="43" spans="1:14" ht="30.95" customHeight="1">
      <c r="B43" s="382" t="s">
        <v>127</v>
      </c>
      <c r="C43" s="383"/>
      <c r="E43" s="52">
        <v>2019</v>
      </c>
      <c r="F43" s="52">
        <v>2020</v>
      </c>
      <c r="G43" s="52">
        <v>2021</v>
      </c>
      <c r="H43" s="52">
        <v>2022</v>
      </c>
      <c r="I43" s="52">
        <v>2023</v>
      </c>
      <c r="J43" s="52">
        <v>2024</v>
      </c>
    </row>
    <row r="44" spans="1:14" ht="14.25" hidden="1" customHeight="1">
      <c r="B44" s="384" t="s">
        <v>76</v>
      </c>
      <c r="C44" s="385"/>
      <c r="D44" s="88">
        <v>2016</v>
      </c>
      <c r="E44" s="88">
        <v>2016</v>
      </c>
      <c r="F44" s="88">
        <v>2017</v>
      </c>
      <c r="G44" s="88">
        <v>2018</v>
      </c>
      <c r="H44" s="88">
        <v>2019</v>
      </c>
      <c r="I44" s="88">
        <v>2020</v>
      </c>
      <c r="J44" s="88">
        <v>2021</v>
      </c>
    </row>
    <row r="45" spans="1:14" ht="39.6" customHeight="1">
      <c r="B45" s="89" t="s">
        <v>77</v>
      </c>
      <c r="C45" s="89" t="s">
        <v>125</v>
      </c>
      <c r="D45" s="89" t="s">
        <v>126</v>
      </c>
      <c r="E45" s="90" t="s">
        <v>69</v>
      </c>
      <c r="F45" s="90" t="s">
        <v>70</v>
      </c>
      <c r="G45" s="90" t="s">
        <v>71</v>
      </c>
      <c r="H45" s="90" t="s">
        <v>72</v>
      </c>
      <c r="I45" s="90" t="s">
        <v>73</v>
      </c>
      <c r="J45" s="90" t="s">
        <v>74</v>
      </c>
      <c r="K45" s="89" t="s">
        <v>78</v>
      </c>
      <c r="L45" s="89" t="s">
        <v>79</v>
      </c>
      <c r="M45" s="89" t="s">
        <v>80</v>
      </c>
      <c r="N45" s="89" t="s">
        <v>81</v>
      </c>
    </row>
    <row r="46" spans="1:14" ht="14.25" customHeight="1">
      <c r="A46" s="88"/>
      <c r="B46" s="91" t="s">
        <v>100</v>
      </c>
      <c r="C46" s="92">
        <v>2019</v>
      </c>
      <c r="D46" s="93"/>
      <c r="E46" s="94"/>
      <c r="F46" s="94"/>
      <c r="G46" s="94"/>
      <c r="H46" s="94"/>
      <c r="I46" s="94"/>
      <c r="J46" s="94"/>
      <c r="K46" s="95"/>
      <c r="L46" s="65"/>
      <c r="M46" s="65"/>
      <c r="N46" s="65"/>
    </row>
    <row r="47" spans="1:14" ht="14.25" customHeight="1">
      <c r="A47" s="88"/>
      <c r="B47" s="91"/>
      <c r="C47" s="96"/>
      <c r="D47" s="97" t="s">
        <v>82</v>
      </c>
      <c r="E47" s="94">
        <f t="shared" ref="E47:J47" si="14">D46-E46</f>
        <v>0</v>
      </c>
      <c r="F47" s="94">
        <f t="shared" si="14"/>
        <v>0</v>
      </c>
      <c r="G47" s="94">
        <f t="shared" si="14"/>
        <v>0</v>
      </c>
      <c r="H47" s="94">
        <f t="shared" si="14"/>
        <v>0</v>
      </c>
      <c r="I47" s="94">
        <f t="shared" si="14"/>
        <v>0</v>
      </c>
      <c r="J47" s="94">
        <f t="shared" si="14"/>
        <v>0</v>
      </c>
      <c r="K47" s="95"/>
      <c r="L47" s="229">
        <f>NPV(K47,F47:J47)</f>
        <v>0</v>
      </c>
      <c r="M47" s="94">
        <f>E47+L47</f>
        <v>0</v>
      </c>
      <c r="N47" s="95" t="e">
        <f>M47/D46</f>
        <v>#DIV/0!</v>
      </c>
    </row>
    <row r="48" spans="1:14" ht="14.25" customHeight="1">
      <c r="A48" s="88"/>
      <c r="B48" s="91" t="s">
        <v>101</v>
      </c>
      <c r="C48" s="92">
        <v>2019</v>
      </c>
      <c r="D48" s="93"/>
      <c r="E48" s="94"/>
      <c r="F48" s="94"/>
      <c r="G48" s="94"/>
      <c r="H48" s="94"/>
      <c r="I48" s="94"/>
      <c r="J48" s="94"/>
      <c r="K48" s="95"/>
      <c r="L48" s="71"/>
      <c r="M48" s="65"/>
      <c r="N48" s="65"/>
    </row>
    <row r="49" spans="1:15" ht="14.25" customHeight="1">
      <c r="A49" s="88"/>
      <c r="B49" s="91"/>
      <c r="C49" s="96"/>
      <c r="D49" s="97" t="s">
        <v>82</v>
      </c>
      <c r="E49" s="94">
        <f t="shared" ref="E49:J49" si="15">D48-E48</f>
        <v>0</v>
      </c>
      <c r="F49" s="94">
        <f t="shared" si="15"/>
        <v>0</v>
      </c>
      <c r="G49" s="94">
        <f t="shared" si="15"/>
        <v>0</v>
      </c>
      <c r="H49" s="94">
        <f t="shared" si="15"/>
        <v>0</v>
      </c>
      <c r="I49" s="94">
        <f t="shared" si="15"/>
        <v>0</v>
      </c>
      <c r="J49" s="94">
        <f t="shared" si="15"/>
        <v>0</v>
      </c>
      <c r="K49" s="95"/>
      <c r="L49" s="71">
        <f t="array" ref="L49">NPV(K49,F49:J49)</f>
        <v>0</v>
      </c>
      <c r="M49" s="94">
        <f>E49+L49</f>
        <v>0</v>
      </c>
      <c r="N49" s="95" t="e">
        <f>M49/D48</f>
        <v>#DIV/0!</v>
      </c>
      <c r="O49" s="83" t="e">
        <f>((D46*N47)+(D48*N49))/D58</f>
        <v>#DIV/0!</v>
      </c>
    </row>
    <row r="50" spans="1:15" ht="14.25" customHeight="1">
      <c r="A50" s="88"/>
      <c r="B50" s="91" t="s">
        <v>102</v>
      </c>
      <c r="C50" s="92">
        <v>2019</v>
      </c>
      <c r="D50" s="93"/>
      <c r="E50" s="94"/>
      <c r="F50" s="94"/>
      <c r="G50" s="94"/>
      <c r="H50" s="94"/>
      <c r="I50" s="94"/>
      <c r="J50" s="94"/>
      <c r="K50" s="95"/>
      <c r="L50" s="65"/>
      <c r="M50" s="65"/>
      <c r="N50" s="65"/>
    </row>
    <row r="51" spans="1:15" ht="14.25" customHeight="1">
      <c r="A51" s="88"/>
      <c r="B51" s="91"/>
      <c r="C51" s="96"/>
      <c r="D51" s="97" t="s">
        <v>82</v>
      </c>
      <c r="E51" s="94">
        <f t="shared" ref="E51:J51" si="16">D50-E50</f>
        <v>0</v>
      </c>
      <c r="F51" s="94">
        <f t="shared" si="16"/>
        <v>0</v>
      </c>
      <c r="G51" s="94">
        <f t="shared" si="16"/>
        <v>0</v>
      </c>
      <c r="H51" s="94">
        <f t="shared" si="16"/>
        <v>0</v>
      </c>
      <c r="I51" s="94">
        <f t="shared" si="16"/>
        <v>0</v>
      </c>
      <c r="J51" s="94">
        <f t="shared" si="16"/>
        <v>0</v>
      </c>
      <c r="K51" s="95"/>
      <c r="L51" s="71">
        <f t="array" ref="L51">NPV(K51,F51:J51)</f>
        <v>0</v>
      </c>
      <c r="M51" s="94">
        <f>E51+L51</f>
        <v>0</v>
      </c>
      <c r="N51" s="95" t="e">
        <f>M51/D50</f>
        <v>#DIV/0!</v>
      </c>
    </row>
    <row r="52" spans="1:15" ht="14.25" customHeight="1">
      <c r="A52" s="88"/>
      <c r="B52" s="91" t="s">
        <v>103</v>
      </c>
      <c r="C52" s="92">
        <v>2019</v>
      </c>
      <c r="D52" s="93"/>
      <c r="E52" s="94"/>
      <c r="F52" s="94"/>
      <c r="G52" s="94"/>
      <c r="H52" s="94"/>
      <c r="I52" s="94"/>
      <c r="J52" s="94"/>
      <c r="K52" s="95"/>
      <c r="L52" s="71"/>
      <c r="M52" s="65"/>
      <c r="N52" s="65"/>
    </row>
    <row r="53" spans="1:15" ht="14.25" customHeight="1">
      <c r="A53" s="88"/>
      <c r="B53" s="91"/>
      <c r="C53" s="96"/>
      <c r="D53" s="97" t="s">
        <v>82</v>
      </c>
      <c r="E53" s="94">
        <f t="shared" ref="E53:J53" si="17">D52-E52</f>
        <v>0</v>
      </c>
      <c r="F53" s="94">
        <f t="shared" si="17"/>
        <v>0</v>
      </c>
      <c r="G53" s="94">
        <f t="shared" si="17"/>
        <v>0</v>
      </c>
      <c r="H53" s="94">
        <f t="shared" si="17"/>
        <v>0</v>
      </c>
      <c r="I53" s="94">
        <f t="shared" si="17"/>
        <v>0</v>
      </c>
      <c r="J53" s="94">
        <f t="shared" si="17"/>
        <v>0</v>
      </c>
      <c r="K53" s="95"/>
      <c r="L53" s="71">
        <f t="array" ref="L53">NPV(K53,F53:J53)</f>
        <v>0</v>
      </c>
      <c r="M53" s="94">
        <f>E53+L53</f>
        <v>0</v>
      </c>
      <c r="N53" s="95" t="e">
        <f>M53/D52</f>
        <v>#DIV/0!</v>
      </c>
      <c r="O53" s="98" t="e">
        <f>((D50*N51)+(D52*N53))/D63</f>
        <v>#DIV/0!</v>
      </c>
    </row>
    <row r="54" spans="1:15" ht="14.25" customHeight="1">
      <c r="A54" s="88"/>
      <c r="B54" s="91" t="s">
        <v>104</v>
      </c>
      <c r="C54" s="92">
        <v>2019</v>
      </c>
      <c r="D54" s="93"/>
      <c r="E54" s="94"/>
      <c r="F54" s="94"/>
      <c r="G54" s="94"/>
      <c r="H54" s="94"/>
      <c r="I54" s="94"/>
      <c r="J54" s="94"/>
      <c r="K54" s="95"/>
      <c r="L54" s="65"/>
      <c r="M54" s="65"/>
      <c r="N54" s="65"/>
    </row>
    <row r="55" spans="1:15" ht="14.25" customHeight="1">
      <c r="A55" s="88"/>
      <c r="B55" s="91"/>
      <c r="C55" s="96"/>
      <c r="D55" s="97" t="s">
        <v>82</v>
      </c>
      <c r="E55" s="94">
        <f t="shared" ref="E55:J55" si="18">D54-E54</f>
        <v>0</v>
      </c>
      <c r="F55" s="94">
        <f t="shared" si="18"/>
        <v>0</v>
      </c>
      <c r="G55" s="94">
        <f t="shared" si="18"/>
        <v>0</v>
      </c>
      <c r="H55" s="94">
        <f t="shared" si="18"/>
        <v>0</v>
      </c>
      <c r="I55" s="94">
        <f t="shared" si="18"/>
        <v>0</v>
      </c>
      <c r="J55" s="94">
        <f t="shared" si="18"/>
        <v>0</v>
      </c>
      <c r="K55" s="95"/>
      <c r="L55" s="71">
        <f t="array" ref="L55">NPV(K55,F55:J55)</f>
        <v>0</v>
      </c>
      <c r="M55" s="94">
        <f>E55+L55</f>
        <v>0</v>
      </c>
      <c r="N55" s="95" t="e">
        <f>M55/D54</f>
        <v>#DIV/0!</v>
      </c>
    </row>
    <row r="56" spans="1:15" ht="14.25" customHeight="1">
      <c r="A56" s="88"/>
      <c r="B56" s="91" t="s">
        <v>99</v>
      </c>
      <c r="C56" s="92">
        <v>2019</v>
      </c>
      <c r="D56" s="93"/>
      <c r="E56" s="94"/>
      <c r="F56" s="94"/>
      <c r="G56" s="94"/>
      <c r="H56" s="94"/>
      <c r="I56" s="94"/>
      <c r="J56" s="94"/>
      <c r="K56" s="95"/>
      <c r="L56" s="71"/>
      <c r="M56" s="65"/>
      <c r="N56" s="65"/>
    </row>
    <row r="57" spans="1:15" ht="14.25" customHeight="1">
      <c r="A57" s="88"/>
      <c r="B57" s="151"/>
      <c r="C57" s="152"/>
      <c r="D57" s="153" t="s">
        <v>82</v>
      </c>
      <c r="E57" s="154">
        <f t="shared" ref="E57:J57" si="19">D56-E56</f>
        <v>0</v>
      </c>
      <c r="F57" s="154">
        <f t="shared" si="19"/>
        <v>0</v>
      </c>
      <c r="G57" s="154">
        <f t="shared" si="19"/>
        <v>0</v>
      </c>
      <c r="H57" s="154">
        <f t="shared" si="19"/>
        <v>0</v>
      </c>
      <c r="I57" s="154">
        <f t="shared" si="19"/>
        <v>0</v>
      </c>
      <c r="J57" s="154">
        <f t="shared" si="19"/>
        <v>0</v>
      </c>
      <c r="K57" s="123"/>
      <c r="L57" s="155">
        <f t="array" ref="L57">NPV(K57,F57:J57)</f>
        <v>0</v>
      </c>
      <c r="M57" s="154">
        <f>E57+L57</f>
        <v>0</v>
      </c>
      <c r="N57" s="123" t="e">
        <f>M57/D56</f>
        <v>#DIV/0!</v>
      </c>
      <c r="O57" s="98" t="e">
        <f>((D54*N55)+(D56*N57))/D79</f>
        <v>#DIV/0!</v>
      </c>
    </row>
    <row r="58" spans="1:15" ht="14.25" customHeight="1">
      <c r="A58" s="88"/>
      <c r="B58" s="156" t="s">
        <v>75</v>
      </c>
      <c r="C58" s="157"/>
      <c r="D58" s="157">
        <f>SUM(D46:D57)</f>
        <v>0</v>
      </c>
      <c r="E58" s="157">
        <f>E47+E49+E51+E53+E55+E57</f>
        <v>0</v>
      </c>
      <c r="F58" s="157">
        <f t="shared" ref="F58:J58" si="20">F47+F49+F51+F53+F55+F57</f>
        <v>0</v>
      </c>
      <c r="G58" s="157">
        <f t="shared" si="20"/>
        <v>0</v>
      </c>
      <c r="H58" s="157">
        <f t="shared" si="20"/>
        <v>0</v>
      </c>
      <c r="I58" s="157">
        <f t="shared" si="20"/>
        <v>0</v>
      </c>
      <c r="J58" s="157">
        <f t="shared" si="20"/>
        <v>0</v>
      </c>
      <c r="K58" s="158" t="e">
        <f>((K47*D46)+(K49*D48)+(D50*K51)+(D52*K53)+(D54*K55)+(D56*K57))/D58</f>
        <v>#DIV/0!</v>
      </c>
      <c r="L58" s="159" t="e">
        <f t="shared" ref="L58" si="21">NPV(K58,F58:J58)</f>
        <v>#DIV/0!</v>
      </c>
      <c r="M58" s="160" t="e">
        <f t="shared" ref="M58" si="22">E58+L58</f>
        <v>#DIV/0!</v>
      </c>
      <c r="N58" s="161" t="e">
        <f>M58/D58</f>
        <v>#DIV/0!</v>
      </c>
    </row>
    <row r="59" spans="1:15" ht="14.25" customHeight="1">
      <c r="B59" s="148"/>
      <c r="C59" s="149"/>
      <c r="D59" s="149"/>
      <c r="E59" s="149"/>
      <c r="F59" s="149"/>
      <c r="G59" s="149"/>
      <c r="H59" s="149"/>
      <c r="I59" s="149"/>
      <c r="J59" s="149"/>
      <c r="K59" s="83"/>
      <c r="L59" s="150"/>
      <c r="M59" s="82"/>
      <c r="N59" s="83"/>
    </row>
    <row r="60" spans="1:15" ht="14.25" customHeight="1">
      <c r="B60" s="148"/>
      <c r="C60" s="149"/>
      <c r="D60" s="149"/>
      <c r="E60" s="149"/>
      <c r="F60" s="149"/>
      <c r="G60" s="149"/>
      <c r="H60" s="149"/>
      <c r="I60" s="149"/>
      <c r="J60" s="149"/>
      <c r="K60" s="83"/>
      <c r="L60" s="150"/>
      <c r="M60" s="82"/>
      <c r="N60" s="83"/>
    </row>
    <row r="61" spans="1:15" ht="36.6" customHeight="1">
      <c r="B61" s="382" t="s">
        <v>132</v>
      </c>
      <c r="C61" s="383"/>
      <c r="D61" s="148"/>
      <c r="E61" s="52">
        <v>2020</v>
      </c>
      <c r="F61" s="52">
        <v>2021</v>
      </c>
      <c r="G61" s="52">
        <v>2022</v>
      </c>
      <c r="H61" s="52">
        <v>2023</v>
      </c>
      <c r="I61" s="52">
        <v>2024</v>
      </c>
      <c r="J61" s="148"/>
      <c r="K61" s="148"/>
      <c r="L61" s="148"/>
      <c r="M61" s="148"/>
      <c r="N61" s="148"/>
    </row>
    <row r="62" spans="1:15" ht="44.45" customHeight="1">
      <c r="B62" s="162" t="s">
        <v>77</v>
      </c>
      <c r="C62" s="89" t="s">
        <v>125</v>
      </c>
      <c r="D62" s="89" t="s">
        <v>126</v>
      </c>
      <c r="E62" s="163" t="s">
        <v>69</v>
      </c>
      <c r="F62" s="90" t="s">
        <v>70</v>
      </c>
      <c r="G62" s="90" t="s">
        <v>71</v>
      </c>
      <c r="H62" s="90" t="s">
        <v>72</v>
      </c>
      <c r="I62" s="198" t="s">
        <v>73</v>
      </c>
      <c r="J62" s="185" t="s">
        <v>74</v>
      </c>
      <c r="K62" s="165" t="s">
        <v>78</v>
      </c>
      <c r="L62" s="165" t="s">
        <v>79</v>
      </c>
      <c r="M62" s="165" t="s">
        <v>80</v>
      </c>
      <c r="N62" s="165" t="s">
        <v>81</v>
      </c>
    </row>
    <row r="63" spans="1:15" ht="14.25" customHeight="1">
      <c r="B63" s="91" t="s">
        <v>105</v>
      </c>
      <c r="C63" s="92">
        <v>2020</v>
      </c>
      <c r="D63" s="164"/>
      <c r="E63" s="104"/>
      <c r="F63" s="104"/>
      <c r="G63" s="104"/>
      <c r="H63" s="104"/>
      <c r="I63" s="94"/>
      <c r="J63" s="199"/>
      <c r="K63" s="56"/>
      <c r="L63" s="57"/>
      <c r="M63" s="56"/>
      <c r="N63" s="56"/>
      <c r="O63" s="105"/>
    </row>
    <row r="64" spans="1:15" ht="14.25" customHeight="1">
      <c r="B64" s="91"/>
      <c r="C64" s="92"/>
      <c r="D64" s="97" t="s">
        <v>82</v>
      </c>
      <c r="E64" s="94">
        <f t="shared" ref="E64:I64" si="23">D63-E63</f>
        <v>0</v>
      </c>
      <c r="F64" s="94">
        <f t="shared" si="23"/>
        <v>0</v>
      </c>
      <c r="G64" s="94">
        <f t="shared" si="23"/>
        <v>0</v>
      </c>
      <c r="H64" s="94">
        <f t="shared" si="23"/>
        <v>0</v>
      </c>
      <c r="I64" s="94">
        <f t="shared" si="23"/>
        <v>0</v>
      </c>
      <c r="J64" s="106"/>
      <c r="K64" s="107"/>
      <c r="L64" s="229">
        <f>NPV(K64,F64:I64)</f>
        <v>0</v>
      </c>
      <c r="M64" s="108">
        <f>E64+L64</f>
        <v>0</v>
      </c>
      <c r="N64" s="95" t="e">
        <f>M64/D63</f>
        <v>#DIV/0!</v>
      </c>
      <c r="O64" s="105"/>
    </row>
    <row r="65" spans="2:15" ht="14.25" customHeight="1">
      <c r="B65" s="91" t="s">
        <v>106</v>
      </c>
      <c r="C65" s="92">
        <v>2020</v>
      </c>
      <c r="D65" s="93"/>
      <c r="E65" s="104"/>
      <c r="F65" s="104"/>
      <c r="G65" s="104"/>
      <c r="H65" s="104"/>
      <c r="I65" s="94"/>
      <c r="J65" s="109"/>
      <c r="K65" s="107"/>
      <c r="L65" s="66"/>
      <c r="M65" s="65"/>
      <c r="N65" s="65"/>
      <c r="O65" s="105"/>
    </row>
    <row r="66" spans="2:15" ht="14.25" customHeight="1">
      <c r="B66" s="91"/>
      <c r="C66" s="92"/>
      <c r="D66" s="97" t="s">
        <v>82</v>
      </c>
      <c r="E66" s="94">
        <f t="shared" ref="E66:I66" si="24">D65-E65</f>
        <v>0</v>
      </c>
      <c r="F66" s="94">
        <f t="shared" si="24"/>
        <v>0</v>
      </c>
      <c r="G66" s="94">
        <f t="shared" si="24"/>
        <v>0</v>
      </c>
      <c r="H66" s="94">
        <f t="shared" si="24"/>
        <v>0</v>
      </c>
      <c r="I66" s="94">
        <f t="shared" si="24"/>
        <v>0</v>
      </c>
      <c r="J66" s="109"/>
      <c r="K66" s="107"/>
      <c r="L66" s="71">
        <f t="array" ref="L66">NPV(K66,F66:I66)</f>
        <v>0</v>
      </c>
      <c r="M66" s="108">
        <f>E66+L66</f>
        <v>0</v>
      </c>
      <c r="N66" s="95" t="e">
        <f>M66/D65</f>
        <v>#DIV/0!</v>
      </c>
      <c r="O66" s="105"/>
    </row>
    <row r="67" spans="2:15" ht="14.25" customHeight="1">
      <c r="B67" s="91" t="s">
        <v>102</v>
      </c>
      <c r="C67" s="92">
        <v>2020</v>
      </c>
      <c r="D67" s="93"/>
      <c r="E67" s="104"/>
      <c r="F67" s="104"/>
      <c r="G67" s="104"/>
      <c r="H67" s="104"/>
      <c r="I67" s="94"/>
      <c r="J67" s="109"/>
      <c r="K67" s="107"/>
      <c r="L67" s="66"/>
      <c r="M67" s="65"/>
      <c r="N67" s="65"/>
      <c r="O67" s="105"/>
    </row>
    <row r="68" spans="2:15" ht="14.25" customHeight="1">
      <c r="B68" s="91"/>
      <c r="C68" s="92"/>
      <c r="D68" s="97" t="s">
        <v>82</v>
      </c>
      <c r="E68" s="94">
        <f t="shared" ref="E68:I68" si="25">D67-E67</f>
        <v>0</v>
      </c>
      <c r="F68" s="94">
        <f t="shared" si="25"/>
        <v>0</v>
      </c>
      <c r="G68" s="94">
        <f t="shared" si="25"/>
        <v>0</v>
      </c>
      <c r="H68" s="94">
        <f t="shared" si="25"/>
        <v>0</v>
      </c>
      <c r="I68" s="94">
        <f t="shared" si="25"/>
        <v>0</v>
      </c>
      <c r="J68" s="109"/>
      <c r="K68" s="107"/>
      <c r="L68" s="71">
        <f t="array" ref="L68">NPV(K68,F68:I68)</f>
        <v>0</v>
      </c>
      <c r="M68" s="108">
        <f>E68+L68</f>
        <v>0</v>
      </c>
      <c r="N68" s="95" t="e">
        <f>M68/D67</f>
        <v>#DIV/0!</v>
      </c>
      <c r="O68" s="105"/>
    </row>
    <row r="69" spans="2:15" ht="14.25" customHeight="1">
      <c r="B69" s="91" t="s">
        <v>107</v>
      </c>
      <c r="C69" s="92">
        <v>2020</v>
      </c>
      <c r="D69" s="93"/>
      <c r="E69" s="104"/>
      <c r="F69" s="104"/>
      <c r="G69" s="104"/>
      <c r="H69" s="104"/>
      <c r="I69" s="94"/>
      <c r="J69" s="109"/>
      <c r="K69" s="107"/>
      <c r="L69" s="66"/>
      <c r="M69" s="65"/>
      <c r="N69" s="65"/>
      <c r="O69" s="105"/>
    </row>
    <row r="70" spans="2:15" ht="14.25" customHeight="1">
      <c r="B70" s="91"/>
      <c r="C70" s="92"/>
      <c r="D70" s="97" t="s">
        <v>82</v>
      </c>
      <c r="E70" s="94">
        <f t="shared" ref="E70:I70" si="26">D69-E69</f>
        <v>0</v>
      </c>
      <c r="F70" s="94">
        <f t="shared" si="26"/>
        <v>0</v>
      </c>
      <c r="G70" s="94">
        <f t="shared" si="26"/>
        <v>0</v>
      </c>
      <c r="H70" s="94">
        <f t="shared" si="26"/>
        <v>0</v>
      </c>
      <c r="I70" s="94">
        <f t="shared" si="26"/>
        <v>0</v>
      </c>
      <c r="J70" s="109"/>
      <c r="K70" s="107"/>
      <c r="L70" s="71">
        <f t="array" ref="L70">NPV(K70,F70:I70)</f>
        <v>0</v>
      </c>
      <c r="M70" s="108">
        <f>E70+L70</f>
        <v>0</v>
      </c>
      <c r="N70" s="95" t="e">
        <f>M70/D69</f>
        <v>#DIV/0!</v>
      </c>
      <c r="O70" s="105"/>
    </row>
    <row r="71" spans="2:15" ht="14.25" customHeight="1">
      <c r="B71" s="110" t="s">
        <v>104</v>
      </c>
      <c r="C71" s="92">
        <v>2020</v>
      </c>
      <c r="D71" s="104"/>
      <c r="E71" s="104"/>
      <c r="F71" s="104"/>
      <c r="G71" s="104"/>
      <c r="H71" s="104"/>
      <c r="I71" s="94"/>
      <c r="J71" s="109"/>
      <c r="K71" s="107"/>
      <c r="L71" s="66"/>
      <c r="M71" s="65"/>
      <c r="N71" s="65"/>
      <c r="O71" s="105"/>
    </row>
    <row r="72" spans="2:15" ht="14.25" customHeight="1">
      <c r="B72" s="110"/>
      <c r="C72" s="92"/>
      <c r="D72" s="97" t="s">
        <v>82</v>
      </c>
      <c r="E72" s="94">
        <f t="shared" ref="E72:I72" si="27">D71-E71</f>
        <v>0</v>
      </c>
      <c r="F72" s="94">
        <f t="shared" si="27"/>
        <v>0</v>
      </c>
      <c r="G72" s="94">
        <f t="shared" si="27"/>
        <v>0</v>
      </c>
      <c r="H72" s="94">
        <f t="shared" si="27"/>
        <v>0</v>
      </c>
      <c r="I72" s="94">
        <f t="shared" si="27"/>
        <v>0</v>
      </c>
      <c r="J72" s="109"/>
      <c r="K72" s="107"/>
      <c r="L72" s="71">
        <f t="array" ref="L72">NPV(K72,F72:I72)</f>
        <v>0</v>
      </c>
      <c r="M72" s="108">
        <f>E72+L72</f>
        <v>0</v>
      </c>
      <c r="N72" s="95" t="e">
        <f>M72/D71</f>
        <v>#DIV/0!</v>
      </c>
      <c r="O72" s="105"/>
    </row>
    <row r="73" spans="2:15" ht="14.25" customHeight="1">
      <c r="B73" s="110" t="s">
        <v>108</v>
      </c>
      <c r="C73" s="92">
        <v>2020</v>
      </c>
      <c r="D73" s="104"/>
      <c r="E73" s="104"/>
      <c r="F73" s="104"/>
      <c r="G73" s="104"/>
      <c r="H73" s="104"/>
      <c r="I73" s="94"/>
      <c r="J73" s="109"/>
      <c r="K73" s="107"/>
      <c r="L73" s="66"/>
      <c r="M73" s="65"/>
      <c r="N73" s="65"/>
      <c r="O73" s="105"/>
    </row>
    <row r="74" spans="2:15" ht="14.25" customHeight="1">
      <c r="B74" s="168"/>
      <c r="C74" s="169"/>
      <c r="D74" s="153" t="s">
        <v>82</v>
      </c>
      <c r="E74" s="154">
        <f t="shared" ref="E74:I74" si="28">D73-E73</f>
        <v>0</v>
      </c>
      <c r="F74" s="154">
        <f t="shared" si="28"/>
        <v>0</v>
      </c>
      <c r="G74" s="154">
        <f t="shared" si="28"/>
        <v>0</v>
      </c>
      <c r="H74" s="154">
        <f t="shared" si="28"/>
        <v>0</v>
      </c>
      <c r="I74" s="154">
        <f t="shared" si="28"/>
        <v>0</v>
      </c>
      <c r="J74" s="122"/>
      <c r="K74" s="170"/>
      <c r="L74" s="155">
        <f t="array" ref="L74">NPV(K74,F74:I74)</f>
        <v>0</v>
      </c>
      <c r="M74" s="171">
        <f>E74+L74</f>
        <v>0</v>
      </c>
      <c r="N74" s="123" t="e">
        <f>M74/D73</f>
        <v>#DIV/0!</v>
      </c>
      <c r="O74" s="105"/>
    </row>
    <row r="75" spans="2:15" ht="14.25" customHeight="1">
      <c r="B75" s="156" t="s">
        <v>75</v>
      </c>
      <c r="C75" s="172"/>
      <c r="D75" s="172">
        <f>SUM(D63:D74)</f>
        <v>0</v>
      </c>
      <c r="E75" s="172">
        <f>E64+E66+E68+E70+E72+E74</f>
        <v>0</v>
      </c>
      <c r="F75" s="172">
        <f>F64+F66+F68+F70+F72+F74</f>
        <v>0</v>
      </c>
      <c r="G75" s="172">
        <f>G64+G66+G68+G70+G72+G74</f>
        <v>0</v>
      </c>
      <c r="H75" s="172">
        <f>H64+H66+H68+H70+H72+H74</f>
        <v>0</v>
      </c>
      <c r="I75" s="172">
        <f>I64+I66+I68+I70+I72+I74</f>
        <v>0</v>
      </c>
      <c r="J75" s="173"/>
      <c r="K75" s="174" t="e">
        <f>((D63*K64)+(D65*K66)+(D67*K68)+(D69*K70)+(D71*K72)+(D73*K74))/D75</f>
        <v>#DIV/0!</v>
      </c>
      <c r="L75" s="175" t="e">
        <f t="array" ref="L75">NPV(K75,F75:J75)</f>
        <v>#DIV/0!</v>
      </c>
      <c r="M75" s="176" t="e">
        <f t="shared" ref="M75" si="29">E75+L75</f>
        <v>#DIV/0!</v>
      </c>
      <c r="N75" s="174" t="e">
        <f>M75/D75</f>
        <v>#DIV/0!</v>
      </c>
      <c r="O75" s="105"/>
    </row>
    <row r="76" spans="2:15" ht="14.25" customHeight="1">
      <c r="B76" s="148"/>
      <c r="C76" s="149"/>
      <c r="D76" s="149"/>
      <c r="E76" s="149"/>
      <c r="F76" s="149"/>
      <c r="G76" s="149"/>
      <c r="H76" s="149"/>
      <c r="I76" s="149"/>
      <c r="J76" s="149"/>
      <c r="K76" s="83"/>
      <c r="L76" s="167"/>
      <c r="M76" s="82"/>
      <c r="N76" s="83"/>
      <c r="O76" s="105"/>
    </row>
    <row r="77" spans="2:15" ht="14.25" customHeight="1">
      <c r="B77" s="148"/>
      <c r="C77" s="149"/>
      <c r="D77" s="149"/>
      <c r="E77" s="149"/>
      <c r="F77" s="149"/>
      <c r="G77" s="149"/>
      <c r="H77" s="149"/>
      <c r="I77" s="149"/>
      <c r="J77" s="149"/>
      <c r="K77" s="83"/>
      <c r="L77" s="167"/>
      <c r="M77" s="82"/>
      <c r="N77" s="83"/>
      <c r="O77" s="105"/>
    </row>
    <row r="78" spans="2:15" ht="29.45" customHeight="1">
      <c r="B78" s="382" t="s">
        <v>131</v>
      </c>
      <c r="C78" s="383"/>
      <c r="D78" s="148"/>
      <c r="E78" s="52">
        <v>2021</v>
      </c>
      <c r="F78" s="52">
        <v>2022</v>
      </c>
      <c r="G78" s="52">
        <v>2023</v>
      </c>
      <c r="H78" s="52">
        <v>2024</v>
      </c>
      <c r="I78" s="148"/>
      <c r="J78" s="148"/>
      <c r="K78" s="148"/>
      <c r="L78" s="148"/>
      <c r="M78" s="148"/>
      <c r="N78" s="148"/>
      <c r="O78" s="105"/>
    </row>
    <row r="79" spans="2:15" ht="44.45" customHeight="1">
      <c r="B79" s="184" t="s">
        <v>77</v>
      </c>
      <c r="C79" s="89" t="s">
        <v>125</v>
      </c>
      <c r="D79" s="89" t="s">
        <v>126</v>
      </c>
      <c r="E79" s="185" t="s">
        <v>69</v>
      </c>
      <c r="F79" s="185" t="s">
        <v>70</v>
      </c>
      <c r="G79" s="185" t="s">
        <v>71</v>
      </c>
      <c r="H79" s="185" t="s">
        <v>72</v>
      </c>
      <c r="I79" s="185" t="s">
        <v>73</v>
      </c>
      <c r="J79" s="185" t="s">
        <v>74</v>
      </c>
      <c r="K79" s="165" t="s">
        <v>78</v>
      </c>
      <c r="L79" s="165" t="s">
        <v>79</v>
      </c>
      <c r="M79" s="165" t="s">
        <v>80</v>
      </c>
      <c r="N79" s="165" t="s">
        <v>81</v>
      </c>
    </row>
    <row r="80" spans="2:15" ht="14.25" customHeight="1">
      <c r="B80" s="186" t="s">
        <v>109</v>
      </c>
      <c r="C80" s="187">
        <v>2021</v>
      </c>
      <c r="D80" s="188"/>
      <c r="E80" s="189"/>
      <c r="F80" s="189"/>
      <c r="G80" s="189"/>
      <c r="H80" s="190"/>
      <c r="I80" s="191"/>
      <c r="J80" s="191"/>
      <c r="K80" s="192"/>
      <c r="L80" s="193"/>
      <c r="M80" s="193"/>
      <c r="N80" s="193"/>
    </row>
    <row r="81" spans="2:14" ht="14.25" customHeight="1">
      <c r="B81" s="177"/>
      <c r="C81" s="178"/>
      <c r="D81" s="179" t="s">
        <v>82</v>
      </c>
      <c r="E81" s="180">
        <f t="shared" ref="E81:H81" si="30">D80-E80</f>
        <v>0</v>
      </c>
      <c r="F81" s="180">
        <f t="shared" si="30"/>
        <v>0</v>
      </c>
      <c r="G81" s="180">
        <f t="shared" si="30"/>
        <v>0</v>
      </c>
      <c r="H81" s="180">
        <f t="shared" si="30"/>
        <v>0</v>
      </c>
      <c r="I81" s="181"/>
      <c r="J81" s="181"/>
      <c r="K81" s="182"/>
      <c r="L81" s="62">
        <f t="array" ref="L81">NPV(K81,F81:H81)</f>
        <v>0</v>
      </c>
      <c r="M81" s="183">
        <f>E81+L81</f>
        <v>0</v>
      </c>
      <c r="N81" s="130" t="e">
        <f>M81/D80</f>
        <v>#DIV/0!</v>
      </c>
    </row>
    <row r="82" spans="2:14" ht="14.25" customHeight="1">
      <c r="B82" s="91" t="s">
        <v>101</v>
      </c>
      <c r="C82" s="96">
        <v>2021</v>
      </c>
      <c r="D82" s="93"/>
      <c r="E82" s="104"/>
      <c r="F82" s="104"/>
      <c r="G82" s="104"/>
      <c r="H82" s="113"/>
      <c r="I82" s="114"/>
      <c r="J82" s="114"/>
      <c r="K82" s="107"/>
      <c r="L82" s="65"/>
      <c r="M82" s="65"/>
      <c r="N82" s="65"/>
    </row>
    <row r="83" spans="2:14" ht="14.25" customHeight="1">
      <c r="B83" s="91"/>
      <c r="C83" s="96"/>
      <c r="D83" s="115" t="s">
        <v>82</v>
      </c>
      <c r="E83" s="113">
        <f t="shared" ref="E83:H83" si="31">D82-E82</f>
        <v>0</v>
      </c>
      <c r="F83" s="113">
        <f t="shared" si="31"/>
        <v>0</v>
      </c>
      <c r="G83" s="113">
        <f t="shared" si="31"/>
        <v>0</v>
      </c>
      <c r="H83" s="113">
        <f t="shared" si="31"/>
        <v>0</v>
      </c>
      <c r="I83" s="114"/>
      <c r="J83" s="114"/>
      <c r="K83" s="107"/>
      <c r="L83" s="71">
        <f t="array" ref="L83">NPV(K83,F83:H83)</f>
        <v>0</v>
      </c>
      <c r="M83" s="108">
        <f>E83+L83</f>
        <v>0</v>
      </c>
      <c r="N83" s="95" t="e">
        <f>M83/D82</f>
        <v>#DIV/0!</v>
      </c>
    </row>
    <row r="84" spans="2:14" ht="14.25" customHeight="1">
      <c r="B84" s="91" t="s">
        <v>110</v>
      </c>
      <c r="C84" s="96">
        <v>2021</v>
      </c>
      <c r="D84" s="93"/>
      <c r="E84" s="104"/>
      <c r="F84" s="104"/>
      <c r="G84" s="104"/>
      <c r="H84" s="113"/>
      <c r="I84" s="114"/>
      <c r="J84" s="114"/>
      <c r="K84" s="107"/>
      <c r="L84" s="65"/>
      <c r="M84" s="65"/>
      <c r="N84" s="65"/>
    </row>
    <row r="85" spans="2:14" ht="14.25" customHeight="1">
      <c r="B85" s="91"/>
      <c r="C85" s="96"/>
      <c r="D85" s="115" t="s">
        <v>82</v>
      </c>
      <c r="E85" s="113">
        <f t="shared" ref="E85:H85" si="32">D84-E84</f>
        <v>0</v>
      </c>
      <c r="F85" s="113">
        <f t="shared" si="32"/>
        <v>0</v>
      </c>
      <c r="G85" s="113">
        <f t="shared" si="32"/>
        <v>0</v>
      </c>
      <c r="H85" s="113">
        <f t="shared" si="32"/>
        <v>0</v>
      </c>
      <c r="I85" s="114"/>
      <c r="J85" s="114"/>
      <c r="K85" s="107"/>
      <c r="L85" s="71">
        <f t="array" ref="L85">NPV(K85,F85:H85)</f>
        <v>0</v>
      </c>
      <c r="M85" s="108">
        <f>E85+L85</f>
        <v>0</v>
      </c>
      <c r="N85" s="95" t="e">
        <f>M85/D84</f>
        <v>#DIV/0!</v>
      </c>
    </row>
    <row r="86" spans="2:14" ht="14.25" customHeight="1">
      <c r="B86" s="91" t="s">
        <v>111</v>
      </c>
      <c r="C86" s="96">
        <v>2021</v>
      </c>
      <c r="D86" s="93"/>
      <c r="E86" s="104"/>
      <c r="F86" s="104"/>
      <c r="G86" s="104"/>
      <c r="H86" s="113"/>
      <c r="I86" s="114"/>
      <c r="J86" s="114"/>
      <c r="K86" s="107"/>
      <c r="L86" s="65"/>
      <c r="M86" s="65"/>
      <c r="N86" s="65"/>
    </row>
    <row r="87" spans="2:14" ht="14.25" customHeight="1">
      <c r="B87" s="91"/>
      <c r="C87" s="96"/>
      <c r="D87" s="115" t="s">
        <v>82</v>
      </c>
      <c r="E87" s="113">
        <f t="shared" ref="E87:H87" si="33">D86-E86</f>
        <v>0</v>
      </c>
      <c r="F87" s="113">
        <f t="shared" si="33"/>
        <v>0</v>
      </c>
      <c r="G87" s="113">
        <f t="shared" si="33"/>
        <v>0</v>
      </c>
      <c r="H87" s="113">
        <f t="shared" si="33"/>
        <v>0</v>
      </c>
      <c r="I87" s="114"/>
      <c r="J87" s="114"/>
      <c r="K87" s="107"/>
      <c r="L87" s="71">
        <f t="array" ref="L87">NPV(K87,F87:H87)</f>
        <v>0</v>
      </c>
      <c r="M87" s="108">
        <f>E87+L87</f>
        <v>0</v>
      </c>
      <c r="N87" s="95" t="e">
        <f>M87/D86</f>
        <v>#DIV/0!</v>
      </c>
    </row>
    <row r="88" spans="2:14" ht="14.25" customHeight="1">
      <c r="B88" s="91" t="s">
        <v>112</v>
      </c>
      <c r="C88" s="96">
        <v>2021</v>
      </c>
      <c r="D88" s="93"/>
      <c r="E88" s="104"/>
      <c r="F88" s="104"/>
      <c r="G88" s="104"/>
      <c r="H88" s="113"/>
      <c r="I88" s="114"/>
      <c r="J88" s="114"/>
      <c r="K88" s="107"/>
      <c r="L88" s="65"/>
      <c r="M88" s="65"/>
      <c r="N88" s="65"/>
    </row>
    <row r="89" spans="2:14" ht="14.25" customHeight="1">
      <c r="B89" s="91"/>
      <c r="C89" s="96"/>
      <c r="D89" s="115" t="s">
        <v>82</v>
      </c>
      <c r="E89" s="113">
        <f t="shared" ref="E89:H89" si="34">D88-E88</f>
        <v>0</v>
      </c>
      <c r="F89" s="113">
        <f t="shared" si="34"/>
        <v>0</v>
      </c>
      <c r="G89" s="113">
        <f t="shared" si="34"/>
        <v>0</v>
      </c>
      <c r="H89" s="113">
        <f t="shared" si="34"/>
        <v>0</v>
      </c>
      <c r="I89" s="114"/>
      <c r="J89" s="114"/>
      <c r="K89" s="107"/>
      <c r="L89" s="71">
        <f t="array" ref="L89">NPV(K89,F89:H89)</f>
        <v>0</v>
      </c>
      <c r="M89" s="108">
        <f>E89+L89</f>
        <v>0</v>
      </c>
      <c r="N89" s="95" t="e">
        <f>M89/D88</f>
        <v>#DIV/0!</v>
      </c>
    </row>
    <row r="90" spans="2:14" ht="14.25" customHeight="1">
      <c r="B90" s="91" t="s">
        <v>108</v>
      </c>
      <c r="C90" s="96">
        <v>2021</v>
      </c>
      <c r="D90" s="93"/>
      <c r="E90" s="104"/>
      <c r="F90" s="104"/>
      <c r="G90" s="104"/>
      <c r="H90" s="113"/>
      <c r="I90" s="114"/>
      <c r="J90" s="114"/>
      <c r="K90" s="107"/>
      <c r="L90" s="65"/>
      <c r="M90" s="65"/>
      <c r="N90" s="65"/>
    </row>
    <row r="91" spans="2:14" ht="14.25" customHeight="1">
      <c r="B91" s="151"/>
      <c r="C91" s="152"/>
      <c r="D91" s="194" t="s">
        <v>82</v>
      </c>
      <c r="E91" s="195">
        <f t="shared" ref="E91:H91" si="35">D90-E90</f>
        <v>0</v>
      </c>
      <c r="F91" s="195">
        <f t="shared" si="35"/>
        <v>0</v>
      </c>
      <c r="G91" s="195">
        <f t="shared" si="35"/>
        <v>0</v>
      </c>
      <c r="H91" s="195">
        <f t="shared" si="35"/>
        <v>0</v>
      </c>
      <c r="I91" s="196"/>
      <c r="J91" s="196"/>
      <c r="K91" s="170"/>
      <c r="L91" s="155">
        <f t="array" ref="L91">NPV(K91,F91:H91)</f>
        <v>0</v>
      </c>
      <c r="M91" s="171">
        <f>E91+L91</f>
        <v>0</v>
      </c>
      <c r="N91" s="123" t="e">
        <f>M91/D90</f>
        <v>#DIV/0!</v>
      </c>
    </row>
    <row r="92" spans="2:14" ht="14.1" customHeight="1">
      <c r="B92" s="156" t="s">
        <v>75</v>
      </c>
      <c r="C92" s="172"/>
      <c r="D92" s="172">
        <f>SUM(D80:D91)</f>
        <v>0</v>
      </c>
      <c r="E92" s="172">
        <f>E81+E83+E85+E87+E89+E91</f>
        <v>0</v>
      </c>
      <c r="F92" s="172">
        <f t="shared" ref="F92:H92" si="36">F81+F83+F85+F87+F89+F91</f>
        <v>0</v>
      </c>
      <c r="G92" s="172">
        <f t="shared" si="36"/>
        <v>0</v>
      </c>
      <c r="H92" s="172">
        <f t="shared" si="36"/>
        <v>0</v>
      </c>
      <c r="I92" s="173"/>
      <c r="J92" s="173"/>
      <c r="K92" s="174" t="e">
        <f>((D80*K81)+(D82*K83)+(D84*K85)+(D86*K87)+(D88*K89)+(D90*K91)+(#REF!*#REF!)+(#REF!*#REF!)+(#REF!*#REF!)+(#REF!*#REF!)+(#REF!*#REF!)+(#REF!*#REF!)+(#REF!*#REF!)+(#REF!*#REF!)+(#REF!*#REF!)+(#REF!*#REF!)+(#REF!*#REF!)+(#REF!*#REF!)+(#REF!*#REF!)+(#REF!+#REF!)+(#REF!*#REF!)+(#REF!*#REF!)+(#REF!*#REF!)+(#REF!*#REF!)+(#REF!*#REF!)+(#REF!*#REF!)+(#REF!*#REF!)+(#REF!*#REF!)+(#REF!*#REF!)+(#REF!*#REF!)+(#REF!*#REF!)+(#REF!*#REF!)+(#REF!*#REF!)+(#REF!*#REF!)+(#REF!*#REF!)+(#REF!*#REF!)+(#REF!*#REF!)+(#REF!*#REF!)+(#REF!*#REF!)+(#REF!*#REF!)+(#REF!*#REF!))/D92</f>
        <v>#REF!</v>
      </c>
      <c r="L92" s="175" t="e">
        <f t="array" ref="L92">NPV(K92,F92:J92)</f>
        <v>#REF!</v>
      </c>
      <c r="M92" s="176" t="e">
        <f t="shared" ref="M92" si="37">E92+L92</f>
        <v>#REF!</v>
      </c>
      <c r="N92" s="174" t="e">
        <f>M92/D92</f>
        <v>#REF!</v>
      </c>
    </row>
    <row r="93" spans="2:14" ht="14.1" customHeight="1">
      <c r="B93" s="52"/>
      <c r="C93" s="149"/>
      <c r="D93" s="149"/>
      <c r="E93" s="149"/>
      <c r="F93" s="149"/>
      <c r="G93" s="149"/>
      <c r="H93" s="149"/>
      <c r="I93" s="149"/>
      <c r="J93" s="149"/>
      <c r="K93" s="83"/>
      <c r="L93" s="167"/>
      <c r="M93" s="82"/>
      <c r="N93" s="83"/>
    </row>
    <row r="94" spans="2:14" ht="14.25" customHeight="1">
      <c r="B94" s="148"/>
      <c r="C94" s="149"/>
      <c r="D94" s="149"/>
      <c r="E94" s="149"/>
      <c r="F94" s="149"/>
      <c r="G94" s="149"/>
      <c r="H94" s="149"/>
      <c r="I94" s="149"/>
      <c r="J94" s="149"/>
      <c r="K94" s="83"/>
      <c r="L94" s="167"/>
      <c r="M94" s="82"/>
      <c r="N94" s="83"/>
    </row>
    <row r="95" spans="2:14" ht="33" customHeight="1">
      <c r="B95" s="382" t="s">
        <v>130</v>
      </c>
      <c r="C95" s="383"/>
      <c r="D95" s="148"/>
      <c r="E95" s="52">
        <v>2022</v>
      </c>
      <c r="F95" s="52">
        <v>2023</v>
      </c>
      <c r="G95" s="52">
        <v>2024</v>
      </c>
      <c r="H95" s="148"/>
      <c r="I95" s="148"/>
      <c r="J95" s="148"/>
      <c r="K95" s="148"/>
      <c r="L95" s="148"/>
      <c r="M95" s="148"/>
      <c r="N95" s="148"/>
    </row>
    <row r="96" spans="2:14" ht="45" customHeight="1">
      <c r="B96" s="162" t="s">
        <v>77</v>
      </c>
      <c r="C96" s="89" t="s">
        <v>125</v>
      </c>
      <c r="D96" s="89" t="s">
        <v>126</v>
      </c>
      <c r="E96" s="185" t="s">
        <v>69</v>
      </c>
      <c r="F96" s="185" t="s">
        <v>70</v>
      </c>
      <c r="G96" s="185" t="s">
        <v>71</v>
      </c>
      <c r="H96" s="185" t="s">
        <v>72</v>
      </c>
      <c r="I96" s="185" t="s">
        <v>73</v>
      </c>
      <c r="J96" s="185" t="s">
        <v>74</v>
      </c>
      <c r="K96" s="165" t="s">
        <v>78</v>
      </c>
      <c r="L96" s="165" t="s">
        <v>79</v>
      </c>
      <c r="M96" s="165" t="s">
        <v>80</v>
      </c>
      <c r="N96" s="165" t="s">
        <v>81</v>
      </c>
    </row>
    <row r="97" spans="2:14" ht="14.25" customHeight="1">
      <c r="B97" s="110" t="s">
        <v>113</v>
      </c>
      <c r="C97" s="96">
        <v>2022</v>
      </c>
      <c r="D97" s="197"/>
      <c r="E97" s="197"/>
      <c r="F97" s="197"/>
      <c r="G97" s="180"/>
      <c r="H97" s="181"/>
      <c r="I97" s="181"/>
      <c r="J97" s="181"/>
      <c r="K97" s="182"/>
      <c r="L97" s="56"/>
      <c r="M97" s="56"/>
      <c r="N97" s="56"/>
    </row>
    <row r="98" spans="2:14" ht="14.25" customHeight="1">
      <c r="B98" s="110"/>
      <c r="C98" s="96"/>
      <c r="D98" s="115" t="s">
        <v>82</v>
      </c>
      <c r="E98" s="113">
        <f t="shared" ref="E98:G98" si="38">D97-E97</f>
        <v>0</v>
      </c>
      <c r="F98" s="113">
        <f t="shared" si="38"/>
        <v>0</v>
      </c>
      <c r="G98" s="113">
        <f t="shared" si="38"/>
        <v>0</v>
      </c>
      <c r="H98" s="114"/>
      <c r="I98" s="114"/>
      <c r="J98" s="114"/>
      <c r="K98" s="107"/>
      <c r="L98" s="71">
        <f t="array" ref="L98">NPV(K98,F98:G98)</f>
        <v>0</v>
      </c>
      <c r="M98" s="108">
        <f>E98+L98</f>
        <v>0</v>
      </c>
      <c r="N98" s="95" t="e">
        <f>M98/D97</f>
        <v>#DIV/0!</v>
      </c>
    </row>
    <row r="99" spans="2:14" ht="14.25" customHeight="1">
      <c r="B99" s="110" t="s">
        <v>114</v>
      </c>
      <c r="C99" s="96">
        <v>2022</v>
      </c>
      <c r="D99" s="116"/>
      <c r="E99" s="116"/>
      <c r="F99" s="116"/>
      <c r="G99" s="113"/>
      <c r="H99" s="114"/>
      <c r="I99" s="114"/>
      <c r="J99" s="114"/>
      <c r="K99" s="107"/>
      <c r="L99" s="65"/>
      <c r="M99" s="65"/>
      <c r="N99" s="65"/>
    </row>
    <row r="100" spans="2:14" ht="14.25" customHeight="1">
      <c r="B100" s="110"/>
      <c r="C100" s="96"/>
      <c r="D100" s="115" t="s">
        <v>82</v>
      </c>
      <c r="E100" s="113">
        <f t="shared" ref="E100:G100" si="39">D99-E99</f>
        <v>0</v>
      </c>
      <c r="F100" s="113">
        <f t="shared" si="39"/>
        <v>0</v>
      </c>
      <c r="G100" s="113">
        <f t="shared" si="39"/>
        <v>0</v>
      </c>
      <c r="H100" s="114"/>
      <c r="I100" s="114"/>
      <c r="J100" s="114"/>
      <c r="K100" s="107"/>
      <c r="L100" s="71">
        <f t="array" ref="L100">NPV(K100,F100:G100)</f>
        <v>0</v>
      </c>
      <c r="M100" s="108">
        <f>E100+L100</f>
        <v>0</v>
      </c>
      <c r="N100" s="95" t="e">
        <f>M100/D99</f>
        <v>#DIV/0!</v>
      </c>
    </row>
    <row r="101" spans="2:14" ht="14.25" customHeight="1">
      <c r="B101" s="110" t="s">
        <v>108</v>
      </c>
      <c r="C101" s="96">
        <v>2022</v>
      </c>
      <c r="D101" s="116"/>
      <c r="E101" s="116"/>
      <c r="F101" s="116"/>
      <c r="G101" s="113"/>
      <c r="H101" s="114"/>
      <c r="I101" s="114"/>
      <c r="J101" s="114"/>
      <c r="K101" s="107"/>
      <c r="L101" s="65"/>
      <c r="M101" s="65"/>
      <c r="N101" s="65"/>
    </row>
    <row r="102" spans="2:14" ht="14.25" customHeight="1">
      <c r="B102" s="168"/>
      <c r="C102" s="152"/>
      <c r="D102" s="194" t="s">
        <v>82</v>
      </c>
      <c r="E102" s="195">
        <f t="shared" ref="E102:G102" si="40">D101-E101</f>
        <v>0</v>
      </c>
      <c r="F102" s="195">
        <f t="shared" si="40"/>
        <v>0</v>
      </c>
      <c r="G102" s="195">
        <f t="shared" si="40"/>
        <v>0</v>
      </c>
      <c r="H102" s="196"/>
      <c r="I102" s="196"/>
      <c r="J102" s="196"/>
      <c r="K102" s="170"/>
      <c r="L102" s="155">
        <f t="array" ref="L102">NPV(K102,F102:G102)</f>
        <v>0</v>
      </c>
      <c r="M102" s="171">
        <f t="shared" ref="M102:M103" si="41">E102+L102</f>
        <v>0</v>
      </c>
      <c r="N102" s="123" t="e">
        <f>M102/D101</f>
        <v>#DIV/0!</v>
      </c>
    </row>
    <row r="103" spans="2:14" ht="14.25" customHeight="1">
      <c r="B103" s="156" t="s">
        <v>75</v>
      </c>
      <c r="C103" s="172"/>
      <c r="D103" s="172">
        <f>SUM(D97:D102)</f>
        <v>0</v>
      </c>
      <c r="E103" s="172">
        <f t="shared" ref="E103:G103" si="42">E98+E100+E102</f>
        <v>0</v>
      </c>
      <c r="F103" s="172">
        <f t="shared" si="42"/>
        <v>0</v>
      </c>
      <c r="G103" s="172">
        <f t="shared" si="42"/>
        <v>0</v>
      </c>
      <c r="H103" s="173"/>
      <c r="I103" s="173"/>
      <c r="J103" s="173"/>
      <c r="K103" s="174" t="e">
        <f>((D97*K98)+(D99*K100)+(D101*K102))/D103</f>
        <v>#DIV/0!</v>
      </c>
      <c r="L103" s="175" t="e">
        <f t="array" ref="L103">NPV(K103,F103:J103)</f>
        <v>#DIV/0!</v>
      </c>
      <c r="M103" s="176" t="e">
        <f t="shared" si="41"/>
        <v>#DIV/0!</v>
      </c>
      <c r="N103" s="174" t="e">
        <f>M103/D103</f>
        <v>#DIV/0!</v>
      </c>
    </row>
    <row r="104" spans="2:14" ht="14.25" customHeight="1">
      <c r="B104" s="148"/>
      <c r="C104" s="149"/>
      <c r="D104" s="149"/>
      <c r="E104" s="149"/>
      <c r="F104" s="149"/>
      <c r="G104" s="149"/>
      <c r="H104" s="149"/>
      <c r="I104" s="149"/>
      <c r="J104" s="149"/>
      <c r="K104" s="83"/>
      <c r="L104" s="167"/>
      <c r="M104" s="82"/>
      <c r="N104" s="83"/>
    </row>
    <row r="105" spans="2:14" ht="27.95" customHeight="1">
      <c r="B105" s="382" t="s">
        <v>129</v>
      </c>
      <c r="C105" s="383"/>
      <c r="D105" s="148"/>
      <c r="E105" s="52">
        <v>2023</v>
      </c>
      <c r="F105" s="52">
        <v>2024</v>
      </c>
      <c r="G105" s="148"/>
      <c r="H105" s="148"/>
      <c r="I105" s="148"/>
      <c r="J105" s="148"/>
      <c r="K105" s="148"/>
      <c r="L105" s="148"/>
      <c r="M105" s="148"/>
      <c r="N105" s="148"/>
    </row>
    <row r="106" spans="2:14" ht="40.5" customHeight="1">
      <c r="B106" s="162" t="s">
        <v>77</v>
      </c>
      <c r="C106" s="89" t="s">
        <v>125</v>
      </c>
      <c r="D106" s="89" t="s">
        <v>126</v>
      </c>
      <c r="E106" s="185" t="s">
        <v>69</v>
      </c>
      <c r="F106" s="185" t="s">
        <v>70</v>
      </c>
      <c r="G106" s="185" t="s">
        <v>71</v>
      </c>
      <c r="H106" s="185" t="s">
        <v>72</v>
      </c>
      <c r="I106" s="185" t="s">
        <v>73</v>
      </c>
      <c r="J106" s="185" t="s">
        <v>74</v>
      </c>
      <c r="K106" s="205" t="s">
        <v>78</v>
      </c>
      <c r="L106" s="205" t="s">
        <v>79</v>
      </c>
      <c r="M106" s="205" t="s">
        <v>80</v>
      </c>
      <c r="N106" s="205" t="s">
        <v>81</v>
      </c>
    </row>
    <row r="107" spans="2:14" ht="14.25" customHeight="1">
      <c r="B107" s="110" t="s">
        <v>115</v>
      </c>
      <c r="C107" s="99">
        <v>2023</v>
      </c>
      <c r="D107" s="200"/>
      <c r="E107" s="201"/>
      <c r="F107" s="202"/>
      <c r="G107" s="203"/>
      <c r="H107" s="203"/>
      <c r="I107" s="203"/>
      <c r="J107" s="203"/>
      <c r="K107" s="204"/>
      <c r="L107" s="56"/>
      <c r="M107" s="56"/>
      <c r="N107" s="56"/>
    </row>
    <row r="108" spans="2:14" ht="14.25" customHeight="1">
      <c r="B108" s="110"/>
      <c r="C108" s="99"/>
      <c r="D108" s="97" t="s">
        <v>82</v>
      </c>
      <c r="E108" s="94">
        <f t="shared" ref="E108:F108" si="43">D107-E107</f>
        <v>0</v>
      </c>
      <c r="F108" s="94">
        <f t="shared" si="43"/>
        <v>0</v>
      </c>
      <c r="G108" s="118"/>
      <c r="H108" s="118"/>
      <c r="I108" s="118"/>
      <c r="J108" s="118"/>
      <c r="K108" s="119"/>
      <c r="L108" s="71">
        <f t="array" ref="L108">NPV(K108,F108)</f>
        <v>0</v>
      </c>
      <c r="M108" s="108">
        <f>E108+L108</f>
        <v>0</v>
      </c>
      <c r="N108" s="95" t="e">
        <f>M108/D107</f>
        <v>#DIV/0!</v>
      </c>
    </row>
    <row r="109" spans="2:14" ht="14.25" customHeight="1">
      <c r="B109" s="110" t="s">
        <v>116</v>
      </c>
      <c r="C109" s="99">
        <v>2023</v>
      </c>
      <c r="D109" s="104"/>
      <c r="E109" s="117"/>
      <c r="F109" s="94"/>
      <c r="G109" s="118"/>
      <c r="H109" s="118"/>
      <c r="I109" s="118"/>
      <c r="J109" s="118"/>
      <c r="K109" s="119"/>
      <c r="L109" s="65"/>
      <c r="M109" s="65"/>
      <c r="N109" s="65"/>
    </row>
    <row r="110" spans="2:14" ht="14.25" customHeight="1">
      <c r="B110" s="110"/>
      <c r="C110" s="99"/>
      <c r="D110" s="97" t="s">
        <v>82</v>
      </c>
      <c r="E110" s="94">
        <f t="shared" ref="E110:F110" si="44">D109-E109</f>
        <v>0</v>
      </c>
      <c r="F110" s="94">
        <f t="shared" si="44"/>
        <v>0</v>
      </c>
      <c r="G110" s="118"/>
      <c r="H110" s="118"/>
      <c r="I110" s="118"/>
      <c r="J110" s="118"/>
      <c r="K110" s="119"/>
      <c r="L110" s="71">
        <f t="array" ref="L110">NPV(K110,F110)</f>
        <v>0</v>
      </c>
      <c r="M110" s="108">
        <f>E110+L110</f>
        <v>0</v>
      </c>
      <c r="N110" s="95" t="e">
        <f>M110/D109</f>
        <v>#DIV/0!</v>
      </c>
    </row>
    <row r="111" spans="2:14" ht="14.25" customHeight="1">
      <c r="B111" s="91" t="s">
        <v>108</v>
      </c>
      <c r="C111" s="99">
        <v>2023</v>
      </c>
      <c r="D111" s="120"/>
      <c r="E111" s="121"/>
      <c r="F111" s="94"/>
      <c r="G111" s="118"/>
      <c r="H111" s="118"/>
      <c r="I111" s="118"/>
      <c r="J111" s="118"/>
      <c r="K111" s="119"/>
      <c r="L111" s="65"/>
      <c r="M111" s="65"/>
      <c r="N111" s="65"/>
    </row>
    <row r="112" spans="2:14" ht="14.25" customHeight="1">
      <c r="B112" s="166"/>
      <c r="C112" s="206"/>
      <c r="D112" s="153" t="s">
        <v>82</v>
      </c>
      <c r="E112" s="154">
        <f t="shared" ref="E112:F112" si="45">D111-E111</f>
        <v>0</v>
      </c>
      <c r="F112" s="154">
        <f t="shared" si="45"/>
        <v>0</v>
      </c>
      <c r="G112" s="207"/>
      <c r="H112" s="207"/>
      <c r="I112" s="207"/>
      <c r="J112" s="207"/>
      <c r="K112" s="208"/>
      <c r="L112" s="155">
        <f t="array" ref="L112">NPV(K112,F112)</f>
        <v>0</v>
      </c>
      <c r="M112" s="171">
        <f t="shared" ref="M112:M113" si="46">E112+L112</f>
        <v>0</v>
      </c>
      <c r="N112" s="123" t="e">
        <f>M112/D111</f>
        <v>#DIV/0!</v>
      </c>
    </row>
    <row r="113" spans="2:15" ht="14.25" customHeight="1">
      <c r="B113" s="156" t="s">
        <v>75</v>
      </c>
      <c r="C113" s="172"/>
      <c r="D113" s="172">
        <f>SUM(D107:D112)</f>
        <v>0</v>
      </c>
      <c r="E113" s="172">
        <f t="shared" ref="E113:F113" si="47">E108+E110+E112</f>
        <v>0</v>
      </c>
      <c r="F113" s="172">
        <f t="shared" si="47"/>
        <v>0</v>
      </c>
      <c r="G113" s="173"/>
      <c r="H113" s="173"/>
      <c r="I113" s="173"/>
      <c r="J113" s="173"/>
      <c r="K113" s="174" t="e">
        <f>((D107*K108)+(D109*K110)+(D111*K112))/D113</f>
        <v>#DIV/0!</v>
      </c>
      <c r="L113" s="175" t="e">
        <f t="array" ref="L113">NPV(K113,F113:J113)</f>
        <v>#DIV/0!</v>
      </c>
      <c r="M113" s="176" t="e">
        <f t="shared" si="46"/>
        <v>#DIV/0!</v>
      </c>
      <c r="N113" s="174" t="e">
        <f>M113/D113</f>
        <v>#DIV/0!</v>
      </c>
    </row>
    <row r="114" spans="2:15" ht="14.25" customHeight="1">
      <c r="B114" s="148"/>
      <c r="C114" s="149"/>
      <c r="D114" s="149"/>
      <c r="E114" s="149"/>
      <c r="F114" s="149"/>
      <c r="G114" s="149"/>
      <c r="H114" s="149"/>
      <c r="I114" s="149"/>
      <c r="J114" s="149"/>
      <c r="K114" s="83"/>
      <c r="L114" s="167"/>
      <c r="M114" s="82"/>
      <c r="N114" s="83"/>
    </row>
    <row r="115" spans="2:15" ht="26.45" customHeight="1">
      <c r="B115" s="382" t="s">
        <v>128</v>
      </c>
      <c r="C115" s="383"/>
      <c r="D115" s="148">
        <v>2021</v>
      </c>
      <c r="E115" s="148">
        <v>2021</v>
      </c>
      <c r="F115" s="148"/>
      <c r="G115" s="148"/>
      <c r="H115" s="148"/>
      <c r="I115" s="148"/>
      <c r="J115" s="148"/>
      <c r="K115" s="148"/>
      <c r="L115" s="148"/>
      <c r="M115" s="148"/>
      <c r="N115" s="148"/>
    </row>
    <row r="116" spans="2:15" ht="44.1" customHeight="1">
      <c r="B116" s="184" t="s">
        <v>77</v>
      </c>
      <c r="C116" s="89" t="s">
        <v>125</v>
      </c>
      <c r="D116" s="89" t="s">
        <v>126</v>
      </c>
      <c r="E116" s="185" t="s">
        <v>69</v>
      </c>
      <c r="F116" s="185" t="s">
        <v>70</v>
      </c>
      <c r="G116" s="185" t="s">
        <v>71</v>
      </c>
      <c r="H116" s="185" t="s">
        <v>72</v>
      </c>
      <c r="I116" s="185" t="s">
        <v>73</v>
      </c>
      <c r="J116" s="185" t="s">
        <v>74</v>
      </c>
      <c r="K116" s="205" t="s">
        <v>78</v>
      </c>
      <c r="L116" s="205" t="s">
        <v>79</v>
      </c>
      <c r="M116" s="205" t="s">
        <v>80</v>
      </c>
      <c r="N116" s="205" t="s">
        <v>81</v>
      </c>
    </row>
    <row r="117" spans="2:15" ht="14.25" customHeight="1">
      <c r="B117" s="209" t="s">
        <v>117</v>
      </c>
      <c r="C117" s="178">
        <v>2024</v>
      </c>
      <c r="D117" s="210"/>
      <c r="E117" s="202"/>
      <c r="F117" s="211"/>
      <c r="G117" s="211"/>
      <c r="H117" s="211"/>
      <c r="I117" s="211"/>
      <c r="J117" s="211"/>
      <c r="K117" s="212"/>
      <c r="L117" s="56"/>
      <c r="M117" s="56"/>
      <c r="N117" s="56"/>
      <c r="O117" s="124" t="e">
        <f>((D46*N47)+(D48*N49)+(D63*N64)+(D80*N81)+(D97*N98)+(D107*N108)+(D117*N118))/D126</f>
        <v>#DIV/0!</v>
      </c>
    </row>
    <row r="118" spans="2:15" ht="14.25" customHeight="1">
      <c r="B118" s="91"/>
      <c r="C118" s="96"/>
      <c r="D118" s="125" t="s">
        <v>82</v>
      </c>
      <c r="E118" s="126">
        <f>D117-E117</f>
        <v>0</v>
      </c>
      <c r="F118" s="122"/>
      <c r="G118" s="122"/>
      <c r="H118" s="122"/>
      <c r="I118" s="122"/>
      <c r="J118" s="122"/>
      <c r="K118" s="123"/>
      <c r="L118" s="65">
        <v>0</v>
      </c>
      <c r="M118" s="94">
        <f>E118</f>
        <v>0</v>
      </c>
      <c r="N118" s="95" t="e">
        <f>M118/D117</f>
        <v>#DIV/0!</v>
      </c>
    </row>
    <row r="119" spans="2:15" ht="14.25" customHeight="1">
      <c r="B119" s="112" t="s">
        <v>118</v>
      </c>
      <c r="C119" s="96">
        <v>2024</v>
      </c>
      <c r="D119" s="127"/>
      <c r="E119" s="94"/>
      <c r="F119" s="109"/>
      <c r="G119" s="109"/>
      <c r="H119" s="109"/>
      <c r="I119" s="109"/>
      <c r="J119" s="109"/>
      <c r="K119" s="95"/>
      <c r="L119" s="65"/>
      <c r="M119" s="65"/>
      <c r="N119" s="65"/>
      <c r="O119" s="124" t="e">
        <f>((D48*N49)+(D50*N51)+(D65*N66)+(D82*N83)+(D99*N100)+(D109*N110)+(D119*N120))/D128</f>
        <v>#DIV/0!</v>
      </c>
    </row>
    <row r="120" spans="2:15" ht="14.25" customHeight="1">
      <c r="B120" s="112"/>
      <c r="C120" s="96"/>
      <c r="D120" s="125" t="s">
        <v>82</v>
      </c>
      <c r="E120" s="126">
        <f>D119-E119</f>
        <v>0</v>
      </c>
      <c r="F120" s="109"/>
      <c r="G120" s="109"/>
      <c r="H120" s="109"/>
      <c r="I120" s="109"/>
      <c r="J120" s="109"/>
      <c r="K120" s="95"/>
      <c r="L120" s="65">
        <v>0</v>
      </c>
      <c r="M120" s="94">
        <f>E120</f>
        <v>0</v>
      </c>
      <c r="N120" s="95" t="e">
        <f>M120/D119</f>
        <v>#DIV/0!</v>
      </c>
    </row>
    <row r="121" spans="2:15" ht="14.25" customHeight="1">
      <c r="B121" s="91" t="s">
        <v>119</v>
      </c>
      <c r="C121" s="96">
        <v>2024</v>
      </c>
      <c r="D121" s="127"/>
      <c r="E121" s="94"/>
      <c r="F121" s="109"/>
      <c r="G121" s="109"/>
      <c r="H121" s="109"/>
      <c r="I121" s="109"/>
      <c r="J121" s="109"/>
      <c r="K121" s="95"/>
      <c r="L121" s="65"/>
      <c r="M121" s="65"/>
      <c r="N121" s="65"/>
      <c r="O121" s="124" t="e">
        <f>((D50*N51)+(D52*N53)+(D67*N68)+(D84*N85)+(D101*N102)+(D111*N112)+(D121*N122))/D129</f>
        <v>#DIV/0!</v>
      </c>
    </row>
    <row r="122" spans="2:15" ht="14.25" customHeight="1">
      <c r="B122" s="91"/>
      <c r="C122" s="96"/>
      <c r="D122" s="125" t="s">
        <v>82</v>
      </c>
      <c r="E122" s="126">
        <f>D121-E121</f>
        <v>0</v>
      </c>
      <c r="F122" s="109"/>
      <c r="G122" s="109"/>
      <c r="H122" s="109"/>
      <c r="I122" s="109"/>
      <c r="J122" s="109"/>
      <c r="K122" s="95"/>
      <c r="L122" s="65">
        <v>0</v>
      </c>
      <c r="M122" s="94">
        <f>E122</f>
        <v>0</v>
      </c>
      <c r="N122" s="95" t="e">
        <f>M122/D121</f>
        <v>#DIV/0!</v>
      </c>
    </row>
    <row r="123" spans="2:15" ht="14.25" customHeight="1">
      <c r="B123" s="110" t="s">
        <v>108</v>
      </c>
      <c r="C123" s="96">
        <v>2024</v>
      </c>
      <c r="D123" s="128"/>
      <c r="E123" s="94"/>
      <c r="F123" s="129"/>
      <c r="G123" s="129"/>
      <c r="H123" s="129"/>
      <c r="I123" s="129"/>
      <c r="J123" s="129"/>
      <c r="K123" s="130"/>
      <c r="L123" s="65"/>
      <c r="M123" s="65"/>
      <c r="N123" s="65"/>
      <c r="O123" s="124" t="e">
        <f>((D52*N53)+(D54*N55)+(D69*N70)+(D86*N87)+(D103*N105)+(D113*N115)+(D123*N124))/D131</f>
        <v>#DIV/0!</v>
      </c>
    </row>
    <row r="124" spans="2:15" ht="14.25" customHeight="1">
      <c r="B124" s="110"/>
      <c r="C124" s="96"/>
      <c r="D124" s="125" t="s">
        <v>82</v>
      </c>
      <c r="E124" s="126">
        <f>D123-E123</f>
        <v>0</v>
      </c>
      <c r="F124" s="129"/>
      <c r="G124" s="129"/>
      <c r="H124" s="129"/>
      <c r="I124" s="129"/>
      <c r="J124" s="129"/>
      <c r="K124" s="130"/>
      <c r="L124" s="65">
        <v>0</v>
      </c>
      <c r="M124" s="94">
        <f>E124</f>
        <v>0</v>
      </c>
      <c r="N124" s="95" t="e">
        <f>M124/D123</f>
        <v>#DIV/0!</v>
      </c>
    </row>
    <row r="125" spans="2:15" ht="14.25" customHeight="1">
      <c r="B125" s="100" t="s">
        <v>75</v>
      </c>
      <c r="C125" s="103"/>
      <c r="D125" s="103">
        <f>SUM(D117:D124)</f>
        <v>0</v>
      </c>
      <c r="E125" s="103">
        <f>E118+E120+E122+E124</f>
        <v>0</v>
      </c>
      <c r="F125" s="111"/>
      <c r="G125" s="111"/>
      <c r="H125" s="111"/>
      <c r="I125" s="111"/>
      <c r="J125" s="111"/>
      <c r="K125" s="95" t="e">
        <f>((D117*K118)+(D119*K120)+(D121*K122)+(D123*K124))/D125</f>
        <v>#DIV/0!</v>
      </c>
      <c r="L125" s="71">
        <v>0</v>
      </c>
      <c r="M125" s="94">
        <f t="shared" ref="M125:M126" si="48">E125+L125</f>
        <v>0</v>
      </c>
      <c r="N125" s="95" t="e">
        <f t="shared" ref="N125:N126" si="49">M125/D125</f>
        <v>#DIV/0!</v>
      </c>
    </row>
    <row r="126" spans="2:15" ht="14.25" hidden="1" customHeight="1">
      <c r="B126" s="100" t="s">
        <v>75</v>
      </c>
      <c r="C126" s="100"/>
      <c r="D126" s="101">
        <f>D46+D48+D63+D80+D97+D107+D117</f>
        <v>0</v>
      </c>
      <c r="E126" s="101">
        <f t="shared" ref="E126:J126" si="50">E47+E49+E64+E81+E98+E108+E118</f>
        <v>0</v>
      </c>
      <c r="F126" s="101">
        <f t="shared" si="50"/>
        <v>0</v>
      </c>
      <c r="G126" s="101">
        <f t="shared" si="50"/>
        <v>0</v>
      </c>
      <c r="H126" s="101">
        <f t="shared" si="50"/>
        <v>0</v>
      </c>
      <c r="I126" s="101">
        <f t="shared" si="50"/>
        <v>0</v>
      </c>
      <c r="J126" s="101">
        <f t="shared" si="50"/>
        <v>0</v>
      </c>
      <c r="K126" s="63" t="e">
        <f>((D46*K47)+(D48*K49)+(D63*K64)+(D80*K81)+(D97*K98)+(D107*K108)+(D117*K118))/D126</f>
        <v>#DIV/0!</v>
      </c>
      <c r="L126" s="102" t="e">
        <f t="shared" ref="L126" si="51">NPV(K126,F126:J126)</f>
        <v>#DIV/0!</v>
      </c>
      <c r="M126" s="131" t="e">
        <f t="shared" si="48"/>
        <v>#DIV/0!</v>
      </c>
      <c r="N126" s="132" t="e">
        <f t="shared" si="49"/>
        <v>#DIV/0!</v>
      </c>
    </row>
    <row r="127" spans="2:15" ht="14.25" customHeight="1"/>
    <row r="128" spans="2:15" ht="14.25" customHeight="1">
      <c r="B128" s="133" t="s">
        <v>83</v>
      </c>
      <c r="C128" s="133"/>
      <c r="D128" s="134">
        <f t="shared" ref="D128:L128" si="52">D58+D75+D92+D103+D113+D125</f>
        <v>0</v>
      </c>
      <c r="E128" s="134">
        <f t="shared" si="52"/>
        <v>0</v>
      </c>
      <c r="F128" s="134">
        <f t="shared" si="52"/>
        <v>0</v>
      </c>
      <c r="G128" s="134">
        <f t="shared" si="52"/>
        <v>0</v>
      </c>
      <c r="H128" s="134">
        <f t="shared" si="52"/>
        <v>0</v>
      </c>
      <c r="I128" s="134">
        <f t="shared" si="52"/>
        <v>0</v>
      </c>
      <c r="J128" s="134">
        <f t="shared" si="52"/>
        <v>0</v>
      </c>
      <c r="K128" s="135" t="e">
        <f t="shared" si="52"/>
        <v>#DIV/0!</v>
      </c>
      <c r="L128" s="134" t="e">
        <f t="shared" si="52"/>
        <v>#DIV/0!</v>
      </c>
      <c r="M128" s="134" t="e">
        <f>M58+M75+M92+M103+M113+M125</f>
        <v>#DIV/0!</v>
      </c>
      <c r="N128" s="136" t="e">
        <f>M128/D128</f>
        <v>#DIV/0!</v>
      </c>
    </row>
    <row r="129" spans="2:3" ht="14.25" customHeight="1"/>
    <row r="130" spans="2:3" ht="14.25" customHeight="1">
      <c r="B130" s="137" t="s">
        <v>84</v>
      </c>
      <c r="C130" s="138" t="e">
        <f>1-N128</f>
        <v>#DIV/0!</v>
      </c>
    </row>
    <row r="131" spans="2:3" ht="14.25" customHeight="1"/>
    <row r="132" spans="2:3" ht="14.25" customHeight="1"/>
    <row r="133" spans="2:3" ht="14.25" customHeight="1"/>
    <row r="134" spans="2:3" ht="14.25" customHeight="1"/>
    <row r="135" spans="2:3" ht="14.25" customHeight="1"/>
    <row r="136" spans="2:3" ht="14.25" customHeight="1"/>
    <row r="137" spans="2:3" ht="14.25" customHeight="1"/>
    <row r="138" spans="2:3" ht="14.25" customHeight="1"/>
    <row r="139" spans="2:3" ht="14.25" customHeight="1"/>
    <row r="140" spans="2:3" ht="14.25" customHeight="1"/>
    <row r="141" spans="2:3" ht="14.25" customHeight="1"/>
    <row r="142" spans="2:3" ht="14.25" customHeight="1"/>
    <row r="143" spans="2:3" ht="14.25" customHeight="1"/>
    <row r="144" spans="2:3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</sheetData>
  <mergeCells count="21">
    <mergeCell ref="B115:C115"/>
    <mergeCell ref="B43:C43"/>
    <mergeCell ref="B44:C44"/>
    <mergeCell ref="B61:C61"/>
    <mergeCell ref="B78:C78"/>
    <mergeCell ref="B95:C95"/>
    <mergeCell ref="B105:C105"/>
    <mergeCell ref="M13:M14"/>
    <mergeCell ref="B27:B28"/>
    <mergeCell ref="C27:C28"/>
    <mergeCell ref="D27:I27"/>
    <mergeCell ref="J27:J28"/>
    <mergeCell ref="K27:K28"/>
    <mergeCell ref="L27:L28"/>
    <mergeCell ref="M27:M28"/>
    <mergeCell ref="B13:B14"/>
    <mergeCell ref="C13:C14"/>
    <mergeCell ref="D13:I13"/>
    <mergeCell ref="J13:J14"/>
    <mergeCell ref="K13:K14"/>
    <mergeCell ref="L13:L14"/>
  </mergeCells>
  <pageMargins left="0.7" right="0.7" top="0.75" bottom="0.75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3"/>
  <sheetViews>
    <sheetView zoomScaleNormal="100" workbookViewId="0">
      <selection activeCell="C6" sqref="C6"/>
    </sheetView>
  </sheetViews>
  <sheetFormatPr defaultRowHeight="14.25"/>
  <cols>
    <col min="2" max="2" width="27.125" bestFit="1" customWidth="1"/>
    <col min="3" max="3" width="19" bestFit="1" customWidth="1"/>
    <col min="4" max="4" width="16.625" style="253" bestFit="1" customWidth="1"/>
    <col min="5" max="5" width="9.125" style="254"/>
    <col min="6" max="8" width="12.625" style="253" bestFit="1" customWidth="1"/>
    <col min="9" max="9" width="5.125" style="253" bestFit="1" customWidth="1"/>
    <col min="10" max="10" width="12.625" style="253" bestFit="1" customWidth="1"/>
    <col min="11" max="11" width="5.125" style="253" bestFit="1" customWidth="1"/>
    <col min="12" max="12" width="12.625" style="253" bestFit="1" customWidth="1"/>
    <col min="13" max="13" width="14.25" style="253" bestFit="1" customWidth="1"/>
    <col min="14" max="14" width="9.375" style="254" bestFit="1" customWidth="1"/>
    <col min="16" max="16" width="16.25" bestFit="1" customWidth="1"/>
  </cols>
  <sheetData>
    <row r="3" spans="2:13">
      <c r="B3" t="s">
        <v>3996</v>
      </c>
      <c r="C3" s="259">
        <f>SUM(D13:D213)</f>
        <v>13851733571.760006</v>
      </c>
    </row>
    <row r="4" spans="2:13">
      <c r="B4" t="s">
        <v>3997</v>
      </c>
      <c r="C4" s="259">
        <f>SUM(L13:L1048576)</f>
        <v>2472010203.1253114</v>
      </c>
      <c r="D4" s="254">
        <f>C4/C3</f>
        <v>0.17846215351449449</v>
      </c>
    </row>
    <row r="5" spans="2:13">
      <c r="B5" t="s">
        <v>33</v>
      </c>
      <c r="C5" s="259">
        <f>C3-C4</f>
        <v>11379723368.634695</v>
      </c>
      <c r="D5" s="254">
        <f>1-(C4/C3)</f>
        <v>0.82153784648550554</v>
      </c>
    </row>
    <row r="12" spans="2:13">
      <c r="B12" t="s">
        <v>3995</v>
      </c>
      <c r="C12" t="s">
        <v>3994</v>
      </c>
      <c r="D12" s="253" t="s">
        <v>3791</v>
      </c>
      <c r="E12" s="254" t="s">
        <v>142</v>
      </c>
      <c r="F12" s="253" t="s">
        <v>143</v>
      </c>
      <c r="G12" s="253" t="s">
        <v>144</v>
      </c>
      <c r="H12" s="253" t="s">
        <v>145</v>
      </c>
      <c r="I12" s="253" t="s">
        <v>146</v>
      </c>
      <c r="J12" s="253" t="s">
        <v>147</v>
      </c>
      <c r="K12" s="253" t="s">
        <v>148</v>
      </c>
      <c r="L12" s="253" t="s">
        <v>82</v>
      </c>
      <c r="M12" s="253" t="s">
        <v>3792</v>
      </c>
    </row>
    <row r="13" spans="2:13">
      <c r="B13" t="s">
        <v>3793</v>
      </c>
      <c r="C13">
        <v>2020</v>
      </c>
      <c r="D13" s="253">
        <v>80839747.870000005</v>
      </c>
      <c r="E13" s="254">
        <v>0.20300000000000001</v>
      </c>
      <c r="F13" s="253">
        <v>0</v>
      </c>
      <c r="G13" s="253">
        <v>0</v>
      </c>
      <c r="H13" s="253">
        <v>0</v>
      </c>
      <c r="I13" s="253">
        <v>0</v>
      </c>
      <c r="J13" s="253">
        <v>0</v>
      </c>
      <c r="K13" s="253">
        <v>0</v>
      </c>
      <c r="M13" s="296"/>
    </row>
    <row r="14" spans="2:13">
      <c r="B14" t="s">
        <v>3794</v>
      </c>
      <c r="C14">
        <v>2020</v>
      </c>
      <c r="D14" s="253">
        <v>1364061047.96</v>
      </c>
      <c r="E14" s="254">
        <v>0.1331</v>
      </c>
      <c r="F14" s="253">
        <v>0</v>
      </c>
      <c r="G14" s="253">
        <v>0</v>
      </c>
      <c r="H14" s="253">
        <v>0</v>
      </c>
      <c r="I14" s="253">
        <v>0</v>
      </c>
      <c r="J14" s="253">
        <v>0</v>
      </c>
      <c r="K14" s="253">
        <v>0</v>
      </c>
      <c r="M14" s="296"/>
    </row>
    <row r="15" spans="2:13">
      <c r="B15" t="s">
        <v>3795</v>
      </c>
      <c r="C15">
        <v>2020</v>
      </c>
      <c r="D15" s="253">
        <v>9152483.3900000006</v>
      </c>
      <c r="E15" s="254">
        <v>0.26750000000000002</v>
      </c>
      <c r="F15" s="253">
        <v>0</v>
      </c>
      <c r="G15" s="253">
        <v>0</v>
      </c>
      <c r="H15" s="253">
        <v>0</v>
      </c>
      <c r="I15" s="253">
        <v>0</v>
      </c>
      <c r="J15" s="253">
        <v>0</v>
      </c>
      <c r="K15" s="253">
        <v>0</v>
      </c>
      <c r="M15" s="296"/>
    </row>
    <row r="16" spans="2:13">
      <c r="B16" t="s">
        <v>3796</v>
      </c>
      <c r="C16">
        <v>2020</v>
      </c>
      <c r="D16" s="253">
        <v>40311932.329999998</v>
      </c>
      <c r="E16" s="254">
        <v>0.25969999999999999</v>
      </c>
      <c r="F16" s="253">
        <v>19971496.120000001</v>
      </c>
      <c r="G16" s="253">
        <v>0</v>
      </c>
      <c r="H16" s="253">
        <v>0</v>
      </c>
      <c r="I16" s="253">
        <v>0</v>
      </c>
      <c r="J16" s="253">
        <v>0</v>
      </c>
      <c r="K16" s="253">
        <v>0</v>
      </c>
      <c r="L16" s="253">
        <v>19971496.120000001</v>
      </c>
      <c r="M16" s="296">
        <v>0.49542393444477101</v>
      </c>
    </row>
    <row r="17" spans="2:13">
      <c r="B17" t="s">
        <v>3797</v>
      </c>
      <c r="C17">
        <v>2020</v>
      </c>
      <c r="D17" s="253">
        <v>399388077.73000002</v>
      </c>
      <c r="E17" s="254">
        <v>0.16239999999999999</v>
      </c>
      <c r="F17" s="253">
        <v>399388077.73000002</v>
      </c>
      <c r="G17" s="253">
        <v>0</v>
      </c>
      <c r="H17" s="253">
        <v>0</v>
      </c>
      <c r="I17" s="253">
        <v>0</v>
      </c>
      <c r="J17" s="253">
        <v>0</v>
      </c>
      <c r="K17" s="253">
        <v>0</v>
      </c>
      <c r="L17" s="253">
        <v>399388077.73000002</v>
      </c>
      <c r="M17" s="296">
        <v>1</v>
      </c>
    </row>
    <row r="18" spans="2:13">
      <c r="B18" t="s">
        <v>3798</v>
      </c>
      <c r="C18">
        <v>2020</v>
      </c>
      <c r="D18" s="253">
        <v>9899610.0899999999</v>
      </c>
      <c r="E18" s="254">
        <v>0.21190000000000001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3">
        <v>0</v>
      </c>
      <c r="M18" s="296"/>
    </row>
    <row r="19" spans="2:13">
      <c r="B19" t="s">
        <v>3799</v>
      </c>
      <c r="C19">
        <v>2020</v>
      </c>
      <c r="D19" s="253">
        <v>7626950.7199999997</v>
      </c>
      <c r="E19" s="254">
        <v>0.2157</v>
      </c>
      <c r="F19" s="253">
        <v>4912621.45</v>
      </c>
      <c r="G19" s="253">
        <v>0</v>
      </c>
      <c r="H19" s="253">
        <v>0</v>
      </c>
      <c r="I19" s="253">
        <v>0</v>
      </c>
      <c r="J19" s="253">
        <v>0</v>
      </c>
      <c r="K19" s="253">
        <v>0</v>
      </c>
      <c r="L19" s="253">
        <v>4912621.45</v>
      </c>
      <c r="M19" s="296">
        <v>0.64411343803726495</v>
      </c>
    </row>
    <row r="20" spans="2:13">
      <c r="B20" t="s">
        <v>3800</v>
      </c>
      <c r="C20">
        <v>2020</v>
      </c>
      <c r="D20" s="253">
        <v>74741974.099999994</v>
      </c>
      <c r="E20" s="254">
        <v>0.2324</v>
      </c>
      <c r="F20" s="253">
        <v>0</v>
      </c>
      <c r="G20" s="253">
        <v>0</v>
      </c>
      <c r="H20" s="253">
        <v>0</v>
      </c>
      <c r="I20" s="253">
        <v>0</v>
      </c>
      <c r="J20" s="253">
        <v>0</v>
      </c>
      <c r="K20" s="253">
        <v>0</v>
      </c>
      <c r="M20" s="296"/>
    </row>
    <row r="21" spans="2:13">
      <c r="B21" t="s">
        <v>3801</v>
      </c>
      <c r="C21">
        <v>2020</v>
      </c>
      <c r="D21" s="253">
        <v>8862528.7699999996</v>
      </c>
      <c r="E21" s="254">
        <v>0.28299999999999997</v>
      </c>
      <c r="F21" s="253">
        <v>0</v>
      </c>
      <c r="G21" s="253">
        <v>0</v>
      </c>
      <c r="H21" s="253">
        <v>0</v>
      </c>
      <c r="I21" s="253">
        <v>0</v>
      </c>
      <c r="J21" s="253">
        <v>0</v>
      </c>
      <c r="K21" s="253">
        <v>0</v>
      </c>
      <c r="M21" s="296"/>
    </row>
    <row r="22" spans="2:13">
      <c r="B22" t="s">
        <v>3802</v>
      </c>
      <c r="C22">
        <v>2020</v>
      </c>
      <c r="D22" s="253">
        <v>35383254.630000003</v>
      </c>
      <c r="E22" s="254">
        <v>0.21190000000000001</v>
      </c>
      <c r="F22" s="253">
        <v>34447722.130000003</v>
      </c>
      <c r="G22" s="253">
        <v>935532.5</v>
      </c>
      <c r="H22" s="253">
        <v>0</v>
      </c>
      <c r="I22" s="253">
        <v>0</v>
      </c>
      <c r="J22" s="253">
        <v>0</v>
      </c>
      <c r="K22" s="253">
        <v>0</v>
      </c>
      <c r="L22" s="253">
        <v>35219677.324322902</v>
      </c>
      <c r="M22" s="296">
        <v>0.99537698531727603</v>
      </c>
    </row>
    <row r="23" spans="2:13">
      <c r="B23" t="s">
        <v>3803</v>
      </c>
      <c r="C23">
        <v>2021</v>
      </c>
      <c r="D23" s="253">
        <v>63140602.060000002</v>
      </c>
      <c r="E23" s="254">
        <v>0.16420000000000001</v>
      </c>
      <c r="F23" s="253">
        <v>0</v>
      </c>
      <c r="G23" s="253">
        <v>0</v>
      </c>
      <c r="H23" s="253">
        <v>0</v>
      </c>
      <c r="I23" s="253">
        <v>0</v>
      </c>
      <c r="J23" s="253">
        <v>0</v>
      </c>
      <c r="K23" s="253">
        <v>0</v>
      </c>
      <c r="M23" s="296"/>
    </row>
    <row r="24" spans="2:13">
      <c r="B24" t="s">
        <v>3804</v>
      </c>
      <c r="C24">
        <v>2021</v>
      </c>
      <c r="D24" s="253">
        <v>23846344.48</v>
      </c>
      <c r="E24" s="254">
        <v>0.18540000000000001</v>
      </c>
      <c r="F24" s="253">
        <v>23846344.48</v>
      </c>
      <c r="G24" s="253">
        <v>0</v>
      </c>
      <c r="H24" s="253">
        <v>0</v>
      </c>
      <c r="I24" s="253">
        <v>0</v>
      </c>
      <c r="J24" s="253">
        <v>0</v>
      </c>
      <c r="K24" s="253">
        <v>0</v>
      </c>
      <c r="L24" s="253">
        <v>23846344.48</v>
      </c>
      <c r="M24" s="296">
        <v>1</v>
      </c>
    </row>
    <row r="25" spans="2:13">
      <c r="B25" t="s">
        <v>3805</v>
      </c>
      <c r="C25">
        <v>2021</v>
      </c>
      <c r="D25" s="253">
        <v>57563796.420000002</v>
      </c>
      <c r="E25" s="254">
        <v>0.21190000000000001</v>
      </c>
      <c r="F25" s="253">
        <v>0</v>
      </c>
      <c r="G25" s="253">
        <v>0</v>
      </c>
      <c r="H25" s="253">
        <v>0</v>
      </c>
      <c r="I25" s="253">
        <v>0</v>
      </c>
      <c r="J25" s="253">
        <v>0</v>
      </c>
      <c r="K25" s="253">
        <v>0</v>
      </c>
      <c r="M25" s="296"/>
    </row>
    <row r="26" spans="2:13">
      <c r="B26" t="s">
        <v>3806</v>
      </c>
      <c r="C26">
        <v>2021</v>
      </c>
      <c r="D26" s="253">
        <v>109545937.12</v>
      </c>
      <c r="E26" s="254">
        <v>0.1598</v>
      </c>
      <c r="F26" s="253">
        <v>0</v>
      </c>
      <c r="G26" s="253">
        <v>0</v>
      </c>
      <c r="H26" s="253">
        <v>0</v>
      </c>
      <c r="I26" s="253">
        <v>0</v>
      </c>
      <c r="J26" s="253">
        <v>0</v>
      </c>
      <c r="K26" s="253">
        <v>0</v>
      </c>
      <c r="M26" s="296"/>
    </row>
    <row r="27" spans="2:13">
      <c r="B27" t="s">
        <v>3807</v>
      </c>
      <c r="C27">
        <v>2021</v>
      </c>
      <c r="D27" s="253">
        <v>47126709</v>
      </c>
      <c r="E27" s="254">
        <v>0.25190000000000001</v>
      </c>
      <c r="F27" s="253">
        <v>0</v>
      </c>
      <c r="G27" s="253">
        <v>0</v>
      </c>
      <c r="H27" s="253">
        <v>0</v>
      </c>
      <c r="I27" s="253">
        <v>0</v>
      </c>
      <c r="J27" s="253">
        <v>0</v>
      </c>
      <c r="K27" s="253">
        <v>0</v>
      </c>
      <c r="M27" s="296"/>
    </row>
    <row r="28" spans="2:13">
      <c r="B28" t="s">
        <v>3808</v>
      </c>
      <c r="C28">
        <v>2021</v>
      </c>
      <c r="D28" s="253">
        <v>30961388.93</v>
      </c>
      <c r="E28" s="254">
        <v>0.2409</v>
      </c>
      <c r="F28" s="253">
        <v>0</v>
      </c>
      <c r="G28" s="253">
        <v>0</v>
      </c>
      <c r="H28" s="253">
        <v>0</v>
      </c>
      <c r="I28" s="253">
        <v>0</v>
      </c>
      <c r="J28" s="253">
        <v>0</v>
      </c>
      <c r="K28" s="253">
        <v>0</v>
      </c>
      <c r="M28" s="296"/>
    </row>
    <row r="29" spans="2:13">
      <c r="B29" t="s">
        <v>3809</v>
      </c>
      <c r="C29">
        <v>2021</v>
      </c>
      <c r="D29" s="253">
        <v>25754276.039999999</v>
      </c>
      <c r="E29" s="254">
        <v>0.22289999999999999</v>
      </c>
      <c r="F29" s="253">
        <v>25754276.039999999</v>
      </c>
      <c r="G29" s="253">
        <v>0</v>
      </c>
      <c r="H29" s="253">
        <v>0</v>
      </c>
      <c r="I29" s="253">
        <v>0</v>
      </c>
      <c r="J29" s="253">
        <v>0</v>
      </c>
      <c r="K29" s="253">
        <v>0</v>
      </c>
      <c r="L29" s="253">
        <v>25754276.039999999</v>
      </c>
      <c r="M29" s="296">
        <v>1</v>
      </c>
    </row>
    <row r="30" spans="2:13">
      <c r="B30" t="s">
        <v>3810</v>
      </c>
      <c r="C30">
        <v>2021</v>
      </c>
      <c r="D30" s="253">
        <v>95837413.420000002</v>
      </c>
      <c r="E30" s="254">
        <v>0.1956</v>
      </c>
      <c r="F30" s="253">
        <v>0</v>
      </c>
      <c r="G30" s="253">
        <v>0</v>
      </c>
      <c r="H30" s="253">
        <v>0</v>
      </c>
      <c r="I30" s="253">
        <v>0</v>
      </c>
      <c r="J30" s="253">
        <v>0</v>
      </c>
      <c r="K30" s="253">
        <v>0</v>
      </c>
      <c r="M30" s="296"/>
    </row>
    <row r="31" spans="2:13">
      <c r="B31" t="s">
        <v>3811</v>
      </c>
      <c r="C31">
        <v>2021</v>
      </c>
      <c r="D31" s="253">
        <v>38344318.57</v>
      </c>
      <c r="E31" s="254">
        <v>0.2281</v>
      </c>
      <c r="F31" s="253">
        <v>0</v>
      </c>
      <c r="G31" s="253">
        <v>0</v>
      </c>
      <c r="H31" s="253">
        <v>0</v>
      </c>
      <c r="I31" s="253">
        <v>0</v>
      </c>
      <c r="J31" s="253">
        <v>0</v>
      </c>
      <c r="K31" s="253">
        <v>0</v>
      </c>
      <c r="M31" s="296"/>
    </row>
    <row r="32" spans="2:13">
      <c r="B32" t="s">
        <v>3812</v>
      </c>
      <c r="C32">
        <v>2021</v>
      </c>
      <c r="D32" s="253">
        <v>52631277.100000001</v>
      </c>
      <c r="E32" s="254">
        <v>0.25969999999999999</v>
      </c>
      <c r="F32" s="253">
        <v>52631277.100000001</v>
      </c>
      <c r="G32" s="253">
        <v>0</v>
      </c>
      <c r="H32" s="253">
        <v>0</v>
      </c>
      <c r="I32" s="253">
        <v>0</v>
      </c>
      <c r="J32" s="253">
        <v>0</v>
      </c>
      <c r="K32" s="253">
        <v>0</v>
      </c>
      <c r="L32" s="253">
        <v>52631277.100000001</v>
      </c>
      <c r="M32" s="296">
        <v>1</v>
      </c>
    </row>
    <row r="33" spans="2:13">
      <c r="B33" t="s">
        <v>3813</v>
      </c>
      <c r="C33">
        <v>2021</v>
      </c>
      <c r="D33" s="253">
        <v>49200948</v>
      </c>
      <c r="E33" s="254">
        <v>0.29830000000000001</v>
      </c>
      <c r="F33" s="253">
        <v>0</v>
      </c>
      <c r="G33" s="253">
        <v>0</v>
      </c>
      <c r="H33" s="253">
        <v>0</v>
      </c>
      <c r="I33" s="253">
        <v>0</v>
      </c>
      <c r="J33" s="253">
        <v>0</v>
      </c>
      <c r="K33" s="253">
        <v>0</v>
      </c>
      <c r="M33" s="296"/>
    </row>
    <row r="34" spans="2:13">
      <c r="B34" t="s">
        <v>3814</v>
      </c>
      <c r="C34">
        <v>2021</v>
      </c>
      <c r="D34" s="253">
        <v>31616825.640000001</v>
      </c>
      <c r="E34" s="254">
        <v>0.23810000000000001</v>
      </c>
      <c r="F34" s="253">
        <v>0</v>
      </c>
      <c r="G34" s="253">
        <v>0</v>
      </c>
      <c r="H34" s="253">
        <v>0</v>
      </c>
      <c r="I34" s="253">
        <v>0</v>
      </c>
      <c r="J34" s="253">
        <v>0</v>
      </c>
      <c r="K34" s="253">
        <v>0</v>
      </c>
      <c r="M34" s="296"/>
    </row>
    <row r="35" spans="2:13">
      <c r="B35" t="s">
        <v>3815</v>
      </c>
      <c r="C35">
        <v>2021</v>
      </c>
      <c r="D35" s="253">
        <v>41325337.049999997</v>
      </c>
      <c r="E35" s="254">
        <v>0.30590000000000001</v>
      </c>
      <c r="F35" s="253">
        <v>0</v>
      </c>
      <c r="G35" s="253">
        <v>0</v>
      </c>
      <c r="H35" s="253">
        <v>0</v>
      </c>
      <c r="I35" s="253">
        <v>0</v>
      </c>
      <c r="J35" s="253">
        <v>0</v>
      </c>
      <c r="K35" s="253">
        <v>0</v>
      </c>
      <c r="M35" s="296"/>
    </row>
    <row r="36" spans="2:13">
      <c r="B36" t="s">
        <v>3816</v>
      </c>
      <c r="C36">
        <v>2021</v>
      </c>
      <c r="D36" s="253">
        <v>20357789.199999999</v>
      </c>
      <c r="E36" s="254">
        <v>0.4088</v>
      </c>
      <c r="F36" s="253">
        <v>0</v>
      </c>
      <c r="G36" s="253">
        <v>0</v>
      </c>
      <c r="H36" s="253">
        <v>0</v>
      </c>
      <c r="I36" s="253">
        <v>0</v>
      </c>
      <c r="J36" s="253">
        <v>0</v>
      </c>
      <c r="K36" s="253">
        <v>0</v>
      </c>
      <c r="M36" s="296"/>
    </row>
    <row r="37" spans="2:13">
      <c r="B37" t="s">
        <v>3817</v>
      </c>
      <c r="C37">
        <v>2021</v>
      </c>
      <c r="D37" s="253">
        <v>129144745.8</v>
      </c>
      <c r="E37" s="254">
        <v>0.22289999999999999</v>
      </c>
      <c r="F37" s="253">
        <v>0</v>
      </c>
      <c r="G37" s="253">
        <v>0</v>
      </c>
      <c r="H37" s="253">
        <v>0</v>
      </c>
      <c r="I37" s="253">
        <v>0</v>
      </c>
      <c r="J37" s="253">
        <v>0</v>
      </c>
      <c r="K37" s="253">
        <v>0</v>
      </c>
      <c r="M37" s="296"/>
    </row>
    <row r="38" spans="2:13">
      <c r="B38" t="s">
        <v>3818</v>
      </c>
      <c r="C38">
        <v>2021</v>
      </c>
      <c r="D38" s="253">
        <v>35458972.630000003</v>
      </c>
      <c r="E38" s="254">
        <v>0.2903</v>
      </c>
      <c r="F38" s="253">
        <v>500000</v>
      </c>
      <c r="G38" s="253">
        <v>0</v>
      </c>
      <c r="H38" s="253">
        <v>0</v>
      </c>
      <c r="I38" s="253">
        <v>0</v>
      </c>
      <c r="J38" s="253">
        <v>0</v>
      </c>
      <c r="K38" s="253">
        <v>0</v>
      </c>
      <c r="L38" s="253">
        <v>500000</v>
      </c>
      <c r="M38" s="296">
        <v>1.4100803348627599E-2</v>
      </c>
    </row>
    <row r="39" spans="2:13">
      <c r="B39" t="s">
        <v>3819</v>
      </c>
      <c r="C39">
        <v>2021</v>
      </c>
      <c r="D39" s="253">
        <v>98973987.5</v>
      </c>
      <c r="E39" s="254">
        <v>0.21190000000000001</v>
      </c>
      <c r="F39" s="253">
        <v>0</v>
      </c>
      <c r="G39" s="253">
        <v>0</v>
      </c>
      <c r="H39" s="253">
        <v>0</v>
      </c>
      <c r="I39" s="253">
        <v>0</v>
      </c>
      <c r="J39" s="253">
        <v>0</v>
      </c>
      <c r="K39" s="253">
        <v>0</v>
      </c>
      <c r="M39" s="296"/>
    </row>
    <row r="40" spans="2:13">
      <c r="B40" t="s">
        <v>3820</v>
      </c>
      <c r="C40">
        <v>2021</v>
      </c>
      <c r="D40" s="253">
        <v>45584558.460000001</v>
      </c>
      <c r="E40" s="254">
        <v>0.2281</v>
      </c>
      <c r="F40" s="253">
        <v>0</v>
      </c>
      <c r="G40" s="253">
        <v>0</v>
      </c>
      <c r="H40" s="253">
        <v>0</v>
      </c>
      <c r="I40" s="253">
        <v>0</v>
      </c>
      <c r="J40" s="253">
        <v>0</v>
      </c>
      <c r="K40" s="253">
        <v>0</v>
      </c>
      <c r="M40" s="296"/>
    </row>
    <row r="41" spans="2:13">
      <c r="B41" t="s">
        <v>3821</v>
      </c>
      <c r="C41">
        <v>2021</v>
      </c>
      <c r="D41" s="253">
        <v>84292283.049999997</v>
      </c>
      <c r="E41" s="254">
        <v>0.19589999999999999</v>
      </c>
      <c r="F41" s="253">
        <v>67071260.549999997</v>
      </c>
      <c r="G41" s="253">
        <v>0</v>
      </c>
      <c r="H41" s="253">
        <v>0</v>
      </c>
      <c r="I41" s="253">
        <v>0</v>
      </c>
      <c r="J41" s="253">
        <v>0</v>
      </c>
      <c r="K41" s="253">
        <v>0</v>
      </c>
      <c r="L41" s="253">
        <v>67071260.549999997</v>
      </c>
      <c r="M41" s="296">
        <v>0.79569870601576898</v>
      </c>
    </row>
    <row r="42" spans="2:13">
      <c r="B42" t="s">
        <v>3822</v>
      </c>
      <c r="C42">
        <v>2021</v>
      </c>
      <c r="D42" s="253">
        <v>92546498.040000007</v>
      </c>
      <c r="E42" s="254">
        <v>0.26750000000000002</v>
      </c>
      <c r="F42" s="253">
        <v>0</v>
      </c>
      <c r="G42" s="253">
        <v>0</v>
      </c>
      <c r="H42" s="253">
        <v>0</v>
      </c>
      <c r="I42" s="253">
        <v>0</v>
      </c>
      <c r="J42" s="253">
        <v>0</v>
      </c>
      <c r="K42" s="253">
        <v>0</v>
      </c>
      <c r="M42" s="296"/>
    </row>
    <row r="43" spans="2:13">
      <c r="B43" t="s">
        <v>3823</v>
      </c>
      <c r="C43">
        <v>2021</v>
      </c>
      <c r="D43" s="253">
        <v>2875357.11</v>
      </c>
      <c r="E43" s="254">
        <v>0.45440000000000003</v>
      </c>
      <c r="F43" s="253">
        <v>0</v>
      </c>
      <c r="G43" s="253">
        <v>0</v>
      </c>
      <c r="H43" s="253">
        <v>0</v>
      </c>
      <c r="I43" s="253">
        <v>0</v>
      </c>
      <c r="J43" s="253">
        <v>0</v>
      </c>
      <c r="K43" s="253">
        <v>0</v>
      </c>
      <c r="M43" s="296"/>
    </row>
    <row r="44" spans="2:13">
      <c r="B44" t="s">
        <v>3824</v>
      </c>
      <c r="C44">
        <v>2021</v>
      </c>
      <c r="D44" s="253">
        <v>6588675.3499999996</v>
      </c>
      <c r="E44" s="254">
        <v>0.4088</v>
      </c>
      <c r="F44" s="253">
        <v>0</v>
      </c>
      <c r="G44" s="253">
        <v>0</v>
      </c>
      <c r="H44" s="253">
        <v>0</v>
      </c>
      <c r="I44" s="253">
        <v>0</v>
      </c>
      <c r="J44" s="253">
        <v>0</v>
      </c>
      <c r="K44" s="253">
        <v>0</v>
      </c>
      <c r="M44" s="296"/>
    </row>
    <row r="45" spans="2:13">
      <c r="B45" t="s">
        <v>3825</v>
      </c>
      <c r="C45">
        <v>2022</v>
      </c>
      <c r="D45" s="253">
        <v>43166035.829999998</v>
      </c>
      <c r="E45" s="254">
        <v>0.21190000000000001</v>
      </c>
      <c r="F45" s="253">
        <v>43166035.829999998</v>
      </c>
      <c r="G45" s="253">
        <v>0</v>
      </c>
      <c r="H45" s="253">
        <v>0</v>
      </c>
      <c r="I45" s="253">
        <v>0</v>
      </c>
      <c r="J45" s="253">
        <v>0</v>
      </c>
      <c r="K45" s="253">
        <v>0</v>
      </c>
      <c r="L45" s="253">
        <v>43166035.829999998</v>
      </c>
      <c r="M45" s="296">
        <v>1</v>
      </c>
    </row>
    <row r="46" spans="2:13">
      <c r="B46" t="s">
        <v>3826</v>
      </c>
      <c r="C46">
        <v>2022</v>
      </c>
      <c r="D46" s="253">
        <v>187543989.21000001</v>
      </c>
      <c r="E46" s="254">
        <v>0.2157</v>
      </c>
      <c r="F46" s="253">
        <v>0</v>
      </c>
      <c r="G46" s="253">
        <v>0</v>
      </c>
      <c r="H46" s="253">
        <v>0</v>
      </c>
      <c r="I46" s="253">
        <v>0</v>
      </c>
      <c r="J46" s="253">
        <v>0</v>
      </c>
      <c r="K46" s="253">
        <v>0</v>
      </c>
      <c r="M46" s="296"/>
    </row>
    <row r="47" spans="2:13">
      <c r="B47" t="s">
        <v>3827</v>
      </c>
      <c r="C47">
        <v>2022</v>
      </c>
      <c r="D47" s="253">
        <v>22831029.829999998</v>
      </c>
      <c r="E47" s="254">
        <v>0.25969999999999999</v>
      </c>
      <c r="F47" s="253">
        <v>22831029.829999998</v>
      </c>
      <c r="G47" s="253">
        <v>0</v>
      </c>
      <c r="H47" s="253">
        <v>0</v>
      </c>
      <c r="I47" s="253">
        <v>0</v>
      </c>
      <c r="J47" s="253">
        <v>0</v>
      </c>
      <c r="K47" s="253">
        <v>0</v>
      </c>
      <c r="L47" s="253">
        <v>22831029.829999998</v>
      </c>
      <c r="M47" s="296">
        <v>1</v>
      </c>
    </row>
    <row r="48" spans="2:13">
      <c r="B48" t="s">
        <v>3828</v>
      </c>
      <c r="C48">
        <v>2022</v>
      </c>
      <c r="D48" s="253">
        <v>139628918.69999999</v>
      </c>
      <c r="E48" s="254">
        <v>0.1925</v>
      </c>
      <c r="F48" s="253">
        <v>114199388.61</v>
      </c>
      <c r="G48" s="253">
        <v>0</v>
      </c>
      <c r="H48" s="253">
        <v>0</v>
      </c>
      <c r="I48" s="253">
        <v>0</v>
      </c>
      <c r="J48" s="253">
        <v>0</v>
      </c>
      <c r="K48" s="253">
        <v>0</v>
      </c>
      <c r="L48" s="253">
        <v>114199388.61</v>
      </c>
      <c r="M48" s="296">
        <v>0.81787776968582904</v>
      </c>
    </row>
    <row r="49" spans="2:13">
      <c r="B49" t="s">
        <v>3829</v>
      </c>
      <c r="C49">
        <v>2022</v>
      </c>
      <c r="D49" s="253">
        <v>27432248.07</v>
      </c>
      <c r="E49" s="254">
        <v>0.17599999999999999</v>
      </c>
      <c r="F49" s="253">
        <v>24757850.82</v>
      </c>
      <c r="G49" s="253">
        <v>2674397.25</v>
      </c>
      <c r="H49" s="253">
        <v>0</v>
      </c>
      <c r="I49" s="253">
        <v>0</v>
      </c>
      <c r="J49" s="253">
        <v>0</v>
      </c>
      <c r="K49" s="253">
        <v>0</v>
      </c>
      <c r="L49" s="253">
        <v>27031998.1414285</v>
      </c>
      <c r="M49" s="296">
        <v>0.98540951045827097</v>
      </c>
    </row>
    <row r="50" spans="2:13">
      <c r="B50" t="s">
        <v>3830</v>
      </c>
      <c r="C50">
        <v>2022</v>
      </c>
      <c r="D50" s="253">
        <v>315650460.83999997</v>
      </c>
      <c r="E50" s="254">
        <v>0.2324</v>
      </c>
      <c r="F50" s="253">
        <v>0</v>
      </c>
      <c r="G50" s="253">
        <v>0</v>
      </c>
      <c r="H50" s="253">
        <v>0</v>
      </c>
      <c r="I50" s="253">
        <v>0</v>
      </c>
      <c r="J50" s="253">
        <v>0</v>
      </c>
      <c r="K50" s="253">
        <v>0</v>
      </c>
      <c r="M50" s="296"/>
    </row>
    <row r="51" spans="2:13">
      <c r="B51" t="s">
        <v>3831</v>
      </c>
      <c r="C51">
        <v>2022</v>
      </c>
      <c r="D51" s="253">
        <v>67091658.770000003</v>
      </c>
      <c r="E51" s="254">
        <v>0.2281</v>
      </c>
      <c r="F51" s="253">
        <v>0</v>
      </c>
      <c r="G51" s="253">
        <v>0</v>
      </c>
      <c r="H51" s="253">
        <v>0</v>
      </c>
      <c r="I51" s="253">
        <v>0</v>
      </c>
      <c r="J51" s="253">
        <v>0</v>
      </c>
      <c r="K51" s="253">
        <v>0</v>
      </c>
      <c r="M51" s="296"/>
    </row>
    <row r="52" spans="2:13">
      <c r="B52" t="s">
        <v>3832</v>
      </c>
      <c r="C52">
        <v>2022</v>
      </c>
      <c r="D52" s="253">
        <v>44736626.590000004</v>
      </c>
      <c r="E52" s="254">
        <v>0.19989999999999999</v>
      </c>
      <c r="F52" s="253">
        <v>44736626.590000004</v>
      </c>
      <c r="G52" s="253">
        <v>0</v>
      </c>
      <c r="H52" s="253">
        <v>0</v>
      </c>
      <c r="I52" s="253">
        <v>0</v>
      </c>
      <c r="J52" s="253">
        <v>0</v>
      </c>
      <c r="K52" s="253">
        <v>0</v>
      </c>
      <c r="L52" s="253">
        <v>44736626.590000004</v>
      </c>
      <c r="M52" s="296">
        <v>1</v>
      </c>
    </row>
    <row r="53" spans="2:13">
      <c r="B53" t="s">
        <v>3833</v>
      </c>
      <c r="C53">
        <v>2022</v>
      </c>
      <c r="D53" s="253">
        <v>12244424.439999999</v>
      </c>
      <c r="E53" s="254">
        <v>0.2157</v>
      </c>
      <c r="F53" s="253">
        <v>0</v>
      </c>
      <c r="G53" s="253">
        <v>0</v>
      </c>
      <c r="H53" s="253">
        <v>0</v>
      </c>
      <c r="I53" s="253">
        <v>0</v>
      </c>
      <c r="J53" s="253">
        <v>0</v>
      </c>
      <c r="K53" s="253">
        <v>0</v>
      </c>
      <c r="M53" s="296"/>
    </row>
    <row r="54" spans="2:13">
      <c r="B54" t="s">
        <v>3834</v>
      </c>
      <c r="C54">
        <v>2022</v>
      </c>
      <c r="D54" s="253">
        <v>67973612.700000003</v>
      </c>
      <c r="E54" s="254">
        <v>0.20749999999999999</v>
      </c>
      <c r="F54" s="253">
        <v>67973612.700000003</v>
      </c>
      <c r="G54" s="253">
        <v>0</v>
      </c>
      <c r="H54" s="253">
        <v>0</v>
      </c>
      <c r="I54" s="253">
        <v>0</v>
      </c>
      <c r="J54" s="253">
        <v>0</v>
      </c>
      <c r="K54" s="253">
        <v>0</v>
      </c>
      <c r="L54" s="253">
        <v>67973612.700000003</v>
      </c>
      <c r="M54" s="296">
        <v>1</v>
      </c>
    </row>
    <row r="55" spans="2:13">
      <c r="B55" t="s">
        <v>3835</v>
      </c>
      <c r="C55">
        <v>2022</v>
      </c>
      <c r="D55" s="253">
        <v>100000000</v>
      </c>
      <c r="E55" s="254">
        <v>0.24</v>
      </c>
      <c r="F55" s="253">
        <v>0</v>
      </c>
      <c r="G55" s="253">
        <v>0</v>
      </c>
      <c r="H55" s="253">
        <v>0</v>
      </c>
      <c r="I55" s="253">
        <v>0</v>
      </c>
      <c r="J55" s="253">
        <v>0</v>
      </c>
      <c r="K55" s="253">
        <v>0</v>
      </c>
      <c r="M55" s="296"/>
    </row>
    <row r="56" spans="2:13">
      <c r="B56" t="s">
        <v>3836</v>
      </c>
      <c r="C56">
        <v>2022</v>
      </c>
      <c r="D56" s="253">
        <v>5240661.45</v>
      </c>
      <c r="E56" s="254">
        <v>0.21190000000000001</v>
      </c>
      <c r="F56" s="253">
        <v>0</v>
      </c>
      <c r="G56" s="253">
        <v>0</v>
      </c>
      <c r="H56" s="253">
        <v>0</v>
      </c>
      <c r="I56" s="253">
        <v>0</v>
      </c>
      <c r="J56" s="253">
        <v>0</v>
      </c>
      <c r="K56" s="253">
        <v>0</v>
      </c>
      <c r="M56" s="296"/>
    </row>
    <row r="57" spans="2:13">
      <c r="B57" t="s">
        <v>3837</v>
      </c>
      <c r="C57">
        <v>2022</v>
      </c>
      <c r="D57" s="253">
        <v>75729798.650000006</v>
      </c>
      <c r="E57" s="254">
        <v>0.20749999999999999</v>
      </c>
      <c r="F57" s="253">
        <v>75729798.650000006</v>
      </c>
      <c r="G57" s="253">
        <v>0</v>
      </c>
      <c r="H57" s="253">
        <v>0</v>
      </c>
      <c r="I57" s="253">
        <v>0</v>
      </c>
      <c r="J57" s="253">
        <v>0</v>
      </c>
      <c r="K57" s="253">
        <v>0</v>
      </c>
      <c r="L57" s="253">
        <v>75729798.650000006</v>
      </c>
      <c r="M57" s="296">
        <v>1</v>
      </c>
    </row>
    <row r="58" spans="2:13">
      <c r="B58" t="s">
        <v>3838</v>
      </c>
      <c r="C58">
        <v>2022</v>
      </c>
      <c r="D58" s="253">
        <v>237403827.25999999</v>
      </c>
      <c r="E58" s="254">
        <v>0.17910000000000001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3">
        <v>0</v>
      </c>
      <c r="M58" s="296"/>
    </row>
    <row r="59" spans="2:13">
      <c r="B59" t="s">
        <v>3839</v>
      </c>
      <c r="C59">
        <v>2022</v>
      </c>
      <c r="D59" s="253">
        <v>55689448.700000003</v>
      </c>
      <c r="E59" s="254">
        <v>0.20749999999999999</v>
      </c>
      <c r="F59" s="253">
        <v>55689448.700000003</v>
      </c>
      <c r="G59" s="253">
        <v>0</v>
      </c>
      <c r="H59" s="253">
        <v>0</v>
      </c>
      <c r="I59" s="253">
        <v>0</v>
      </c>
      <c r="J59" s="253">
        <v>0</v>
      </c>
      <c r="K59" s="253">
        <v>0</v>
      </c>
      <c r="L59" s="253">
        <v>55689448.700000003</v>
      </c>
      <c r="M59" s="296">
        <v>1</v>
      </c>
    </row>
    <row r="60" spans="2:13">
      <c r="B60" t="s">
        <v>3840</v>
      </c>
      <c r="C60">
        <v>2022</v>
      </c>
      <c r="D60" s="253">
        <v>45817725.869999997</v>
      </c>
      <c r="E60" s="254">
        <v>0.1953</v>
      </c>
      <c r="F60" s="253">
        <v>45817725.869999997</v>
      </c>
      <c r="G60" s="253">
        <v>0</v>
      </c>
      <c r="H60" s="253">
        <v>0</v>
      </c>
      <c r="I60" s="253">
        <v>0</v>
      </c>
      <c r="J60" s="253">
        <v>0</v>
      </c>
      <c r="K60" s="253">
        <v>0</v>
      </c>
      <c r="L60" s="253">
        <v>45817725.869999997</v>
      </c>
      <c r="M60" s="296">
        <v>1</v>
      </c>
    </row>
    <row r="61" spans="2:13">
      <c r="B61" t="s">
        <v>3841</v>
      </c>
      <c r="C61">
        <v>2022</v>
      </c>
      <c r="D61" s="253">
        <v>75846007.379999995</v>
      </c>
      <c r="E61" s="254">
        <v>0.21190000000000001</v>
      </c>
      <c r="F61" s="253">
        <v>75846007.379999995</v>
      </c>
      <c r="G61" s="253">
        <v>0</v>
      </c>
      <c r="H61" s="253">
        <v>0</v>
      </c>
      <c r="I61" s="253">
        <v>0</v>
      </c>
      <c r="J61" s="253">
        <v>0</v>
      </c>
      <c r="K61" s="253">
        <v>0</v>
      </c>
      <c r="L61" s="253">
        <v>75846007.379999995</v>
      </c>
      <c r="M61" s="296">
        <v>1</v>
      </c>
    </row>
    <row r="62" spans="2:13">
      <c r="B62" t="s">
        <v>3842</v>
      </c>
      <c r="C62">
        <v>2022</v>
      </c>
      <c r="D62" s="253">
        <v>180000000</v>
      </c>
      <c r="E62" s="254">
        <v>0.21</v>
      </c>
      <c r="F62" s="253">
        <v>0</v>
      </c>
      <c r="G62" s="253">
        <v>0</v>
      </c>
      <c r="H62" s="253">
        <v>0</v>
      </c>
      <c r="I62" s="253">
        <v>0</v>
      </c>
      <c r="J62" s="253">
        <v>0</v>
      </c>
      <c r="K62" s="253">
        <v>0</v>
      </c>
      <c r="M62" s="296"/>
    </row>
    <row r="63" spans="2:13">
      <c r="B63" t="s">
        <v>3843</v>
      </c>
      <c r="C63">
        <v>2022</v>
      </c>
      <c r="D63" s="253">
        <v>122712200.81</v>
      </c>
      <c r="E63" s="254">
        <v>0.17649999999999999</v>
      </c>
      <c r="F63" s="253">
        <v>86665814.840000004</v>
      </c>
      <c r="G63" s="253">
        <v>0</v>
      </c>
      <c r="H63" s="253">
        <v>0</v>
      </c>
      <c r="I63" s="253">
        <v>0</v>
      </c>
      <c r="J63" s="253">
        <v>0</v>
      </c>
      <c r="K63" s="253">
        <v>0</v>
      </c>
      <c r="L63" s="253">
        <v>86665814.840000004</v>
      </c>
      <c r="M63" s="296">
        <v>0.70625263232127899</v>
      </c>
    </row>
    <row r="64" spans="2:13">
      <c r="B64" t="s">
        <v>3844</v>
      </c>
      <c r="C64">
        <v>2022</v>
      </c>
      <c r="D64" s="253">
        <v>25670911.75</v>
      </c>
      <c r="E64" s="254">
        <v>0.2903</v>
      </c>
      <c r="F64" s="253">
        <v>0</v>
      </c>
      <c r="G64" s="253">
        <v>0</v>
      </c>
      <c r="H64" s="253">
        <v>0</v>
      </c>
      <c r="I64" s="253">
        <v>0</v>
      </c>
      <c r="J64" s="253">
        <v>0</v>
      </c>
      <c r="K64" s="253">
        <v>0</v>
      </c>
      <c r="M64" s="296"/>
    </row>
    <row r="65" spans="2:13">
      <c r="B65" t="s">
        <v>3845</v>
      </c>
      <c r="C65">
        <v>2022</v>
      </c>
      <c r="D65" s="253">
        <v>125459708.95999999</v>
      </c>
      <c r="E65" s="254">
        <v>0.24399999999999999</v>
      </c>
      <c r="F65" s="253">
        <v>125459708.95999999</v>
      </c>
      <c r="G65" s="253">
        <v>0</v>
      </c>
      <c r="H65" s="253">
        <v>0</v>
      </c>
      <c r="I65" s="253">
        <v>0</v>
      </c>
      <c r="J65" s="253">
        <v>0</v>
      </c>
      <c r="K65" s="253">
        <v>0</v>
      </c>
      <c r="L65" s="253">
        <v>125459708.95999999</v>
      </c>
      <c r="M65" s="296">
        <v>1</v>
      </c>
    </row>
    <row r="66" spans="2:13">
      <c r="B66" t="s">
        <v>3846</v>
      </c>
      <c r="C66">
        <v>2022</v>
      </c>
      <c r="D66" s="253">
        <v>224603910.71000001</v>
      </c>
      <c r="E66" s="254">
        <v>0.24399999999999999</v>
      </c>
      <c r="F66" s="253">
        <v>0</v>
      </c>
      <c r="G66" s="253">
        <v>0</v>
      </c>
      <c r="H66" s="253">
        <v>224603910.71000001</v>
      </c>
      <c r="I66" s="253">
        <v>0</v>
      </c>
      <c r="J66" s="253">
        <v>0</v>
      </c>
      <c r="K66" s="253">
        <v>0</v>
      </c>
      <c r="L66" s="253">
        <v>145136469.01267499</v>
      </c>
      <c r="M66" s="296">
        <v>0.64618852162405205</v>
      </c>
    </row>
    <row r="67" spans="2:13">
      <c r="B67" t="s">
        <v>3847</v>
      </c>
      <c r="C67">
        <v>2022</v>
      </c>
      <c r="D67" s="253">
        <v>65011560.590000004</v>
      </c>
      <c r="E67" s="254">
        <v>0.24940000000000001</v>
      </c>
      <c r="F67" s="253">
        <v>65011560.590000004</v>
      </c>
      <c r="G67" s="253">
        <v>0</v>
      </c>
      <c r="H67" s="253">
        <v>0</v>
      </c>
      <c r="I67" s="253">
        <v>0</v>
      </c>
      <c r="J67" s="253">
        <v>0</v>
      </c>
      <c r="K67" s="253">
        <v>0</v>
      </c>
      <c r="L67" s="253">
        <v>65011560.590000004</v>
      </c>
      <c r="M67" s="296">
        <v>1</v>
      </c>
    </row>
    <row r="68" spans="2:13">
      <c r="B68" t="s">
        <v>3848</v>
      </c>
      <c r="C68">
        <v>2022</v>
      </c>
      <c r="D68" s="253">
        <v>698250000</v>
      </c>
      <c r="E68" s="254">
        <v>0.24</v>
      </c>
      <c r="F68" s="253">
        <v>0</v>
      </c>
      <c r="G68" s="253">
        <v>0</v>
      </c>
      <c r="H68" s="253">
        <v>0</v>
      </c>
      <c r="I68" s="253">
        <v>0</v>
      </c>
      <c r="J68" s="253">
        <v>0</v>
      </c>
      <c r="K68" s="253">
        <v>0</v>
      </c>
      <c r="M68" s="296"/>
    </row>
    <row r="69" spans="2:13">
      <c r="B69" t="s">
        <v>3849</v>
      </c>
      <c r="C69">
        <v>2022</v>
      </c>
      <c r="D69" s="253">
        <v>3324189.58</v>
      </c>
      <c r="E69" s="254">
        <v>0.24399999999999999</v>
      </c>
      <c r="F69" s="253">
        <v>0</v>
      </c>
      <c r="G69" s="253">
        <v>0</v>
      </c>
      <c r="H69" s="253">
        <v>0</v>
      </c>
      <c r="I69" s="253">
        <v>0</v>
      </c>
      <c r="J69" s="253">
        <v>0</v>
      </c>
      <c r="K69" s="253">
        <v>0</v>
      </c>
      <c r="M69" s="296"/>
    </row>
    <row r="70" spans="2:13">
      <c r="B70" t="s">
        <v>3850</v>
      </c>
      <c r="C70">
        <v>2022</v>
      </c>
      <c r="D70" s="253">
        <v>33040683.989999998</v>
      </c>
      <c r="E70" s="254">
        <v>0.21190000000000001</v>
      </c>
      <c r="F70" s="253">
        <v>33040683.989999998</v>
      </c>
      <c r="G70" s="253">
        <v>0</v>
      </c>
      <c r="H70" s="253">
        <v>0</v>
      </c>
      <c r="I70" s="253">
        <v>0</v>
      </c>
      <c r="J70" s="253">
        <v>0</v>
      </c>
      <c r="K70" s="253">
        <v>0</v>
      </c>
      <c r="L70" s="253">
        <v>33040683.989999998</v>
      </c>
      <c r="M70" s="296">
        <v>1</v>
      </c>
    </row>
    <row r="71" spans="2:13">
      <c r="B71" t="s">
        <v>3851</v>
      </c>
      <c r="C71">
        <v>2022</v>
      </c>
      <c r="D71" s="253">
        <v>200000000</v>
      </c>
      <c r="E71" s="254">
        <v>0.21</v>
      </c>
      <c r="F71" s="253">
        <v>0</v>
      </c>
      <c r="G71" s="253">
        <v>0</v>
      </c>
      <c r="H71" s="253">
        <v>0</v>
      </c>
      <c r="I71" s="253">
        <v>0</v>
      </c>
      <c r="J71" s="253">
        <v>0</v>
      </c>
      <c r="K71" s="253">
        <v>0</v>
      </c>
      <c r="M71" s="296"/>
    </row>
    <row r="72" spans="2:13">
      <c r="B72" t="s">
        <v>3852</v>
      </c>
      <c r="C72">
        <v>2022</v>
      </c>
      <c r="D72" s="253">
        <v>27122483.25</v>
      </c>
      <c r="E72" s="254">
        <v>0.26190000000000002</v>
      </c>
      <c r="F72" s="253">
        <v>0</v>
      </c>
      <c r="G72" s="253">
        <v>0</v>
      </c>
      <c r="H72" s="253">
        <v>0</v>
      </c>
      <c r="I72" s="253">
        <v>0</v>
      </c>
      <c r="J72" s="253">
        <v>0</v>
      </c>
      <c r="K72" s="253">
        <v>0</v>
      </c>
      <c r="M72" s="296"/>
    </row>
    <row r="73" spans="2:13">
      <c r="B73" t="s">
        <v>3853</v>
      </c>
      <c r="C73">
        <v>2023</v>
      </c>
      <c r="D73" s="253">
        <v>126633996.65000001</v>
      </c>
      <c r="E73" s="254">
        <v>0.18010000000000001</v>
      </c>
      <c r="F73" s="253">
        <v>0</v>
      </c>
      <c r="G73" s="253">
        <v>0</v>
      </c>
      <c r="H73" s="253">
        <v>0</v>
      </c>
      <c r="I73" s="253">
        <v>0</v>
      </c>
      <c r="J73" s="253">
        <v>0</v>
      </c>
      <c r="K73" s="253">
        <v>0</v>
      </c>
      <c r="M73" s="296"/>
    </row>
    <row r="74" spans="2:13">
      <c r="B74" t="s">
        <v>3854</v>
      </c>
      <c r="C74">
        <v>2023</v>
      </c>
      <c r="D74" s="253">
        <v>417213.08</v>
      </c>
      <c r="E74" s="254">
        <v>0.74550000000000005</v>
      </c>
      <c r="F74" s="253">
        <v>0</v>
      </c>
      <c r="G74" s="253">
        <v>0</v>
      </c>
      <c r="H74" s="253">
        <v>0</v>
      </c>
      <c r="I74" s="253">
        <v>0</v>
      </c>
      <c r="J74" s="253">
        <v>0</v>
      </c>
      <c r="K74" s="253">
        <v>0</v>
      </c>
      <c r="M74" s="296"/>
    </row>
    <row r="75" spans="2:13">
      <c r="B75" t="s">
        <v>3855</v>
      </c>
      <c r="C75">
        <v>2023</v>
      </c>
      <c r="D75" s="253">
        <v>483971.6</v>
      </c>
      <c r="E75" s="254">
        <v>0.74550000000000005</v>
      </c>
      <c r="F75" s="253">
        <v>0</v>
      </c>
      <c r="G75" s="253">
        <v>0</v>
      </c>
      <c r="H75" s="253">
        <v>0</v>
      </c>
      <c r="I75" s="253">
        <v>0</v>
      </c>
      <c r="J75" s="253">
        <v>0</v>
      </c>
      <c r="K75" s="253">
        <v>0</v>
      </c>
      <c r="M75" s="296"/>
    </row>
    <row r="76" spans="2:13">
      <c r="B76" t="s">
        <v>3856</v>
      </c>
      <c r="C76">
        <v>2023</v>
      </c>
      <c r="D76" s="253">
        <v>39447923.020000003</v>
      </c>
      <c r="E76" s="254">
        <v>0.2281</v>
      </c>
      <c r="F76" s="253">
        <v>0</v>
      </c>
      <c r="G76" s="253">
        <v>0</v>
      </c>
      <c r="H76" s="253">
        <v>0</v>
      </c>
      <c r="I76" s="253">
        <v>0</v>
      </c>
      <c r="J76" s="253">
        <v>0</v>
      </c>
      <c r="K76" s="253">
        <v>0</v>
      </c>
      <c r="M76" s="296"/>
    </row>
    <row r="77" spans="2:13">
      <c r="B77" t="s">
        <v>3857</v>
      </c>
      <c r="C77">
        <v>2023</v>
      </c>
      <c r="D77" s="253">
        <v>107160.13</v>
      </c>
      <c r="E77" s="254">
        <v>0.74550000000000005</v>
      </c>
      <c r="F77" s="253">
        <v>0</v>
      </c>
      <c r="G77" s="253">
        <v>0</v>
      </c>
      <c r="H77" s="253">
        <v>0</v>
      </c>
      <c r="I77" s="253">
        <v>0</v>
      </c>
      <c r="J77" s="253">
        <v>0</v>
      </c>
      <c r="K77" s="253">
        <v>0</v>
      </c>
      <c r="M77" s="296"/>
    </row>
    <row r="78" spans="2:13">
      <c r="B78" t="s">
        <v>3858</v>
      </c>
      <c r="C78">
        <v>2023</v>
      </c>
      <c r="D78" s="253">
        <v>3232961.49</v>
      </c>
      <c r="E78" s="254">
        <v>0.78180000000000005</v>
      </c>
      <c r="F78" s="253">
        <v>0</v>
      </c>
      <c r="G78" s="253">
        <v>0</v>
      </c>
      <c r="H78" s="253">
        <v>0</v>
      </c>
      <c r="I78" s="253">
        <v>0</v>
      </c>
      <c r="J78" s="253">
        <v>0</v>
      </c>
      <c r="K78" s="253">
        <v>0</v>
      </c>
      <c r="M78" s="296"/>
    </row>
    <row r="79" spans="2:13">
      <c r="B79" t="s">
        <v>3859</v>
      </c>
      <c r="C79">
        <v>2023</v>
      </c>
      <c r="D79" s="253">
        <v>366456.21</v>
      </c>
      <c r="E79" s="254">
        <v>0.79610000000000003</v>
      </c>
      <c r="F79" s="253">
        <v>0</v>
      </c>
      <c r="G79" s="253">
        <v>0</v>
      </c>
      <c r="H79" s="253">
        <v>0</v>
      </c>
      <c r="I79" s="253">
        <v>0</v>
      </c>
      <c r="J79" s="253">
        <v>0</v>
      </c>
      <c r="K79" s="253">
        <v>0</v>
      </c>
      <c r="M79" s="296"/>
    </row>
    <row r="80" spans="2:13">
      <c r="B80" t="s">
        <v>3860</v>
      </c>
      <c r="C80">
        <v>2023</v>
      </c>
      <c r="D80" s="253">
        <v>371808.34</v>
      </c>
      <c r="E80" s="254">
        <v>0.78180000000000005</v>
      </c>
      <c r="F80" s="253">
        <v>0</v>
      </c>
      <c r="G80" s="253">
        <v>0</v>
      </c>
      <c r="H80" s="253">
        <v>0</v>
      </c>
      <c r="I80" s="253">
        <v>0</v>
      </c>
      <c r="J80" s="253">
        <v>0</v>
      </c>
      <c r="K80" s="253">
        <v>0</v>
      </c>
      <c r="M80" s="296"/>
    </row>
    <row r="81" spans="2:13">
      <c r="B81" t="s">
        <v>3861</v>
      </c>
      <c r="C81">
        <v>2023</v>
      </c>
      <c r="D81" s="253">
        <v>70742776.319999993</v>
      </c>
      <c r="E81" s="254">
        <v>0.27529999999999999</v>
      </c>
      <c r="F81" s="253">
        <v>0</v>
      </c>
      <c r="G81" s="253">
        <v>0</v>
      </c>
      <c r="H81" s="253">
        <v>0</v>
      </c>
      <c r="I81" s="253">
        <v>0</v>
      </c>
      <c r="J81" s="253">
        <v>0</v>
      </c>
      <c r="K81" s="253">
        <v>0</v>
      </c>
      <c r="M81" s="296"/>
    </row>
    <row r="82" spans="2:13">
      <c r="B82" t="s">
        <v>3862</v>
      </c>
      <c r="C82">
        <v>2023</v>
      </c>
      <c r="D82" s="253">
        <v>3025945.34</v>
      </c>
      <c r="E82" s="254">
        <v>0.1968</v>
      </c>
      <c r="F82" s="253">
        <v>0</v>
      </c>
      <c r="G82" s="253">
        <v>0</v>
      </c>
      <c r="H82" s="253">
        <v>0</v>
      </c>
      <c r="I82" s="253">
        <v>0</v>
      </c>
      <c r="J82" s="253">
        <v>0</v>
      </c>
      <c r="K82" s="253">
        <v>0</v>
      </c>
      <c r="M82" s="296"/>
    </row>
    <row r="83" spans="2:13">
      <c r="B83" t="s">
        <v>3863</v>
      </c>
      <c r="C83">
        <v>2023</v>
      </c>
      <c r="D83" s="253">
        <v>763711.25</v>
      </c>
      <c r="E83" s="254">
        <v>0.74550000000000005</v>
      </c>
      <c r="F83" s="253">
        <v>0</v>
      </c>
      <c r="G83" s="253">
        <v>0</v>
      </c>
      <c r="H83" s="253">
        <v>0</v>
      </c>
      <c r="I83" s="253">
        <v>0</v>
      </c>
      <c r="J83" s="253">
        <v>0</v>
      </c>
      <c r="K83" s="253">
        <v>0</v>
      </c>
      <c r="M83" s="296"/>
    </row>
    <row r="84" spans="2:13">
      <c r="B84" t="s">
        <v>3864</v>
      </c>
      <c r="C84">
        <v>2023</v>
      </c>
      <c r="D84" s="253">
        <v>6358677.9100000001</v>
      </c>
      <c r="E84" s="254">
        <v>0.79379999999999995</v>
      </c>
      <c r="F84" s="253">
        <v>0</v>
      </c>
      <c r="G84" s="253">
        <v>0</v>
      </c>
      <c r="H84" s="253">
        <v>0</v>
      </c>
      <c r="I84" s="253">
        <v>0</v>
      </c>
      <c r="J84" s="253">
        <v>0</v>
      </c>
      <c r="K84" s="253">
        <v>0</v>
      </c>
      <c r="M84" s="296"/>
    </row>
    <row r="85" spans="2:13">
      <c r="B85" t="s">
        <v>3865</v>
      </c>
      <c r="C85">
        <v>2023</v>
      </c>
      <c r="D85" s="253">
        <v>22580464.809999999</v>
      </c>
      <c r="E85" s="254">
        <v>0.2145</v>
      </c>
      <c r="F85" s="253">
        <v>0</v>
      </c>
      <c r="G85" s="253">
        <v>0</v>
      </c>
      <c r="H85" s="253">
        <v>0</v>
      </c>
      <c r="I85" s="253">
        <v>0</v>
      </c>
      <c r="J85" s="253">
        <v>0</v>
      </c>
      <c r="K85" s="253">
        <v>0</v>
      </c>
      <c r="M85" s="296"/>
    </row>
    <row r="86" spans="2:13">
      <c r="B86" t="s">
        <v>3866</v>
      </c>
      <c r="C86">
        <v>2023</v>
      </c>
      <c r="D86" s="253">
        <v>9627504.1699999999</v>
      </c>
      <c r="E86" s="254">
        <v>0.25190000000000001</v>
      </c>
      <c r="F86" s="253">
        <v>0</v>
      </c>
      <c r="G86" s="253">
        <v>0</v>
      </c>
      <c r="H86" s="253">
        <v>0</v>
      </c>
      <c r="I86" s="253">
        <v>0</v>
      </c>
      <c r="J86" s="253">
        <v>0</v>
      </c>
      <c r="K86" s="253">
        <v>0</v>
      </c>
      <c r="M86" s="296"/>
    </row>
    <row r="87" spans="2:13">
      <c r="B87" t="s">
        <v>3867</v>
      </c>
      <c r="C87">
        <v>2023</v>
      </c>
      <c r="D87" s="253">
        <v>62489768.32</v>
      </c>
      <c r="E87" s="254">
        <v>0.24399999999999999</v>
      </c>
      <c r="F87" s="253">
        <v>0</v>
      </c>
      <c r="G87" s="253">
        <v>0</v>
      </c>
      <c r="H87" s="253">
        <v>0</v>
      </c>
      <c r="I87" s="253">
        <v>0</v>
      </c>
      <c r="J87" s="253">
        <v>0</v>
      </c>
      <c r="K87" s="253">
        <v>0</v>
      </c>
      <c r="M87" s="296"/>
    </row>
    <row r="88" spans="2:13">
      <c r="B88" t="s">
        <v>3868</v>
      </c>
      <c r="C88">
        <v>2023</v>
      </c>
      <c r="D88" s="253">
        <v>370077.78</v>
      </c>
      <c r="E88" s="254">
        <v>0.78180000000000005</v>
      </c>
      <c r="F88" s="253">
        <v>0</v>
      </c>
      <c r="G88" s="253">
        <v>0</v>
      </c>
      <c r="H88" s="253">
        <v>0</v>
      </c>
      <c r="I88" s="253">
        <v>0</v>
      </c>
      <c r="J88" s="253">
        <v>0</v>
      </c>
      <c r="K88" s="253">
        <v>0</v>
      </c>
      <c r="M88" s="296"/>
    </row>
    <row r="89" spans="2:13">
      <c r="B89" t="s">
        <v>3869</v>
      </c>
      <c r="C89">
        <v>2023</v>
      </c>
      <c r="D89" s="253">
        <v>74114412.519999996</v>
      </c>
      <c r="E89" s="254">
        <v>0.21190000000000001</v>
      </c>
      <c r="F89" s="253">
        <v>0</v>
      </c>
      <c r="G89" s="253">
        <v>0</v>
      </c>
      <c r="H89" s="253">
        <v>0</v>
      </c>
      <c r="I89" s="253">
        <v>0</v>
      </c>
      <c r="J89" s="253">
        <v>0</v>
      </c>
      <c r="K89" s="253">
        <v>0</v>
      </c>
      <c r="M89" s="296"/>
    </row>
    <row r="90" spans="2:13">
      <c r="B90" t="s">
        <v>3870</v>
      </c>
      <c r="C90">
        <v>2023</v>
      </c>
      <c r="D90" s="253">
        <v>44890597.789999999</v>
      </c>
      <c r="E90" s="254">
        <v>0.2281</v>
      </c>
      <c r="F90" s="253">
        <v>0</v>
      </c>
      <c r="G90" s="253">
        <v>0</v>
      </c>
      <c r="H90" s="253">
        <v>0</v>
      </c>
      <c r="I90" s="253">
        <v>0</v>
      </c>
      <c r="J90" s="253">
        <v>0</v>
      </c>
      <c r="K90" s="253">
        <v>0</v>
      </c>
      <c r="M90" s="296"/>
    </row>
    <row r="91" spans="2:13">
      <c r="B91" t="s">
        <v>3871</v>
      </c>
      <c r="C91">
        <v>2023</v>
      </c>
      <c r="D91" s="253">
        <v>2903112.47</v>
      </c>
      <c r="E91" s="254">
        <v>0.2903</v>
      </c>
      <c r="F91" s="253">
        <v>0</v>
      </c>
      <c r="G91" s="253">
        <v>0</v>
      </c>
      <c r="H91" s="253">
        <v>0</v>
      </c>
      <c r="I91" s="253">
        <v>0</v>
      </c>
      <c r="J91" s="253">
        <v>0</v>
      </c>
      <c r="K91" s="253">
        <v>0</v>
      </c>
      <c r="M91" s="296"/>
    </row>
    <row r="92" spans="2:13">
      <c r="B92" t="s">
        <v>3872</v>
      </c>
      <c r="C92">
        <v>2023</v>
      </c>
      <c r="D92" s="253">
        <v>5197587.68</v>
      </c>
      <c r="E92" s="254">
        <v>0.51439999999999997</v>
      </c>
      <c r="F92" s="253">
        <v>0</v>
      </c>
      <c r="G92" s="253">
        <v>0</v>
      </c>
      <c r="H92" s="253">
        <v>0</v>
      </c>
      <c r="I92" s="253">
        <v>0</v>
      </c>
      <c r="J92" s="253">
        <v>0</v>
      </c>
      <c r="K92" s="253">
        <v>0</v>
      </c>
      <c r="M92" s="296"/>
    </row>
    <row r="93" spans="2:13">
      <c r="B93" t="s">
        <v>3873</v>
      </c>
      <c r="C93">
        <v>2023</v>
      </c>
      <c r="D93" s="253">
        <v>3318640.03</v>
      </c>
      <c r="E93" s="254">
        <v>0.79379999999999995</v>
      </c>
      <c r="F93" s="253">
        <v>0</v>
      </c>
      <c r="G93" s="253">
        <v>0</v>
      </c>
      <c r="H93" s="253">
        <v>0</v>
      </c>
      <c r="I93" s="253">
        <v>0</v>
      </c>
      <c r="J93" s="253">
        <v>0</v>
      </c>
      <c r="K93" s="253">
        <v>0</v>
      </c>
      <c r="M93" s="296"/>
    </row>
    <row r="94" spans="2:13">
      <c r="B94" t="s">
        <v>3874</v>
      </c>
      <c r="C94">
        <v>2023</v>
      </c>
      <c r="D94" s="253">
        <v>1344366.42</v>
      </c>
      <c r="E94" s="254">
        <v>0.79379999999999995</v>
      </c>
      <c r="F94" s="253">
        <v>0</v>
      </c>
      <c r="G94" s="253">
        <v>0</v>
      </c>
      <c r="H94" s="253">
        <v>0</v>
      </c>
      <c r="I94" s="253">
        <v>0</v>
      </c>
      <c r="J94" s="253">
        <v>0</v>
      </c>
      <c r="K94" s="253">
        <v>0</v>
      </c>
      <c r="M94" s="296"/>
    </row>
    <row r="95" spans="2:13">
      <c r="B95" t="s">
        <v>3875</v>
      </c>
      <c r="C95">
        <v>2023</v>
      </c>
      <c r="D95" s="253">
        <v>1032822.18</v>
      </c>
      <c r="E95" s="254">
        <v>0.74550000000000005</v>
      </c>
      <c r="F95" s="253">
        <v>0</v>
      </c>
      <c r="G95" s="253">
        <v>0</v>
      </c>
      <c r="H95" s="253">
        <v>0</v>
      </c>
      <c r="I95" s="253">
        <v>0</v>
      </c>
      <c r="J95" s="253">
        <v>0</v>
      </c>
      <c r="K95" s="253">
        <v>0</v>
      </c>
      <c r="M95" s="296"/>
    </row>
    <row r="96" spans="2:13">
      <c r="B96" t="s">
        <v>3876</v>
      </c>
      <c r="C96">
        <v>2023</v>
      </c>
      <c r="D96" s="253">
        <v>6000000</v>
      </c>
      <c r="E96" s="254">
        <v>0.47089999999999999</v>
      </c>
      <c r="F96" s="253">
        <v>0</v>
      </c>
      <c r="G96" s="253">
        <v>0</v>
      </c>
      <c r="H96" s="253">
        <v>0</v>
      </c>
      <c r="I96" s="253">
        <v>0</v>
      </c>
      <c r="J96" s="253">
        <v>0</v>
      </c>
      <c r="K96" s="253">
        <v>0</v>
      </c>
      <c r="M96" s="296"/>
    </row>
    <row r="97" spans="2:13">
      <c r="B97" t="s">
        <v>3877</v>
      </c>
      <c r="C97">
        <v>2023</v>
      </c>
      <c r="D97" s="253">
        <v>2585304.3199999998</v>
      </c>
      <c r="E97" s="254">
        <v>0.16420000000000001</v>
      </c>
      <c r="F97" s="253">
        <v>0</v>
      </c>
      <c r="G97" s="253">
        <v>2585304.3199999998</v>
      </c>
      <c r="H97" s="253">
        <v>0</v>
      </c>
      <c r="I97" s="253">
        <v>0</v>
      </c>
      <c r="J97" s="253">
        <v>0</v>
      </c>
      <c r="K97" s="253">
        <v>0</v>
      </c>
      <c r="L97" s="253">
        <v>2220670.26284143</v>
      </c>
      <c r="M97" s="296">
        <v>0.85895894176258303</v>
      </c>
    </row>
    <row r="98" spans="2:13">
      <c r="B98" t="s">
        <v>3878</v>
      </c>
      <c r="C98">
        <v>2023</v>
      </c>
      <c r="D98" s="253">
        <v>2805859.62</v>
      </c>
      <c r="E98" s="254">
        <v>0.79379999999999995</v>
      </c>
      <c r="F98" s="253">
        <v>0</v>
      </c>
      <c r="G98" s="253">
        <v>0</v>
      </c>
      <c r="H98" s="253">
        <v>0</v>
      </c>
      <c r="I98" s="253">
        <v>0</v>
      </c>
      <c r="J98" s="253">
        <v>0</v>
      </c>
      <c r="K98" s="253">
        <v>0</v>
      </c>
      <c r="M98" s="296"/>
    </row>
    <row r="99" spans="2:13">
      <c r="B99" t="s">
        <v>3879</v>
      </c>
      <c r="C99">
        <v>2023</v>
      </c>
      <c r="D99" s="253">
        <v>3438873.36</v>
      </c>
      <c r="E99" s="254">
        <v>0.25190000000000001</v>
      </c>
      <c r="F99" s="253">
        <v>0</v>
      </c>
      <c r="G99" s="253">
        <v>0</v>
      </c>
      <c r="H99" s="253">
        <v>0</v>
      </c>
      <c r="I99" s="253">
        <v>0</v>
      </c>
      <c r="J99" s="253">
        <v>0</v>
      </c>
      <c r="K99" s="253">
        <v>0</v>
      </c>
      <c r="M99" s="296"/>
    </row>
    <row r="100" spans="2:13">
      <c r="B100" t="s">
        <v>3880</v>
      </c>
      <c r="C100">
        <v>2023</v>
      </c>
      <c r="D100" s="253">
        <v>537688.04</v>
      </c>
      <c r="E100" s="254">
        <v>0.74550000000000005</v>
      </c>
      <c r="F100" s="253">
        <v>0</v>
      </c>
      <c r="G100" s="253">
        <v>0</v>
      </c>
      <c r="H100" s="253">
        <v>0</v>
      </c>
      <c r="I100" s="253">
        <v>0</v>
      </c>
      <c r="J100" s="253">
        <v>0</v>
      </c>
      <c r="K100" s="253">
        <v>0</v>
      </c>
      <c r="M100" s="296"/>
    </row>
    <row r="101" spans="2:13">
      <c r="B101" t="s">
        <v>3881</v>
      </c>
      <c r="C101">
        <v>2023</v>
      </c>
      <c r="D101" s="253">
        <v>16480.09</v>
      </c>
      <c r="E101" s="254">
        <v>0.79379999999999995</v>
      </c>
      <c r="F101" s="253">
        <v>0</v>
      </c>
      <c r="G101" s="253">
        <v>0</v>
      </c>
      <c r="H101" s="253">
        <v>0</v>
      </c>
      <c r="I101" s="253">
        <v>0</v>
      </c>
      <c r="J101" s="253">
        <v>0</v>
      </c>
      <c r="K101" s="253">
        <v>0</v>
      </c>
      <c r="M101" s="296"/>
    </row>
    <row r="102" spans="2:13">
      <c r="B102" t="s">
        <v>3882</v>
      </c>
      <c r="C102">
        <v>2023</v>
      </c>
      <c r="D102" s="253">
        <v>878618.96</v>
      </c>
      <c r="E102" s="254">
        <v>0.41699999999999998</v>
      </c>
      <c r="F102" s="253">
        <v>0</v>
      </c>
      <c r="G102" s="253">
        <v>0</v>
      </c>
      <c r="H102" s="253">
        <v>0</v>
      </c>
      <c r="I102" s="253">
        <v>0</v>
      </c>
      <c r="J102" s="253">
        <v>0</v>
      </c>
      <c r="K102" s="253">
        <v>0</v>
      </c>
      <c r="M102" s="296"/>
    </row>
    <row r="103" spans="2:13">
      <c r="B103" t="s">
        <v>3883</v>
      </c>
      <c r="C103">
        <v>2023</v>
      </c>
      <c r="D103" s="253">
        <v>83622827.469999999</v>
      </c>
      <c r="E103" s="254">
        <v>0.26750000000000002</v>
      </c>
      <c r="F103" s="253">
        <v>0</v>
      </c>
      <c r="G103" s="253">
        <v>0</v>
      </c>
      <c r="H103" s="253">
        <v>0</v>
      </c>
      <c r="I103" s="253">
        <v>0</v>
      </c>
      <c r="J103" s="253">
        <v>0</v>
      </c>
      <c r="K103" s="253">
        <v>0</v>
      </c>
      <c r="M103" s="296"/>
    </row>
    <row r="104" spans="2:13">
      <c r="B104" t="s">
        <v>3884</v>
      </c>
      <c r="C104">
        <v>2023</v>
      </c>
      <c r="D104" s="253">
        <v>46284708.409999996</v>
      </c>
      <c r="E104" s="254">
        <v>0.19869999999999999</v>
      </c>
      <c r="F104" s="253">
        <v>0</v>
      </c>
      <c r="G104" s="253">
        <v>0</v>
      </c>
      <c r="H104" s="253">
        <v>0</v>
      </c>
      <c r="I104" s="253">
        <v>0</v>
      </c>
      <c r="J104" s="253">
        <v>0</v>
      </c>
      <c r="K104" s="253">
        <v>0</v>
      </c>
      <c r="M104" s="296"/>
    </row>
    <row r="105" spans="2:13">
      <c r="B105" t="s">
        <v>3885</v>
      </c>
      <c r="C105">
        <v>2023</v>
      </c>
      <c r="D105" s="253">
        <v>80927.23</v>
      </c>
      <c r="E105" s="254">
        <v>0.74550000000000005</v>
      </c>
      <c r="F105" s="253">
        <v>0</v>
      </c>
      <c r="G105" s="253">
        <v>0</v>
      </c>
      <c r="H105" s="253">
        <v>0</v>
      </c>
      <c r="I105" s="253">
        <v>0</v>
      </c>
      <c r="J105" s="253">
        <v>0</v>
      </c>
      <c r="K105" s="253">
        <v>0</v>
      </c>
      <c r="M105" s="296"/>
    </row>
    <row r="106" spans="2:13">
      <c r="B106" t="s">
        <v>3886</v>
      </c>
      <c r="C106">
        <v>2023</v>
      </c>
      <c r="D106" s="253">
        <v>5983516.4299999997</v>
      </c>
      <c r="E106" s="254">
        <v>0.22409999999999999</v>
      </c>
      <c r="F106" s="253">
        <v>0</v>
      </c>
      <c r="G106" s="253">
        <v>0</v>
      </c>
      <c r="H106" s="253">
        <v>5983516.4299999997</v>
      </c>
      <c r="I106" s="253">
        <v>0</v>
      </c>
      <c r="J106" s="253">
        <v>0</v>
      </c>
      <c r="K106" s="253">
        <v>0</v>
      </c>
      <c r="L106" s="253">
        <v>3993214.98344647</v>
      </c>
      <c r="M106" s="296">
        <v>0.66736926858350298</v>
      </c>
    </row>
    <row r="107" spans="2:13">
      <c r="B107" t="s">
        <v>3887</v>
      </c>
      <c r="C107">
        <v>2023</v>
      </c>
      <c r="D107" s="253">
        <v>37000661.030000001</v>
      </c>
      <c r="E107" s="254">
        <v>0.21190000000000001</v>
      </c>
      <c r="F107" s="253">
        <v>0</v>
      </c>
      <c r="G107" s="253">
        <v>0</v>
      </c>
      <c r="H107" s="253">
        <v>0</v>
      </c>
      <c r="I107" s="253">
        <v>0</v>
      </c>
      <c r="J107" s="253">
        <v>0</v>
      </c>
      <c r="K107" s="253">
        <v>0</v>
      </c>
      <c r="M107" s="296"/>
    </row>
    <row r="108" spans="2:13">
      <c r="B108" t="s">
        <v>3888</v>
      </c>
      <c r="C108">
        <v>2023</v>
      </c>
      <c r="D108" s="253">
        <v>4137469.08</v>
      </c>
      <c r="E108" s="254">
        <v>0.79379999999999995</v>
      </c>
      <c r="F108" s="253">
        <v>0</v>
      </c>
      <c r="G108" s="253">
        <v>0</v>
      </c>
      <c r="H108" s="253">
        <v>0</v>
      </c>
      <c r="I108" s="253">
        <v>0</v>
      </c>
      <c r="J108" s="253">
        <v>0</v>
      </c>
      <c r="K108" s="253">
        <v>0</v>
      </c>
      <c r="M108" s="296"/>
    </row>
    <row r="109" spans="2:13">
      <c r="B109" t="s">
        <v>3889</v>
      </c>
      <c r="C109">
        <v>2023</v>
      </c>
      <c r="D109" s="253">
        <v>1812615.38</v>
      </c>
      <c r="E109" s="254">
        <v>0.74550000000000005</v>
      </c>
      <c r="F109" s="253">
        <v>0</v>
      </c>
      <c r="G109" s="253">
        <v>0</v>
      </c>
      <c r="H109" s="253">
        <v>0</v>
      </c>
      <c r="I109" s="253">
        <v>0</v>
      </c>
      <c r="J109" s="253">
        <v>0</v>
      </c>
      <c r="K109" s="253">
        <v>0</v>
      </c>
      <c r="M109" s="296"/>
    </row>
    <row r="110" spans="2:13">
      <c r="B110" t="s">
        <v>3890</v>
      </c>
      <c r="C110">
        <v>2023</v>
      </c>
      <c r="D110" s="253">
        <v>308807.96000000002</v>
      </c>
      <c r="E110" s="254">
        <v>0.74550000000000005</v>
      </c>
      <c r="F110" s="253">
        <v>0</v>
      </c>
      <c r="G110" s="253">
        <v>0</v>
      </c>
      <c r="H110" s="253">
        <v>0</v>
      </c>
      <c r="I110" s="253">
        <v>0</v>
      </c>
      <c r="J110" s="253">
        <v>0</v>
      </c>
      <c r="K110" s="253">
        <v>0</v>
      </c>
      <c r="M110" s="296"/>
    </row>
    <row r="111" spans="2:13">
      <c r="B111" t="s">
        <v>3891</v>
      </c>
      <c r="C111">
        <v>2023</v>
      </c>
      <c r="D111" s="253">
        <v>63170190.549999997</v>
      </c>
      <c r="E111" s="254">
        <v>0.26750000000000002</v>
      </c>
      <c r="F111" s="253">
        <v>0</v>
      </c>
      <c r="G111" s="253">
        <v>0</v>
      </c>
      <c r="H111" s="253">
        <v>0</v>
      </c>
      <c r="I111" s="253">
        <v>0</v>
      </c>
      <c r="J111" s="253">
        <v>0</v>
      </c>
      <c r="K111" s="253">
        <v>0</v>
      </c>
      <c r="M111" s="296"/>
    </row>
    <row r="112" spans="2:13">
      <c r="B112" t="s">
        <v>3892</v>
      </c>
      <c r="C112">
        <v>2023</v>
      </c>
      <c r="D112" s="253">
        <v>414280.88</v>
      </c>
      <c r="E112" s="254">
        <v>0.74550000000000005</v>
      </c>
      <c r="F112" s="253">
        <v>0</v>
      </c>
      <c r="G112" s="253">
        <v>0</v>
      </c>
      <c r="H112" s="253">
        <v>0</v>
      </c>
      <c r="I112" s="253">
        <v>0</v>
      </c>
      <c r="J112" s="253">
        <v>0</v>
      </c>
      <c r="K112" s="253">
        <v>0</v>
      </c>
      <c r="M112" s="296"/>
    </row>
    <row r="113" spans="2:13">
      <c r="B113" t="s">
        <v>3893</v>
      </c>
      <c r="C113">
        <v>2023</v>
      </c>
      <c r="D113" s="253">
        <v>2324621.4300000002</v>
      </c>
      <c r="E113" s="254">
        <v>0.79420000000000002</v>
      </c>
      <c r="F113" s="253">
        <v>0</v>
      </c>
      <c r="G113" s="253">
        <v>0</v>
      </c>
      <c r="H113" s="253">
        <v>0</v>
      </c>
      <c r="I113" s="253">
        <v>0</v>
      </c>
      <c r="J113" s="253">
        <v>0</v>
      </c>
      <c r="K113" s="253">
        <v>0</v>
      </c>
      <c r="M113" s="296"/>
    </row>
    <row r="114" spans="2:13">
      <c r="B114" t="s">
        <v>3894</v>
      </c>
      <c r="C114">
        <v>2023</v>
      </c>
      <c r="D114" s="253">
        <v>261485.62</v>
      </c>
      <c r="E114" s="254">
        <v>0.74550000000000005</v>
      </c>
      <c r="F114" s="253">
        <v>0</v>
      </c>
      <c r="G114" s="253">
        <v>0</v>
      </c>
      <c r="H114" s="253">
        <v>0</v>
      </c>
      <c r="I114" s="253">
        <v>0</v>
      </c>
      <c r="J114" s="253">
        <v>0</v>
      </c>
      <c r="K114" s="253">
        <v>0</v>
      </c>
      <c r="M114" s="296"/>
    </row>
    <row r="115" spans="2:13">
      <c r="B115" t="s">
        <v>3895</v>
      </c>
      <c r="C115">
        <v>2023</v>
      </c>
      <c r="D115" s="253">
        <v>39730437.960000001</v>
      </c>
      <c r="E115" s="254">
        <v>0.25190000000000001</v>
      </c>
      <c r="F115" s="253">
        <v>0</v>
      </c>
      <c r="G115" s="253">
        <v>0</v>
      </c>
      <c r="H115" s="253">
        <v>0</v>
      </c>
      <c r="I115" s="253">
        <v>0</v>
      </c>
      <c r="J115" s="253">
        <v>0</v>
      </c>
      <c r="K115" s="253">
        <v>0</v>
      </c>
      <c r="M115" s="296"/>
    </row>
    <row r="116" spans="2:13">
      <c r="B116" t="s">
        <v>3896</v>
      </c>
      <c r="C116">
        <v>2023</v>
      </c>
      <c r="D116" s="253">
        <v>566250.6</v>
      </c>
      <c r="E116" s="254">
        <v>0.74550000000000005</v>
      </c>
      <c r="F116" s="253">
        <v>0</v>
      </c>
      <c r="G116" s="253">
        <v>0</v>
      </c>
      <c r="H116" s="253">
        <v>0</v>
      </c>
      <c r="I116" s="253">
        <v>0</v>
      </c>
      <c r="J116" s="253">
        <v>0</v>
      </c>
      <c r="K116" s="253">
        <v>0</v>
      </c>
      <c r="M116" s="296"/>
    </row>
    <row r="117" spans="2:13">
      <c r="B117" t="s">
        <v>3897</v>
      </c>
      <c r="C117">
        <v>2023</v>
      </c>
      <c r="D117" s="253">
        <v>105914677.23999999</v>
      </c>
      <c r="E117" s="254">
        <v>0.17910000000000001</v>
      </c>
      <c r="F117" s="253">
        <v>0</v>
      </c>
      <c r="G117" s="253">
        <v>0</v>
      </c>
      <c r="H117" s="253">
        <v>0</v>
      </c>
      <c r="I117" s="253">
        <v>0</v>
      </c>
      <c r="J117" s="253">
        <v>0</v>
      </c>
      <c r="K117" s="253">
        <v>0</v>
      </c>
      <c r="M117" s="296"/>
    </row>
    <row r="118" spans="2:13">
      <c r="B118" t="s">
        <v>3898</v>
      </c>
      <c r="C118">
        <v>2023</v>
      </c>
      <c r="D118" s="253">
        <v>3490516.5</v>
      </c>
      <c r="E118" s="254">
        <v>0.24399999999999999</v>
      </c>
      <c r="F118" s="253">
        <v>0</v>
      </c>
      <c r="G118" s="253">
        <v>0</v>
      </c>
      <c r="H118" s="253">
        <v>3490516.5</v>
      </c>
      <c r="I118" s="253">
        <v>0</v>
      </c>
      <c r="J118" s="253">
        <v>0</v>
      </c>
      <c r="K118" s="253">
        <v>0</v>
      </c>
      <c r="L118" s="253">
        <v>2255531.6968393601</v>
      </c>
      <c r="M118" s="296">
        <v>0.64618852162405205</v>
      </c>
    </row>
    <row r="119" spans="2:13">
      <c r="B119" t="s">
        <v>3899</v>
      </c>
      <c r="C119">
        <v>2023</v>
      </c>
      <c r="D119" s="253">
        <v>128834.98</v>
      </c>
      <c r="E119" s="254">
        <v>0.74550000000000005</v>
      </c>
      <c r="F119" s="253">
        <v>0</v>
      </c>
      <c r="G119" s="253">
        <v>0</v>
      </c>
      <c r="H119" s="253">
        <v>0</v>
      </c>
      <c r="I119" s="253">
        <v>0</v>
      </c>
      <c r="J119" s="253">
        <v>0</v>
      </c>
      <c r="K119" s="253">
        <v>0</v>
      </c>
      <c r="M119" s="296"/>
    </row>
    <row r="120" spans="2:13">
      <c r="B120" t="s">
        <v>3900</v>
      </c>
      <c r="C120">
        <v>2023</v>
      </c>
      <c r="D120" s="253">
        <v>2457412.6800000002</v>
      </c>
      <c r="E120" s="254">
        <v>0.78180000000000005</v>
      </c>
      <c r="F120" s="253">
        <v>0</v>
      </c>
      <c r="G120" s="253">
        <v>0</v>
      </c>
      <c r="H120" s="253">
        <v>0</v>
      </c>
      <c r="I120" s="253">
        <v>0</v>
      </c>
      <c r="J120" s="253">
        <v>0</v>
      </c>
      <c r="K120" s="253">
        <v>0</v>
      </c>
      <c r="M120" s="296"/>
    </row>
    <row r="121" spans="2:13">
      <c r="B121" t="s">
        <v>3901</v>
      </c>
      <c r="C121">
        <v>2023</v>
      </c>
      <c r="D121" s="253">
        <v>3017314.81</v>
      </c>
      <c r="E121" s="254">
        <v>0.78180000000000005</v>
      </c>
      <c r="F121" s="253">
        <v>0</v>
      </c>
      <c r="G121" s="253">
        <v>0</v>
      </c>
      <c r="H121" s="253">
        <v>0</v>
      </c>
      <c r="I121" s="253">
        <v>0</v>
      </c>
      <c r="J121" s="253">
        <v>0</v>
      </c>
      <c r="K121" s="253">
        <v>0</v>
      </c>
      <c r="M121" s="296"/>
    </row>
    <row r="122" spans="2:13">
      <c r="B122" t="s">
        <v>3902</v>
      </c>
      <c r="C122">
        <v>2023</v>
      </c>
      <c r="D122" s="253">
        <v>3858339.4</v>
      </c>
      <c r="E122" s="254">
        <v>0.74550000000000005</v>
      </c>
      <c r="F122" s="253">
        <v>0</v>
      </c>
      <c r="G122" s="253">
        <v>0</v>
      </c>
      <c r="H122" s="253">
        <v>0</v>
      </c>
      <c r="I122" s="253">
        <v>0</v>
      </c>
      <c r="J122" s="253">
        <v>0</v>
      </c>
      <c r="K122" s="253">
        <v>0</v>
      </c>
      <c r="M122" s="296"/>
    </row>
    <row r="123" spans="2:13">
      <c r="B123" t="s">
        <v>3903</v>
      </c>
      <c r="C123">
        <v>2023</v>
      </c>
      <c r="D123" s="253">
        <v>2502748.71</v>
      </c>
      <c r="E123" s="254">
        <v>0.79379999999999995</v>
      </c>
      <c r="F123" s="253">
        <v>0</v>
      </c>
      <c r="G123" s="253">
        <v>0</v>
      </c>
      <c r="H123" s="253">
        <v>0</v>
      </c>
      <c r="I123" s="253">
        <v>0</v>
      </c>
      <c r="J123" s="253">
        <v>0</v>
      </c>
      <c r="K123" s="253">
        <v>0</v>
      </c>
      <c r="M123" s="296"/>
    </row>
    <row r="124" spans="2:13">
      <c r="B124" t="s">
        <v>3904</v>
      </c>
      <c r="C124">
        <v>2023</v>
      </c>
      <c r="D124" s="253">
        <v>492529.62</v>
      </c>
      <c r="E124" s="254">
        <v>0.74550000000000005</v>
      </c>
      <c r="F124" s="253">
        <v>0</v>
      </c>
      <c r="G124" s="253">
        <v>0</v>
      </c>
      <c r="H124" s="253">
        <v>0</v>
      </c>
      <c r="I124" s="253">
        <v>0</v>
      </c>
      <c r="J124" s="253">
        <v>0</v>
      </c>
      <c r="K124" s="253">
        <v>0</v>
      </c>
      <c r="M124" s="296"/>
    </row>
    <row r="125" spans="2:13">
      <c r="B125" t="s">
        <v>3905</v>
      </c>
      <c r="C125">
        <v>2023</v>
      </c>
      <c r="D125" s="253">
        <v>52559603.93</v>
      </c>
      <c r="E125" s="254">
        <v>0.21190000000000001</v>
      </c>
      <c r="F125" s="253">
        <v>0</v>
      </c>
      <c r="G125" s="253">
        <v>0</v>
      </c>
      <c r="H125" s="253">
        <v>0</v>
      </c>
      <c r="I125" s="253">
        <v>0</v>
      </c>
      <c r="J125" s="253">
        <v>0</v>
      </c>
      <c r="K125" s="253">
        <v>0</v>
      </c>
      <c r="M125" s="296"/>
    </row>
    <row r="126" spans="2:13">
      <c r="B126" t="s">
        <v>3906</v>
      </c>
      <c r="C126">
        <v>2023</v>
      </c>
      <c r="D126" s="253">
        <v>714766.97</v>
      </c>
      <c r="E126" s="254">
        <v>0.74550000000000005</v>
      </c>
      <c r="F126" s="253">
        <v>0</v>
      </c>
      <c r="G126" s="253">
        <v>0</v>
      </c>
      <c r="H126" s="253">
        <v>0</v>
      </c>
      <c r="I126" s="253">
        <v>0</v>
      </c>
      <c r="J126" s="253">
        <v>0</v>
      </c>
      <c r="K126" s="253">
        <v>0</v>
      </c>
      <c r="M126" s="296"/>
    </row>
    <row r="127" spans="2:13">
      <c r="B127" t="s">
        <v>3907</v>
      </c>
      <c r="C127">
        <v>2023</v>
      </c>
      <c r="D127" s="253">
        <v>17232878.609999999</v>
      </c>
      <c r="E127" s="254">
        <v>0.23810000000000001</v>
      </c>
      <c r="F127" s="253">
        <v>400000</v>
      </c>
      <c r="G127" s="253">
        <v>0</v>
      </c>
      <c r="H127" s="253">
        <v>0</v>
      </c>
      <c r="I127" s="253">
        <v>0</v>
      </c>
      <c r="J127" s="253">
        <v>0</v>
      </c>
      <c r="K127" s="253">
        <v>0</v>
      </c>
      <c r="L127" s="253">
        <v>400000</v>
      </c>
      <c r="M127" s="296">
        <v>2.3211444184831901E-2</v>
      </c>
    </row>
    <row r="128" spans="2:13">
      <c r="B128" t="s">
        <v>3908</v>
      </c>
      <c r="C128">
        <v>2023</v>
      </c>
      <c r="D128" s="253">
        <v>3378450.98</v>
      </c>
      <c r="E128" s="254">
        <v>0.78180000000000005</v>
      </c>
      <c r="F128" s="253">
        <v>0</v>
      </c>
      <c r="G128" s="253">
        <v>0</v>
      </c>
      <c r="H128" s="253">
        <v>0</v>
      </c>
      <c r="I128" s="253">
        <v>0</v>
      </c>
      <c r="J128" s="253">
        <v>0</v>
      </c>
      <c r="K128" s="253">
        <v>0</v>
      </c>
      <c r="M128" s="296"/>
    </row>
    <row r="129" spans="2:13">
      <c r="B129" t="s">
        <v>3909</v>
      </c>
      <c r="C129">
        <v>2023</v>
      </c>
      <c r="D129" s="253">
        <v>3797149.26</v>
      </c>
      <c r="E129" s="254">
        <v>0.79379999999999995</v>
      </c>
      <c r="F129" s="253">
        <v>0</v>
      </c>
      <c r="G129" s="253">
        <v>0</v>
      </c>
      <c r="H129" s="253">
        <v>0</v>
      </c>
      <c r="I129" s="253">
        <v>0</v>
      </c>
      <c r="J129" s="253">
        <v>0</v>
      </c>
      <c r="K129" s="253">
        <v>0</v>
      </c>
      <c r="M129" s="296"/>
    </row>
    <row r="130" spans="2:13">
      <c r="B130" t="s">
        <v>3910</v>
      </c>
      <c r="C130">
        <v>2023</v>
      </c>
      <c r="D130" s="253">
        <v>48315.43</v>
      </c>
      <c r="E130" s="254">
        <v>0.78180000000000005</v>
      </c>
      <c r="F130" s="253">
        <v>0</v>
      </c>
      <c r="G130" s="253">
        <v>0</v>
      </c>
      <c r="H130" s="253">
        <v>0</v>
      </c>
      <c r="I130" s="253">
        <v>0</v>
      </c>
      <c r="J130" s="253">
        <v>0</v>
      </c>
      <c r="K130" s="253">
        <v>0</v>
      </c>
      <c r="M130" s="296"/>
    </row>
    <row r="131" spans="2:13">
      <c r="B131" t="s">
        <v>3911</v>
      </c>
      <c r="C131">
        <v>2023</v>
      </c>
      <c r="D131" s="253">
        <v>117167349.77</v>
      </c>
      <c r="E131" s="254">
        <v>0.22720000000000001</v>
      </c>
      <c r="F131" s="253">
        <v>99083938.379999995</v>
      </c>
      <c r="G131" s="253">
        <v>0</v>
      </c>
      <c r="H131" s="253">
        <v>0</v>
      </c>
      <c r="I131" s="253">
        <v>0</v>
      </c>
      <c r="J131" s="253">
        <v>0</v>
      </c>
      <c r="K131" s="253">
        <v>0</v>
      </c>
      <c r="L131" s="253">
        <v>99083938.379999995</v>
      </c>
      <c r="M131" s="296">
        <v>0.84566168454353696</v>
      </c>
    </row>
    <row r="132" spans="2:13">
      <c r="B132" t="s">
        <v>3912</v>
      </c>
      <c r="C132">
        <v>2023</v>
      </c>
      <c r="D132" s="253">
        <v>48936206.350000001</v>
      </c>
      <c r="E132" s="254">
        <v>0.21190000000000001</v>
      </c>
      <c r="F132" s="253">
        <v>0</v>
      </c>
      <c r="G132" s="253">
        <v>0</v>
      </c>
      <c r="H132" s="253">
        <v>0</v>
      </c>
      <c r="I132" s="253">
        <v>0</v>
      </c>
      <c r="J132" s="253">
        <v>0</v>
      </c>
      <c r="K132" s="253">
        <v>0</v>
      </c>
      <c r="M132" s="296"/>
    </row>
    <row r="133" spans="2:13">
      <c r="B133" t="s">
        <v>3913</v>
      </c>
      <c r="C133">
        <v>2023</v>
      </c>
      <c r="D133" s="253">
        <v>238678.48</v>
      </c>
      <c r="E133" s="254">
        <v>0.74550000000000005</v>
      </c>
      <c r="F133" s="253">
        <v>0</v>
      </c>
      <c r="G133" s="253">
        <v>0</v>
      </c>
      <c r="H133" s="253">
        <v>0</v>
      </c>
      <c r="I133" s="253">
        <v>0</v>
      </c>
      <c r="J133" s="253">
        <v>0</v>
      </c>
      <c r="K133" s="253">
        <v>0</v>
      </c>
      <c r="M133" s="296"/>
    </row>
    <row r="134" spans="2:13">
      <c r="B134" t="s">
        <v>3914</v>
      </c>
      <c r="C134">
        <v>2023</v>
      </c>
      <c r="D134" s="253">
        <v>4085825.42</v>
      </c>
      <c r="E134" s="254">
        <v>0.2281</v>
      </c>
      <c r="F134" s="253">
        <v>4085825.42</v>
      </c>
      <c r="G134" s="253">
        <v>0</v>
      </c>
      <c r="H134" s="253">
        <v>0</v>
      </c>
      <c r="I134" s="253">
        <v>0</v>
      </c>
      <c r="J134" s="253">
        <v>0</v>
      </c>
      <c r="K134" s="253">
        <v>0</v>
      </c>
      <c r="L134" s="253">
        <v>4085825.42</v>
      </c>
      <c r="M134" s="296">
        <v>1</v>
      </c>
    </row>
    <row r="135" spans="2:13">
      <c r="B135" t="s">
        <v>3915</v>
      </c>
      <c r="C135">
        <v>2023</v>
      </c>
      <c r="D135" s="253">
        <v>3001850.04</v>
      </c>
      <c r="E135" s="254">
        <v>0.79379999999999995</v>
      </c>
      <c r="F135" s="253">
        <v>0</v>
      </c>
      <c r="G135" s="253">
        <v>0</v>
      </c>
      <c r="H135" s="253">
        <v>0</v>
      </c>
      <c r="I135" s="253">
        <v>0</v>
      </c>
      <c r="J135" s="253">
        <v>0</v>
      </c>
      <c r="K135" s="253">
        <v>0</v>
      </c>
      <c r="M135" s="296"/>
    </row>
    <row r="136" spans="2:13">
      <c r="B136" t="s">
        <v>3916</v>
      </c>
      <c r="C136">
        <v>2023</v>
      </c>
      <c r="D136" s="253">
        <v>7300576.9299999997</v>
      </c>
      <c r="E136" s="254">
        <v>0.79379999999999995</v>
      </c>
      <c r="F136" s="253">
        <v>0</v>
      </c>
      <c r="G136" s="253">
        <v>0</v>
      </c>
      <c r="H136" s="253">
        <v>0</v>
      </c>
      <c r="I136" s="253">
        <v>0</v>
      </c>
      <c r="J136" s="253">
        <v>0</v>
      </c>
      <c r="K136" s="253">
        <v>0</v>
      </c>
      <c r="M136" s="296"/>
    </row>
    <row r="137" spans="2:13">
      <c r="B137" t="s">
        <v>3917</v>
      </c>
      <c r="C137">
        <v>2023</v>
      </c>
      <c r="D137" s="253">
        <v>186341.48</v>
      </c>
      <c r="E137" s="254">
        <v>0.74550000000000005</v>
      </c>
      <c r="F137" s="253">
        <v>0</v>
      </c>
      <c r="G137" s="253">
        <v>0</v>
      </c>
      <c r="H137" s="253">
        <v>0</v>
      </c>
      <c r="I137" s="253">
        <v>0</v>
      </c>
      <c r="J137" s="253">
        <v>0</v>
      </c>
      <c r="K137" s="253">
        <v>0</v>
      </c>
      <c r="M137" s="296"/>
    </row>
    <row r="138" spans="2:13">
      <c r="B138" t="s">
        <v>3918</v>
      </c>
      <c r="C138">
        <v>2023</v>
      </c>
      <c r="D138" s="253">
        <v>13652447.92</v>
      </c>
      <c r="E138" s="254">
        <v>0.4088</v>
      </c>
      <c r="F138" s="253">
        <v>0</v>
      </c>
      <c r="G138" s="253">
        <v>0</v>
      </c>
      <c r="H138" s="253">
        <v>0</v>
      </c>
      <c r="I138" s="253">
        <v>0</v>
      </c>
      <c r="J138" s="253">
        <v>0</v>
      </c>
      <c r="K138" s="253">
        <v>0</v>
      </c>
      <c r="M138" s="296"/>
    </row>
    <row r="139" spans="2:13">
      <c r="B139" t="s">
        <v>3919</v>
      </c>
      <c r="C139">
        <v>2023</v>
      </c>
      <c r="D139" s="253">
        <v>47867572.039999999</v>
      </c>
      <c r="E139" s="254">
        <v>0.21190000000000001</v>
      </c>
      <c r="F139" s="253">
        <v>0</v>
      </c>
      <c r="G139" s="253">
        <v>0</v>
      </c>
      <c r="H139" s="253">
        <v>0</v>
      </c>
      <c r="I139" s="253">
        <v>0</v>
      </c>
      <c r="J139" s="253">
        <v>0</v>
      </c>
      <c r="K139" s="253">
        <v>0</v>
      </c>
      <c r="M139" s="296"/>
    </row>
    <row r="140" spans="2:13">
      <c r="B140" t="s">
        <v>3920</v>
      </c>
      <c r="C140">
        <v>2023</v>
      </c>
      <c r="D140" s="253">
        <v>996715.65</v>
      </c>
      <c r="E140" s="254">
        <v>0.74550000000000005</v>
      </c>
      <c r="F140" s="253">
        <v>0</v>
      </c>
      <c r="G140" s="253">
        <v>0</v>
      </c>
      <c r="H140" s="253">
        <v>0</v>
      </c>
      <c r="I140" s="253">
        <v>0</v>
      </c>
      <c r="J140" s="253">
        <v>0</v>
      </c>
      <c r="K140" s="253">
        <v>0</v>
      </c>
      <c r="M140" s="296"/>
    </row>
    <row r="141" spans="2:13">
      <c r="B141" t="s">
        <v>3921</v>
      </c>
      <c r="C141">
        <v>2023</v>
      </c>
      <c r="D141" s="253">
        <v>5579467.7400000002</v>
      </c>
      <c r="E141" s="254">
        <v>0.51439999999999997</v>
      </c>
      <c r="F141" s="253">
        <v>0</v>
      </c>
      <c r="G141" s="253">
        <v>0</v>
      </c>
      <c r="H141" s="253">
        <v>0</v>
      </c>
      <c r="I141" s="253">
        <v>0</v>
      </c>
      <c r="J141" s="253">
        <v>0</v>
      </c>
      <c r="K141" s="253">
        <v>0</v>
      </c>
      <c r="M141" s="296"/>
    </row>
    <row r="142" spans="2:13">
      <c r="B142" t="s">
        <v>3922</v>
      </c>
      <c r="C142">
        <v>2023</v>
      </c>
      <c r="D142" s="253">
        <v>3258678.28</v>
      </c>
      <c r="E142" s="254">
        <v>0.78180000000000005</v>
      </c>
      <c r="F142" s="253">
        <v>0</v>
      </c>
      <c r="G142" s="253">
        <v>0</v>
      </c>
      <c r="H142" s="253">
        <v>0</v>
      </c>
      <c r="I142" s="253">
        <v>0</v>
      </c>
      <c r="J142" s="253">
        <v>0</v>
      </c>
      <c r="K142" s="253">
        <v>0</v>
      </c>
      <c r="M142" s="296"/>
    </row>
    <row r="143" spans="2:13">
      <c r="B143" t="s">
        <v>3923</v>
      </c>
      <c r="C143">
        <v>2023</v>
      </c>
      <c r="D143" s="253">
        <v>521197.77</v>
      </c>
      <c r="E143" s="254">
        <v>0.74550000000000005</v>
      </c>
      <c r="F143" s="253">
        <v>0</v>
      </c>
      <c r="G143" s="253">
        <v>0</v>
      </c>
      <c r="H143" s="253">
        <v>0</v>
      </c>
      <c r="I143" s="253">
        <v>0</v>
      </c>
      <c r="J143" s="253">
        <v>0</v>
      </c>
      <c r="K143" s="253">
        <v>0</v>
      </c>
      <c r="M143" s="296"/>
    </row>
    <row r="144" spans="2:13">
      <c r="B144" t="s">
        <v>3924</v>
      </c>
      <c r="C144">
        <v>2023</v>
      </c>
      <c r="D144" s="253">
        <v>1511757.96</v>
      </c>
      <c r="E144" s="254">
        <v>0.78180000000000005</v>
      </c>
      <c r="F144" s="253">
        <v>0</v>
      </c>
      <c r="G144" s="253">
        <v>0</v>
      </c>
      <c r="H144" s="253">
        <v>0</v>
      </c>
      <c r="I144" s="253">
        <v>0</v>
      </c>
      <c r="J144" s="253">
        <v>0</v>
      </c>
      <c r="K144" s="253">
        <v>0</v>
      </c>
      <c r="M144" s="296"/>
    </row>
    <row r="145" spans="2:13">
      <c r="B145" t="s">
        <v>3925</v>
      </c>
      <c r="C145">
        <v>2023</v>
      </c>
      <c r="D145" s="253">
        <v>1233497.02</v>
      </c>
      <c r="E145" s="254">
        <v>0.39419999999999999</v>
      </c>
      <c r="F145" s="253">
        <v>0</v>
      </c>
      <c r="G145" s="253">
        <v>0</v>
      </c>
      <c r="H145" s="253">
        <v>0</v>
      </c>
      <c r="I145" s="253">
        <v>0</v>
      </c>
      <c r="J145" s="253">
        <v>0</v>
      </c>
      <c r="K145" s="253">
        <v>0</v>
      </c>
      <c r="M145" s="296"/>
    </row>
    <row r="146" spans="2:13">
      <c r="B146" t="s">
        <v>3926</v>
      </c>
      <c r="C146">
        <v>2023</v>
      </c>
      <c r="D146" s="253">
        <v>18246943.73</v>
      </c>
      <c r="E146" s="254">
        <v>0.2281</v>
      </c>
      <c r="F146" s="253">
        <v>0</v>
      </c>
      <c r="G146" s="253">
        <v>0</v>
      </c>
      <c r="H146" s="253">
        <v>0</v>
      </c>
      <c r="I146" s="253">
        <v>0</v>
      </c>
      <c r="J146" s="253">
        <v>0</v>
      </c>
      <c r="K146" s="253">
        <v>0</v>
      </c>
      <c r="M146" s="296"/>
    </row>
    <row r="147" spans="2:13">
      <c r="B147" t="s">
        <v>3927</v>
      </c>
      <c r="C147">
        <v>2023</v>
      </c>
      <c r="D147" s="253">
        <v>1445670.26</v>
      </c>
      <c r="E147" s="254">
        <v>0.74550000000000005</v>
      </c>
      <c r="F147" s="253">
        <v>0</v>
      </c>
      <c r="G147" s="253">
        <v>0</v>
      </c>
      <c r="H147" s="253">
        <v>0</v>
      </c>
      <c r="I147" s="253">
        <v>0</v>
      </c>
      <c r="J147" s="253">
        <v>0</v>
      </c>
      <c r="K147" s="253">
        <v>0</v>
      </c>
      <c r="M147" s="296"/>
    </row>
    <row r="148" spans="2:13">
      <c r="B148" t="s">
        <v>3928</v>
      </c>
      <c r="C148">
        <v>2023</v>
      </c>
      <c r="D148" s="253">
        <v>5947165.4299999997</v>
      </c>
      <c r="E148" s="254">
        <v>0.79379999999999995</v>
      </c>
      <c r="F148" s="253">
        <v>0</v>
      </c>
      <c r="G148" s="253">
        <v>0</v>
      </c>
      <c r="H148" s="253">
        <v>0</v>
      </c>
      <c r="I148" s="253">
        <v>0</v>
      </c>
      <c r="J148" s="253">
        <v>0</v>
      </c>
      <c r="K148" s="253">
        <v>0</v>
      </c>
      <c r="M148" s="296"/>
    </row>
    <row r="149" spans="2:13">
      <c r="B149" t="s">
        <v>3929</v>
      </c>
      <c r="C149">
        <v>2023</v>
      </c>
      <c r="D149" s="253">
        <v>1360849.29</v>
      </c>
      <c r="E149" s="254">
        <v>0.79420000000000002</v>
      </c>
      <c r="F149" s="253">
        <v>0</v>
      </c>
      <c r="G149" s="253">
        <v>0</v>
      </c>
      <c r="H149" s="253">
        <v>0</v>
      </c>
      <c r="I149" s="253">
        <v>0</v>
      </c>
      <c r="J149" s="253">
        <v>0</v>
      </c>
      <c r="K149" s="253">
        <v>0</v>
      </c>
      <c r="M149" s="296"/>
    </row>
    <row r="150" spans="2:13">
      <c r="B150" t="s">
        <v>3930</v>
      </c>
      <c r="C150">
        <v>2023</v>
      </c>
      <c r="D150" s="253">
        <v>2982611.67</v>
      </c>
      <c r="E150" s="254">
        <v>0.27400000000000002</v>
      </c>
      <c r="F150" s="253">
        <v>0</v>
      </c>
      <c r="G150" s="253">
        <v>0</v>
      </c>
      <c r="H150" s="253">
        <v>2982611.67</v>
      </c>
      <c r="I150" s="253">
        <v>0</v>
      </c>
      <c r="J150" s="253">
        <v>0</v>
      </c>
      <c r="K150" s="253">
        <v>0</v>
      </c>
      <c r="L150" s="253">
        <v>1837629.0882250699</v>
      </c>
      <c r="M150" s="296">
        <v>0.61611409447247001</v>
      </c>
    </row>
    <row r="151" spans="2:13">
      <c r="B151" t="s">
        <v>3931</v>
      </c>
      <c r="C151">
        <v>2023</v>
      </c>
      <c r="D151" s="253">
        <v>976234.45</v>
      </c>
      <c r="E151" s="254">
        <v>0.78180000000000005</v>
      </c>
      <c r="F151" s="253">
        <v>0</v>
      </c>
      <c r="G151" s="253">
        <v>0</v>
      </c>
      <c r="H151" s="253">
        <v>0</v>
      </c>
      <c r="I151" s="253">
        <v>0</v>
      </c>
      <c r="J151" s="253">
        <v>0</v>
      </c>
      <c r="K151" s="253">
        <v>0</v>
      </c>
      <c r="M151" s="296"/>
    </row>
    <row r="152" spans="2:13">
      <c r="B152" t="s">
        <v>3932</v>
      </c>
      <c r="C152">
        <v>2023</v>
      </c>
      <c r="D152" s="253">
        <v>2310767.9</v>
      </c>
      <c r="E152" s="254">
        <v>0.79379999999999995</v>
      </c>
      <c r="F152" s="253">
        <v>0</v>
      </c>
      <c r="G152" s="253">
        <v>0</v>
      </c>
      <c r="H152" s="253">
        <v>0</v>
      </c>
      <c r="I152" s="253">
        <v>0</v>
      </c>
      <c r="J152" s="253">
        <v>0</v>
      </c>
      <c r="K152" s="253">
        <v>0</v>
      </c>
      <c r="M152" s="296"/>
    </row>
    <row r="153" spans="2:13">
      <c r="B153" t="s">
        <v>3933</v>
      </c>
      <c r="C153">
        <v>2023</v>
      </c>
      <c r="D153" s="253">
        <v>44119783.299999997</v>
      </c>
      <c r="E153" s="254">
        <v>0.25969999999999999</v>
      </c>
      <c r="F153" s="253">
        <v>0</v>
      </c>
      <c r="G153" s="253">
        <v>0</v>
      </c>
      <c r="H153" s="253">
        <v>0</v>
      </c>
      <c r="I153" s="253">
        <v>0</v>
      </c>
      <c r="J153" s="253">
        <v>0</v>
      </c>
      <c r="K153" s="253">
        <v>0</v>
      </c>
      <c r="M153" s="296"/>
    </row>
    <row r="154" spans="2:13">
      <c r="B154" t="s">
        <v>3934</v>
      </c>
      <c r="C154">
        <v>2023</v>
      </c>
      <c r="D154" s="253">
        <v>38888558.939999998</v>
      </c>
      <c r="E154" s="254">
        <v>0.2281</v>
      </c>
      <c r="F154" s="253">
        <v>0</v>
      </c>
      <c r="G154" s="253">
        <v>0</v>
      </c>
      <c r="H154" s="253">
        <v>0</v>
      </c>
      <c r="I154" s="253">
        <v>0</v>
      </c>
      <c r="J154" s="253">
        <v>0</v>
      </c>
      <c r="K154" s="253">
        <v>0</v>
      </c>
      <c r="M154" s="296"/>
    </row>
    <row r="155" spans="2:13">
      <c r="B155" t="s">
        <v>3935</v>
      </c>
      <c r="C155">
        <v>2023</v>
      </c>
      <c r="D155" s="253">
        <v>5866577.9699999997</v>
      </c>
      <c r="E155" s="254">
        <v>0.78180000000000005</v>
      </c>
      <c r="F155" s="253">
        <v>0</v>
      </c>
      <c r="G155" s="253">
        <v>0</v>
      </c>
      <c r="H155" s="253">
        <v>0</v>
      </c>
      <c r="I155" s="253">
        <v>0</v>
      </c>
      <c r="J155" s="253">
        <v>0</v>
      </c>
      <c r="K155" s="253">
        <v>0</v>
      </c>
      <c r="M155" s="296"/>
    </row>
    <row r="156" spans="2:13">
      <c r="B156" t="s">
        <v>3936</v>
      </c>
      <c r="C156">
        <v>2023</v>
      </c>
      <c r="D156" s="253">
        <v>12044792.720000001</v>
      </c>
      <c r="E156" s="254">
        <v>0.30590000000000001</v>
      </c>
      <c r="F156" s="253">
        <v>0</v>
      </c>
      <c r="G156" s="253">
        <v>0</v>
      </c>
      <c r="H156" s="253">
        <v>0</v>
      </c>
      <c r="I156" s="253">
        <v>0</v>
      </c>
      <c r="J156" s="253">
        <v>0</v>
      </c>
      <c r="K156" s="253">
        <v>0</v>
      </c>
      <c r="M156" s="296"/>
    </row>
    <row r="157" spans="2:13">
      <c r="B157" t="s">
        <v>3937</v>
      </c>
      <c r="C157">
        <v>2023</v>
      </c>
      <c r="D157" s="253">
        <v>23241218.149999999</v>
      </c>
      <c r="E157" s="254">
        <v>0.2281</v>
      </c>
      <c r="F157" s="253">
        <v>0</v>
      </c>
      <c r="G157" s="253">
        <v>0</v>
      </c>
      <c r="H157" s="253">
        <v>0</v>
      </c>
      <c r="I157" s="253">
        <v>0</v>
      </c>
      <c r="J157" s="253">
        <v>0</v>
      </c>
      <c r="K157" s="253">
        <v>0</v>
      </c>
      <c r="M157" s="296"/>
    </row>
    <row r="158" spans="2:13">
      <c r="B158" t="s">
        <v>3938</v>
      </c>
      <c r="C158">
        <v>2023</v>
      </c>
      <c r="D158" s="253">
        <v>71794155.769999996</v>
      </c>
      <c r="E158" s="254">
        <v>0.2281</v>
      </c>
      <c r="F158" s="253">
        <v>0</v>
      </c>
      <c r="G158" s="253">
        <v>0</v>
      </c>
      <c r="H158" s="253">
        <v>0</v>
      </c>
      <c r="I158" s="253">
        <v>0</v>
      </c>
      <c r="J158" s="253">
        <v>0</v>
      </c>
      <c r="K158" s="253">
        <v>0</v>
      </c>
      <c r="M158" s="296"/>
    </row>
    <row r="159" spans="2:13">
      <c r="B159" t="s">
        <v>3939</v>
      </c>
      <c r="C159">
        <v>2023</v>
      </c>
      <c r="D159" s="253">
        <v>318856.59999999998</v>
      </c>
      <c r="E159" s="254">
        <v>0.79379999999999995</v>
      </c>
      <c r="F159" s="253">
        <v>0</v>
      </c>
      <c r="G159" s="253">
        <v>0</v>
      </c>
      <c r="H159" s="253">
        <v>0</v>
      </c>
      <c r="I159" s="253">
        <v>0</v>
      </c>
      <c r="J159" s="253">
        <v>0</v>
      </c>
      <c r="K159" s="253">
        <v>0</v>
      </c>
      <c r="M159" s="296"/>
    </row>
    <row r="160" spans="2:13">
      <c r="B160" t="s">
        <v>3940</v>
      </c>
      <c r="C160">
        <v>2023</v>
      </c>
      <c r="D160" s="253">
        <v>6000000</v>
      </c>
      <c r="E160" s="254">
        <v>0.47089999999999999</v>
      </c>
      <c r="F160" s="253">
        <v>0</v>
      </c>
      <c r="G160" s="253">
        <v>0</v>
      </c>
      <c r="H160" s="253">
        <v>0</v>
      </c>
      <c r="I160" s="253">
        <v>0</v>
      </c>
      <c r="J160" s="253">
        <v>0</v>
      </c>
      <c r="K160" s="253">
        <v>0</v>
      </c>
      <c r="M160" s="296"/>
    </row>
    <row r="161" spans="2:13">
      <c r="B161" t="s">
        <v>3941</v>
      </c>
      <c r="C161">
        <v>2023</v>
      </c>
      <c r="D161" s="253">
        <v>26852740.530000001</v>
      </c>
      <c r="E161" s="254">
        <v>0.25190000000000001</v>
      </c>
      <c r="F161" s="253">
        <v>0</v>
      </c>
      <c r="G161" s="253">
        <v>0</v>
      </c>
      <c r="H161" s="253">
        <v>0</v>
      </c>
      <c r="I161" s="253">
        <v>0</v>
      </c>
      <c r="J161" s="253">
        <v>0</v>
      </c>
      <c r="K161" s="253">
        <v>0</v>
      </c>
      <c r="M161" s="296"/>
    </row>
    <row r="162" spans="2:13">
      <c r="B162" t="s">
        <v>3942</v>
      </c>
      <c r="C162">
        <v>2023</v>
      </c>
      <c r="D162" s="253">
        <v>806547.43</v>
      </c>
      <c r="E162" s="254">
        <v>0.74550000000000005</v>
      </c>
      <c r="F162" s="253">
        <v>0</v>
      </c>
      <c r="G162" s="253">
        <v>0</v>
      </c>
      <c r="H162" s="253">
        <v>0</v>
      </c>
      <c r="I162" s="253">
        <v>0</v>
      </c>
      <c r="J162" s="253">
        <v>0</v>
      </c>
      <c r="K162" s="253">
        <v>0</v>
      </c>
      <c r="M162" s="296"/>
    </row>
    <row r="163" spans="2:13">
      <c r="B163" t="s">
        <v>3943</v>
      </c>
      <c r="C163">
        <v>2023</v>
      </c>
      <c r="D163" s="253">
        <v>14027048.98</v>
      </c>
      <c r="E163" s="254">
        <v>0.79379999999999995</v>
      </c>
      <c r="F163" s="253">
        <v>0</v>
      </c>
      <c r="G163" s="253">
        <v>0</v>
      </c>
      <c r="H163" s="253">
        <v>0</v>
      </c>
      <c r="I163" s="253">
        <v>0</v>
      </c>
      <c r="J163" s="253">
        <v>0</v>
      </c>
      <c r="K163" s="253">
        <v>0</v>
      </c>
      <c r="M163" s="296"/>
    </row>
    <row r="164" spans="2:13">
      <c r="B164" t="s">
        <v>3944</v>
      </c>
      <c r="C164">
        <v>2023</v>
      </c>
      <c r="D164" s="253">
        <v>21768579.120000001</v>
      </c>
      <c r="E164" s="254">
        <v>0.26750000000000002</v>
      </c>
      <c r="F164" s="253">
        <v>0</v>
      </c>
      <c r="G164" s="253">
        <v>0</v>
      </c>
      <c r="H164" s="253">
        <v>0</v>
      </c>
      <c r="I164" s="253">
        <v>0</v>
      </c>
      <c r="J164" s="253">
        <v>0</v>
      </c>
      <c r="K164" s="253">
        <v>0</v>
      </c>
      <c r="M164" s="296"/>
    </row>
    <row r="165" spans="2:13">
      <c r="B165" t="s">
        <v>3945</v>
      </c>
      <c r="C165">
        <v>2023</v>
      </c>
      <c r="D165" s="253">
        <v>30148966.920000002</v>
      </c>
      <c r="E165" s="254">
        <v>0.25190000000000001</v>
      </c>
      <c r="F165" s="253">
        <v>0</v>
      </c>
      <c r="G165" s="253">
        <v>0</v>
      </c>
      <c r="H165" s="253">
        <v>0</v>
      </c>
      <c r="I165" s="253">
        <v>0</v>
      </c>
      <c r="J165" s="253">
        <v>0</v>
      </c>
      <c r="K165" s="253">
        <v>0</v>
      </c>
      <c r="M165" s="296"/>
    </row>
    <row r="166" spans="2:13">
      <c r="B166" t="s">
        <v>3946</v>
      </c>
      <c r="C166">
        <v>2023</v>
      </c>
      <c r="D166" s="253">
        <v>678223.9</v>
      </c>
      <c r="E166" s="254">
        <v>0.74550000000000005</v>
      </c>
      <c r="F166" s="253">
        <v>0</v>
      </c>
      <c r="G166" s="253">
        <v>0</v>
      </c>
      <c r="H166" s="253">
        <v>0</v>
      </c>
      <c r="I166" s="253">
        <v>0</v>
      </c>
      <c r="J166" s="253">
        <v>0</v>
      </c>
      <c r="K166" s="253">
        <v>0</v>
      </c>
      <c r="M166" s="296"/>
    </row>
    <row r="167" spans="2:13">
      <c r="B167" t="s">
        <v>3947</v>
      </c>
      <c r="C167">
        <v>2023</v>
      </c>
      <c r="D167" s="253">
        <v>115524735.23</v>
      </c>
      <c r="E167" s="254">
        <v>0.17910000000000001</v>
      </c>
      <c r="F167" s="253">
        <v>0</v>
      </c>
      <c r="G167" s="253">
        <v>0</v>
      </c>
      <c r="H167" s="253">
        <v>0</v>
      </c>
      <c r="I167" s="253">
        <v>0</v>
      </c>
      <c r="J167" s="253">
        <v>0</v>
      </c>
      <c r="K167" s="253">
        <v>0</v>
      </c>
      <c r="M167" s="296"/>
    </row>
    <row r="168" spans="2:13">
      <c r="B168" t="s">
        <v>3948</v>
      </c>
      <c r="C168">
        <v>2023</v>
      </c>
      <c r="D168" s="253">
        <v>3610475880.1999998</v>
      </c>
      <c r="E168" s="254">
        <v>0.05</v>
      </c>
      <c r="F168" s="253">
        <v>0</v>
      </c>
      <c r="G168" s="253">
        <v>0</v>
      </c>
      <c r="H168" s="253">
        <v>0</v>
      </c>
      <c r="I168" s="253">
        <v>0</v>
      </c>
      <c r="J168" s="253">
        <v>0</v>
      </c>
      <c r="K168" s="253">
        <v>0</v>
      </c>
      <c r="M168" s="296"/>
    </row>
    <row r="169" spans="2:13">
      <c r="B169" t="s">
        <v>3949</v>
      </c>
      <c r="C169">
        <v>2023</v>
      </c>
      <c r="D169" s="253">
        <v>50636.29</v>
      </c>
      <c r="E169" s="254">
        <v>0.74550000000000005</v>
      </c>
      <c r="F169" s="253">
        <v>0</v>
      </c>
      <c r="G169" s="253">
        <v>0</v>
      </c>
      <c r="H169" s="253">
        <v>0</v>
      </c>
      <c r="I169" s="253">
        <v>0</v>
      </c>
      <c r="J169" s="253">
        <v>0</v>
      </c>
      <c r="K169" s="253">
        <v>0</v>
      </c>
      <c r="M169" s="296"/>
    </row>
    <row r="170" spans="2:13">
      <c r="B170" t="s">
        <v>3950</v>
      </c>
      <c r="C170">
        <v>2023</v>
      </c>
      <c r="D170" s="253">
        <v>3315646.76</v>
      </c>
      <c r="E170" s="254">
        <v>0.78180000000000005</v>
      </c>
      <c r="F170" s="253">
        <v>0</v>
      </c>
      <c r="G170" s="253">
        <v>0</v>
      </c>
      <c r="H170" s="253">
        <v>0</v>
      </c>
      <c r="I170" s="253">
        <v>0</v>
      </c>
      <c r="J170" s="253">
        <v>0</v>
      </c>
      <c r="K170" s="253">
        <v>0</v>
      </c>
      <c r="M170" s="296"/>
    </row>
    <row r="171" spans="2:13">
      <c r="B171" t="s">
        <v>3951</v>
      </c>
      <c r="C171">
        <v>2023</v>
      </c>
      <c r="D171" s="253">
        <v>2105912.4900000002</v>
      </c>
      <c r="E171" s="254">
        <v>0.79379999999999995</v>
      </c>
      <c r="F171" s="253">
        <v>0</v>
      </c>
      <c r="G171" s="253">
        <v>0</v>
      </c>
      <c r="H171" s="253">
        <v>0</v>
      </c>
      <c r="I171" s="253">
        <v>0</v>
      </c>
      <c r="J171" s="253">
        <v>0</v>
      </c>
      <c r="K171" s="253">
        <v>0</v>
      </c>
      <c r="M171" s="296"/>
    </row>
    <row r="172" spans="2:13">
      <c r="B172" t="s">
        <v>3952</v>
      </c>
      <c r="C172">
        <v>2023</v>
      </c>
      <c r="D172" s="253">
        <v>50398092.200000003</v>
      </c>
      <c r="E172" s="254">
        <v>0.26750000000000002</v>
      </c>
      <c r="F172" s="253">
        <v>0</v>
      </c>
      <c r="G172" s="253">
        <v>0</v>
      </c>
      <c r="H172" s="253">
        <v>0</v>
      </c>
      <c r="I172" s="253">
        <v>0</v>
      </c>
      <c r="J172" s="253">
        <v>0</v>
      </c>
      <c r="K172" s="253">
        <v>0</v>
      </c>
      <c r="M172" s="296"/>
    </row>
    <row r="173" spans="2:13">
      <c r="B173" t="s">
        <v>3953</v>
      </c>
      <c r="C173">
        <v>2023</v>
      </c>
      <c r="D173" s="253">
        <v>922106.19</v>
      </c>
      <c r="E173" s="254">
        <v>0.78180000000000005</v>
      </c>
      <c r="F173" s="253">
        <v>0</v>
      </c>
      <c r="G173" s="253">
        <v>0</v>
      </c>
      <c r="H173" s="253">
        <v>0</v>
      </c>
      <c r="I173" s="253">
        <v>0</v>
      </c>
      <c r="J173" s="253">
        <v>0</v>
      </c>
      <c r="K173" s="253">
        <v>0</v>
      </c>
      <c r="M173" s="296"/>
    </row>
    <row r="174" spans="2:13">
      <c r="B174" t="s">
        <v>3954</v>
      </c>
      <c r="C174">
        <v>2023</v>
      </c>
      <c r="D174" s="253">
        <v>3842700.86</v>
      </c>
      <c r="E174" s="254">
        <v>0.78180000000000005</v>
      </c>
      <c r="F174" s="253">
        <v>0</v>
      </c>
      <c r="G174" s="253">
        <v>0</v>
      </c>
      <c r="H174" s="253">
        <v>0</v>
      </c>
      <c r="I174" s="253">
        <v>0</v>
      </c>
      <c r="J174" s="253">
        <v>0</v>
      </c>
      <c r="K174" s="253">
        <v>0</v>
      </c>
      <c r="M174" s="296"/>
    </row>
    <row r="175" spans="2:13">
      <c r="B175" t="s">
        <v>3955</v>
      </c>
      <c r="C175">
        <v>2023</v>
      </c>
      <c r="D175" s="253">
        <v>34717532.799999997</v>
      </c>
      <c r="E175" s="254">
        <v>0.29830000000000001</v>
      </c>
      <c r="F175" s="253">
        <v>0</v>
      </c>
      <c r="G175" s="253">
        <v>0</v>
      </c>
      <c r="H175" s="253">
        <v>0</v>
      </c>
      <c r="I175" s="253">
        <v>0</v>
      </c>
      <c r="J175" s="253">
        <v>0</v>
      </c>
      <c r="K175" s="253">
        <v>0</v>
      </c>
      <c r="M175" s="296"/>
    </row>
    <row r="176" spans="2:13">
      <c r="B176" t="s">
        <v>3956</v>
      </c>
      <c r="C176">
        <v>2023</v>
      </c>
      <c r="D176" s="253">
        <v>51280852.799999997</v>
      </c>
      <c r="E176" s="254">
        <v>0.2281</v>
      </c>
      <c r="F176" s="253">
        <v>0</v>
      </c>
      <c r="G176" s="253">
        <v>0</v>
      </c>
      <c r="H176" s="253">
        <v>0</v>
      </c>
      <c r="I176" s="253">
        <v>0</v>
      </c>
      <c r="J176" s="253">
        <v>0</v>
      </c>
      <c r="K176" s="253">
        <v>0</v>
      </c>
      <c r="M176" s="296"/>
    </row>
    <row r="177" spans="2:13">
      <c r="B177" t="s">
        <v>3957</v>
      </c>
      <c r="C177">
        <v>2023</v>
      </c>
      <c r="D177" s="253">
        <v>3415014.13</v>
      </c>
      <c r="E177" s="254">
        <v>0.79420000000000002</v>
      </c>
      <c r="F177" s="253">
        <v>0</v>
      </c>
      <c r="G177" s="253">
        <v>0</v>
      </c>
      <c r="H177" s="253">
        <v>0</v>
      </c>
      <c r="I177" s="253">
        <v>0</v>
      </c>
      <c r="J177" s="253">
        <v>0</v>
      </c>
      <c r="K177" s="253">
        <v>0</v>
      </c>
      <c r="M177" s="296"/>
    </row>
    <row r="178" spans="2:13">
      <c r="B178" t="s">
        <v>3958</v>
      </c>
      <c r="C178">
        <v>2023</v>
      </c>
      <c r="D178" s="253">
        <v>1304575.6000000001</v>
      </c>
      <c r="E178" s="254">
        <v>0.7964</v>
      </c>
      <c r="F178" s="253">
        <v>0</v>
      </c>
      <c r="G178" s="253">
        <v>1304575.6000000001</v>
      </c>
      <c r="H178" s="253">
        <v>0</v>
      </c>
      <c r="I178" s="253">
        <v>0</v>
      </c>
      <c r="J178" s="253">
        <v>0</v>
      </c>
      <c r="K178" s="253">
        <v>0</v>
      </c>
      <c r="L178" s="253">
        <v>726216.65553328802</v>
      </c>
      <c r="M178" s="296">
        <v>0.55666889334224001</v>
      </c>
    </row>
    <row r="179" spans="2:13">
      <c r="B179" t="s">
        <v>3959</v>
      </c>
      <c r="C179">
        <v>2023</v>
      </c>
      <c r="D179" s="253">
        <v>62036853.469999999</v>
      </c>
      <c r="E179" s="254">
        <v>0.29830000000000001</v>
      </c>
      <c r="F179" s="253">
        <v>0</v>
      </c>
      <c r="G179" s="253">
        <v>0</v>
      </c>
      <c r="H179" s="253">
        <v>0</v>
      </c>
      <c r="I179" s="253">
        <v>0</v>
      </c>
      <c r="J179" s="253">
        <v>0</v>
      </c>
      <c r="K179" s="253">
        <v>0</v>
      </c>
      <c r="M179" s="296"/>
    </row>
    <row r="180" spans="2:13">
      <c r="B180" t="s">
        <v>3960</v>
      </c>
      <c r="C180">
        <v>2023</v>
      </c>
      <c r="D180" s="253">
        <v>1326739.6200000001</v>
      </c>
      <c r="E180" s="254">
        <v>0.78180000000000005</v>
      </c>
      <c r="F180" s="253">
        <v>0</v>
      </c>
      <c r="G180" s="253">
        <v>0</v>
      </c>
      <c r="H180" s="253">
        <v>0</v>
      </c>
      <c r="I180" s="253">
        <v>0</v>
      </c>
      <c r="J180" s="253">
        <v>0</v>
      </c>
      <c r="K180" s="253">
        <v>0</v>
      </c>
      <c r="M180" s="296"/>
    </row>
    <row r="181" spans="2:13">
      <c r="B181" t="s">
        <v>3961</v>
      </c>
      <c r="C181">
        <v>2023</v>
      </c>
      <c r="D181" s="253">
        <v>54924530.920000002</v>
      </c>
      <c r="E181" s="254">
        <v>0.1956</v>
      </c>
      <c r="F181" s="253">
        <v>54924530.920000002</v>
      </c>
      <c r="G181" s="253">
        <v>0</v>
      </c>
      <c r="H181" s="253">
        <v>0</v>
      </c>
      <c r="I181" s="253">
        <v>0</v>
      </c>
      <c r="J181" s="253">
        <v>0</v>
      </c>
      <c r="K181" s="253">
        <v>0</v>
      </c>
      <c r="L181" s="253">
        <v>54924530.920000002</v>
      </c>
      <c r="M181" s="296">
        <v>1</v>
      </c>
    </row>
    <row r="182" spans="2:13">
      <c r="B182" t="s">
        <v>3962</v>
      </c>
      <c r="C182">
        <v>2023</v>
      </c>
      <c r="D182" s="253">
        <v>28291508.949999999</v>
      </c>
      <c r="E182" s="254">
        <v>0.2293</v>
      </c>
      <c r="F182" s="253">
        <v>28291508.949999999</v>
      </c>
      <c r="G182" s="253">
        <v>0</v>
      </c>
      <c r="H182" s="253">
        <v>0</v>
      </c>
      <c r="I182" s="253">
        <v>0</v>
      </c>
      <c r="J182" s="253">
        <v>0</v>
      </c>
      <c r="K182" s="253">
        <v>0</v>
      </c>
      <c r="L182" s="253">
        <v>28291508.949999999</v>
      </c>
      <c r="M182" s="296">
        <v>1</v>
      </c>
    </row>
    <row r="183" spans="2:13">
      <c r="B183" t="s">
        <v>3963</v>
      </c>
      <c r="C183">
        <v>2023</v>
      </c>
      <c r="D183" s="253">
        <v>4713541.62</v>
      </c>
      <c r="E183" s="254">
        <v>0.79379999999999995</v>
      </c>
      <c r="F183" s="253">
        <v>0</v>
      </c>
      <c r="G183" s="253">
        <v>0</v>
      </c>
      <c r="H183" s="253">
        <v>0</v>
      </c>
      <c r="I183" s="253">
        <v>0</v>
      </c>
      <c r="J183" s="253">
        <v>0</v>
      </c>
      <c r="K183" s="253">
        <v>0</v>
      </c>
      <c r="M183" s="296"/>
    </row>
    <row r="184" spans="2:13">
      <c r="B184" t="s">
        <v>3964</v>
      </c>
      <c r="C184">
        <v>2023</v>
      </c>
      <c r="D184" s="253">
        <v>435588.38</v>
      </c>
      <c r="E184" s="254">
        <v>0.74550000000000005</v>
      </c>
      <c r="F184" s="253">
        <v>0</v>
      </c>
      <c r="G184" s="253">
        <v>0</v>
      </c>
      <c r="H184" s="253">
        <v>0</v>
      </c>
      <c r="I184" s="253">
        <v>0</v>
      </c>
      <c r="J184" s="253">
        <v>0</v>
      </c>
      <c r="K184" s="253">
        <v>0</v>
      </c>
      <c r="M184" s="296"/>
    </row>
    <row r="185" spans="2:13">
      <c r="B185" t="s">
        <v>3965</v>
      </c>
      <c r="C185">
        <v>2023</v>
      </c>
      <c r="D185" s="253">
        <v>34990941.600000001</v>
      </c>
      <c r="E185" s="254">
        <v>0.21190000000000001</v>
      </c>
      <c r="F185" s="253">
        <v>0</v>
      </c>
      <c r="G185" s="253">
        <v>0</v>
      </c>
      <c r="H185" s="253">
        <v>0</v>
      </c>
      <c r="I185" s="253">
        <v>0</v>
      </c>
      <c r="J185" s="253">
        <v>0</v>
      </c>
      <c r="K185" s="253">
        <v>0</v>
      </c>
      <c r="M185" s="296"/>
    </row>
    <row r="186" spans="2:13">
      <c r="B186" t="s">
        <v>3966</v>
      </c>
      <c r="C186">
        <v>2024</v>
      </c>
      <c r="D186" s="253">
        <v>71576207.510000005</v>
      </c>
      <c r="E186" s="254">
        <v>0.1988</v>
      </c>
      <c r="F186" s="253">
        <v>61490909.759999998</v>
      </c>
      <c r="G186" s="253">
        <v>0</v>
      </c>
      <c r="H186" s="253">
        <v>0</v>
      </c>
      <c r="I186" s="253">
        <v>0</v>
      </c>
      <c r="J186" s="253">
        <v>0</v>
      </c>
      <c r="K186" s="253">
        <v>0</v>
      </c>
      <c r="L186" s="253">
        <v>61490909.759999998</v>
      </c>
      <c r="M186" s="296">
        <v>0.85909706450162204</v>
      </c>
    </row>
    <row r="187" spans="2:13">
      <c r="B187" t="s">
        <v>3967</v>
      </c>
      <c r="C187">
        <v>2024</v>
      </c>
      <c r="D187" s="253">
        <v>78778337.790000007</v>
      </c>
      <c r="E187" s="254">
        <v>0.20380000000000001</v>
      </c>
      <c r="F187" s="253">
        <v>78778337.790000007</v>
      </c>
      <c r="G187" s="253">
        <v>0</v>
      </c>
      <c r="H187" s="253">
        <v>0</v>
      </c>
      <c r="I187" s="253">
        <v>0</v>
      </c>
      <c r="J187" s="253">
        <v>0</v>
      </c>
      <c r="K187" s="253">
        <v>0</v>
      </c>
      <c r="L187" s="253">
        <v>78778337.790000007</v>
      </c>
      <c r="M187" s="296">
        <v>1</v>
      </c>
    </row>
    <row r="188" spans="2:13">
      <c r="B188" t="s">
        <v>3968</v>
      </c>
      <c r="C188">
        <v>2024</v>
      </c>
      <c r="D188" s="253">
        <v>71788828.040000007</v>
      </c>
      <c r="E188" s="254">
        <v>0.2281</v>
      </c>
      <c r="F188" s="253">
        <v>71788828.040000007</v>
      </c>
      <c r="G188" s="253">
        <v>0</v>
      </c>
      <c r="H188" s="253">
        <v>0</v>
      </c>
      <c r="I188" s="253">
        <v>0</v>
      </c>
      <c r="J188" s="253">
        <v>0</v>
      </c>
      <c r="K188" s="253">
        <v>0</v>
      </c>
      <c r="L188" s="253">
        <v>71788828.040000007</v>
      </c>
      <c r="M188" s="296">
        <v>1</v>
      </c>
    </row>
    <row r="189" spans="2:13">
      <c r="B189" t="s">
        <v>3969</v>
      </c>
      <c r="C189">
        <v>2024</v>
      </c>
      <c r="D189" s="253">
        <v>31450908.18</v>
      </c>
      <c r="E189" s="254">
        <v>0.20380000000000001</v>
      </c>
      <c r="F189" s="253">
        <v>27000000</v>
      </c>
      <c r="G189" s="253">
        <v>0</v>
      </c>
      <c r="H189" s="253">
        <v>0</v>
      </c>
      <c r="I189" s="253">
        <v>0</v>
      </c>
      <c r="J189" s="253">
        <v>0</v>
      </c>
      <c r="K189" s="253">
        <v>0</v>
      </c>
      <c r="L189" s="253">
        <v>27000000</v>
      </c>
      <c r="M189" s="296">
        <v>0.85848077408364298</v>
      </c>
    </row>
    <row r="190" spans="2:13">
      <c r="B190" t="s">
        <v>3970</v>
      </c>
      <c r="C190">
        <v>2024</v>
      </c>
      <c r="D190" s="253">
        <v>38341151.579999998</v>
      </c>
      <c r="E190" s="254">
        <v>0.17910000000000001</v>
      </c>
      <c r="F190" s="253">
        <v>38341151.579999998</v>
      </c>
      <c r="G190" s="253">
        <v>0</v>
      </c>
      <c r="H190" s="253">
        <v>0</v>
      </c>
      <c r="I190" s="253">
        <v>0</v>
      </c>
      <c r="J190" s="253">
        <v>0</v>
      </c>
      <c r="K190" s="253">
        <v>0</v>
      </c>
      <c r="L190" s="253">
        <v>38341151.579999998</v>
      </c>
      <c r="M190" s="296">
        <v>1</v>
      </c>
    </row>
    <row r="191" spans="2:13">
      <c r="B191" t="s">
        <v>3971</v>
      </c>
      <c r="C191">
        <v>2025</v>
      </c>
      <c r="D191" s="253">
        <v>58838894.329999998</v>
      </c>
      <c r="E191" s="254">
        <v>0.20899999999999999</v>
      </c>
      <c r="F191" s="253">
        <v>0</v>
      </c>
      <c r="G191" s="253">
        <v>0</v>
      </c>
      <c r="H191" s="253">
        <v>0</v>
      </c>
      <c r="I191" s="253">
        <v>0</v>
      </c>
      <c r="J191" s="253">
        <v>0</v>
      </c>
      <c r="K191" s="253">
        <v>0</v>
      </c>
      <c r="M191" s="296"/>
    </row>
    <row r="192" spans="2:13">
      <c r="B192" t="s">
        <v>3972</v>
      </c>
      <c r="C192">
        <v>2025</v>
      </c>
      <c r="D192" s="253">
        <v>39540993.990000002</v>
      </c>
      <c r="E192" s="254">
        <v>0.20300000000000001</v>
      </c>
      <c r="F192" s="253">
        <v>0</v>
      </c>
      <c r="G192" s="253">
        <v>0</v>
      </c>
      <c r="H192" s="253">
        <v>0</v>
      </c>
      <c r="I192" s="253">
        <v>0</v>
      </c>
      <c r="J192" s="253">
        <v>0</v>
      </c>
      <c r="K192" s="253">
        <v>0</v>
      </c>
      <c r="M192" s="296"/>
    </row>
    <row r="193" spans="2:13">
      <c r="B193" t="s">
        <v>3973</v>
      </c>
      <c r="C193">
        <v>2025</v>
      </c>
      <c r="D193" s="253">
        <v>41387451.189999998</v>
      </c>
      <c r="E193" s="254">
        <v>0.2281</v>
      </c>
      <c r="F193" s="253">
        <v>41387451.189999998</v>
      </c>
      <c r="G193" s="253">
        <v>0</v>
      </c>
      <c r="H193" s="253">
        <v>0</v>
      </c>
      <c r="I193" s="253">
        <v>0</v>
      </c>
      <c r="J193" s="253">
        <v>0</v>
      </c>
      <c r="K193" s="253">
        <v>0</v>
      </c>
      <c r="L193" s="253">
        <v>41387451.189999998</v>
      </c>
      <c r="M193" s="296">
        <v>1</v>
      </c>
    </row>
    <row r="194" spans="2:13">
      <c r="B194" t="s">
        <v>3974</v>
      </c>
      <c r="C194">
        <v>2025</v>
      </c>
      <c r="D194" s="253">
        <v>152801911.99000001</v>
      </c>
      <c r="E194" s="254">
        <v>0.1956</v>
      </c>
      <c r="F194" s="253">
        <v>0</v>
      </c>
      <c r="G194" s="253">
        <v>0</v>
      </c>
      <c r="H194" s="253">
        <v>0</v>
      </c>
      <c r="I194" s="253">
        <v>0</v>
      </c>
      <c r="J194" s="253">
        <v>0</v>
      </c>
      <c r="K194" s="253">
        <v>0</v>
      </c>
      <c r="M194" s="296"/>
    </row>
    <row r="195" spans="2:13">
      <c r="B195" t="s">
        <v>3975</v>
      </c>
      <c r="C195">
        <v>2025</v>
      </c>
      <c r="D195" s="253">
        <v>58675357.609999999</v>
      </c>
      <c r="E195" s="254">
        <v>0.20749999999999999</v>
      </c>
      <c r="F195" s="253">
        <v>40110343.869999997</v>
      </c>
      <c r="G195" s="253">
        <v>0</v>
      </c>
      <c r="H195" s="253">
        <v>0</v>
      </c>
      <c r="I195" s="253">
        <v>0</v>
      </c>
      <c r="J195" s="253">
        <v>0</v>
      </c>
      <c r="K195" s="253">
        <v>0</v>
      </c>
      <c r="L195" s="253">
        <v>40110343.869999997</v>
      </c>
      <c r="M195" s="296">
        <v>0.68359777432637203</v>
      </c>
    </row>
    <row r="196" spans="2:13">
      <c r="B196" t="s">
        <v>3976</v>
      </c>
      <c r="C196">
        <v>2025</v>
      </c>
      <c r="D196" s="253">
        <v>122401181.90000001</v>
      </c>
      <c r="E196" s="254">
        <v>0.21460000000000001</v>
      </c>
      <c r="F196" s="253">
        <v>0</v>
      </c>
      <c r="G196" s="253">
        <v>0</v>
      </c>
      <c r="H196" s="253">
        <v>0</v>
      </c>
      <c r="I196" s="253">
        <v>0</v>
      </c>
      <c r="J196" s="253">
        <v>0</v>
      </c>
      <c r="K196" s="253">
        <v>0</v>
      </c>
      <c r="M196" s="296"/>
    </row>
    <row r="197" spans="2:13">
      <c r="B197" t="s">
        <v>3977</v>
      </c>
      <c r="C197">
        <v>2025</v>
      </c>
      <c r="D197" s="253">
        <v>59173231.310000002</v>
      </c>
      <c r="E197" s="254">
        <v>0.21190000000000001</v>
      </c>
      <c r="F197" s="253">
        <v>50000000</v>
      </c>
      <c r="G197" s="253">
        <v>0</v>
      </c>
      <c r="H197" s="253">
        <v>0</v>
      </c>
      <c r="I197" s="253">
        <v>0</v>
      </c>
      <c r="J197" s="253">
        <v>0</v>
      </c>
      <c r="K197" s="253">
        <v>0</v>
      </c>
      <c r="L197" s="253">
        <v>50000000</v>
      </c>
      <c r="M197" s="296">
        <v>0.84497667092163997</v>
      </c>
    </row>
    <row r="198" spans="2:13">
      <c r="B198" t="s">
        <v>3978</v>
      </c>
      <c r="C198">
        <v>2025</v>
      </c>
      <c r="D198" s="253">
        <v>32296248.620000001</v>
      </c>
      <c r="E198" s="254">
        <v>0.26569999999999999</v>
      </c>
      <c r="F198" s="253">
        <v>0</v>
      </c>
      <c r="G198" s="253">
        <v>0</v>
      </c>
      <c r="H198" s="253">
        <v>0</v>
      </c>
      <c r="I198" s="253">
        <v>0</v>
      </c>
      <c r="J198" s="253">
        <v>0</v>
      </c>
      <c r="K198" s="253">
        <v>0</v>
      </c>
      <c r="M198" s="296"/>
    </row>
    <row r="199" spans="2:13">
      <c r="B199" t="s">
        <v>3979</v>
      </c>
      <c r="C199">
        <v>2025</v>
      </c>
      <c r="D199" s="253">
        <v>58995221.119999997</v>
      </c>
      <c r="E199" s="254">
        <v>0.24399999999999999</v>
      </c>
      <c r="F199" s="253">
        <v>58995221.119999997</v>
      </c>
      <c r="G199" s="253">
        <v>0</v>
      </c>
      <c r="H199" s="253">
        <v>0</v>
      </c>
      <c r="I199" s="253">
        <v>0</v>
      </c>
      <c r="J199" s="253">
        <v>0</v>
      </c>
      <c r="K199" s="253">
        <v>0</v>
      </c>
      <c r="L199" s="253">
        <v>58995221.119999997</v>
      </c>
      <c r="M199" s="296">
        <v>1</v>
      </c>
    </row>
    <row r="200" spans="2:13">
      <c r="B200" t="s">
        <v>3980</v>
      </c>
      <c r="C200">
        <v>2025</v>
      </c>
      <c r="D200" s="253">
        <v>56188688.909999996</v>
      </c>
      <c r="E200" s="254">
        <v>0.27529999999999999</v>
      </c>
      <c r="F200" s="253">
        <v>0</v>
      </c>
      <c r="G200" s="253">
        <v>0</v>
      </c>
      <c r="H200" s="253">
        <v>0</v>
      </c>
      <c r="I200" s="253">
        <v>0</v>
      </c>
      <c r="J200" s="253">
        <v>0</v>
      </c>
      <c r="K200" s="253">
        <v>0</v>
      </c>
      <c r="M200" s="296"/>
    </row>
    <row r="201" spans="2:13">
      <c r="B201" t="s">
        <v>3981</v>
      </c>
      <c r="C201">
        <v>2025</v>
      </c>
      <c r="D201" s="253">
        <v>78554150.959999993</v>
      </c>
      <c r="E201" s="254">
        <v>0.2079</v>
      </c>
      <c r="F201" s="253">
        <v>0</v>
      </c>
      <c r="G201" s="253">
        <v>0</v>
      </c>
      <c r="H201" s="253">
        <v>0</v>
      </c>
      <c r="I201" s="253">
        <v>0</v>
      </c>
      <c r="J201" s="253">
        <v>0</v>
      </c>
      <c r="K201" s="253">
        <v>0</v>
      </c>
      <c r="M201" s="296"/>
    </row>
    <row r="202" spans="2:13">
      <c r="B202" t="s">
        <v>3982</v>
      </c>
      <c r="C202">
        <v>2025</v>
      </c>
      <c r="D202" s="253">
        <v>108731274.87</v>
      </c>
      <c r="E202" s="254">
        <v>0.21190000000000001</v>
      </c>
      <c r="F202" s="253">
        <v>0</v>
      </c>
      <c r="G202" s="253">
        <v>0</v>
      </c>
      <c r="H202" s="253">
        <v>0</v>
      </c>
      <c r="I202" s="253">
        <v>0</v>
      </c>
      <c r="J202" s="253">
        <v>0</v>
      </c>
      <c r="K202" s="253">
        <v>0</v>
      </c>
      <c r="M202" s="296"/>
    </row>
    <row r="203" spans="2:13">
      <c r="B203" t="s">
        <v>3983</v>
      </c>
      <c r="C203">
        <v>2025</v>
      </c>
      <c r="D203" s="253">
        <v>62308243.82</v>
      </c>
      <c r="E203" s="254">
        <v>0.26569999999999999</v>
      </c>
      <c r="F203" s="253">
        <v>0</v>
      </c>
      <c r="G203" s="253">
        <v>0</v>
      </c>
      <c r="H203" s="253">
        <v>0</v>
      </c>
      <c r="I203" s="253">
        <v>0</v>
      </c>
      <c r="J203" s="253">
        <v>0</v>
      </c>
      <c r="K203" s="253">
        <v>0</v>
      </c>
      <c r="M203" s="296"/>
    </row>
    <row r="204" spans="2:13">
      <c r="B204" t="s">
        <v>3984</v>
      </c>
      <c r="C204">
        <v>2025</v>
      </c>
      <c r="D204" s="253">
        <v>53365716.539999999</v>
      </c>
      <c r="E204" s="254">
        <v>0.2281</v>
      </c>
      <c r="F204" s="253">
        <v>53365716.539999999</v>
      </c>
      <c r="G204" s="253">
        <v>0</v>
      </c>
      <c r="H204" s="253">
        <v>0</v>
      </c>
      <c r="I204" s="253">
        <v>0</v>
      </c>
      <c r="J204" s="253">
        <v>0</v>
      </c>
      <c r="K204" s="253">
        <v>0</v>
      </c>
      <c r="L204" s="253">
        <v>53365716.539999999</v>
      </c>
      <c r="M204" s="296">
        <v>1</v>
      </c>
    </row>
    <row r="205" spans="2:13">
      <c r="B205" t="s">
        <v>3985</v>
      </c>
      <c r="C205">
        <v>2025</v>
      </c>
      <c r="D205" s="253">
        <v>180394004.31</v>
      </c>
      <c r="E205" s="254">
        <v>0.20519999999999999</v>
      </c>
      <c r="F205" s="253">
        <v>0</v>
      </c>
      <c r="G205" s="253">
        <v>0</v>
      </c>
      <c r="H205" s="253">
        <v>0</v>
      </c>
      <c r="I205" s="253">
        <v>0</v>
      </c>
      <c r="J205" s="253">
        <v>0</v>
      </c>
      <c r="K205" s="253">
        <v>0</v>
      </c>
      <c r="M205" s="296"/>
    </row>
    <row r="206" spans="2:13">
      <c r="B206" t="s">
        <v>3986</v>
      </c>
      <c r="C206">
        <v>2025</v>
      </c>
      <c r="D206" s="253">
        <v>82289187.359999999</v>
      </c>
      <c r="E206" s="254">
        <v>0.24399999999999999</v>
      </c>
      <c r="F206" s="253">
        <v>70000000</v>
      </c>
      <c r="G206" s="253">
        <v>0</v>
      </c>
      <c r="H206" s="253">
        <v>0</v>
      </c>
      <c r="I206" s="253">
        <v>0</v>
      </c>
      <c r="J206" s="253">
        <v>0</v>
      </c>
      <c r="K206" s="253">
        <v>0</v>
      </c>
      <c r="L206" s="253">
        <v>70000000</v>
      </c>
      <c r="M206" s="296">
        <v>0.85065854027410504</v>
      </c>
    </row>
    <row r="207" spans="2:13">
      <c r="B207" t="s">
        <v>3987</v>
      </c>
      <c r="C207">
        <v>2025</v>
      </c>
      <c r="D207" s="253">
        <v>39628253.560000002</v>
      </c>
      <c r="E207" s="254">
        <v>0.20380000000000001</v>
      </c>
      <c r="F207" s="253">
        <v>25302236.390000001</v>
      </c>
      <c r="G207" s="253">
        <v>0</v>
      </c>
      <c r="H207" s="253">
        <v>0</v>
      </c>
      <c r="I207" s="253">
        <v>0</v>
      </c>
      <c r="J207" s="253">
        <v>0</v>
      </c>
      <c r="K207" s="253">
        <v>0</v>
      </c>
      <c r="L207" s="253">
        <v>25302236.390000001</v>
      </c>
      <c r="M207" s="296">
        <v>0.63848981766735202</v>
      </c>
    </row>
    <row r="208" spans="2:13">
      <c r="B208" t="s">
        <v>3988</v>
      </c>
      <c r="C208">
        <v>2025</v>
      </c>
      <c r="D208" s="253">
        <v>57950125.770000003</v>
      </c>
      <c r="E208" s="254">
        <v>0.20300000000000001</v>
      </c>
      <c r="F208" s="253">
        <v>0</v>
      </c>
      <c r="G208" s="253">
        <v>0</v>
      </c>
      <c r="H208" s="253">
        <v>0</v>
      </c>
      <c r="I208" s="253">
        <v>0</v>
      </c>
      <c r="J208" s="253">
        <v>0</v>
      </c>
      <c r="K208" s="253">
        <v>0</v>
      </c>
      <c r="M208" s="296"/>
    </row>
    <row r="209" spans="2:13">
      <c r="B209" t="s">
        <v>3989</v>
      </c>
      <c r="C209">
        <v>2025</v>
      </c>
      <c r="D209" s="253">
        <v>18950419.469999999</v>
      </c>
      <c r="E209" s="254">
        <v>0.1956</v>
      </c>
      <c r="F209" s="253">
        <v>0</v>
      </c>
      <c r="G209" s="253">
        <v>0</v>
      </c>
      <c r="H209" s="253">
        <v>0</v>
      </c>
      <c r="I209" s="253">
        <v>0</v>
      </c>
      <c r="J209" s="253">
        <v>0</v>
      </c>
      <c r="K209" s="253">
        <v>0</v>
      </c>
      <c r="M209" s="296"/>
    </row>
    <row r="210" spans="2:13">
      <c r="B210" t="s">
        <v>3990</v>
      </c>
      <c r="C210">
        <v>2025</v>
      </c>
      <c r="D210" s="253">
        <v>39081853.979999997</v>
      </c>
      <c r="E210" s="254">
        <v>0.21190000000000001</v>
      </c>
      <c r="F210" s="253">
        <v>0</v>
      </c>
      <c r="G210" s="253">
        <v>0</v>
      </c>
      <c r="H210" s="253">
        <v>0</v>
      </c>
      <c r="I210" s="253">
        <v>0</v>
      </c>
      <c r="J210" s="253">
        <v>0</v>
      </c>
      <c r="K210" s="253">
        <v>0</v>
      </c>
      <c r="M210" s="296"/>
    </row>
    <row r="211" spans="2:13">
      <c r="B211" t="s">
        <v>3991</v>
      </c>
      <c r="C211">
        <v>2025</v>
      </c>
      <c r="D211" s="253">
        <v>8731582.0700000003</v>
      </c>
      <c r="E211" s="254">
        <v>0.20749999999999999</v>
      </c>
      <c r="F211" s="253">
        <v>0</v>
      </c>
      <c r="G211" s="253">
        <v>0</v>
      </c>
      <c r="H211" s="253">
        <v>0</v>
      </c>
      <c r="I211" s="253">
        <v>0</v>
      </c>
      <c r="J211" s="253">
        <v>0</v>
      </c>
      <c r="K211" s="253">
        <v>0</v>
      </c>
      <c r="M211" s="296"/>
    </row>
    <row r="212" spans="2:13">
      <c r="B212" t="s">
        <v>3992</v>
      </c>
      <c r="C212">
        <v>2025</v>
      </c>
      <c r="D212" s="253">
        <v>12973786.02</v>
      </c>
      <c r="E212" s="254">
        <v>0.26569999999999999</v>
      </c>
      <c r="F212" s="253">
        <v>0</v>
      </c>
      <c r="G212" s="253">
        <v>0</v>
      </c>
      <c r="H212" s="253">
        <v>0</v>
      </c>
      <c r="I212" s="253">
        <v>0</v>
      </c>
      <c r="J212" s="253">
        <v>0</v>
      </c>
      <c r="K212" s="253">
        <v>0</v>
      </c>
      <c r="M212" s="296"/>
    </row>
    <row r="213" spans="2:13">
      <c r="B213" t="s">
        <v>3993</v>
      </c>
      <c r="C213">
        <v>2025</v>
      </c>
      <c r="D213" s="253">
        <v>63517621.399999999</v>
      </c>
      <c r="E213" s="254">
        <v>0.20749999999999999</v>
      </c>
      <c r="F213" s="253">
        <v>0</v>
      </c>
      <c r="G213" s="253">
        <v>0</v>
      </c>
      <c r="H213" s="253">
        <v>0</v>
      </c>
      <c r="I213" s="253">
        <v>0</v>
      </c>
      <c r="J213" s="253">
        <v>0</v>
      </c>
      <c r="K213" s="253">
        <v>0</v>
      </c>
      <c r="M213" s="29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showGridLines="0" topLeftCell="A7" workbookViewId="0">
      <selection activeCell="C33" sqref="C33"/>
    </sheetView>
  </sheetViews>
  <sheetFormatPr defaultColWidth="14.375" defaultRowHeight="15" customHeight="1"/>
  <cols>
    <col min="1" max="1" width="8.75" style="51" customWidth="1"/>
    <col min="2" max="2" width="19.875" style="51" customWidth="1"/>
    <col min="3" max="3" width="17.375" style="51" customWidth="1"/>
    <col min="4" max="7" width="17.875" style="51" customWidth="1"/>
    <col min="8" max="9" width="21.375" style="51" customWidth="1"/>
    <col min="10" max="10" width="17.875" style="51" customWidth="1"/>
    <col min="11" max="11" width="16.375" style="51" customWidth="1"/>
    <col min="12" max="26" width="8.75" style="51" customWidth="1"/>
    <col min="27" max="16384" width="14.375" style="51"/>
  </cols>
  <sheetData>
    <row r="1" spans="1:11" ht="36.950000000000003" customHeight="1">
      <c r="A1" s="50" t="s">
        <v>136</v>
      </c>
    </row>
    <row r="2" spans="1:11" ht="21" customHeight="1">
      <c r="B2" s="227" t="s">
        <v>135</v>
      </c>
    </row>
    <row r="3" spans="1:11" ht="14.25" customHeight="1">
      <c r="A3" s="50"/>
    </row>
    <row r="4" spans="1:11" ht="14.25" customHeight="1">
      <c r="A4" s="50"/>
    </row>
    <row r="5" spans="1:11" ht="14.25" customHeight="1">
      <c r="A5" s="50"/>
    </row>
    <row r="6" spans="1:11" ht="14.25" customHeight="1">
      <c r="A6" s="50"/>
    </row>
    <row r="7" spans="1:11" ht="14.25" customHeight="1">
      <c r="A7" s="50"/>
    </row>
    <row r="8" spans="1:11" ht="14.25" customHeight="1">
      <c r="B8" s="139"/>
    </row>
    <row r="9" spans="1:11" ht="103.5" customHeight="1"/>
    <row r="10" spans="1:11" ht="14.25" customHeight="1"/>
    <row r="11" spans="1:11" ht="14.25" customHeight="1"/>
    <row r="12" spans="1:11" ht="14.25" customHeight="1"/>
    <row r="13" spans="1:11" ht="42" customHeight="1">
      <c r="B13" s="54" t="s">
        <v>85</v>
      </c>
      <c r="C13" s="140" t="s">
        <v>86</v>
      </c>
      <c r="D13" s="140" t="s">
        <v>87</v>
      </c>
      <c r="E13" s="140" t="s">
        <v>88</v>
      </c>
      <c r="F13" s="140" t="s">
        <v>89</v>
      </c>
      <c r="G13" s="140" t="s">
        <v>90</v>
      </c>
      <c r="H13" s="140" t="s">
        <v>91</v>
      </c>
      <c r="I13" s="140" t="s">
        <v>92</v>
      </c>
      <c r="J13" s="54" t="s">
        <v>93</v>
      </c>
      <c r="K13" s="53"/>
    </row>
    <row r="14" spans="1:11" ht="14.25" customHeight="1">
      <c r="B14" s="255" t="s">
        <v>178</v>
      </c>
      <c r="C14" s="141">
        <v>152326093.69999999</v>
      </c>
      <c r="D14" s="66">
        <v>160000000</v>
      </c>
      <c r="E14" s="66">
        <v>2018</v>
      </c>
      <c r="F14" s="66">
        <v>2018</v>
      </c>
      <c r="G14" s="95">
        <v>0.10213</v>
      </c>
      <c r="H14" s="66">
        <v>160000000</v>
      </c>
      <c r="I14" s="143">
        <f t="shared" ref="I14:I18" si="0">H14/((1+G14/12)^(F14-E14))</f>
        <v>160000000</v>
      </c>
      <c r="J14" s="141">
        <f t="shared" ref="J14:J18" si="1">IF(I14&gt;C14,0,C14-I14)</f>
        <v>0</v>
      </c>
      <c r="K14" s="72"/>
    </row>
    <row r="15" spans="1:11" ht="14.25" customHeight="1">
      <c r="B15" s="255" t="s">
        <v>179</v>
      </c>
      <c r="C15" s="141">
        <v>5219167968.2399998</v>
      </c>
      <c r="D15" s="66">
        <v>2500000000</v>
      </c>
      <c r="E15" s="66">
        <v>2019</v>
      </c>
      <c r="F15" s="66">
        <v>2019</v>
      </c>
      <c r="G15" s="95">
        <v>0.14507600000000001</v>
      </c>
      <c r="H15" s="66">
        <v>2500000000</v>
      </c>
      <c r="I15" s="143">
        <f t="shared" si="0"/>
        <v>2500000000</v>
      </c>
      <c r="J15" s="141">
        <f t="shared" si="1"/>
        <v>2719167968.2399998</v>
      </c>
      <c r="K15" s="72"/>
    </row>
    <row r="16" spans="1:11" ht="14.25" customHeight="1">
      <c r="B16" s="255" t="s">
        <v>180</v>
      </c>
      <c r="C16" s="141">
        <v>297349699.80000001</v>
      </c>
      <c r="D16" s="66">
        <v>297349699.80000001</v>
      </c>
      <c r="E16" s="66">
        <v>2019</v>
      </c>
      <c r="F16" s="66">
        <v>2019</v>
      </c>
      <c r="G16" s="95">
        <v>0.172737</v>
      </c>
      <c r="H16" s="66">
        <v>200000000</v>
      </c>
      <c r="I16" s="143">
        <f t="shared" si="0"/>
        <v>200000000</v>
      </c>
      <c r="J16" s="141">
        <f t="shared" si="1"/>
        <v>97349699.800000012</v>
      </c>
      <c r="K16" s="72" t="s">
        <v>94</v>
      </c>
    </row>
    <row r="17" spans="2:11" ht="14.25" customHeight="1">
      <c r="B17" s="255" t="s">
        <v>181</v>
      </c>
      <c r="C17" s="141">
        <v>1364061047.96</v>
      </c>
      <c r="D17" s="66">
        <v>925257500</v>
      </c>
      <c r="E17" s="66">
        <v>2020</v>
      </c>
      <c r="F17" s="66">
        <v>2020</v>
      </c>
      <c r="G17" s="95">
        <v>0.133189</v>
      </c>
      <c r="H17" s="66">
        <v>587695000</v>
      </c>
      <c r="I17" s="143">
        <f t="shared" si="0"/>
        <v>587695000</v>
      </c>
      <c r="J17" s="141">
        <f t="shared" si="1"/>
        <v>776366047.96000004</v>
      </c>
      <c r="K17" s="72"/>
    </row>
    <row r="18" spans="2:11" ht="14.25" customHeight="1">
      <c r="B18" s="255" t="s">
        <v>182</v>
      </c>
      <c r="C18" s="141">
        <v>74741974.099999994</v>
      </c>
      <c r="D18" s="66">
        <v>74741974.099999994</v>
      </c>
      <c r="E18" s="66">
        <v>2020</v>
      </c>
      <c r="F18" s="66">
        <v>2020</v>
      </c>
      <c r="G18" s="95">
        <v>0.232483</v>
      </c>
      <c r="H18" s="66"/>
      <c r="I18" s="143">
        <f t="shared" si="0"/>
        <v>0</v>
      </c>
      <c r="J18" s="141">
        <f t="shared" si="1"/>
        <v>74741974.099999994</v>
      </c>
      <c r="K18" s="72"/>
    </row>
    <row r="19" spans="2:11" ht="14.25" customHeight="1">
      <c r="B19" s="100"/>
      <c r="C19" s="141"/>
      <c r="D19" s="66"/>
      <c r="E19" s="66"/>
      <c r="F19" s="66"/>
      <c r="G19" s="142"/>
      <c r="H19" s="66"/>
      <c r="I19" s="143">
        <f t="shared" ref="I19" si="2">H19/((1+G19/12)^(F19-E19))</f>
        <v>0</v>
      </c>
      <c r="J19" s="141">
        <f t="shared" ref="J19:J20" si="3">IF(I19&gt;C19,0,C19-I19)</f>
        <v>0</v>
      </c>
      <c r="K19" s="72"/>
    </row>
    <row r="20" spans="2:11" ht="14.25" customHeight="1">
      <c r="B20" s="100"/>
      <c r="C20" s="144"/>
      <c r="D20" s="94"/>
      <c r="E20" s="66"/>
      <c r="F20" s="145"/>
      <c r="G20" s="95"/>
      <c r="H20" s="94"/>
      <c r="I20" s="143">
        <f>H20</f>
        <v>0</v>
      </c>
      <c r="J20" s="141">
        <f t="shared" si="3"/>
        <v>0</v>
      </c>
      <c r="K20" s="72" t="s">
        <v>95</v>
      </c>
    </row>
    <row r="21" spans="2:11" ht="14.25" customHeight="1">
      <c r="B21" s="100" t="s">
        <v>96</v>
      </c>
      <c r="C21" s="146">
        <f>SUM(C14:C19)</f>
        <v>7107646783.8000002</v>
      </c>
      <c r="D21" s="100"/>
      <c r="E21" s="100"/>
      <c r="F21" s="100"/>
      <c r="G21" s="100"/>
      <c r="H21" s="146">
        <f>SUM(H14:H20)</f>
        <v>3447695000</v>
      </c>
      <c r="I21" s="146"/>
      <c r="J21" s="146">
        <f>SUM(J14:J20)</f>
        <v>3667625690.0999999</v>
      </c>
      <c r="K21" s="72"/>
    </row>
    <row r="22" spans="2:11" ht="14.25" customHeight="1"/>
    <row r="23" spans="2:11" ht="14.25" customHeight="1">
      <c r="C23" s="137" t="s">
        <v>66</v>
      </c>
      <c r="D23" s="147">
        <f>J21/C21</f>
        <v>0.51601124840071988</v>
      </c>
      <c r="E23" s="81"/>
      <c r="F23" s="81"/>
      <c r="G23" s="81"/>
    </row>
    <row r="24" spans="2:11" ht="14.25" customHeight="1"/>
    <row r="25" spans="2:11" ht="14.25" customHeight="1"/>
    <row r="26" spans="2:11" ht="14.25" customHeight="1"/>
    <row r="27" spans="2:11" ht="14.25" customHeight="1"/>
    <row r="28" spans="2:11" ht="14.25" customHeight="1">
      <c r="B28" s="52" t="s">
        <v>97</v>
      </c>
      <c r="C28" s="52"/>
      <c r="D28" s="52"/>
      <c r="E28" s="52"/>
    </row>
    <row r="29" spans="2:11" ht="14.25" customHeight="1">
      <c r="B29" s="133" t="s">
        <v>98</v>
      </c>
      <c r="C29" s="133"/>
      <c r="D29" s="133"/>
      <c r="E29" s="213" t="s">
        <v>120</v>
      </c>
    </row>
    <row r="30" spans="2:11" ht="14.25" customHeight="1"/>
    <row r="31" spans="2:11" ht="14.25" customHeight="1">
      <c r="C31" s="256">
        <f>((D23*C21)+(EXP_RECOVERY!C5))/(C21+EXP_RECOVERY!C3)</f>
        <v>0.71792909921323156</v>
      </c>
      <c r="D31" s="257" t="s">
        <v>183</v>
      </c>
    </row>
    <row r="32" spans="2:11" ht="14.25" customHeight="1"/>
    <row r="33" spans="3:3" ht="14.25" customHeight="1">
      <c r="C33" s="299"/>
    </row>
    <row r="34" spans="3:3" ht="14.25" customHeight="1"/>
    <row r="35" spans="3:3" ht="14.25" customHeight="1"/>
    <row r="36" spans="3:3" ht="14.25" customHeight="1"/>
    <row r="37" spans="3:3" ht="14.25" customHeight="1"/>
    <row r="38" spans="3:3" ht="14.25" customHeight="1"/>
    <row r="39" spans="3:3" ht="14.25" customHeight="1"/>
    <row r="40" spans="3:3" ht="14.25" customHeight="1"/>
    <row r="41" spans="3:3" ht="14.25" customHeight="1"/>
    <row r="42" spans="3:3" ht="14.25" customHeight="1"/>
    <row r="43" spans="3:3" ht="14.25" customHeight="1"/>
    <row r="44" spans="3:3" ht="14.25" customHeight="1"/>
    <row r="45" spans="3:3" ht="14.25" customHeight="1"/>
    <row r="46" spans="3:3" ht="14.25" customHeight="1"/>
    <row r="47" spans="3:3" ht="14.25" customHeight="1"/>
    <row r="48" spans="3: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60"/>
  <sheetViews>
    <sheetView tabSelected="1" topLeftCell="D1" workbookViewId="0">
      <selection activeCell="N16" sqref="N16"/>
    </sheetView>
  </sheetViews>
  <sheetFormatPr defaultRowHeight="14.25"/>
  <cols>
    <col min="2" max="2" width="14.375" style="261" bestFit="1" customWidth="1"/>
    <col min="3" max="3" width="33.875" style="261" bestFit="1" customWidth="1"/>
    <col min="4" max="4" width="16.875" style="270" bestFit="1" customWidth="1"/>
    <col min="5" max="5" width="20.625" style="270" bestFit="1" customWidth="1"/>
    <col min="6" max="6" width="20.625" style="253" bestFit="1" customWidth="1"/>
    <col min="7" max="7" width="14.25" bestFit="1" customWidth="1"/>
    <col min="8" max="8" width="9.125" style="271"/>
    <col min="9" max="9" width="15.25" style="254" bestFit="1" customWidth="1"/>
    <col min="10" max="10" width="15.25" style="232" bestFit="1" customWidth="1"/>
    <col min="11" max="11" width="16.875" bestFit="1" customWidth="1"/>
    <col min="12" max="12" width="19" style="261" bestFit="1" customWidth="1"/>
    <col min="13" max="14" width="20.75" style="232" customWidth="1"/>
    <col min="17" max="17" width="9.125" style="261"/>
  </cols>
  <sheetData>
    <row r="1" spans="2:17">
      <c r="G1" s="232"/>
    </row>
    <row r="2" spans="2:17" ht="15">
      <c r="B2" s="281" t="s">
        <v>3763</v>
      </c>
      <c r="C2" s="281" t="s">
        <v>194</v>
      </c>
      <c r="D2" s="282" t="s">
        <v>2339</v>
      </c>
      <c r="E2" s="282" t="s">
        <v>141</v>
      </c>
      <c r="F2" s="283" t="s">
        <v>2338</v>
      </c>
      <c r="G2" s="278" t="s">
        <v>2340</v>
      </c>
      <c r="H2" s="284" t="s">
        <v>3998</v>
      </c>
      <c r="I2" s="285" t="s">
        <v>195</v>
      </c>
      <c r="J2" s="286" t="s">
        <v>2341</v>
      </c>
      <c r="K2" s="260"/>
      <c r="L2" s="272" t="s">
        <v>3774</v>
      </c>
      <c r="M2" s="273" t="s">
        <v>2338</v>
      </c>
      <c r="N2" s="273" t="s">
        <v>3758</v>
      </c>
      <c r="Q2" s="262"/>
    </row>
    <row r="3" spans="2:17">
      <c r="B3" s="268" t="s">
        <v>3764</v>
      </c>
      <c r="C3" s="268" t="s">
        <v>1617</v>
      </c>
      <c r="D3" s="274" t="s">
        <v>2538</v>
      </c>
      <c r="E3" s="274" t="s">
        <v>475</v>
      </c>
      <c r="F3" s="287">
        <v>70415298</v>
      </c>
      <c r="G3" s="267">
        <v>0</v>
      </c>
      <c r="H3" s="288" t="s">
        <v>3769</v>
      </c>
      <c r="I3" s="289">
        <v>0</v>
      </c>
      <c r="J3" s="269">
        <v>0</v>
      </c>
      <c r="L3" s="274">
        <v>1</v>
      </c>
      <c r="M3" s="269">
        <f>SUMIF(H:H,L3,F:F)</f>
        <v>241071129132.5899</v>
      </c>
      <c r="N3" s="269">
        <f>SUMIF(H:H,L3,J:J)</f>
        <v>250858666.56494203</v>
      </c>
      <c r="Q3" s="262"/>
    </row>
    <row r="4" spans="2:17">
      <c r="B4" s="268" t="s">
        <v>3764</v>
      </c>
      <c r="C4" s="268" t="s">
        <v>6297</v>
      </c>
      <c r="D4" s="274" t="s">
        <v>6298</v>
      </c>
      <c r="E4" s="274" t="s">
        <v>6299</v>
      </c>
      <c r="F4" s="287">
        <v>10000000</v>
      </c>
      <c r="G4" s="267">
        <v>0</v>
      </c>
      <c r="H4" s="288" t="s">
        <v>3769</v>
      </c>
      <c r="I4" s="289">
        <v>0</v>
      </c>
      <c r="J4" s="269">
        <v>0</v>
      </c>
      <c r="L4" s="274">
        <v>2</v>
      </c>
      <c r="M4" s="269">
        <f t="shared" ref="M4:M7" si="0">SUMIF(H:H,L4,F:F)</f>
        <v>12641726169.09001</v>
      </c>
      <c r="N4" s="269">
        <f t="shared" ref="N4:N7" si="1">SUMIF(H:H,L4,J:J)</f>
        <v>1018328128.7343912</v>
      </c>
      <c r="Q4" s="262"/>
    </row>
    <row r="5" spans="2:17">
      <c r="B5" s="268" t="s">
        <v>3764</v>
      </c>
      <c r="C5" s="268" t="s">
        <v>1425</v>
      </c>
      <c r="D5" s="274" t="s">
        <v>2475</v>
      </c>
      <c r="E5" s="274" t="s">
        <v>197</v>
      </c>
      <c r="F5" s="287">
        <v>138532579.69</v>
      </c>
      <c r="G5" s="267">
        <v>0</v>
      </c>
      <c r="H5" s="288" t="s">
        <v>3769</v>
      </c>
      <c r="I5" s="289">
        <v>0</v>
      </c>
      <c r="J5" s="269">
        <v>0</v>
      </c>
      <c r="L5" s="274">
        <v>3</v>
      </c>
      <c r="M5" s="269">
        <f t="shared" si="0"/>
        <v>1325735071.6200001</v>
      </c>
      <c r="N5" s="269">
        <f t="shared" si="1"/>
        <v>294951747.79180753</v>
      </c>
      <c r="Q5" s="262"/>
    </row>
    <row r="6" spans="2:17">
      <c r="B6" s="268" t="s">
        <v>3764</v>
      </c>
      <c r="C6" s="268" t="s">
        <v>5979</v>
      </c>
      <c r="D6" s="274" t="s">
        <v>3531</v>
      </c>
      <c r="E6" s="274" t="s">
        <v>693</v>
      </c>
      <c r="F6" s="287">
        <v>70716360.439999998</v>
      </c>
      <c r="G6" s="267">
        <v>0</v>
      </c>
      <c r="H6" s="288" t="s">
        <v>3769</v>
      </c>
      <c r="I6" s="289">
        <v>0</v>
      </c>
      <c r="J6" s="269">
        <v>0</v>
      </c>
      <c r="L6" s="274">
        <v>4</v>
      </c>
      <c r="M6" s="269">
        <f t="shared" si="0"/>
        <v>4063418806.6100001</v>
      </c>
      <c r="N6" s="269">
        <f t="shared" si="1"/>
        <v>1174431043.8144114</v>
      </c>
      <c r="Q6" s="262"/>
    </row>
    <row r="7" spans="2:17">
      <c r="B7" s="268" t="s">
        <v>3764</v>
      </c>
      <c r="C7" s="268" t="s">
        <v>5980</v>
      </c>
      <c r="D7" s="274" t="s">
        <v>2548</v>
      </c>
      <c r="E7" s="274" t="s">
        <v>759</v>
      </c>
      <c r="F7" s="287">
        <v>23189973.09</v>
      </c>
      <c r="G7" s="267">
        <v>0</v>
      </c>
      <c r="H7" s="288" t="s">
        <v>3769</v>
      </c>
      <c r="I7" s="289">
        <v>0</v>
      </c>
      <c r="J7" s="269">
        <v>0</v>
      </c>
      <c r="L7" s="274">
        <v>5</v>
      </c>
      <c r="M7" s="269">
        <f t="shared" si="0"/>
        <v>8825267216.8199978</v>
      </c>
      <c r="N7" s="269">
        <f t="shared" si="1"/>
        <v>4714026070.3597345</v>
      </c>
      <c r="Q7" s="262"/>
    </row>
    <row r="8" spans="2:17" ht="15">
      <c r="B8" s="268" t="s">
        <v>3764</v>
      </c>
      <c r="C8" s="268" t="s">
        <v>4364</v>
      </c>
      <c r="D8" s="274" t="s">
        <v>4365</v>
      </c>
      <c r="E8" s="274" t="s">
        <v>3999</v>
      </c>
      <c r="F8" s="287">
        <v>258924912.03999999</v>
      </c>
      <c r="G8" s="267">
        <v>0</v>
      </c>
      <c r="H8" s="288" t="s">
        <v>3769</v>
      </c>
      <c r="I8" s="289">
        <v>0</v>
      </c>
      <c r="J8" s="269">
        <v>0</v>
      </c>
      <c r="L8" s="276" t="s">
        <v>96</v>
      </c>
      <c r="M8" s="275">
        <f>SUM(M3:M7)</f>
        <v>267927276396.72989</v>
      </c>
      <c r="N8" s="275">
        <f>SUM(N3:N7)</f>
        <v>7452595657.2652864</v>
      </c>
      <c r="Q8" s="262"/>
    </row>
    <row r="9" spans="2:17">
      <c r="B9" s="268" t="s">
        <v>3764</v>
      </c>
      <c r="C9" s="268" t="s">
        <v>1826</v>
      </c>
      <c r="D9" s="274" t="s">
        <v>2412</v>
      </c>
      <c r="E9" s="274" t="s">
        <v>668</v>
      </c>
      <c r="F9" s="287">
        <v>87550204.769999996</v>
      </c>
      <c r="G9" s="267">
        <v>0</v>
      </c>
      <c r="H9" s="288" t="s">
        <v>3769</v>
      </c>
      <c r="I9" s="289">
        <v>0</v>
      </c>
      <c r="J9" s="269">
        <v>0</v>
      </c>
      <c r="Q9" s="262"/>
    </row>
    <row r="10" spans="2:17">
      <c r="B10" s="268" t="s">
        <v>3764</v>
      </c>
      <c r="C10" s="268" t="s">
        <v>1760</v>
      </c>
      <c r="D10" s="274" t="s">
        <v>2412</v>
      </c>
      <c r="E10" s="274" t="s">
        <v>668</v>
      </c>
      <c r="F10" s="287">
        <v>64567458.439999998</v>
      </c>
      <c r="G10" s="267">
        <v>0</v>
      </c>
      <c r="H10" s="288" t="s">
        <v>3769</v>
      </c>
      <c r="I10" s="289">
        <v>0</v>
      </c>
      <c r="J10" s="269">
        <v>0</v>
      </c>
      <c r="Q10" s="262"/>
    </row>
    <row r="11" spans="2:17" ht="15">
      <c r="B11" s="268" t="s">
        <v>3764</v>
      </c>
      <c r="C11" s="268" t="s">
        <v>1460</v>
      </c>
      <c r="D11" s="274" t="s">
        <v>2416</v>
      </c>
      <c r="E11" s="274" t="s">
        <v>242</v>
      </c>
      <c r="F11" s="287">
        <v>77176328.060000002</v>
      </c>
      <c r="G11" s="267">
        <v>0</v>
      </c>
      <c r="H11" s="288" t="s">
        <v>3769</v>
      </c>
      <c r="I11" s="289">
        <v>0</v>
      </c>
      <c r="J11" s="269">
        <v>0</v>
      </c>
      <c r="L11" s="272" t="s">
        <v>3776</v>
      </c>
      <c r="M11" s="273" t="s">
        <v>2338</v>
      </c>
      <c r="N11" s="273" t="s">
        <v>3758</v>
      </c>
      <c r="Q11" s="262"/>
    </row>
    <row r="12" spans="2:17">
      <c r="B12" s="268" t="s">
        <v>3764</v>
      </c>
      <c r="C12" s="268" t="s">
        <v>4366</v>
      </c>
      <c r="D12" s="274" t="s">
        <v>2586</v>
      </c>
      <c r="E12" s="274" t="s">
        <v>4000</v>
      </c>
      <c r="F12" s="287">
        <v>1215048340.75</v>
      </c>
      <c r="G12" s="267">
        <v>131</v>
      </c>
      <c r="H12" s="288" t="s">
        <v>3770</v>
      </c>
      <c r="I12" s="289">
        <v>8.0552933603662696E-2</v>
      </c>
      <c r="J12" s="269">
        <v>97875708.317675307</v>
      </c>
      <c r="L12" s="268" t="s">
        <v>3764</v>
      </c>
      <c r="M12" s="269">
        <f>SUMIF(B:B,L12,F:F)</f>
        <v>174979068599.20993</v>
      </c>
      <c r="N12" s="269">
        <f>SUMIF(B:B,L12,J:J)</f>
        <v>5265123623.8611574</v>
      </c>
      <c r="Q12" s="262"/>
    </row>
    <row r="13" spans="2:17">
      <c r="B13" s="268" t="s">
        <v>3764</v>
      </c>
      <c r="C13" s="268" t="s">
        <v>4367</v>
      </c>
      <c r="D13" s="274" t="s">
        <v>3362</v>
      </c>
      <c r="E13" s="274" t="s">
        <v>481</v>
      </c>
      <c r="F13" s="287">
        <v>38580337.68</v>
      </c>
      <c r="G13" s="267">
        <v>64</v>
      </c>
      <c r="H13" s="288" t="s">
        <v>3769</v>
      </c>
      <c r="I13" s="289">
        <v>7.6832029851907303E-3</v>
      </c>
      <c r="J13" s="269">
        <v>296420.56563264201</v>
      </c>
      <c r="L13" s="268" t="s">
        <v>3765</v>
      </c>
      <c r="M13" s="269">
        <f t="shared" ref="M13:M16" si="2">SUMIF(B:B,L13,F:F)</f>
        <v>32985924057.290035</v>
      </c>
      <c r="N13" s="269">
        <f t="shared" ref="N13:N16" si="3">SUMIF(B:B,L13,J:J)</f>
        <v>674178442.88285065</v>
      </c>
      <c r="Q13" s="262"/>
    </row>
    <row r="14" spans="2:17">
      <c r="B14" s="268" t="s">
        <v>3764</v>
      </c>
      <c r="C14" s="268" t="s">
        <v>4368</v>
      </c>
      <c r="D14" s="274" t="s">
        <v>2870</v>
      </c>
      <c r="E14" s="274" t="s">
        <v>232</v>
      </c>
      <c r="F14" s="287">
        <v>64013314.170000002</v>
      </c>
      <c r="G14" s="267">
        <v>0</v>
      </c>
      <c r="H14" s="288" t="s">
        <v>3769</v>
      </c>
      <c r="I14" s="289">
        <v>0</v>
      </c>
      <c r="J14" s="269">
        <v>0</v>
      </c>
      <c r="L14" s="268" t="s">
        <v>3766</v>
      </c>
      <c r="M14" s="269">
        <f t="shared" si="2"/>
        <v>22285904884.760006</v>
      </c>
      <c r="N14" s="269">
        <f t="shared" si="3"/>
        <v>915381025.02584898</v>
      </c>
      <c r="Q14" s="262"/>
    </row>
    <row r="15" spans="2:17">
      <c r="B15" s="268" t="s">
        <v>3764</v>
      </c>
      <c r="C15" s="268" t="s">
        <v>1593</v>
      </c>
      <c r="D15" s="274" t="s">
        <v>2452</v>
      </c>
      <c r="E15" s="274" t="s">
        <v>452</v>
      </c>
      <c r="F15" s="287">
        <v>188841327.66</v>
      </c>
      <c r="G15" s="267">
        <v>116</v>
      </c>
      <c r="H15" s="288" t="s">
        <v>3770</v>
      </c>
      <c r="I15" s="289">
        <v>8.0552933603662696E-2</v>
      </c>
      <c r="J15" s="269">
        <v>15211722.928623499</v>
      </c>
      <c r="L15" s="268" t="s">
        <v>3767</v>
      </c>
      <c r="M15" s="269">
        <f t="shared" si="2"/>
        <v>20970738837.740002</v>
      </c>
      <c r="N15" s="269">
        <f t="shared" si="3"/>
        <v>271669752.93377852</v>
      </c>
      <c r="Q15" s="262"/>
    </row>
    <row r="16" spans="2:17">
      <c r="B16" s="268" t="s">
        <v>3764</v>
      </c>
      <c r="C16" s="268" t="s">
        <v>1837</v>
      </c>
      <c r="D16" s="274" t="s">
        <v>3318</v>
      </c>
      <c r="E16" s="274" t="s">
        <v>385</v>
      </c>
      <c r="F16" s="287">
        <v>208250000</v>
      </c>
      <c r="G16" s="267">
        <v>0</v>
      </c>
      <c r="H16" s="288" t="s">
        <v>3769</v>
      </c>
      <c r="I16" s="289">
        <v>0</v>
      </c>
      <c r="J16" s="269">
        <v>0</v>
      </c>
      <c r="L16" s="268" t="s">
        <v>3768</v>
      </c>
      <c r="M16" s="269">
        <f t="shared" si="2"/>
        <v>16705640017.72999</v>
      </c>
      <c r="N16" s="269">
        <f t="shared" si="3"/>
        <v>326242812.56165534</v>
      </c>
      <c r="Q16" s="262"/>
    </row>
    <row r="17" spans="2:17" ht="15">
      <c r="B17" s="268" t="s">
        <v>3764</v>
      </c>
      <c r="C17" s="268" t="s">
        <v>1548</v>
      </c>
      <c r="D17" s="274" t="s">
        <v>3318</v>
      </c>
      <c r="E17" s="274" t="s">
        <v>385</v>
      </c>
      <c r="F17" s="287">
        <v>107055638.56999999</v>
      </c>
      <c r="G17" s="267">
        <v>0</v>
      </c>
      <c r="H17" s="288" t="s">
        <v>3769</v>
      </c>
      <c r="I17" s="289">
        <v>0</v>
      </c>
      <c r="J17" s="269">
        <v>0</v>
      </c>
      <c r="L17" s="276" t="s">
        <v>96</v>
      </c>
      <c r="M17" s="275">
        <f>SUM(M12:M16)</f>
        <v>267927276396.72995</v>
      </c>
      <c r="N17" s="275">
        <f>SUM(N12:N16)</f>
        <v>7452595657.2652912</v>
      </c>
      <c r="Q17" s="262"/>
    </row>
    <row r="18" spans="2:17">
      <c r="B18" s="268" t="s">
        <v>3764</v>
      </c>
      <c r="C18" s="268" t="s">
        <v>1559</v>
      </c>
      <c r="D18" s="274" t="s">
        <v>2512</v>
      </c>
      <c r="E18" s="274" t="s">
        <v>404</v>
      </c>
      <c r="F18" s="287">
        <v>165207667.88</v>
      </c>
      <c r="G18" s="267">
        <v>97</v>
      </c>
      <c r="H18" s="288" t="s">
        <v>3770</v>
      </c>
      <c r="I18" s="289">
        <v>8.0552933603662696E-2</v>
      </c>
      <c r="J18" s="269">
        <v>13307962.3015536</v>
      </c>
      <c r="L18" s="261" t="s">
        <v>6571</v>
      </c>
      <c r="M18" s="232">
        <v>7829159425.1600008</v>
      </c>
      <c r="N18" s="232">
        <v>3076686839.4011688</v>
      </c>
      <c r="Q18" s="262"/>
    </row>
    <row r="19" spans="2:17">
      <c r="B19" s="268" t="s">
        <v>3764</v>
      </c>
      <c r="C19" s="268" t="s">
        <v>4369</v>
      </c>
      <c r="D19" s="274" t="s">
        <v>2453</v>
      </c>
      <c r="E19" s="274" t="s">
        <v>329</v>
      </c>
      <c r="F19" s="287">
        <v>96432819.5</v>
      </c>
      <c r="G19" s="267">
        <v>98</v>
      </c>
      <c r="H19" s="288" t="s">
        <v>3769</v>
      </c>
      <c r="I19" s="289">
        <v>7.6832029851907303E-3</v>
      </c>
      <c r="J19" s="269">
        <v>740912.92665275896</v>
      </c>
      <c r="L19" s="261" t="s">
        <v>6572</v>
      </c>
      <c r="M19" s="232">
        <f>M12+M18</f>
        <v>182808228024.36993</v>
      </c>
      <c r="N19" s="232">
        <f>N12+N18</f>
        <v>8341810463.2623262</v>
      </c>
      <c r="Q19" s="262"/>
    </row>
    <row r="20" spans="2:17">
      <c r="B20" s="268" t="s">
        <v>3764</v>
      </c>
      <c r="C20" s="268" t="s">
        <v>1769</v>
      </c>
      <c r="D20" s="274" t="s">
        <v>3751</v>
      </c>
      <c r="E20" s="274" t="s">
        <v>186</v>
      </c>
      <c r="F20" s="287">
        <v>98209775.560000002</v>
      </c>
      <c r="G20" s="267">
        <v>572</v>
      </c>
      <c r="H20" s="288" t="s">
        <v>3771</v>
      </c>
      <c r="I20" s="289">
        <v>0.53415108625553198</v>
      </c>
      <c r="J20" s="269">
        <v>52458858.296286002</v>
      </c>
      <c r="L20" s="261" t="s">
        <v>6573</v>
      </c>
      <c r="M20" s="232">
        <f>M19+M13+M14+M15+M16</f>
        <v>275756435821.88995</v>
      </c>
      <c r="N20" s="232">
        <f>N19+N13+N14+N15+N16</f>
        <v>10529282496.666458</v>
      </c>
      <c r="Q20" s="262"/>
    </row>
    <row r="21" spans="2:17">
      <c r="B21" s="268" t="s">
        <v>3764</v>
      </c>
      <c r="C21" s="268" t="s">
        <v>6155</v>
      </c>
      <c r="D21" s="274" t="s">
        <v>2530</v>
      </c>
      <c r="E21" s="274" t="s">
        <v>716</v>
      </c>
      <c r="F21" s="287">
        <v>137249092.56999999</v>
      </c>
      <c r="G21" s="267">
        <v>0</v>
      </c>
      <c r="H21" s="288" t="s">
        <v>3769</v>
      </c>
      <c r="I21" s="289">
        <v>0</v>
      </c>
      <c r="J21" s="269">
        <v>0</v>
      </c>
      <c r="Q21" s="262"/>
    </row>
    <row r="22" spans="2:17" ht="15">
      <c r="B22" s="268" t="s">
        <v>3764</v>
      </c>
      <c r="C22" s="268" t="s">
        <v>4370</v>
      </c>
      <c r="D22" s="274" t="s">
        <v>3492</v>
      </c>
      <c r="E22" s="274" t="s">
        <v>644</v>
      </c>
      <c r="F22" s="287">
        <v>64319835.840000004</v>
      </c>
      <c r="G22" s="267">
        <v>0</v>
      </c>
      <c r="H22" s="288" t="s">
        <v>3769</v>
      </c>
      <c r="I22" s="289">
        <v>0</v>
      </c>
      <c r="J22" s="269">
        <v>0</v>
      </c>
      <c r="L22" s="272" t="s">
        <v>3774</v>
      </c>
      <c r="M22" s="273" t="s">
        <v>2338</v>
      </c>
      <c r="N22" s="273" t="s">
        <v>3758</v>
      </c>
      <c r="Q22" s="262"/>
    </row>
    <row r="23" spans="2:17">
      <c r="B23" s="268" t="s">
        <v>3764</v>
      </c>
      <c r="C23" s="268" t="s">
        <v>1598</v>
      </c>
      <c r="D23" s="274" t="s">
        <v>3523</v>
      </c>
      <c r="E23" s="274" t="s">
        <v>457</v>
      </c>
      <c r="F23" s="287">
        <v>288266159.29000002</v>
      </c>
      <c r="G23" s="267">
        <v>0</v>
      </c>
      <c r="H23" s="288" t="s">
        <v>3769</v>
      </c>
      <c r="I23" s="289">
        <v>0</v>
      </c>
      <c r="J23" s="269">
        <v>0</v>
      </c>
      <c r="L23" s="274">
        <v>1</v>
      </c>
      <c r="M23" s="269">
        <v>243541075635.85025</v>
      </c>
      <c r="N23" s="269">
        <v>276744119.37912744</v>
      </c>
      <c r="Q23" s="262"/>
    </row>
    <row r="24" spans="2:17">
      <c r="B24" s="268" t="s">
        <v>3764</v>
      </c>
      <c r="C24" s="268" t="s">
        <v>4371</v>
      </c>
      <c r="D24" s="274" t="s">
        <v>3523</v>
      </c>
      <c r="E24" s="274" t="s">
        <v>457</v>
      </c>
      <c r="F24" s="287">
        <v>144451489.75</v>
      </c>
      <c r="G24" s="267">
        <v>0</v>
      </c>
      <c r="H24" s="288" t="s">
        <v>3769</v>
      </c>
      <c r="I24" s="289">
        <v>0</v>
      </c>
      <c r="J24" s="269">
        <v>0</v>
      </c>
      <c r="L24" s="274">
        <v>2</v>
      </c>
      <c r="M24" s="269">
        <v>12495386359.139992</v>
      </c>
      <c r="N24" s="269">
        <v>1006540027.7399151</v>
      </c>
      <c r="Q24" s="262"/>
    </row>
    <row r="25" spans="2:17">
      <c r="B25" s="268" t="s">
        <v>3764</v>
      </c>
      <c r="C25" s="268" t="s">
        <v>4372</v>
      </c>
      <c r="D25" s="274" t="s">
        <v>3523</v>
      </c>
      <c r="E25" s="274" t="s">
        <v>457</v>
      </c>
      <c r="F25" s="287">
        <v>173423161.44</v>
      </c>
      <c r="G25" s="267">
        <v>0</v>
      </c>
      <c r="H25" s="288" t="s">
        <v>3769</v>
      </c>
      <c r="I25" s="289">
        <v>0</v>
      </c>
      <c r="J25" s="269">
        <v>0</v>
      </c>
      <c r="L25" s="274">
        <v>3</v>
      </c>
      <c r="M25" s="269">
        <v>1073124256.3800002</v>
      </c>
      <c r="N25" s="269">
        <v>238750472.69458517</v>
      </c>
      <c r="Q25" s="262"/>
    </row>
    <row r="26" spans="2:17">
      <c r="B26" s="268" t="s">
        <v>3764</v>
      </c>
      <c r="C26" s="268" t="s">
        <v>1778</v>
      </c>
      <c r="D26" s="274" t="s">
        <v>2404</v>
      </c>
      <c r="E26" s="274" t="s">
        <v>368</v>
      </c>
      <c r="F26" s="287">
        <v>1000000000</v>
      </c>
      <c r="G26" s="267">
        <v>1343</v>
      </c>
      <c r="H26" s="288" t="s">
        <v>3771</v>
      </c>
      <c r="I26" s="289">
        <v>0.53415108625553198</v>
      </c>
      <c r="J26" s="269">
        <v>534151086.25553203</v>
      </c>
      <c r="L26" s="274">
        <v>4</v>
      </c>
      <c r="M26" s="269">
        <v>4222255136.0300007</v>
      </c>
      <c r="N26" s="269">
        <v>1220338769.5582924</v>
      </c>
      <c r="Q26" s="262"/>
    </row>
    <row r="27" spans="2:17">
      <c r="B27" s="268" t="s">
        <v>3764</v>
      </c>
      <c r="C27" s="268" t="s">
        <v>1604</v>
      </c>
      <c r="D27" s="274" t="s">
        <v>2576</v>
      </c>
      <c r="E27" s="274" t="s">
        <v>463</v>
      </c>
      <c r="F27" s="287">
        <v>776275194.28999996</v>
      </c>
      <c r="G27" s="267">
        <v>0</v>
      </c>
      <c r="H27" s="288" t="s">
        <v>3769</v>
      </c>
      <c r="I27" s="289">
        <v>0</v>
      </c>
      <c r="J27" s="269">
        <v>0</v>
      </c>
      <c r="L27" s="274">
        <v>5</v>
      </c>
      <c r="M27" s="269">
        <v>8644626539.9000015</v>
      </c>
      <c r="N27" s="269">
        <v>4617536656.5609827</v>
      </c>
      <c r="Q27" s="262"/>
    </row>
    <row r="28" spans="2:17" ht="15">
      <c r="B28" s="268" t="s">
        <v>3764</v>
      </c>
      <c r="C28" s="268" t="s">
        <v>4373</v>
      </c>
      <c r="D28" s="274" t="s">
        <v>4374</v>
      </c>
      <c r="E28" s="274" t="s">
        <v>4001</v>
      </c>
      <c r="F28" s="287">
        <v>22361393.32</v>
      </c>
      <c r="G28" s="267">
        <v>0</v>
      </c>
      <c r="H28" s="288" t="s">
        <v>3769</v>
      </c>
      <c r="I28" s="289">
        <v>0</v>
      </c>
      <c r="J28" s="269">
        <v>0</v>
      </c>
      <c r="L28" s="276" t="s">
        <v>96</v>
      </c>
      <c r="M28" s="275">
        <v>269976467927.30023</v>
      </c>
      <c r="N28" s="275">
        <v>7359910045.9329033</v>
      </c>
      <c r="Q28" s="262"/>
    </row>
    <row r="29" spans="2:17">
      <c r="B29" s="268" t="s">
        <v>3764</v>
      </c>
      <c r="C29" s="268" t="s">
        <v>1802</v>
      </c>
      <c r="D29" s="274" t="s">
        <v>3004</v>
      </c>
      <c r="E29" s="274" t="s">
        <v>199</v>
      </c>
      <c r="F29" s="287">
        <v>84758511.400000006</v>
      </c>
      <c r="G29" s="267">
        <v>67</v>
      </c>
      <c r="H29" s="288" t="s">
        <v>3769</v>
      </c>
      <c r="I29" s="289">
        <v>7.6832029851907303E-3</v>
      </c>
      <c r="J29" s="269">
        <v>651216.84780880297</v>
      </c>
      <c r="Q29" s="262"/>
    </row>
    <row r="30" spans="2:17">
      <c r="B30" s="268" t="s">
        <v>3764</v>
      </c>
      <c r="C30" s="268" t="s">
        <v>5860</v>
      </c>
      <c r="D30" s="274" t="s">
        <v>3051</v>
      </c>
      <c r="E30" s="274" t="s">
        <v>310</v>
      </c>
      <c r="F30" s="287">
        <v>113384860.3</v>
      </c>
      <c r="G30" s="267">
        <v>0</v>
      </c>
      <c r="H30" s="288" t="s">
        <v>3769</v>
      </c>
      <c r="I30" s="289">
        <v>0</v>
      </c>
      <c r="J30" s="269">
        <v>0</v>
      </c>
      <c r="Q30" s="262"/>
    </row>
    <row r="31" spans="2:17" ht="15">
      <c r="B31" s="268" t="s">
        <v>3764</v>
      </c>
      <c r="C31" s="268" t="s">
        <v>4375</v>
      </c>
      <c r="D31" s="274" t="s">
        <v>2607</v>
      </c>
      <c r="E31" s="274" t="s">
        <v>225</v>
      </c>
      <c r="F31" s="287">
        <v>44634479.93</v>
      </c>
      <c r="G31" s="267">
        <v>0</v>
      </c>
      <c r="H31" s="288" t="s">
        <v>3769</v>
      </c>
      <c r="I31" s="289">
        <v>0</v>
      </c>
      <c r="J31" s="269">
        <v>0</v>
      </c>
      <c r="L31" s="272" t="s">
        <v>3776</v>
      </c>
      <c r="M31" s="273" t="s">
        <v>2338</v>
      </c>
      <c r="N31" s="273" t="s">
        <v>3758</v>
      </c>
      <c r="Q31" s="262"/>
    </row>
    <row r="32" spans="2:17">
      <c r="B32" s="268" t="s">
        <v>3764</v>
      </c>
      <c r="C32" s="268" t="s">
        <v>4376</v>
      </c>
      <c r="D32" s="274" t="s">
        <v>4377</v>
      </c>
      <c r="E32" s="274" t="s">
        <v>4002</v>
      </c>
      <c r="F32" s="287">
        <v>28832537.52</v>
      </c>
      <c r="G32" s="267">
        <v>0</v>
      </c>
      <c r="H32" s="288" t="s">
        <v>3769</v>
      </c>
      <c r="I32" s="289">
        <v>0</v>
      </c>
      <c r="J32" s="269">
        <v>0</v>
      </c>
      <c r="L32" s="268" t="s">
        <v>3764</v>
      </c>
      <c r="M32" s="269">
        <v>178512882772.13013</v>
      </c>
      <c r="N32" s="269">
        <v>5263244172.3593245</v>
      </c>
      <c r="Q32" s="262"/>
    </row>
    <row r="33" spans="2:17">
      <c r="B33" s="268" t="s">
        <v>3764</v>
      </c>
      <c r="C33" s="268" t="s">
        <v>1627</v>
      </c>
      <c r="D33" s="274" t="s">
        <v>2936</v>
      </c>
      <c r="E33" s="274" t="s">
        <v>375</v>
      </c>
      <c r="F33" s="287">
        <v>1325486311.8299999</v>
      </c>
      <c r="G33" s="267">
        <v>0</v>
      </c>
      <c r="H33" s="288" t="s">
        <v>3769</v>
      </c>
      <c r="I33" s="289">
        <v>0</v>
      </c>
      <c r="J33" s="269">
        <v>0</v>
      </c>
      <c r="L33" s="268" t="s">
        <v>3765</v>
      </c>
      <c r="M33" s="269">
        <v>33472441290.519997</v>
      </c>
      <c r="N33" s="269">
        <v>652657663.72609687</v>
      </c>
      <c r="Q33" s="262"/>
    </row>
    <row r="34" spans="2:17">
      <c r="B34" s="268" t="s">
        <v>3764</v>
      </c>
      <c r="C34" s="268" t="s">
        <v>5515</v>
      </c>
      <c r="D34" s="274" t="s">
        <v>2936</v>
      </c>
      <c r="E34" s="274" t="s">
        <v>375</v>
      </c>
      <c r="F34" s="287">
        <v>1854900653.46</v>
      </c>
      <c r="G34" s="267">
        <v>0</v>
      </c>
      <c r="H34" s="288" t="s">
        <v>3769</v>
      </c>
      <c r="I34" s="289">
        <v>0</v>
      </c>
      <c r="J34" s="269">
        <v>0</v>
      </c>
      <c r="L34" s="268" t="s">
        <v>3766</v>
      </c>
      <c r="M34" s="269">
        <v>21417496289.449989</v>
      </c>
      <c r="N34" s="269">
        <v>901451305.8265717</v>
      </c>
      <c r="Q34" s="262"/>
    </row>
    <row r="35" spans="2:17">
      <c r="B35" s="268" t="s">
        <v>3764</v>
      </c>
      <c r="C35" s="268" t="s">
        <v>1768</v>
      </c>
      <c r="D35" s="274" t="s">
        <v>3101</v>
      </c>
      <c r="E35" s="274" t="s">
        <v>678</v>
      </c>
      <c r="F35" s="287">
        <v>643495.26</v>
      </c>
      <c r="G35" s="267">
        <v>0</v>
      </c>
      <c r="H35" s="288" t="s">
        <v>3769</v>
      </c>
      <c r="I35" s="289">
        <v>0</v>
      </c>
      <c r="J35" s="269">
        <v>0</v>
      </c>
      <c r="L35" s="268" t="s">
        <v>3767</v>
      </c>
      <c r="M35" s="269">
        <v>21433705463.850014</v>
      </c>
      <c r="N35" s="269">
        <v>248513223.28604046</v>
      </c>
      <c r="Q35" s="262"/>
    </row>
    <row r="36" spans="2:17">
      <c r="B36" s="268" t="s">
        <v>3764</v>
      </c>
      <c r="C36" s="268" t="s">
        <v>5981</v>
      </c>
      <c r="D36" s="274" t="s">
        <v>2890</v>
      </c>
      <c r="E36" s="274" t="s">
        <v>718</v>
      </c>
      <c r="F36" s="287">
        <v>104952283.56999999</v>
      </c>
      <c r="G36" s="267">
        <v>0</v>
      </c>
      <c r="H36" s="288" t="s">
        <v>3769</v>
      </c>
      <c r="I36" s="289">
        <v>0</v>
      </c>
      <c r="J36" s="269">
        <v>0</v>
      </c>
      <c r="L36" s="268" t="s">
        <v>3768</v>
      </c>
      <c r="M36" s="269">
        <v>15139942111.349998</v>
      </c>
      <c r="N36" s="269">
        <v>294043680.73486555</v>
      </c>
      <c r="Q36" s="262"/>
    </row>
    <row r="37" spans="2:17" ht="15">
      <c r="B37" s="268" t="s">
        <v>3764</v>
      </c>
      <c r="C37" s="268" t="s">
        <v>1450</v>
      </c>
      <c r="D37" s="274" t="s">
        <v>3214</v>
      </c>
      <c r="E37" s="274" t="s">
        <v>230</v>
      </c>
      <c r="F37" s="287">
        <v>558728577.61000001</v>
      </c>
      <c r="G37" s="267">
        <v>136</v>
      </c>
      <c r="H37" s="288" t="s">
        <v>3770</v>
      </c>
      <c r="I37" s="289">
        <v>8.0552933603662696E-2</v>
      </c>
      <c r="J37" s="269">
        <v>45007226.014687203</v>
      </c>
      <c r="L37" s="276" t="s">
        <v>96</v>
      </c>
      <c r="M37" s="275">
        <v>269976467927.30011</v>
      </c>
      <c r="N37" s="275">
        <v>7359910045.9328985</v>
      </c>
      <c r="Q37" s="262"/>
    </row>
    <row r="38" spans="2:17">
      <c r="B38" s="268" t="s">
        <v>3764</v>
      </c>
      <c r="C38" s="268" t="s">
        <v>1621</v>
      </c>
      <c r="D38" s="274" t="s">
        <v>3713</v>
      </c>
      <c r="E38" s="274" t="s">
        <v>480</v>
      </c>
      <c r="F38" s="287">
        <v>46277935.950000003</v>
      </c>
      <c r="G38" s="267">
        <v>120</v>
      </c>
      <c r="H38" s="288" t="s">
        <v>3769</v>
      </c>
      <c r="I38" s="289">
        <v>7.6832029851907303E-3</v>
      </c>
      <c r="J38" s="269">
        <v>355562.77563950501</v>
      </c>
      <c r="Q38" s="262"/>
    </row>
    <row r="39" spans="2:17">
      <c r="B39" s="268" t="s">
        <v>3764</v>
      </c>
      <c r="C39" s="268" t="s">
        <v>4378</v>
      </c>
      <c r="D39" s="274" t="s">
        <v>3441</v>
      </c>
      <c r="E39" s="274" t="s">
        <v>602</v>
      </c>
      <c r="F39" s="287">
        <v>105097924.08</v>
      </c>
      <c r="G39" s="267">
        <v>0</v>
      </c>
      <c r="H39" s="288" t="s">
        <v>3769</v>
      </c>
      <c r="I39" s="289">
        <v>0</v>
      </c>
      <c r="J39" s="269">
        <v>0</v>
      </c>
      <c r="Q39" s="262"/>
    </row>
    <row r="40" spans="2:17">
      <c r="B40" s="268" t="s">
        <v>3764</v>
      </c>
      <c r="C40" s="268" t="s">
        <v>5678</v>
      </c>
      <c r="D40" s="274" t="s">
        <v>3441</v>
      </c>
      <c r="E40" s="274" t="s">
        <v>602</v>
      </c>
      <c r="F40" s="287">
        <v>104914761.27</v>
      </c>
      <c r="G40" s="267">
        <v>0</v>
      </c>
      <c r="H40" s="288" t="s">
        <v>3769</v>
      </c>
      <c r="I40" s="289">
        <v>0</v>
      </c>
      <c r="J40" s="269">
        <v>0</v>
      </c>
      <c r="Q40" s="262"/>
    </row>
    <row r="41" spans="2:17">
      <c r="B41" s="268" t="s">
        <v>3764</v>
      </c>
      <c r="C41" s="268" t="s">
        <v>4379</v>
      </c>
      <c r="D41" s="274" t="s">
        <v>2509</v>
      </c>
      <c r="E41" s="274" t="s">
        <v>448</v>
      </c>
      <c r="F41" s="287">
        <v>467218522.52999997</v>
      </c>
      <c r="G41" s="267">
        <v>164</v>
      </c>
      <c r="H41" s="288" t="s">
        <v>3772</v>
      </c>
      <c r="I41" s="289">
        <v>0.222481666289018</v>
      </c>
      <c r="J41" s="269">
        <v>103947555.41356701</v>
      </c>
      <c r="Q41" s="262"/>
    </row>
    <row r="42" spans="2:17">
      <c r="B42" s="268" t="s">
        <v>3764</v>
      </c>
      <c r="C42" s="268" t="s">
        <v>1541</v>
      </c>
      <c r="D42" s="274" t="s">
        <v>3752</v>
      </c>
      <c r="E42" s="274" t="s">
        <v>373</v>
      </c>
      <c r="F42" s="287">
        <v>10325467.619999999</v>
      </c>
      <c r="G42" s="267">
        <v>0</v>
      </c>
      <c r="H42" s="288" t="s">
        <v>3769</v>
      </c>
      <c r="I42" s="289">
        <v>0</v>
      </c>
      <c r="J42" s="269">
        <v>0</v>
      </c>
      <c r="Q42" s="262"/>
    </row>
    <row r="43" spans="2:17">
      <c r="B43" s="268" t="s">
        <v>3764</v>
      </c>
      <c r="C43" s="268" t="s">
        <v>6156</v>
      </c>
      <c r="D43" s="274" t="s">
        <v>2611</v>
      </c>
      <c r="E43" s="274" t="s">
        <v>531</v>
      </c>
      <c r="F43" s="287">
        <v>4620246.71</v>
      </c>
      <c r="G43" s="267">
        <v>0</v>
      </c>
      <c r="H43" s="288" t="s">
        <v>3769</v>
      </c>
      <c r="I43" s="289">
        <v>0</v>
      </c>
      <c r="J43" s="269">
        <v>0</v>
      </c>
      <c r="Q43" s="262"/>
    </row>
    <row r="44" spans="2:17">
      <c r="B44" s="268" t="s">
        <v>3764</v>
      </c>
      <c r="C44" s="268" t="s">
        <v>1697</v>
      </c>
      <c r="D44" s="274" t="s">
        <v>2598</v>
      </c>
      <c r="E44" s="274" t="s">
        <v>581</v>
      </c>
      <c r="F44" s="287">
        <v>39117760.079999998</v>
      </c>
      <c r="G44" s="267">
        <v>0</v>
      </c>
      <c r="H44" s="288" t="s">
        <v>3769</v>
      </c>
      <c r="I44" s="289">
        <v>0</v>
      </c>
      <c r="J44" s="269">
        <v>0</v>
      </c>
      <c r="Q44" s="262"/>
    </row>
    <row r="45" spans="2:17">
      <c r="B45" s="268" t="s">
        <v>3764</v>
      </c>
      <c r="C45" s="268" t="s">
        <v>5982</v>
      </c>
      <c r="D45" s="274" t="s">
        <v>2598</v>
      </c>
      <c r="E45" s="274" t="s">
        <v>581</v>
      </c>
      <c r="F45" s="287">
        <v>2657129.44</v>
      </c>
      <c r="G45" s="267">
        <v>64</v>
      </c>
      <c r="H45" s="288" t="s">
        <v>3769</v>
      </c>
      <c r="I45" s="289">
        <v>7.6832029851907303E-3</v>
      </c>
      <c r="J45" s="269">
        <v>20415.264845446101</v>
      </c>
      <c r="Q45" s="262"/>
    </row>
    <row r="46" spans="2:17">
      <c r="B46" s="268" t="s">
        <v>3764</v>
      </c>
      <c r="C46" s="268" t="s">
        <v>4380</v>
      </c>
      <c r="D46" s="274" t="s">
        <v>4381</v>
      </c>
      <c r="E46" s="274" t="s">
        <v>4003</v>
      </c>
      <c r="F46" s="287">
        <v>61884552.200000003</v>
      </c>
      <c r="G46" s="267">
        <v>0</v>
      </c>
      <c r="H46" s="288" t="s">
        <v>3769</v>
      </c>
      <c r="I46" s="289">
        <v>0</v>
      </c>
      <c r="J46" s="269">
        <v>0</v>
      </c>
      <c r="Q46" s="262"/>
    </row>
    <row r="47" spans="2:17">
      <c r="B47" s="268" t="s">
        <v>3764</v>
      </c>
      <c r="C47" s="268" t="s">
        <v>5861</v>
      </c>
      <c r="D47" s="274" t="s">
        <v>3177</v>
      </c>
      <c r="E47" s="274" t="s">
        <v>485</v>
      </c>
      <c r="F47" s="287">
        <v>9275928.7400000002</v>
      </c>
      <c r="G47" s="267">
        <v>64</v>
      </c>
      <c r="H47" s="288" t="s">
        <v>3769</v>
      </c>
      <c r="I47" s="289">
        <v>7.6832029851907303E-3</v>
      </c>
      <c r="J47" s="269">
        <v>71268.843385584507</v>
      </c>
      <c r="Q47" s="262"/>
    </row>
    <row r="48" spans="2:17">
      <c r="B48" s="268" t="s">
        <v>3764</v>
      </c>
      <c r="C48" s="268" t="s">
        <v>1790</v>
      </c>
      <c r="D48" s="274" t="s">
        <v>3168</v>
      </c>
      <c r="E48" s="274" t="s">
        <v>704</v>
      </c>
      <c r="F48" s="287">
        <v>37718142.600000001</v>
      </c>
      <c r="G48" s="267">
        <v>0</v>
      </c>
      <c r="H48" s="288" t="s">
        <v>3769</v>
      </c>
      <c r="I48" s="289">
        <v>0</v>
      </c>
      <c r="J48" s="269">
        <v>0</v>
      </c>
      <c r="Q48" s="262"/>
    </row>
    <row r="49" spans="2:17">
      <c r="B49" s="268" t="s">
        <v>3764</v>
      </c>
      <c r="C49" s="268" t="s">
        <v>1689</v>
      </c>
      <c r="D49" s="274" t="s">
        <v>2443</v>
      </c>
      <c r="E49" s="274" t="s">
        <v>322</v>
      </c>
      <c r="F49" s="287">
        <v>209623404.21000001</v>
      </c>
      <c r="G49" s="267">
        <v>142</v>
      </c>
      <c r="H49" s="288" t="s">
        <v>3770</v>
      </c>
      <c r="I49" s="289">
        <v>8.0552933603662696E-2</v>
      </c>
      <c r="J49" s="269">
        <v>16885780.161101799</v>
      </c>
      <c r="Q49" s="262"/>
    </row>
    <row r="50" spans="2:17">
      <c r="B50" s="268" t="s">
        <v>3764</v>
      </c>
      <c r="C50" s="268" t="s">
        <v>5516</v>
      </c>
      <c r="D50" s="274" t="s">
        <v>5517</v>
      </c>
      <c r="E50" s="274" t="s">
        <v>5518</v>
      </c>
      <c r="F50" s="287">
        <v>20491382.789999999</v>
      </c>
      <c r="G50" s="267">
        <v>0</v>
      </c>
      <c r="H50" s="288" t="s">
        <v>3769</v>
      </c>
      <c r="I50" s="289">
        <v>0</v>
      </c>
      <c r="J50" s="269">
        <v>0</v>
      </c>
      <c r="Q50" s="262"/>
    </row>
    <row r="51" spans="2:17">
      <c r="B51" s="268" t="s">
        <v>3764</v>
      </c>
      <c r="C51" s="268" t="s">
        <v>1812</v>
      </c>
      <c r="D51" s="274" t="s">
        <v>2376</v>
      </c>
      <c r="E51" s="274" t="s">
        <v>542</v>
      </c>
      <c r="F51" s="287">
        <v>16210115.59</v>
      </c>
      <c r="G51" s="267">
        <v>120</v>
      </c>
      <c r="H51" s="288" t="s">
        <v>3769</v>
      </c>
      <c r="I51" s="289">
        <v>7.6832029851907303E-3</v>
      </c>
      <c r="J51" s="269">
        <v>124545.60849137401</v>
      </c>
      <c r="Q51" s="262"/>
    </row>
    <row r="52" spans="2:17">
      <c r="B52" s="268" t="s">
        <v>3764</v>
      </c>
      <c r="C52" s="268" t="s">
        <v>6157</v>
      </c>
      <c r="D52" s="274" t="s">
        <v>6158</v>
      </c>
      <c r="E52" s="274" t="s">
        <v>6159</v>
      </c>
      <c r="F52" s="287">
        <v>294105486.50999999</v>
      </c>
      <c r="G52" s="267">
        <v>0</v>
      </c>
      <c r="H52" s="288" t="s">
        <v>3769</v>
      </c>
      <c r="I52" s="289">
        <v>0</v>
      </c>
      <c r="J52" s="269">
        <v>0</v>
      </c>
      <c r="Q52" s="262"/>
    </row>
    <row r="53" spans="2:17">
      <c r="B53" s="268" t="s">
        <v>3764</v>
      </c>
      <c r="C53" s="268" t="s">
        <v>1770</v>
      </c>
      <c r="D53" s="274" t="s">
        <v>2577</v>
      </c>
      <c r="E53" s="274" t="s">
        <v>200</v>
      </c>
      <c r="F53" s="287">
        <v>287648830.19</v>
      </c>
      <c r="G53" s="267">
        <v>0</v>
      </c>
      <c r="H53" s="288" t="s">
        <v>3769</v>
      </c>
      <c r="I53" s="289">
        <v>0</v>
      </c>
      <c r="J53" s="269">
        <v>0</v>
      </c>
      <c r="Q53" s="262"/>
    </row>
    <row r="54" spans="2:17">
      <c r="B54" s="268" t="s">
        <v>3764</v>
      </c>
      <c r="C54" s="268" t="s">
        <v>1426</v>
      </c>
      <c r="D54" s="274" t="s">
        <v>2577</v>
      </c>
      <c r="E54" s="274" t="s">
        <v>200</v>
      </c>
      <c r="F54" s="287">
        <v>400000000</v>
      </c>
      <c r="G54" s="267">
        <v>0</v>
      </c>
      <c r="H54" s="288" t="s">
        <v>3769</v>
      </c>
      <c r="I54" s="289">
        <v>0</v>
      </c>
      <c r="J54" s="269">
        <v>0</v>
      </c>
      <c r="Q54" s="262"/>
    </row>
    <row r="55" spans="2:17">
      <c r="B55" s="268" t="s">
        <v>3764</v>
      </c>
      <c r="C55" s="268" t="s">
        <v>1428</v>
      </c>
      <c r="D55" s="274" t="s">
        <v>2560</v>
      </c>
      <c r="E55" s="274" t="s">
        <v>202</v>
      </c>
      <c r="F55" s="287">
        <v>443488075.41000003</v>
      </c>
      <c r="G55" s="267">
        <v>0</v>
      </c>
      <c r="H55" s="288" t="s">
        <v>3769</v>
      </c>
      <c r="I55" s="289">
        <v>0</v>
      </c>
      <c r="J55" s="269">
        <v>0</v>
      </c>
      <c r="Q55" s="262"/>
    </row>
    <row r="56" spans="2:17">
      <c r="B56" s="268" t="s">
        <v>3764</v>
      </c>
      <c r="C56" s="268" t="s">
        <v>4382</v>
      </c>
      <c r="D56" s="274" t="s">
        <v>2421</v>
      </c>
      <c r="E56" s="274" t="s">
        <v>321</v>
      </c>
      <c r="F56" s="287">
        <v>193385270.91999999</v>
      </c>
      <c r="G56" s="267">
        <v>0</v>
      </c>
      <c r="H56" s="288" t="s">
        <v>3769</v>
      </c>
      <c r="I56" s="289">
        <v>0</v>
      </c>
      <c r="J56" s="269">
        <v>0</v>
      </c>
      <c r="Q56" s="262"/>
    </row>
    <row r="57" spans="2:17">
      <c r="B57" s="268" t="s">
        <v>3764</v>
      </c>
      <c r="C57" s="268" t="s">
        <v>1706</v>
      </c>
      <c r="D57" s="274" t="s">
        <v>2944</v>
      </c>
      <c r="E57" s="274" t="s">
        <v>592</v>
      </c>
      <c r="F57" s="287">
        <v>1156805449.8900001</v>
      </c>
      <c r="G57" s="267">
        <v>0</v>
      </c>
      <c r="H57" s="288" t="s">
        <v>3769</v>
      </c>
      <c r="I57" s="289">
        <v>0</v>
      </c>
      <c r="J57" s="269">
        <v>0</v>
      </c>
      <c r="Q57" s="262"/>
    </row>
    <row r="58" spans="2:17">
      <c r="B58" s="268" t="s">
        <v>3764</v>
      </c>
      <c r="C58" s="268" t="s">
        <v>4383</v>
      </c>
      <c r="D58" s="274" t="s">
        <v>3739</v>
      </c>
      <c r="E58" s="274" t="s">
        <v>654</v>
      </c>
      <c r="F58" s="287">
        <v>76347039.290000007</v>
      </c>
      <c r="G58" s="267">
        <v>0</v>
      </c>
      <c r="H58" s="288" t="s">
        <v>3769</v>
      </c>
      <c r="I58" s="289">
        <v>0</v>
      </c>
      <c r="J58" s="269">
        <v>0</v>
      </c>
      <c r="Q58" s="262"/>
    </row>
    <row r="59" spans="2:17">
      <c r="B59" s="268" t="s">
        <v>3764</v>
      </c>
      <c r="C59" s="268" t="s">
        <v>5679</v>
      </c>
      <c r="D59" s="274" t="s">
        <v>3049</v>
      </c>
      <c r="E59" s="274" t="s">
        <v>617</v>
      </c>
      <c r="F59" s="287">
        <v>125415768.29000001</v>
      </c>
      <c r="G59" s="267">
        <v>0</v>
      </c>
      <c r="H59" s="288" t="s">
        <v>3769</v>
      </c>
      <c r="I59" s="289">
        <v>0</v>
      </c>
      <c r="J59" s="269">
        <v>0</v>
      </c>
      <c r="Q59" s="262"/>
    </row>
    <row r="60" spans="2:17">
      <c r="B60" s="268" t="s">
        <v>3764</v>
      </c>
      <c r="C60" s="268" t="s">
        <v>6433</v>
      </c>
      <c r="D60" s="274" t="s">
        <v>3049</v>
      </c>
      <c r="E60" s="274" t="s">
        <v>617</v>
      </c>
      <c r="F60" s="287">
        <v>132500000</v>
      </c>
      <c r="G60" s="267">
        <v>0</v>
      </c>
      <c r="H60" s="288" t="s">
        <v>3769</v>
      </c>
      <c r="I60" s="289">
        <v>0</v>
      </c>
      <c r="J60" s="269">
        <v>0</v>
      </c>
      <c r="Q60" s="262"/>
    </row>
    <row r="61" spans="2:17">
      <c r="B61" s="268" t="s">
        <v>3764</v>
      </c>
      <c r="C61" s="268" t="s">
        <v>1633</v>
      </c>
      <c r="D61" s="274" t="s">
        <v>3613</v>
      </c>
      <c r="E61" s="274" t="s">
        <v>479</v>
      </c>
      <c r="F61" s="287">
        <v>21216078.809999999</v>
      </c>
      <c r="G61" s="267">
        <v>0</v>
      </c>
      <c r="H61" s="288" t="s">
        <v>3769</v>
      </c>
      <c r="I61" s="289">
        <v>0</v>
      </c>
      <c r="J61" s="269">
        <v>0</v>
      </c>
      <c r="Q61" s="262"/>
    </row>
    <row r="62" spans="2:17">
      <c r="B62" s="268" t="s">
        <v>3764</v>
      </c>
      <c r="C62" s="268" t="s">
        <v>1707</v>
      </c>
      <c r="D62" s="274" t="s">
        <v>3249</v>
      </c>
      <c r="E62" s="274" t="s">
        <v>593</v>
      </c>
      <c r="F62" s="287">
        <v>25980204.620000001</v>
      </c>
      <c r="G62" s="267">
        <v>0</v>
      </c>
      <c r="H62" s="288" t="s">
        <v>3769</v>
      </c>
      <c r="I62" s="289">
        <v>0</v>
      </c>
      <c r="J62" s="269">
        <v>0</v>
      </c>
      <c r="Q62" s="262"/>
    </row>
    <row r="63" spans="2:17">
      <c r="B63" s="268" t="s">
        <v>3764</v>
      </c>
      <c r="C63" s="268" t="s">
        <v>5519</v>
      </c>
      <c r="D63" s="274" t="s">
        <v>3249</v>
      </c>
      <c r="E63" s="274" t="s">
        <v>593</v>
      </c>
      <c r="F63" s="287">
        <v>39569738.600000001</v>
      </c>
      <c r="G63" s="267">
        <v>0</v>
      </c>
      <c r="H63" s="288" t="s">
        <v>3769</v>
      </c>
      <c r="I63" s="289">
        <v>0</v>
      </c>
      <c r="J63" s="269">
        <v>0</v>
      </c>
      <c r="Q63" s="262"/>
    </row>
    <row r="64" spans="2:17">
      <c r="B64" s="268" t="s">
        <v>3764</v>
      </c>
      <c r="C64" s="268" t="s">
        <v>1714</v>
      </c>
      <c r="D64" s="274" t="s">
        <v>2505</v>
      </c>
      <c r="E64" s="274" t="s">
        <v>601</v>
      </c>
      <c r="F64" s="287">
        <v>110006836.43000001</v>
      </c>
      <c r="G64" s="267">
        <v>174</v>
      </c>
      <c r="H64" s="288" t="s">
        <v>3772</v>
      </c>
      <c r="I64" s="289">
        <v>0.222481666289018</v>
      </c>
      <c r="J64" s="269">
        <v>24474504.2721298</v>
      </c>
      <c r="Q64" s="262"/>
    </row>
    <row r="65" spans="2:17">
      <c r="B65" s="268" t="s">
        <v>3764</v>
      </c>
      <c r="C65" s="268" t="s">
        <v>1807</v>
      </c>
      <c r="D65" s="274" t="s">
        <v>2384</v>
      </c>
      <c r="E65" s="274" t="s">
        <v>726</v>
      </c>
      <c r="F65" s="287">
        <v>2750000000</v>
      </c>
      <c r="G65" s="267">
        <v>0</v>
      </c>
      <c r="H65" s="288" t="s">
        <v>3769</v>
      </c>
      <c r="I65" s="289">
        <v>0</v>
      </c>
      <c r="J65" s="269">
        <v>0</v>
      </c>
      <c r="Q65" s="262"/>
    </row>
    <row r="66" spans="2:17">
      <c r="B66" s="268" t="s">
        <v>3764</v>
      </c>
      <c r="C66" s="268" t="s">
        <v>5983</v>
      </c>
      <c r="D66" s="274" t="s">
        <v>2384</v>
      </c>
      <c r="E66" s="274" t="s">
        <v>726</v>
      </c>
      <c r="F66" s="287">
        <v>133152717.73</v>
      </c>
      <c r="G66" s="267">
        <v>0</v>
      </c>
      <c r="H66" s="288" t="s">
        <v>3769</v>
      </c>
      <c r="I66" s="289">
        <v>0</v>
      </c>
      <c r="J66" s="269">
        <v>0</v>
      </c>
      <c r="Q66" s="262"/>
    </row>
    <row r="67" spans="2:17">
      <c r="B67" s="268" t="s">
        <v>3764</v>
      </c>
      <c r="C67" s="268" t="s">
        <v>1685</v>
      </c>
      <c r="D67" s="274" t="s">
        <v>2803</v>
      </c>
      <c r="E67" s="274" t="s">
        <v>569</v>
      </c>
      <c r="F67" s="287">
        <v>43638589.960000001</v>
      </c>
      <c r="G67" s="267">
        <v>107</v>
      </c>
      <c r="H67" s="288" t="s">
        <v>3770</v>
      </c>
      <c r="I67" s="289">
        <v>8.0552933603662696E-2</v>
      </c>
      <c r="J67" s="269">
        <v>3515216.4396053399</v>
      </c>
      <c r="Q67" s="262"/>
    </row>
    <row r="68" spans="2:17">
      <c r="B68" s="268" t="s">
        <v>3764</v>
      </c>
      <c r="C68" s="268" t="s">
        <v>4384</v>
      </c>
      <c r="D68" s="274" t="s">
        <v>2429</v>
      </c>
      <c r="E68" s="274" t="s">
        <v>168</v>
      </c>
      <c r="F68" s="287">
        <v>410443303.60000002</v>
      </c>
      <c r="G68" s="267">
        <v>0</v>
      </c>
      <c r="H68" s="288" t="s">
        <v>3769</v>
      </c>
      <c r="I68" s="289">
        <v>0</v>
      </c>
      <c r="J68" s="269">
        <v>0</v>
      </c>
      <c r="Q68" s="262"/>
    </row>
    <row r="69" spans="2:17">
      <c r="B69" s="268" t="s">
        <v>3764</v>
      </c>
      <c r="C69" s="268" t="s">
        <v>5984</v>
      </c>
      <c r="D69" s="274" t="s">
        <v>2429</v>
      </c>
      <c r="E69" s="274" t="s">
        <v>168</v>
      </c>
      <c r="F69" s="287">
        <v>577745077.57000005</v>
      </c>
      <c r="G69" s="267">
        <v>0</v>
      </c>
      <c r="H69" s="288" t="s">
        <v>3769</v>
      </c>
      <c r="I69" s="289">
        <v>0</v>
      </c>
      <c r="J69" s="269">
        <v>0</v>
      </c>
      <c r="Q69" s="262"/>
    </row>
    <row r="70" spans="2:17">
      <c r="B70" s="268" t="s">
        <v>3764</v>
      </c>
      <c r="C70" s="268" t="s">
        <v>1579</v>
      </c>
      <c r="D70" s="274" t="s">
        <v>2524</v>
      </c>
      <c r="E70" s="274" t="s">
        <v>431</v>
      </c>
      <c r="F70" s="287">
        <v>118023695.79000001</v>
      </c>
      <c r="G70" s="267">
        <v>152</v>
      </c>
      <c r="H70" s="288" t="s">
        <v>3770</v>
      </c>
      <c r="I70" s="289">
        <v>8.0552933603662696E-2</v>
      </c>
      <c r="J70" s="269">
        <v>9507154.9306307603</v>
      </c>
      <c r="Q70" s="262"/>
    </row>
    <row r="71" spans="2:17">
      <c r="B71" s="268" t="s">
        <v>3764</v>
      </c>
      <c r="C71" s="268" t="s">
        <v>1565</v>
      </c>
      <c r="D71" s="274" t="s">
        <v>2379</v>
      </c>
      <c r="E71" s="274" t="s">
        <v>412</v>
      </c>
      <c r="F71" s="287">
        <v>39675112.439999998</v>
      </c>
      <c r="G71" s="267">
        <v>0</v>
      </c>
      <c r="H71" s="288" t="s">
        <v>3769</v>
      </c>
      <c r="I71" s="289">
        <v>0</v>
      </c>
      <c r="J71" s="269">
        <v>0</v>
      </c>
      <c r="Q71" s="262"/>
    </row>
    <row r="72" spans="2:17">
      <c r="B72" s="268" t="s">
        <v>3764</v>
      </c>
      <c r="C72" s="268" t="s">
        <v>5862</v>
      </c>
      <c r="D72" s="274" t="s">
        <v>5863</v>
      </c>
      <c r="E72" s="274" t="s">
        <v>5864</v>
      </c>
      <c r="F72" s="287">
        <v>182034729.77000001</v>
      </c>
      <c r="G72" s="267">
        <v>0</v>
      </c>
      <c r="H72" s="288" t="s">
        <v>3769</v>
      </c>
      <c r="I72" s="289">
        <v>0</v>
      </c>
      <c r="J72" s="269">
        <v>0</v>
      </c>
      <c r="Q72" s="262"/>
    </row>
    <row r="73" spans="2:17">
      <c r="B73" s="268" t="s">
        <v>3764</v>
      </c>
      <c r="C73" s="268" t="s">
        <v>5865</v>
      </c>
      <c r="D73" s="274" t="s">
        <v>5863</v>
      </c>
      <c r="E73" s="274" t="s">
        <v>5864</v>
      </c>
      <c r="F73" s="287">
        <v>227543718.03999999</v>
      </c>
      <c r="G73" s="267">
        <v>0</v>
      </c>
      <c r="H73" s="288" t="s">
        <v>3769</v>
      </c>
      <c r="I73" s="289">
        <v>0</v>
      </c>
      <c r="J73" s="269">
        <v>0</v>
      </c>
      <c r="Q73" s="262"/>
    </row>
    <row r="74" spans="2:17">
      <c r="B74" s="268" t="s">
        <v>3764</v>
      </c>
      <c r="C74" s="268" t="s">
        <v>5985</v>
      </c>
      <c r="D74" s="274" t="s">
        <v>5863</v>
      </c>
      <c r="E74" s="274" t="s">
        <v>5864</v>
      </c>
      <c r="F74" s="287">
        <v>209938964.65000001</v>
      </c>
      <c r="G74" s="267">
        <v>0</v>
      </c>
      <c r="H74" s="288" t="s">
        <v>3769</v>
      </c>
      <c r="I74" s="289">
        <v>0</v>
      </c>
      <c r="J74" s="269">
        <v>0</v>
      </c>
      <c r="Q74" s="262"/>
    </row>
    <row r="75" spans="2:17">
      <c r="B75" s="268" t="s">
        <v>3764</v>
      </c>
      <c r="C75" s="268" t="s">
        <v>1511</v>
      </c>
      <c r="D75" s="274" t="s">
        <v>2591</v>
      </c>
      <c r="E75" s="274" t="s">
        <v>249</v>
      </c>
      <c r="F75" s="287">
        <v>995028000</v>
      </c>
      <c r="G75" s="267">
        <v>0</v>
      </c>
      <c r="H75" s="288" t="s">
        <v>3769</v>
      </c>
      <c r="I75" s="289">
        <v>0</v>
      </c>
      <c r="J75" s="269">
        <v>0</v>
      </c>
      <c r="Q75" s="262"/>
    </row>
    <row r="76" spans="2:17">
      <c r="B76" s="268" t="s">
        <v>3764</v>
      </c>
      <c r="C76" s="268" t="s">
        <v>1463</v>
      </c>
      <c r="D76" s="274" t="s">
        <v>2591</v>
      </c>
      <c r="E76" s="274" t="s">
        <v>249</v>
      </c>
      <c r="F76" s="287">
        <v>1996696099</v>
      </c>
      <c r="G76" s="267">
        <v>59</v>
      </c>
      <c r="H76" s="288" t="s">
        <v>3769</v>
      </c>
      <c r="I76" s="289">
        <v>7.6832029851907303E-3</v>
      </c>
      <c r="J76" s="269">
        <v>15341021.4283555</v>
      </c>
      <c r="Q76" s="262"/>
    </row>
    <row r="77" spans="2:17">
      <c r="B77" s="268" t="s">
        <v>3764</v>
      </c>
      <c r="C77" s="268" t="s">
        <v>1506</v>
      </c>
      <c r="D77" s="274" t="s">
        <v>2343</v>
      </c>
      <c r="E77" s="274" t="s">
        <v>314</v>
      </c>
      <c r="F77" s="287">
        <v>183409064.22999999</v>
      </c>
      <c r="G77" s="267">
        <v>1038</v>
      </c>
      <c r="H77" s="288" t="s">
        <v>3771</v>
      </c>
      <c r="I77" s="289">
        <v>0.53415108625553198</v>
      </c>
      <c r="J77" s="269">
        <v>97968150.887565106</v>
      </c>
      <c r="Q77" s="262"/>
    </row>
    <row r="78" spans="2:17">
      <c r="B78" s="268" t="s">
        <v>3764</v>
      </c>
      <c r="C78" s="268" t="s">
        <v>1823</v>
      </c>
      <c r="D78" s="274" t="s">
        <v>3085</v>
      </c>
      <c r="E78" s="274" t="s">
        <v>746</v>
      </c>
      <c r="F78" s="287">
        <v>18181066.98</v>
      </c>
      <c r="G78" s="267">
        <v>145</v>
      </c>
      <c r="H78" s="288" t="s">
        <v>3770</v>
      </c>
      <c r="I78" s="289">
        <v>8.0552933603662696E-2</v>
      </c>
      <c r="J78" s="269">
        <v>1464538.2812836799</v>
      </c>
      <c r="Q78" s="262"/>
    </row>
    <row r="79" spans="2:17">
      <c r="B79" s="268" t="s">
        <v>3764</v>
      </c>
      <c r="C79" s="268" t="s">
        <v>1786</v>
      </c>
      <c r="D79" s="274" t="s">
        <v>3087</v>
      </c>
      <c r="E79" s="274" t="s">
        <v>702</v>
      </c>
      <c r="F79" s="287">
        <v>1002811.98</v>
      </c>
      <c r="G79" s="267">
        <v>59</v>
      </c>
      <c r="H79" s="288" t="s">
        <v>3769</v>
      </c>
      <c r="I79" s="289">
        <v>7.6832029851907303E-3</v>
      </c>
      <c r="J79" s="269">
        <v>7704.80799832103</v>
      </c>
      <c r="Q79" s="262"/>
    </row>
    <row r="80" spans="2:17">
      <c r="B80" s="268" t="s">
        <v>3764</v>
      </c>
      <c r="C80" s="268" t="s">
        <v>1656</v>
      </c>
      <c r="D80" s="274" t="s">
        <v>3474</v>
      </c>
      <c r="E80" s="274" t="s">
        <v>530</v>
      </c>
      <c r="F80" s="287">
        <v>48807504.950000003</v>
      </c>
      <c r="G80" s="267">
        <v>0</v>
      </c>
      <c r="H80" s="288" t="s">
        <v>3769</v>
      </c>
      <c r="I80" s="289">
        <v>0</v>
      </c>
      <c r="J80" s="269">
        <v>0</v>
      </c>
      <c r="Q80" s="262"/>
    </row>
    <row r="81" spans="2:17">
      <c r="B81" s="268" t="s">
        <v>3764</v>
      </c>
      <c r="C81" s="268" t="s">
        <v>1480</v>
      </c>
      <c r="D81" s="274" t="s">
        <v>3033</v>
      </c>
      <c r="E81" s="274" t="s">
        <v>277</v>
      </c>
      <c r="F81" s="287">
        <v>15764335.25</v>
      </c>
      <c r="G81" s="267">
        <v>0</v>
      </c>
      <c r="H81" s="288" t="s">
        <v>3769</v>
      </c>
      <c r="I81" s="289">
        <v>0</v>
      </c>
      <c r="J81" s="269">
        <v>0</v>
      </c>
      <c r="Q81" s="262"/>
    </row>
    <row r="82" spans="2:17">
      <c r="B82" s="268" t="s">
        <v>3764</v>
      </c>
      <c r="C82" s="268" t="s">
        <v>1673</v>
      </c>
      <c r="D82" s="274" t="s">
        <v>2370</v>
      </c>
      <c r="E82" s="274" t="s">
        <v>550</v>
      </c>
      <c r="F82" s="287">
        <v>26215079.789999999</v>
      </c>
      <c r="G82" s="267">
        <v>1908</v>
      </c>
      <c r="H82" s="288" t="s">
        <v>3771</v>
      </c>
      <c r="I82" s="289">
        <v>0.53415108625553198</v>
      </c>
      <c r="J82" s="269">
        <v>14002813.346103899</v>
      </c>
      <c r="Q82" s="262"/>
    </row>
    <row r="83" spans="2:17">
      <c r="B83" s="268" t="s">
        <v>3764</v>
      </c>
      <c r="C83" s="268" t="s">
        <v>4385</v>
      </c>
      <c r="D83" s="274" t="s">
        <v>4386</v>
      </c>
      <c r="E83" s="274" t="s">
        <v>4004</v>
      </c>
      <c r="F83" s="287">
        <v>52367884.729999997</v>
      </c>
      <c r="G83" s="267">
        <v>64</v>
      </c>
      <c r="H83" s="288" t="s">
        <v>3769</v>
      </c>
      <c r="I83" s="289">
        <v>7.6832029851907303E-3</v>
      </c>
      <c r="J83" s="269">
        <v>402353.08828566002</v>
      </c>
      <c r="Q83" s="262"/>
    </row>
    <row r="84" spans="2:17">
      <c r="B84" s="268" t="s">
        <v>3764</v>
      </c>
      <c r="C84" s="268" t="s">
        <v>4387</v>
      </c>
      <c r="D84" s="274" t="s">
        <v>3364</v>
      </c>
      <c r="E84" s="274" t="s">
        <v>4005</v>
      </c>
      <c r="F84" s="287">
        <v>248489074.16</v>
      </c>
      <c r="G84" s="267">
        <v>0</v>
      </c>
      <c r="H84" s="288" t="s">
        <v>3769</v>
      </c>
      <c r="I84" s="289">
        <v>0</v>
      </c>
      <c r="J84" s="269">
        <v>0</v>
      </c>
      <c r="Q84" s="262"/>
    </row>
    <row r="85" spans="2:17">
      <c r="B85" s="268" t="s">
        <v>3764</v>
      </c>
      <c r="C85" s="268" t="s">
        <v>1575</v>
      </c>
      <c r="D85" s="274" t="s">
        <v>3307</v>
      </c>
      <c r="E85" s="274" t="s">
        <v>426</v>
      </c>
      <c r="F85" s="287">
        <v>6681534.1699999999</v>
      </c>
      <c r="G85" s="267">
        <v>0</v>
      </c>
      <c r="H85" s="288" t="s">
        <v>3769</v>
      </c>
      <c r="I85" s="289">
        <v>0</v>
      </c>
      <c r="J85" s="269">
        <v>0</v>
      </c>
      <c r="Q85" s="262"/>
    </row>
    <row r="86" spans="2:17">
      <c r="B86" s="268" t="s">
        <v>3764</v>
      </c>
      <c r="C86" s="268" t="s">
        <v>1466</v>
      </c>
      <c r="D86" s="274" t="s">
        <v>2395</v>
      </c>
      <c r="E86" s="274" t="s">
        <v>255</v>
      </c>
      <c r="F86" s="287">
        <v>6053643.8200000003</v>
      </c>
      <c r="G86" s="267">
        <v>2334</v>
      </c>
      <c r="H86" s="288" t="s">
        <v>3771</v>
      </c>
      <c r="I86" s="289">
        <v>0.53415108625553198</v>
      </c>
      <c r="J86" s="269">
        <v>3233560.4222570802</v>
      </c>
      <c r="Q86" s="262"/>
    </row>
    <row r="87" spans="2:17">
      <c r="B87" s="268" t="s">
        <v>3764</v>
      </c>
      <c r="C87" s="268" t="s">
        <v>4388</v>
      </c>
      <c r="D87" s="274" t="s">
        <v>4389</v>
      </c>
      <c r="E87" s="274" t="s">
        <v>4006</v>
      </c>
      <c r="F87" s="287">
        <v>23928640.390000001</v>
      </c>
      <c r="G87" s="267">
        <v>0</v>
      </c>
      <c r="H87" s="288" t="s">
        <v>3769</v>
      </c>
      <c r="I87" s="289">
        <v>0</v>
      </c>
      <c r="J87" s="269">
        <v>0</v>
      </c>
      <c r="Q87" s="262"/>
    </row>
    <row r="88" spans="2:17">
      <c r="B88" s="268" t="s">
        <v>3764</v>
      </c>
      <c r="C88" s="268" t="s">
        <v>6300</v>
      </c>
      <c r="D88" s="274" t="s">
        <v>2441</v>
      </c>
      <c r="E88" s="274" t="s">
        <v>526</v>
      </c>
      <c r="F88" s="287">
        <v>49354416.670000002</v>
      </c>
      <c r="G88" s="267">
        <v>0</v>
      </c>
      <c r="H88" s="288" t="s">
        <v>3769</v>
      </c>
      <c r="I88" s="289">
        <v>0</v>
      </c>
      <c r="J88" s="269">
        <v>0</v>
      </c>
      <c r="Q88" s="262"/>
    </row>
    <row r="89" spans="2:17">
      <c r="B89" s="268" t="s">
        <v>3764</v>
      </c>
      <c r="C89" s="268" t="s">
        <v>1739</v>
      </c>
      <c r="D89" s="274" t="s">
        <v>2434</v>
      </c>
      <c r="E89" s="274" t="s">
        <v>642</v>
      </c>
      <c r="F89" s="287">
        <v>14510143.699999999</v>
      </c>
      <c r="G89" s="267">
        <v>0</v>
      </c>
      <c r="H89" s="288" t="s">
        <v>3769</v>
      </c>
      <c r="I89" s="289">
        <v>0</v>
      </c>
      <c r="J89" s="269">
        <v>0</v>
      </c>
      <c r="Q89" s="262"/>
    </row>
    <row r="90" spans="2:17">
      <c r="B90" s="268" t="s">
        <v>3764</v>
      </c>
      <c r="C90" s="268" t="s">
        <v>5520</v>
      </c>
      <c r="D90" s="274" t="s">
        <v>3257</v>
      </c>
      <c r="E90" s="274" t="s">
        <v>284</v>
      </c>
      <c r="F90" s="287">
        <v>31541944.039999999</v>
      </c>
      <c r="G90" s="267">
        <v>0</v>
      </c>
      <c r="H90" s="288" t="s">
        <v>3769</v>
      </c>
      <c r="I90" s="289">
        <v>0</v>
      </c>
      <c r="J90" s="269">
        <v>0</v>
      </c>
      <c r="Q90" s="262"/>
    </row>
    <row r="91" spans="2:17">
      <c r="B91" s="268" t="s">
        <v>3764</v>
      </c>
      <c r="C91" s="268" t="s">
        <v>1839</v>
      </c>
      <c r="D91" s="274" t="s">
        <v>2397</v>
      </c>
      <c r="E91" s="274" t="s">
        <v>763</v>
      </c>
      <c r="F91" s="287">
        <v>2892191.01</v>
      </c>
      <c r="G91" s="267">
        <v>2184</v>
      </c>
      <c r="H91" s="288" t="s">
        <v>3771</v>
      </c>
      <c r="I91" s="289">
        <v>0.53415108625553198</v>
      </c>
      <c r="J91" s="269">
        <v>1544866.9696499801</v>
      </c>
      <c r="Q91" s="262"/>
    </row>
    <row r="92" spans="2:17">
      <c r="B92" s="268" t="s">
        <v>3764</v>
      </c>
      <c r="C92" s="268" t="s">
        <v>4390</v>
      </c>
      <c r="D92" s="274" t="s">
        <v>2584</v>
      </c>
      <c r="E92" s="274" t="s">
        <v>723</v>
      </c>
      <c r="F92" s="287">
        <v>47966443.259999998</v>
      </c>
      <c r="G92" s="267">
        <v>0</v>
      </c>
      <c r="H92" s="288" t="s">
        <v>3769</v>
      </c>
      <c r="I92" s="289">
        <v>0</v>
      </c>
      <c r="J92" s="269">
        <v>0</v>
      </c>
      <c r="Q92" s="262"/>
    </row>
    <row r="93" spans="2:17">
      <c r="B93" s="268" t="s">
        <v>3764</v>
      </c>
      <c r="C93" s="268" t="s">
        <v>5680</v>
      </c>
      <c r="D93" s="274" t="s">
        <v>5681</v>
      </c>
      <c r="E93" s="274" t="s">
        <v>5682</v>
      </c>
      <c r="F93" s="287">
        <v>4415080746.5</v>
      </c>
      <c r="G93" s="267">
        <v>0</v>
      </c>
      <c r="H93" s="288" t="s">
        <v>3769</v>
      </c>
      <c r="I93" s="289">
        <v>0</v>
      </c>
      <c r="J93" s="269">
        <v>0</v>
      </c>
      <c r="Q93" s="262"/>
    </row>
    <row r="94" spans="2:17">
      <c r="B94" s="268" t="s">
        <v>3764</v>
      </c>
      <c r="C94" s="268" t="s">
        <v>1549</v>
      </c>
      <c r="D94" s="274" t="s">
        <v>2921</v>
      </c>
      <c r="E94" s="274" t="s">
        <v>387</v>
      </c>
      <c r="F94" s="287">
        <v>24110530.449999999</v>
      </c>
      <c r="G94" s="267">
        <v>0</v>
      </c>
      <c r="H94" s="288" t="s">
        <v>3769</v>
      </c>
      <c r="I94" s="289">
        <v>0</v>
      </c>
      <c r="J94" s="269">
        <v>0</v>
      </c>
      <c r="Q94" s="262"/>
    </row>
    <row r="95" spans="2:17">
      <c r="B95" s="268" t="s">
        <v>3764</v>
      </c>
      <c r="C95" s="268" t="s">
        <v>1828</v>
      </c>
      <c r="D95" s="274" t="s">
        <v>2342</v>
      </c>
      <c r="E95" s="274" t="s">
        <v>453</v>
      </c>
      <c r="F95" s="287">
        <v>57259609.219999999</v>
      </c>
      <c r="G95" s="267">
        <v>1499</v>
      </c>
      <c r="H95" s="288" t="s">
        <v>3771</v>
      </c>
      <c r="I95" s="289">
        <v>0.53415108625553198</v>
      </c>
      <c r="J95" s="269">
        <v>30585282.4634302</v>
      </c>
      <c r="Q95" s="262"/>
    </row>
    <row r="96" spans="2:17">
      <c r="B96" s="268" t="s">
        <v>3764</v>
      </c>
      <c r="C96" s="268" t="s">
        <v>1594</v>
      </c>
      <c r="D96" s="274" t="s">
        <v>2342</v>
      </c>
      <c r="E96" s="274" t="s">
        <v>453</v>
      </c>
      <c r="F96" s="287">
        <v>376434634.62</v>
      </c>
      <c r="G96" s="267">
        <v>2076</v>
      </c>
      <c r="H96" s="288" t="s">
        <v>3771</v>
      </c>
      <c r="I96" s="289">
        <v>0.53415108625553198</v>
      </c>
      <c r="J96" s="269">
        <v>201072968.98647699</v>
      </c>
      <c r="Q96" s="262"/>
    </row>
    <row r="97" spans="2:17">
      <c r="B97" s="268" t="s">
        <v>3764</v>
      </c>
      <c r="C97" s="268" t="s">
        <v>1461</v>
      </c>
      <c r="D97" s="274" t="s">
        <v>3133</v>
      </c>
      <c r="E97" s="274" t="s">
        <v>244</v>
      </c>
      <c r="F97" s="287">
        <v>915458.92</v>
      </c>
      <c r="G97" s="267">
        <v>0</v>
      </c>
      <c r="H97" s="288" t="s">
        <v>3769</v>
      </c>
      <c r="I97" s="289">
        <v>0</v>
      </c>
      <c r="J97" s="269">
        <v>0</v>
      </c>
      <c r="Q97" s="262"/>
    </row>
    <row r="98" spans="2:17">
      <c r="B98" s="268" t="s">
        <v>3764</v>
      </c>
      <c r="C98" s="268" t="s">
        <v>1631</v>
      </c>
      <c r="D98" s="274" t="s">
        <v>2360</v>
      </c>
      <c r="E98" s="274" t="s">
        <v>495</v>
      </c>
      <c r="F98" s="287">
        <v>57152509.649999999</v>
      </c>
      <c r="G98" s="267">
        <v>2112</v>
      </c>
      <c r="H98" s="288" t="s">
        <v>3771</v>
      </c>
      <c r="I98" s="289">
        <v>0.53415108625553198</v>
      </c>
      <c r="J98" s="269">
        <v>30528075.111777201</v>
      </c>
      <c r="Q98" s="262"/>
    </row>
    <row r="99" spans="2:17">
      <c r="B99" s="268" t="s">
        <v>3764</v>
      </c>
      <c r="C99" s="268" t="s">
        <v>1738</v>
      </c>
      <c r="D99" s="274" t="s">
        <v>2449</v>
      </c>
      <c r="E99" s="274" t="s">
        <v>641</v>
      </c>
      <c r="F99" s="287">
        <v>30769725.739999998</v>
      </c>
      <c r="G99" s="267">
        <v>1368</v>
      </c>
      <c r="H99" s="288" t="s">
        <v>3771</v>
      </c>
      <c r="I99" s="289">
        <v>0.53415108625553198</v>
      </c>
      <c r="J99" s="269">
        <v>16435682.4278058</v>
      </c>
      <c r="Q99" s="262"/>
    </row>
    <row r="100" spans="2:17">
      <c r="B100" s="268" t="s">
        <v>3764</v>
      </c>
      <c r="C100" s="268" t="s">
        <v>4391</v>
      </c>
      <c r="D100" s="274" t="s">
        <v>4392</v>
      </c>
      <c r="E100" s="274" t="s">
        <v>4007</v>
      </c>
      <c r="F100" s="287">
        <v>138557368.63999999</v>
      </c>
      <c r="G100" s="267">
        <v>0</v>
      </c>
      <c r="H100" s="288" t="s">
        <v>3769</v>
      </c>
      <c r="I100" s="289">
        <v>0</v>
      </c>
      <c r="J100" s="269">
        <v>0</v>
      </c>
      <c r="Q100" s="262"/>
    </row>
    <row r="101" spans="2:17">
      <c r="B101" s="268" t="s">
        <v>3764</v>
      </c>
      <c r="C101" s="268" t="s">
        <v>1488</v>
      </c>
      <c r="D101" s="274" t="s">
        <v>3303</v>
      </c>
      <c r="E101" s="274" t="s">
        <v>291</v>
      </c>
      <c r="F101" s="287">
        <v>2751216.39</v>
      </c>
      <c r="G101" s="267">
        <v>0</v>
      </c>
      <c r="H101" s="288" t="s">
        <v>3769</v>
      </c>
      <c r="I101" s="289">
        <v>0</v>
      </c>
      <c r="J101" s="269">
        <v>0</v>
      </c>
      <c r="Q101" s="262"/>
    </row>
    <row r="102" spans="2:17">
      <c r="B102" s="268" t="s">
        <v>3764</v>
      </c>
      <c r="C102" s="268" t="s">
        <v>1538</v>
      </c>
      <c r="D102" s="274" t="s">
        <v>2398</v>
      </c>
      <c r="E102" s="274" t="s">
        <v>367</v>
      </c>
      <c r="F102" s="287">
        <v>205000000</v>
      </c>
      <c r="G102" s="267">
        <v>0</v>
      </c>
      <c r="H102" s="288" t="s">
        <v>3769</v>
      </c>
      <c r="I102" s="289">
        <v>0</v>
      </c>
      <c r="J102" s="269">
        <v>0</v>
      </c>
      <c r="Q102" s="262"/>
    </row>
    <row r="103" spans="2:17">
      <c r="B103" s="268" t="s">
        <v>3764</v>
      </c>
      <c r="C103" s="268" t="s">
        <v>4393</v>
      </c>
      <c r="D103" s="274" t="s">
        <v>2398</v>
      </c>
      <c r="E103" s="274" t="s">
        <v>367</v>
      </c>
      <c r="F103" s="287">
        <v>200000000</v>
      </c>
      <c r="G103" s="267">
        <v>0</v>
      </c>
      <c r="H103" s="288" t="s">
        <v>3769</v>
      </c>
      <c r="I103" s="289">
        <v>0</v>
      </c>
      <c r="J103" s="269">
        <v>0</v>
      </c>
      <c r="Q103" s="262"/>
    </row>
    <row r="104" spans="2:17">
      <c r="B104" s="268" t="s">
        <v>3764</v>
      </c>
      <c r="C104" s="268" t="s">
        <v>1795</v>
      </c>
      <c r="D104" s="274" t="s">
        <v>2773</v>
      </c>
      <c r="E104" s="274" t="s">
        <v>712</v>
      </c>
      <c r="F104" s="287">
        <v>76094810.400000006</v>
      </c>
      <c r="G104" s="267">
        <v>0</v>
      </c>
      <c r="H104" s="288" t="s">
        <v>3769</v>
      </c>
      <c r="I104" s="289">
        <v>0</v>
      </c>
      <c r="J104" s="269">
        <v>0</v>
      </c>
      <c r="Q104" s="262"/>
    </row>
    <row r="105" spans="2:17">
      <c r="B105" s="268" t="s">
        <v>3764</v>
      </c>
      <c r="C105" s="268" t="s">
        <v>5683</v>
      </c>
      <c r="D105" s="274" t="s">
        <v>2773</v>
      </c>
      <c r="E105" s="274" t="s">
        <v>712</v>
      </c>
      <c r="F105" s="287">
        <v>53749467</v>
      </c>
      <c r="G105" s="267">
        <v>0</v>
      </c>
      <c r="H105" s="288" t="s">
        <v>3769</v>
      </c>
      <c r="I105" s="289">
        <v>0</v>
      </c>
      <c r="J105" s="269">
        <v>0</v>
      </c>
      <c r="Q105" s="262"/>
    </row>
    <row r="106" spans="2:17">
      <c r="B106" s="268" t="s">
        <v>3764</v>
      </c>
      <c r="C106" s="268" t="s">
        <v>1452</v>
      </c>
      <c r="D106" s="274" t="s">
        <v>3106</v>
      </c>
      <c r="E106" s="274" t="s">
        <v>233</v>
      </c>
      <c r="F106" s="287">
        <v>61370305.590000004</v>
      </c>
      <c r="G106" s="267">
        <v>0</v>
      </c>
      <c r="H106" s="288" t="s">
        <v>3769</v>
      </c>
      <c r="I106" s="289">
        <v>0</v>
      </c>
      <c r="J106" s="269">
        <v>0</v>
      </c>
      <c r="Q106" s="262"/>
    </row>
    <row r="107" spans="2:17">
      <c r="B107" s="268" t="s">
        <v>3764</v>
      </c>
      <c r="C107" s="268" t="s">
        <v>1595</v>
      </c>
      <c r="D107" s="274" t="s">
        <v>3106</v>
      </c>
      <c r="E107" s="274" t="s">
        <v>233</v>
      </c>
      <c r="F107" s="287">
        <v>36727153.189999998</v>
      </c>
      <c r="G107" s="267">
        <v>0</v>
      </c>
      <c r="H107" s="288" t="s">
        <v>3769</v>
      </c>
      <c r="I107" s="289">
        <v>0</v>
      </c>
      <c r="J107" s="269">
        <v>0</v>
      </c>
      <c r="Q107" s="262"/>
    </row>
    <row r="108" spans="2:17">
      <c r="B108" s="268" t="s">
        <v>3764</v>
      </c>
      <c r="C108" s="268" t="s">
        <v>1829</v>
      </c>
      <c r="D108" s="274" t="s">
        <v>2592</v>
      </c>
      <c r="E108" s="274" t="s">
        <v>750</v>
      </c>
      <c r="F108" s="287">
        <v>26355719.620000001</v>
      </c>
      <c r="G108" s="267">
        <v>0</v>
      </c>
      <c r="H108" s="288" t="s">
        <v>3769</v>
      </c>
      <c r="I108" s="289">
        <v>0</v>
      </c>
      <c r="J108" s="269">
        <v>0</v>
      </c>
      <c r="Q108" s="262"/>
    </row>
    <row r="109" spans="2:17">
      <c r="B109" s="268" t="s">
        <v>3764</v>
      </c>
      <c r="C109" s="268" t="s">
        <v>5684</v>
      </c>
      <c r="D109" s="274" t="s">
        <v>5685</v>
      </c>
      <c r="E109" s="274" t="s">
        <v>5686</v>
      </c>
      <c r="F109" s="287">
        <v>106638605.70999999</v>
      </c>
      <c r="G109" s="267">
        <v>0</v>
      </c>
      <c r="H109" s="288" t="s">
        <v>3769</v>
      </c>
      <c r="I109" s="289">
        <v>0</v>
      </c>
      <c r="J109" s="269">
        <v>0</v>
      </c>
      <c r="Q109" s="262"/>
    </row>
    <row r="110" spans="2:17">
      <c r="B110" s="268" t="s">
        <v>3764</v>
      </c>
      <c r="C110" s="268" t="s">
        <v>3456</v>
      </c>
      <c r="D110" s="274" t="s">
        <v>3457</v>
      </c>
      <c r="E110" s="274" t="s">
        <v>362</v>
      </c>
      <c r="F110" s="287">
        <v>3219253.13</v>
      </c>
      <c r="G110" s="267">
        <v>64</v>
      </c>
      <c r="H110" s="288" t="s">
        <v>3770</v>
      </c>
      <c r="I110" s="289">
        <v>8.0552933603662696E-2</v>
      </c>
      <c r="J110" s="269">
        <v>259320.28363427299</v>
      </c>
      <c r="Q110" s="262"/>
    </row>
    <row r="111" spans="2:17">
      <c r="B111" s="268" t="s">
        <v>3764</v>
      </c>
      <c r="C111" s="268" t="s">
        <v>5687</v>
      </c>
      <c r="D111" s="274" t="s">
        <v>3437</v>
      </c>
      <c r="E111" s="274" t="s">
        <v>577</v>
      </c>
      <c r="F111" s="287">
        <v>68082416.459999993</v>
      </c>
      <c r="G111" s="267">
        <v>0</v>
      </c>
      <c r="H111" s="288" t="s">
        <v>3769</v>
      </c>
      <c r="I111" s="289">
        <v>0</v>
      </c>
      <c r="J111" s="269">
        <v>0</v>
      </c>
      <c r="Q111" s="262"/>
    </row>
    <row r="112" spans="2:17">
      <c r="B112" s="268" t="s">
        <v>3764</v>
      </c>
      <c r="C112" s="268" t="s">
        <v>1705</v>
      </c>
      <c r="D112" s="274" t="s">
        <v>2368</v>
      </c>
      <c r="E112" s="274" t="s">
        <v>591</v>
      </c>
      <c r="F112" s="287">
        <v>0</v>
      </c>
      <c r="G112" s="267">
        <v>0</v>
      </c>
      <c r="H112" s="288" t="s">
        <v>3769</v>
      </c>
      <c r="I112" s="289">
        <v>7.6832029851907303E-3</v>
      </c>
      <c r="J112" s="269">
        <v>0</v>
      </c>
      <c r="Q112" s="262"/>
    </row>
    <row r="113" spans="2:17">
      <c r="B113" s="268" t="s">
        <v>3764</v>
      </c>
      <c r="C113" s="268" t="s">
        <v>4394</v>
      </c>
      <c r="D113" s="274" t="s">
        <v>4395</v>
      </c>
      <c r="E113" s="274" t="s">
        <v>4008</v>
      </c>
      <c r="F113" s="287">
        <v>28981057.559999999</v>
      </c>
      <c r="G113" s="267">
        <v>60</v>
      </c>
      <c r="H113" s="288" t="s">
        <v>3769</v>
      </c>
      <c r="I113" s="289">
        <v>7.6832029851907303E-3</v>
      </c>
      <c r="J113" s="269">
        <v>222667.347958976</v>
      </c>
      <c r="Q113" s="262"/>
    </row>
    <row r="114" spans="2:17">
      <c r="B114" s="268" t="s">
        <v>3764</v>
      </c>
      <c r="C114" s="268" t="s">
        <v>6160</v>
      </c>
      <c r="D114" s="274" t="s">
        <v>6161</v>
      </c>
      <c r="E114" s="274" t="s">
        <v>6162</v>
      </c>
      <c r="F114" s="287">
        <v>25451202.559999999</v>
      </c>
      <c r="G114" s="267">
        <v>0</v>
      </c>
      <c r="H114" s="288" t="s">
        <v>3769</v>
      </c>
      <c r="I114" s="289">
        <v>0</v>
      </c>
      <c r="J114" s="269">
        <v>0</v>
      </c>
      <c r="Q114" s="262"/>
    </row>
    <row r="115" spans="2:17">
      <c r="B115" s="268" t="s">
        <v>3764</v>
      </c>
      <c r="C115" s="268" t="s">
        <v>5688</v>
      </c>
      <c r="D115" s="274" t="s">
        <v>5689</v>
      </c>
      <c r="E115" s="274" t="s">
        <v>5690</v>
      </c>
      <c r="F115" s="287">
        <v>46059674.859999999</v>
      </c>
      <c r="G115" s="267">
        <v>0</v>
      </c>
      <c r="H115" s="288" t="s">
        <v>3769</v>
      </c>
      <c r="I115" s="289">
        <v>0</v>
      </c>
      <c r="J115" s="269">
        <v>0</v>
      </c>
      <c r="Q115" s="262"/>
    </row>
    <row r="116" spans="2:17">
      <c r="B116" s="268" t="s">
        <v>3764</v>
      </c>
      <c r="C116" s="268" t="s">
        <v>1667</v>
      </c>
      <c r="D116" s="274" t="s">
        <v>2402</v>
      </c>
      <c r="E116" s="274" t="s">
        <v>540</v>
      </c>
      <c r="F116" s="287">
        <v>8914333.2400000002</v>
      </c>
      <c r="G116" s="267">
        <v>2126</v>
      </c>
      <c r="H116" s="288" t="s">
        <v>3771</v>
      </c>
      <c r="I116" s="289">
        <v>0.53415108625553198</v>
      </c>
      <c r="J116" s="269">
        <v>4761600.78338979</v>
      </c>
      <c r="Q116" s="262"/>
    </row>
    <row r="117" spans="2:17">
      <c r="B117" s="268" t="s">
        <v>3764</v>
      </c>
      <c r="C117" s="268" t="s">
        <v>5521</v>
      </c>
      <c r="D117" s="274" t="s">
        <v>3008</v>
      </c>
      <c r="E117" s="274" t="s">
        <v>403</v>
      </c>
      <c r="F117" s="287">
        <v>140879096.56999999</v>
      </c>
      <c r="G117" s="267">
        <v>0</v>
      </c>
      <c r="H117" s="288" t="s">
        <v>3769</v>
      </c>
      <c r="I117" s="289">
        <v>0</v>
      </c>
      <c r="J117" s="269">
        <v>0</v>
      </c>
      <c r="Q117" s="262"/>
    </row>
    <row r="118" spans="2:17">
      <c r="B118" s="268" t="s">
        <v>3764</v>
      </c>
      <c r="C118" s="268" t="s">
        <v>1572</v>
      </c>
      <c r="D118" s="274" t="s">
        <v>3422</v>
      </c>
      <c r="E118" s="274" t="s">
        <v>423</v>
      </c>
      <c r="F118" s="287">
        <v>74827469.489999995</v>
      </c>
      <c r="G118" s="267">
        <v>320</v>
      </c>
      <c r="H118" s="288" t="s">
        <v>3773</v>
      </c>
      <c r="I118" s="289">
        <v>0.28902535025529602</v>
      </c>
      <c r="J118" s="269">
        <v>21627035.578064699</v>
      </c>
      <c r="Q118" s="262"/>
    </row>
    <row r="119" spans="2:17">
      <c r="B119" s="268" t="s">
        <v>3764</v>
      </c>
      <c r="C119" s="268" t="s">
        <v>1757</v>
      </c>
      <c r="D119" s="274" t="s">
        <v>2353</v>
      </c>
      <c r="E119" s="274" t="s">
        <v>666</v>
      </c>
      <c r="F119" s="287">
        <v>80628824.230000004</v>
      </c>
      <c r="G119" s="267">
        <v>1745</v>
      </c>
      <c r="H119" s="288" t="s">
        <v>3771</v>
      </c>
      <c r="I119" s="289">
        <v>0.53415108625553198</v>
      </c>
      <c r="J119" s="269">
        <v>43067974.045960799</v>
      </c>
      <c r="Q119" s="262"/>
    </row>
    <row r="120" spans="2:17">
      <c r="B120" s="268" t="s">
        <v>3764</v>
      </c>
      <c r="C120" s="268" t="s">
        <v>4396</v>
      </c>
      <c r="D120" s="274" t="s">
        <v>3109</v>
      </c>
      <c r="E120" s="274" t="s">
        <v>427</v>
      </c>
      <c r="F120" s="287">
        <v>129173462</v>
      </c>
      <c r="G120" s="267">
        <v>0</v>
      </c>
      <c r="H120" s="288" t="s">
        <v>3769</v>
      </c>
      <c r="I120" s="289">
        <v>0</v>
      </c>
      <c r="J120" s="269">
        <v>0</v>
      </c>
      <c r="Q120" s="262"/>
    </row>
    <row r="121" spans="2:17">
      <c r="B121" s="268" t="s">
        <v>3764</v>
      </c>
      <c r="C121" s="268" t="s">
        <v>5986</v>
      </c>
      <c r="D121" s="274" t="s">
        <v>3109</v>
      </c>
      <c r="E121" s="274" t="s">
        <v>427</v>
      </c>
      <c r="F121" s="287">
        <v>48482982.490000002</v>
      </c>
      <c r="G121" s="267">
        <v>0</v>
      </c>
      <c r="H121" s="288" t="s">
        <v>3769</v>
      </c>
      <c r="I121" s="289">
        <v>0</v>
      </c>
      <c r="J121" s="269">
        <v>0</v>
      </c>
      <c r="Q121" s="262"/>
    </row>
    <row r="122" spans="2:17">
      <c r="B122" s="268" t="s">
        <v>3764</v>
      </c>
      <c r="C122" s="268" t="s">
        <v>1751</v>
      </c>
      <c r="D122" s="274" t="s">
        <v>2414</v>
      </c>
      <c r="E122" s="274" t="s">
        <v>409</v>
      </c>
      <c r="F122" s="287">
        <v>187513.01</v>
      </c>
      <c r="G122" s="267">
        <v>0</v>
      </c>
      <c r="H122" s="288" t="s">
        <v>3769</v>
      </c>
      <c r="I122" s="289">
        <v>0</v>
      </c>
      <c r="J122" s="269">
        <v>0</v>
      </c>
      <c r="Q122" s="262"/>
    </row>
    <row r="123" spans="2:17">
      <c r="B123" s="268" t="s">
        <v>3764</v>
      </c>
      <c r="C123" s="268" t="s">
        <v>4397</v>
      </c>
      <c r="D123" s="274" t="s">
        <v>2970</v>
      </c>
      <c r="E123" s="274" t="s">
        <v>349</v>
      </c>
      <c r="F123" s="287">
        <v>78163754.510000005</v>
      </c>
      <c r="G123" s="267">
        <v>0</v>
      </c>
      <c r="H123" s="288" t="s">
        <v>3769</v>
      </c>
      <c r="I123" s="289">
        <v>0</v>
      </c>
      <c r="J123" s="269">
        <v>0</v>
      </c>
      <c r="Q123" s="262"/>
    </row>
    <row r="124" spans="2:17">
      <c r="B124" s="268" t="s">
        <v>3764</v>
      </c>
      <c r="C124" s="268" t="s">
        <v>5522</v>
      </c>
      <c r="D124" s="274" t="s">
        <v>2970</v>
      </c>
      <c r="E124" s="274" t="s">
        <v>349</v>
      </c>
      <c r="F124" s="287">
        <v>95812147.469999999</v>
      </c>
      <c r="G124" s="267">
        <v>0</v>
      </c>
      <c r="H124" s="288" t="s">
        <v>3769</v>
      </c>
      <c r="I124" s="289">
        <v>0</v>
      </c>
      <c r="J124" s="269">
        <v>0</v>
      </c>
      <c r="Q124" s="262"/>
    </row>
    <row r="125" spans="2:17">
      <c r="B125" s="268" t="s">
        <v>3764</v>
      </c>
      <c r="C125" s="268" t="s">
        <v>4398</v>
      </c>
      <c r="D125" s="274" t="s">
        <v>4399</v>
      </c>
      <c r="E125" s="274" t="s">
        <v>4009</v>
      </c>
      <c r="F125" s="287">
        <v>14594907.98</v>
      </c>
      <c r="G125" s="267">
        <v>67</v>
      </c>
      <c r="H125" s="288" t="s">
        <v>3769</v>
      </c>
      <c r="I125" s="289">
        <v>7.6832029851907303E-3</v>
      </c>
      <c r="J125" s="269">
        <v>112135.64056052</v>
      </c>
      <c r="Q125" s="262"/>
    </row>
    <row r="126" spans="2:17">
      <c r="B126" s="268" t="s">
        <v>3764</v>
      </c>
      <c r="C126" s="268" t="s">
        <v>1834</v>
      </c>
      <c r="D126" s="274" t="s">
        <v>3346</v>
      </c>
      <c r="E126" s="274" t="s">
        <v>754</v>
      </c>
      <c r="F126" s="287">
        <v>41755571.350000001</v>
      </c>
      <c r="G126" s="267">
        <v>0</v>
      </c>
      <c r="H126" s="288" t="s">
        <v>3769</v>
      </c>
      <c r="I126" s="289">
        <v>0</v>
      </c>
      <c r="J126" s="269">
        <v>0</v>
      </c>
      <c r="Q126" s="262"/>
    </row>
    <row r="127" spans="2:17">
      <c r="B127" s="268" t="s">
        <v>3764</v>
      </c>
      <c r="C127" s="268" t="s">
        <v>4400</v>
      </c>
      <c r="D127" s="274" t="s">
        <v>3346</v>
      </c>
      <c r="E127" s="274" t="s">
        <v>754</v>
      </c>
      <c r="F127" s="287">
        <v>582855560</v>
      </c>
      <c r="G127" s="267">
        <v>0</v>
      </c>
      <c r="H127" s="288" t="s">
        <v>3769</v>
      </c>
      <c r="I127" s="289">
        <v>0</v>
      </c>
      <c r="J127" s="269">
        <v>0</v>
      </c>
      <c r="Q127" s="262"/>
    </row>
    <row r="128" spans="2:17">
      <c r="B128" s="268" t="s">
        <v>3764</v>
      </c>
      <c r="C128" s="268" t="s">
        <v>1482</v>
      </c>
      <c r="D128" s="274" t="s">
        <v>2399</v>
      </c>
      <c r="E128" s="274" t="s">
        <v>280</v>
      </c>
      <c r="F128" s="287">
        <v>6649620.3300000001</v>
      </c>
      <c r="G128" s="267">
        <v>2176</v>
      </c>
      <c r="H128" s="288" t="s">
        <v>3771</v>
      </c>
      <c r="I128" s="289">
        <v>0.53415108625553198</v>
      </c>
      <c r="J128" s="269">
        <v>3551901.9224563702</v>
      </c>
      <c r="Q128" s="262"/>
    </row>
    <row r="129" spans="2:17">
      <c r="B129" s="268" t="s">
        <v>3764</v>
      </c>
      <c r="C129" s="268" t="s">
        <v>4401</v>
      </c>
      <c r="D129" s="274" t="s">
        <v>2403</v>
      </c>
      <c r="E129" s="274" t="s">
        <v>764</v>
      </c>
      <c r="F129" s="287">
        <v>110611817.59999999</v>
      </c>
      <c r="G129" s="267">
        <v>0</v>
      </c>
      <c r="H129" s="288" t="s">
        <v>3769</v>
      </c>
      <c r="I129" s="289">
        <v>0</v>
      </c>
      <c r="J129" s="269">
        <v>0</v>
      </c>
      <c r="Q129" s="262"/>
    </row>
    <row r="130" spans="2:17">
      <c r="B130" s="268" t="s">
        <v>3764</v>
      </c>
      <c r="C130" s="268" t="s">
        <v>6301</v>
      </c>
      <c r="D130" s="274" t="s">
        <v>2403</v>
      </c>
      <c r="E130" s="274" t="s">
        <v>764</v>
      </c>
      <c r="F130" s="287">
        <v>34331133.75</v>
      </c>
      <c r="G130" s="267">
        <v>0</v>
      </c>
      <c r="H130" s="288" t="s">
        <v>3769</v>
      </c>
      <c r="I130" s="289">
        <v>0</v>
      </c>
      <c r="J130" s="269">
        <v>0</v>
      </c>
      <c r="Q130" s="262"/>
    </row>
    <row r="131" spans="2:17">
      <c r="B131" s="268" t="s">
        <v>3764</v>
      </c>
      <c r="C131" s="268" t="s">
        <v>1622</v>
      </c>
      <c r="D131" s="274" t="s">
        <v>2989</v>
      </c>
      <c r="E131" s="274" t="s">
        <v>482</v>
      </c>
      <c r="F131" s="287">
        <v>83463140.939999998</v>
      </c>
      <c r="G131" s="267">
        <v>0</v>
      </c>
      <c r="H131" s="288" t="s">
        <v>3769</v>
      </c>
      <c r="I131" s="289">
        <v>0</v>
      </c>
      <c r="J131" s="269">
        <v>0</v>
      </c>
      <c r="Q131" s="262"/>
    </row>
    <row r="132" spans="2:17">
      <c r="B132" s="268" t="s">
        <v>3764</v>
      </c>
      <c r="C132" s="268" t="s">
        <v>4402</v>
      </c>
      <c r="D132" s="274" t="s">
        <v>4403</v>
      </c>
      <c r="E132" s="274" t="s">
        <v>3080</v>
      </c>
      <c r="F132" s="287">
        <v>31903347.02</v>
      </c>
      <c r="G132" s="267">
        <v>0</v>
      </c>
      <c r="H132" s="288" t="s">
        <v>3769</v>
      </c>
      <c r="I132" s="289">
        <v>0</v>
      </c>
      <c r="J132" s="269">
        <v>0</v>
      </c>
      <c r="Q132" s="262"/>
    </row>
    <row r="133" spans="2:17">
      <c r="B133" s="268" t="s">
        <v>3764</v>
      </c>
      <c r="C133" s="268" t="s">
        <v>1457</v>
      </c>
      <c r="D133" s="274" t="s">
        <v>2377</v>
      </c>
      <c r="E133" s="274" t="s">
        <v>238</v>
      </c>
      <c r="F133" s="287">
        <v>85100659.650000006</v>
      </c>
      <c r="G133" s="267">
        <v>1371</v>
      </c>
      <c r="H133" s="288" t="s">
        <v>3771</v>
      </c>
      <c r="I133" s="289">
        <v>0.53415108625553198</v>
      </c>
      <c r="J133" s="269">
        <v>45456609.793109797</v>
      </c>
      <c r="Q133" s="262"/>
    </row>
    <row r="134" spans="2:17">
      <c r="B134" s="268" t="s">
        <v>3764</v>
      </c>
      <c r="C134" s="268" t="s">
        <v>6302</v>
      </c>
      <c r="D134" s="274" t="s">
        <v>6303</v>
      </c>
      <c r="E134" s="274" t="s">
        <v>6304</v>
      </c>
      <c r="F134" s="287">
        <v>63725785</v>
      </c>
      <c r="G134" s="267">
        <v>0</v>
      </c>
      <c r="H134" s="288" t="s">
        <v>3769</v>
      </c>
      <c r="I134" s="289">
        <v>0</v>
      </c>
      <c r="J134" s="269">
        <v>0</v>
      </c>
      <c r="Q134" s="262"/>
    </row>
    <row r="135" spans="2:17">
      <c r="B135" s="268" t="s">
        <v>3764</v>
      </c>
      <c r="C135" s="268" t="s">
        <v>1817</v>
      </c>
      <c r="D135" s="274" t="s">
        <v>3386</v>
      </c>
      <c r="E135" s="274" t="s">
        <v>739</v>
      </c>
      <c r="F135" s="287">
        <v>16925116.75</v>
      </c>
      <c r="G135" s="267">
        <v>0</v>
      </c>
      <c r="H135" s="288" t="s">
        <v>3769</v>
      </c>
      <c r="I135" s="289">
        <v>0</v>
      </c>
      <c r="J135" s="269">
        <v>0</v>
      </c>
      <c r="Q135" s="262"/>
    </row>
    <row r="136" spans="2:17">
      <c r="B136" s="268" t="s">
        <v>3764</v>
      </c>
      <c r="C136" s="268" t="s">
        <v>1435</v>
      </c>
      <c r="D136" s="274" t="s">
        <v>2469</v>
      </c>
      <c r="E136" s="274" t="s">
        <v>211</v>
      </c>
      <c r="F136" s="287">
        <v>66583781</v>
      </c>
      <c r="G136" s="267">
        <v>676</v>
      </c>
      <c r="H136" s="288" t="s">
        <v>3771</v>
      </c>
      <c r="I136" s="289">
        <v>0.53415108625553198</v>
      </c>
      <c r="J136" s="269">
        <v>35565798.948150396</v>
      </c>
      <c r="Q136" s="262"/>
    </row>
    <row r="137" spans="2:17">
      <c r="B137" s="268" t="s">
        <v>3764</v>
      </c>
      <c r="C137" s="268" t="s">
        <v>1608</v>
      </c>
      <c r="D137" s="274" t="s">
        <v>2388</v>
      </c>
      <c r="E137" s="274" t="s">
        <v>466</v>
      </c>
      <c r="F137" s="287">
        <v>180000000</v>
      </c>
      <c r="G137" s="267">
        <v>0</v>
      </c>
      <c r="H137" s="288" t="s">
        <v>3769</v>
      </c>
      <c r="I137" s="289">
        <v>0</v>
      </c>
      <c r="J137" s="269">
        <v>0</v>
      </c>
      <c r="Q137" s="262"/>
    </row>
    <row r="138" spans="2:17">
      <c r="B138" s="268" t="s">
        <v>3764</v>
      </c>
      <c r="C138" s="268" t="s">
        <v>1682</v>
      </c>
      <c r="D138" s="274" t="s">
        <v>2424</v>
      </c>
      <c r="E138" s="274" t="s">
        <v>563</v>
      </c>
      <c r="F138" s="287">
        <v>36436988.579999998</v>
      </c>
      <c r="G138" s="267">
        <v>955</v>
      </c>
      <c r="H138" s="288" t="s">
        <v>3771</v>
      </c>
      <c r="I138" s="289">
        <v>0.53415108625553198</v>
      </c>
      <c r="J138" s="269">
        <v>19462857.029887401</v>
      </c>
      <c r="Q138" s="262"/>
    </row>
    <row r="139" spans="2:17">
      <c r="B139" s="268" t="s">
        <v>3764</v>
      </c>
      <c r="C139" s="268" t="s">
        <v>1578</v>
      </c>
      <c r="D139" s="274" t="s">
        <v>3526</v>
      </c>
      <c r="E139" s="274" t="s">
        <v>430</v>
      </c>
      <c r="F139" s="287">
        <v>27623467.260000002</v>
      </c>
      <c r="G139" s="267">
        <v>0</v>
      </c>
      <c r="H139" s="288" t="s">
        <v>3769</v>
      </c>
      <c r="I139" s="289">
        <v>0</v>
      </c>
      <c r="J139" s="269">
        <v>0</v>
      </c>
      <c r="Q139" s="262"/>
    </row>
    <row r="140" spans="2:17">
      <c r="B140" s="268" t="s">
        <v>3764</v>
      </c>
      <c r="C140" s="268" t="s">
        <v>4404</v>
      </c>
      <c r="D140" s="274" t="s">
        <v>3526</v>
      </c>
      <c r="E140" s="274" t="s">
        <v>430</v>
      </c>
      <c r="F140" s="287">
        <v>1723677.88</v>
      </c>
      <c r="G140" s="267">
        <v>0</v>
      </c>
      <c r="H140" s="288" t="s">
        <v>3769</v>
      </c>
      <c r="I140" s="289">
        <v>0</v>
      </c>
      <c r="J140" s="269">
        <v>0</v>
      </c>
      <c r="Q140" s="262"/>
    </row>
    <row r="141" spans="2:17">
      <c r="B141" s="268" t="s">
        <v>3764</v>
      </c>
      <c r="C141" s="268" t="s">
        <v>1477</v>
      </c>
      <c r="D141" s="274" t="s">
        <v>2466</v>
      </c>
      <c r="E141" s="274" t="s">
        <v>254</v>
      </c>
      <c r="F141" s="287">
        <v>24868839.68</v>
      </c>
      <c r="G141" s="267">
        <v>0</v>
      </c>
      <c r="H141" s="288" t="s">
        <v>3769</v>
      </c>
      <c r="I141" s="289">
        <v>0</v>
      </c>
      <c r="J141" s="269">
        <v>0</v>
      </c>
      <c r="Q141" s="262"/>
    </row>
    <row r="142" spans="2:17">
      <c r="B142" s="268" t="s">
        <v>3764</v>
      </c>
      <c r="C142" s="268" t="s">
        <v>5523</v>
      </c>
      <c r="D142" s="274" t="s">
        <v>3075</v>
      </c>
      <c r="E142" s="274" t="s">
        <v>543</v>
      </c>
      <c r="F142" s="287">
        <v>77575366.209999993</v>
      </c>
      <c r="G142" s="267">
        <v>0</v>
      </c>
      <c r="H142" s="288" t="s">
        <v>3769</v>
      </c>
      <c r="I142" s="289">
        <v>0</v>
      </c>
      <c r="J142" s="269">
        <v>0</v>
      </c>
      <c r="Q142" s="262"/>
    </row>
    <row r="143" spans="2:17">
      <c r="B143" s="268" t="s">
        <v>3764</v>
      </c>
      <c r="C143" s="268" t="s">
        <v>4405</v>
      </c>
      <c r="D143" s="274" t="s">
        <v>4406</v>
      </c>
      <c r="E143" s="274" t="s">
        <v>4010</v>
      </c>
      <c r="F143" s="287">
        <v>25575548.469999999</v>
      </c>
      <c r="G143" s="267">
        <v>69</v>
      </c>
      <c r="H143" s="288" t="s">
        <v>3769</v>
      </c>
      <c r="I143" s="289">
        <v>7.6832029851907303E-3</v>
      </c>
      <c r="J143" s="269">
        <v>196502.13035259399</v>
      </c>
      <c r="Q143" s="262"/>
    </row>
    <row r="144" spans="2:17">
      <c r="B144" s="268" t="s">
        <v>3764</v>
      </c>
      <c r="C144" s="268" t="s">
        <v>5866</v>
      </c>
      <c r="D144" s="274" t="s">
        <v>5867</v>
      </c>
      <c r="E144" s="274" t="s">
        <v>5868</v>
      </c>
      <c r="F144" s="287">
        <v>78921979.769999996</v>
      </c>
      <c r="G144" s="267">
        <v>0</v>
      </c>
      <c r="H144" s="288" t="s">
        <v>3769</v>
      </c>
      <c r="I144" s="289">
        <v>0</v>
      </c>
      <c r="J144" s="269">
        <v>0</v>
      </c>
      <c r="Q144" s="262"/>
    </row>
    <row r="145" spans="2:17">
      <c r="B145" s="268" t="s">
        <v>3764</v>
      </c>
      <c r="C145" s="268" t="s">
        <v>1553</v>
      </c>
      <c r="D145" s="274" t="s">
        <v>2373</v>
      </c>
      <c r="E145" s="274" t="s">
        <v>395</v>
      </c>
      <c r="F145" s="287">
        <v>10880755.050000001</v>
      </c>
      <c r="G145" s="267">
        <v>356</v>
      </c>
      <c r="H145" s="288" t="s">
        <v>3773</v>
      </c>
      <c r="I145" s="289">
        <v>0.28902535025529602</v>
      </c>
      <c r="J145" s="269">
        <v>3144814.03936833</v>
      </c>
      <c r="Q145" s="262"/>
    </row>
    <row r="146" spans="2:17">
      <c r="B146" s="268" t="s">
        <v>3764</v>
      </c>
      <c r="C146" s="268" t="s">
        <v>4407</v>
      </c>
      <c r="D146" s="274" t="s">
        <v>2731</v>
      </c>
      <c r="E146" s="274" t="s">
        <v>309</v>
      </c>
      <c r="F146" s="287">
        <v>120742215.03</v>
      </c>
      <c r="G146" s="267">
        <v>0</v>
      </c>
      <c r="H146" s="288" t="s">
        <v>3769</v>
      </c>
      <c r="I146" s="289">
        <v>0</v>
      </c>
      <c r="J146" s="269">
        <v>0</v>
      </c>
      <c r="Q146" s="262"/>
    </row>
    <row r="147" spans="2:17">
      <c r="B147" s="268" t="s">
        <v>3764</v>
      </c>
      <c r="C147" s="268" t="s">
        <v>1490</v>
      </c>
      <c r="D147" s="274" t="s">
        <v>3146</v>
      </c>
      <c r="E147" s="274" t="s">
        <v>293</v>
      </c>
      <c r="F147" s="287">
        <v>84743427.859999999</v>
      </c>
      <c r="G147" s="267">
        <v>0</v>
      </c>
      <c r="H147" s="288" t="s">
        <v>3769</v>
      </c>
      <c r="I147" s="289">
        <v>0</v>
      </c>
      <c r="J147" s="269">
        <v>0</v>
      </c>
      <c r="Q147" s="262"/>
    </row>
    <row r="148" spans="2:17">
      <c r="B148" s="268" t="s">
        <v>3764</v>
      </c>
      <c r="C148" s="268" t="s">
        <v>1716</v>
      </c>
      <c r="D148" s="274" t="s">
        <v>2367</v>
      </c>
      <c r="E148" s="274" t="s">
        <v>603</v>
      </c>
      <c r="F148" s="287">
        <v>0</v>
      </c>
      <c r="G148" s="267">
        <v>0</v>
      </c>
      <c r="H148" s="288" t="s">
        <v>3769</v>
      </c>
      <c r="I148" s="289">
        <v>7.6832029851907303E-3</v>
      </c>
      <c r="J148" s="269">
        <v>0</v>
      </c>
      <c r="Q148" s="262"/>
    </row>
    <row r="149" spans="2:17">
      <c r="B149" s="268" t="s">
        <v>3764</v>
      </c>
      <c r="C149" s="268" t="s">
        <v>1443</v>
      </c>
      <c r="D149" s="274" t="s">
        <v>2391</v>
      </c>
      <c r="E149" s="274" t="s">
        <v>219</v>
      </c>
      <c r="F149" s="287">
        <v>3284269.46</v>
      </c>
      <c r="G149" s="267">
        <v>1798</v>
      </c>
      <c r="H149" s="288" t="s">
        <v>3771</v>
      </c>
      <c r="I149" s="289">
        <v>0.53415108625553198</v>
      </c>
      <c r="J149" s="269">
        <v>1754296.09961487</v>
      </c>
      <c r="Q149" s="262"/>
    </row>
    <row r="150" spans="2:17">
      <c r="B150" s="268" t="s">
        <v>3764</v>
      </c>
      <c r="C150" s="268" t="s">
        <v>4408</v>
      </c>
      <c r="D150" s="274" t="s">
        <v>2795</v>
      </c>
      <c r="E150" s="274" t="s">
        <v>358</v>
      </c>
      <c r="F150" s="287">
        <v>71023602.569999993</v>
      </c>
      <c r="G150" s="267">
        <v>0</v>
      </c>
      <c r="H150" s="288" t="s">
        <v>3769</v>
      </c>
      <c r="I150" s="289">
        <v>0</v>
      </c>
      <c r="J150" s="269">
        <v>0</v>
      </c>
      <c r="Q150" s="262"/>
    </row>
    <row r="151" spans="2:17">
      <c r="B151" s="268" t="s">
        <v>3764</v>
      </c>
      <c r="C151" s="268" t="s">
        <v>5987</v>
      </c>
      <c r="D151" s="274" t="s">
        <v>5988</v>
      </c>
      <c r="E151" s="274" t="s">
        <v>172</v>
      </c>
      <c r="F151" s="287">
        <v>49428472.450000003</v>
      </c>
      <c r="G151" s="267">
        <v>0</v>
      </c>
      <c r="H151" s="288" t="s">
        <v>3769</v>
      </c>
      <c r="I151" s="289">
        <v>0</v>
      </c>
      <c r="J151" s="269">
        <v>0</v>
      </c>
      <c r="Q151" s="262"/>
    </row>
    <row r="152" spans="2:17">
      <c r="B152" s="268" t="s">
        <v>3764</v>
      </c>
      <c r="C152" s="268" t="s">
        <v>1735</v>
      </c>
      <c r="D152" s="274" t="s">
        <v>2888</v>
      </c>
      <c r="E152" s="274" t="s">
        <v>631</v>
      </c>
      <c r="F152" s="287">
        <v>117431653.34</v>
      </c>
      <c r="G152" s="267">
        <v>0</v>
      </c>
      <c r="H152" s="288" t="s">
        <v>3769</v>
      </c>
      <c r="I152" s="289">
        <v>0</v>
      </c>
      <c r="J152" s="269">
        <v>0</v>
      </c>
      <c r="Q152" s="262"/>
    </row>
    <row r="153" spans="2:17">
      <c r="B153" s="268" t="s">
        <v>3764</v>
      </c>
      <c r="C153" s="268" t="s">
        <v>1780</v>
      </c>
      <c r="D153" s="274" t="s">
        <v>2426</v>
      </c>
      <c r="E153" s="274" t="s">
        <v>691</v>
      </c>
      <c r="F153" s="287">
        <v>11874565.76</v>
      </c>
      <c r="G153" s="267">
        <v>60</v>
      </c>
      <c r="H153" s="288" t="s">
        <v>3769</v>
      </c>
      <c r="I153" s="289">
        <v>7.6832029851907303E-3</v>
      </c>
      <c r="J153" s="269">
        <v>91234.699095075703</v>
      </c>
      <c r="Q153" s="262"/>
    </row>
    <row r="154" spans="2:17">
      <c r="B154" s="268" t="s">
        <v>3764</v>
      </c>
      <c r="C154" s="268" t="s">
        <v>1611</v>
      </c>
      <c r="D154" s="274" t="s">
        <v>2369</v>
      </c>
      <c r="E154" s="274" t="s">
        <v>471</v>
      </c>
      <c r="F154" s="287">
        <v>0</v>
      </c>
      <c r="G154" s="267">
        <v>0</v>
      </c>
      <c r="H154" s="288" t="s">
        <v>3769</v>
      </c>
      <c r="I154" s="289">
        <v>7.6832029851907303E-3</v>
      </c>
      <c r="J154" s="269">
        <v>0</v>
      </c>
      <c r="Q154" s="262"/>
    </row>
    <row r="155" spans="2:17">
      <c r="B155" s="268" t="s">
        <v>3764</v>
      </c>
      <c r="C155" s="268" t="s">
        <v>1742</v>
      </c>
      <c r="D155" s="274" t="s">
        <v>3134</v>
      </c>
      <c r="E155" s="274" t="s">
        <v>650</v>
      </c>
      <c r="F155" s="287">
        <v>36576733.789999999</v>
      </c>
      <c r="G155" s="267">
        <v>0</v>
      </c>
      <c r="H155" s="288" t="s">
        <v>3769</v>
      </c>
      <c r="I155" s="289">
        <v>0</v>
      </c>
      <c r="J155" s="269">
        <v>0</v>
      </c>
      <c r="Q155" s="262"/>
    </row>
    <row r="156" spans="2:17">
      <c r="B156" s="268" t="s">
        <v>3764</v>
      </c>
      <c r="C156" s="268" t="s">
        <v>1824</v>
      </c>
      <c r="D156" s="274" t="s">
        <v>2401</v>
      </c>
      <c r="E156" s="274" t="s">
        <v>747</v>
      </c>
      <c r="F156" s="287">
        <v>1551920.91</v>
      </c>
      <c r="G156" s="267">
        <v>2167</v>
      </c>
      <c r="H156" s="288" t="s">
        <v>3771</v>
      </c>
      <c r="I156" s="289">
        <v>0.53415108625553198</v>
      </c>
      <c r="J156" s="269">
        <v>828960.23985917401</v>
      </c>
      <c r="Q156" s="262"/>
    </row>
    <row r="157" spans="2:17">
      <c r="B157" s="268" t="s">
        <v>3764</v>
      </c>
      <c r="C157" s="268" t="s">
        <v>1765</v>
      </c>
      <c r="D157" s="274" t="s">
        <v>2351</v>
      </c>
      <c r="E157" s="274" t="s">
        <v>675</v>
      </c>
      <c r="F157" s="287">
        <v>75534285.340000004</v>
      </c>
      <c r="G157" s="267">
        <v>2080</v>
      </c>
      <c r="H157" s="288" t="s">
        <v>3771</v>
      </c>
      <c r="I157" s="289">
        <v>0.53415108625553198</v>
      </c>
      <c r="J157" s="269">
        <v>40346720.563896298</v>
      </c>
      <c r="Q157" s="262"/>
    </row>
    <row r="158" spans="2:17">
      <c r="B158" s="268" t="s">
        <v>3764</v>
      </c>
      <c r="C158" s="268" t="s">
        <v>4409</v>
      </c>
      <c r="D158" s="274" t="s">
        <v>2350</v>
      </c>
      <c r="E158" s="274" t="s">
        <v>555</v>
      </c>
      <c r="F158" s="287">
        <v>35698504.549999997</v>
      </c>
      <c r="G158" s="267">
        <v>0</v>
      </c>
      <c r="H158" s="288" t="s">
        <v>3769</v>
      </c>
      <c r="I158" s="289">
        <v>0</v>
      </c>
      <c r="J158" s="269">
        <v>0</v>
      </c>
      <c r="Q158" s="262"/>
    </row>
    <row r="159" spans="2:17">
      <c r="B159" s="268" t="s">
        <v>3764</v>
      </c>
      <c r="C159" s="268" t="s">
        <v>1494</v>
      </c>
      <c r="D159" s="274" t="s">
        <v>2909</v>
      </c>
      <c r="E159" s="274" t="s">
        <v>298</v>
      </c>
      <c r="F159" s="287">
        <v>103418563.29000001</v>
      </c>
      <c r="G159" s="267">
        <v>143</v>
      </c>
      <c r="H159" s="288" t="s">
        <v>3770</v>
      </c>
      <c r="I159" s="289">
        <v>8.0552933603662696E-2</v>
      </c>
      <c r="J159" s="269">
        <v>8330668.6620855602</v>
      </c>
      <c r="Q159" s="262"/>
    </row>
    <row r="160" spans="2:17">
      <c r="B160" s="268" t="s">
        <v>3764</v>
      </c>
      <c r="C160" s="268" t="s">
        <v>1830</v>
      </c>
      <c r="D160" s="274" t="s">
        <v>2905</v>
      </c>
      <c r="E160" s="274" t="s">
        <v>751</v>
      </c>
      <c r="F160" s="287">
        <v>58576772.520000003</v>
      </c>
      <c r="G160" s="267">
        <v>78</v>
      </c>
      <c r="H160" s="288" t="s">
        <v>3769</v>
      </c>
      <c r="I160" s="289">
        <v>7.6832029851907303E-3</v>
      </c>
      <c r="J160" s="269">
        <v>450057.23348850198</v>
      </c>
      <c r="Q160" s="262"/>
    </row>
    <row r="161" spans="2:17">
      <c r="B161" s="268" t="s">
        <v>3764</v>
      </c>
      <c r="C161" s="268" t="s">
        <v>6434</v>
      </c>
      <c r="D161" s="274" t="s">
        <v>3734</v>
      </c>
      <c r="E161" s="274" t="s">
        <v>3735</v>
      </c>
      <c r="F161" s="287">
        <v>50000000</v>
      </c>
      <c r="G161" s="267">
        <v>0</v>
      </c>
      <c r="H161" s="288" t="s">
        <v>3769</v>
      </c>
      <c r="I161" s="289">
        <v>0</v>
      </c>
      <c r="J161" s="269">
        <v>0</v>
      </c>
      <c r="Q161" s="262"/>
    </row>
    <row r="162" spans="2:17">
      <c r="B162" s="268" t="s">
        <v>3764</v>
      </c>
      <c r="C162" s="268" t="s">
        <v>1603</v>
      </c>
      <c r="D162" s="274" t="s">
        <v>2546</v>
      </c>
      <c r="E162" s="274" t="s">
        <v>462</v>
      </c>
      <c r="F162" s="287">
        <v>155264078.75999999</v>
      </c>
      <c r="G162" s="267">
        <v>64</v>
      </c>
      <c r="H162" s="288" t="s">
        <v>3769</v>
      </c>
      <c r="I162" s="289">
        <v>7.6832029851907303E-3</v>
      </c>
      <c r="J162" s="269">
        <v>1192925.4334217201</v>
      </c>
      <c r="Q162" s="262"/>
    </row>
    <row r="163" spans="2:17">
      <c r="B163" s="268" t="s">
        <v>3764</v>
      </c>
      <c r="C163" s="268" t="s">
        <v>4410</v>
      </c>
      <c r="D163" s="274" t="s">
        <v>2574</v>
      </c>
      <c r="E163" s="274" t="s">
        <v>196</v>
      </c>
      <c r="F163" s="287">
        <v>100543769.05</v>
      </c>
      <c r="G163" s="267">
        <v>107</v>
      </c>
      <c r="H163" s="288" t="s">
        <v>3769</v>
      </c>
      <c r="I163" s="289">
        <v>7.6832029851907303E-3</v>
      </c>
      <c r="J163" s="269">
        <v>772498.18650728802</v>
      </c>
      <c r="Q163" s="262"/>
    </row>
    <row r="164" spans="2:17">
      <c r="B164" s="268" t="s">
        <v>3764</v>
      </c>
      <c r="C164" s="268" t="s">
        <v>4411</v>
      </c>
      <c r="D164" s="274" t="s">
        <v>4412</v>
      </c>
      <c r="E164" s="274" t="s">
        <v>4011</v>
      </c>
      <c r="F164" s="287">
        <v>18243682.75</v>
      </c>
      <c r="G164" s="267">
        <v>71</v>
      </c>
      <c r="H164" s="288" t="s">
        <v>3769</v>
      </c>
      <c r="I164" s="289">
        <v>7.6832029851907303E-3</v>
      </c>
      <c r="J164" s="269">
        <v>140169.917765672</v>
      </c>
      <c r="Q164" s="262"/>
    </row>
    <row r="165" spans="2:17">
      <c r="B165" s="268" t="s">
        <v>3764</v>
      </c>
      <c r="C165" s="268" t="s">
        <v>1613</v>
      </c>
      <c r="D165" s="274" t="s">
        <v>2498</v>
      </c>
      <c r="E165" s="274" t="s">
        <v>473</v>
      </c>
      <c r="F165" s="287">
        <v>1520638.19</v>
      </c>
      <c r="G165" s="267">
        <v>1135</v>
      </c>
      <c r="H165" s="288" t="s">
        <v>3771</v>
      </c>
      <c r="I165" s="289">
        <v>0.53415108625553198</v>
      </c>
      <c r="J165" s="269">
        <v>812250.54099014599</v>
      </c>
      <c r="Q165" s="262"/>
    </row>
    <row r="166" spans="2:17">
      <c r="B166" s="268" t="s">
        <v>3764</v>
      </c>
      <c r="C166" s="268" t="s">
        <v>6305</v>
      </c>
      <c r="D166" s="274" t="s">
        <v>6306</v>
      </c>
      <c r="E166" s="274" t="s">
        <v>6307</v>
      </c>
      <c r="F166" s="287">
        <v>33378172.079999998</v>
      </c>
      <c r="G166" s="267">
        <v>0</v>
      </c>
      <c r="H166" s="288" t="s">
        <v>3769</v>
      </c>
      <c r="I166" s="289">
        <v>0</v>
      </c>
      <c r="J166" s="269">
        <v>0</v>
      </c>
      <c r="Q166" s="262"/>
    </row>
    <row r="167" spans="2:17">
      <c r="B167" s="268" t="s">
        <v>3764</v>
      </c>
      <c r="C167" s="268" t="s">
        <v>1590</v>
      </c>
      <c r="D167" s="274" t="s">
        <v>2387</v>
      </c>
      <c r="E167" s="274" t="s">
        <v>353</v>
      </c>
      <c r="F167" s="287">
        <v>600000000</v>
      </c>
      <c r="G167" s="267">
        <v>0</v>
      </c>
      <c r="H167" s="288" t="s">
        <v>3769</v>
      </c>
      <c r="I167" s="289">
        <v>0</v>
      </c>
      <c r="J167" s="269">
        <v>0</v>
      </c>
      <c r="Q167" s="262"/>
    </row>
    <row r="168" spans="2:17">
      <c r="B168" s="268" t="s">
        <v>3764</v>
      </c>
      <c r="C168" s="268" t="s">
        <v>1844</v>
      </c>
      <c r="D168" s="274" t="s">
        <v>2387</v>
      </c>
      <c r="E168" s="274" t="s">
        <v>353</v>
      </c>
      <c r="F168" s="287">
        <v>399979494.41000003</v>
      </c>
      <c r="G168" s="267">
        <v>0</v>
      </c>
      <c r="H168" s="288" t="s">
        <v>3769</v>
      </c>
      <c r="I168" s="289">
        <v>0</v>
      </c>
      <c r="J168" s="269">
        <v>0</v>
      </c>
      <c r="Q168" s="262"/>
    </row>
    <row r="169" spans="2:17">
      <c r="B169" s="268" t="s">
        <v>3764</v>
      </c>
      <c r="C169" s="268" t="s">
        <v>1531</v>
      </c>
      <c r="D169" s="274" t="s">
        <v>2387</v>
      </c>
      <c r="E169" s="274" t="s">
        <v>353</v>
      </c>
      <c r="F169" s="287">
        <v>385643600</v>
      </c>
      <c r="G169" s="267">
        <v>0</v>
      </c>
      <c r="H169" s="288" t="s">
        <v>3769</v>
      </c>
      <c r="I169" s="289">
        <v>0</v>
      </c>
      <c r="J169" s="269">
        <v>0</v>
      </c>
      <c r="Q169" s="262"/>
    </row>
    <row r="170" spans="2:17">
      <c r="B170" s="268" t="s">
        <v>3764</v>
      </c>
      <c r="C170" s="268" t="s">
        <v>1607</v>
      </c>
      <c r="D170" s="274" t="s">
        <v>2387</v>
      </c>
      <c r="E170" s="274" t="s">
        <v>353</v>
      </c>
      <c r="F170" s="287">
        <v>185518410.71000001</v>
      </c>
      <c r="G170" s="267">
        <v>0</v>
      </c>
      <c r="H170" s="288" t="s">
        <v>3769</v>
      </c>
      <c r="I170" s="289">
        <v>0</v>
      </c>
      <c r="J170" s="269">
        <v>0</v>
      </c>
      <c r="Q170" s="262"/>
    </row>
    <row r="171" spans="2:17">
      <c r="B171" s="268" t="s">
        <v>3764</v>
      </c>
      <c r="C171" s="268" t="s">
        <v>4413</v>
      </c>
      <c r="D171" s="274" t="s">
        <v>2504</v>
      </c>
      <c r="E171" s="274" t="s">
        <v>470</v>
      </c>
      <c r="F171" s="287">
        <v>69036118.719999999</v>
      </c>
      <c r="G171" s="267">
        <v>0</v>
      </c>
      <c r="H171" s="288" t="s">
        <v>3769</v>
      </c>
      <c r="I171" s="289">
        <v>0</v>
      </c>
      <c r="J171" s="269">
        <v>0</v>
      </c>
      <c r="Q171" s="262"/>
    </row>
    <row r="172" spans="2:17">
      <c r="B172" s="268" t="s">
        <v>3764</v>
      </c>
      <c r="C172" s="268" t="s">
        <v>4414</v>
      </c>
      <c r="D172" s="274" t="s">
        <v>2815</v>
      </c>
      <c r="E172" s="274" t="s">
        <v>594</v>
      </c>
      <c r="F172" s="287">
        <v>72181578.299999997</v>
      </c>
      <c r="G172" s="267">
        <v>0</v>
      </c>
      <c r="H172" s="288" t="s">
        <v>3769</v>
      </c>
      <c r="I172" s="289">
        <v>0</v>
      </c>
      <c r="J172" s="269">
        <v>0</v>
      </c>
      <c r="Q172" s="262"/>
    </row>
    <row r="173" spans="2:17">
      <c r="B173" s="268" t="s">
        <v>3764</v>
      </c>
      <c r="C173" s="268" t="s">
        <v>5524</v>
      </c>
      <c r="D173" s="274" t="s">
        <v>2815</v>
      </c>
      <c r="E173" s="274" t="s">
        <v>594</v>
      </c>
      <c r="F173" s="287">
        <v>31044178.710000001</v>
      </c>
      <c r="G173" s="267">
        <v>64</v>
      </c>
      <c r="H173" s="288" t="s">
        <v>3769</v>
      </c>
      <c r="I173" s="289">
        <v>7.6832029851907303E-3</v>
      </c>
      <c r="J173" s="269">
        <v>238518.72653746599</v>
      </c>
      <c r="Q173" s="262"/>
    </row>
    <row r="174" spans="2:17">
      <c r="B174" s="268" t="s">
        <v>3764</v>
      </c>
      <c r="C174" s="268" t="s">
        <v>4415</v>
      </c>
      <c r="D174" s="274" t="s">
        <v>2394</v>
      </c>
      <c r="E174" s="274" t="s">
        <v>276</v>
      </c>
      <c r="F174" s="287">
        <v>1653305700.47</v>
      </c>
      <c r="G174" s="267">
        <v>0</v>
      </c>
      <c r="H174" s="288" t="s">
        <v>3769</v>
      </c>
      <c r="I174" s="289">
        <v>0</v>
      </c>
      <c r="J174" s="269">
        <v>0</v>
      </c>
      <c r="Q174" s="262"/>
    </row>
    <row r="175" spans="2:17">
      <c r="B175" s="268" t="s">
        <v>3764</v>
      </c>
      <c r="C175" s="268" t="s">
        <v>1429</v>
      </c>
      <c r="D175" s="274" t="s">
        <v>3498</v>
      </c>
      <c r="E175" s="274" t="s">
        <v>203</v>
      </c>
      <c r="F175" s="287">
        <v>117548159.14</v>
      </c>
      <c r="G175" s="267">
        <v>0</v>
      </c>
      <c r="H175" s="288" t="s">
        <v>3769</v>
      </c>
      <c r="I175" s="289">
        <v>0</v>
      </c>
      <c r="J175" s="269">
        <v>0</v>
      </c>
      <c r="Q175" s="262"/>
    </row>
    <row r="176" spans="2:17">
      <c r="B176" s="268" t="s">
        <v>3764</v>
      </c>
      <c r="C176" s="268" t="s">
        <v>1686</v>
      </c>
      <c r="D176" s="274" t="s">
        <v>2464</v>
      </c>
      <c r="E176" s="274" t="s">
        <v>570</v>
      </c>
      <c r="F176" s="287">
        <v>0</v>
      </c>
      <c r="G176" s="267">
        <v>236</v>
      </c>
      <c r="H176" s="288" t="s">
        <v>3769</v>
      </c>
      <c r="I176" s="289">
        <v>7.6832029851907303E-3</v>
      </c>
      <c r="J176" s="269">
        <v>0</v>
      </c>
      <c r="Q176" s="262"/>
    </row>
    <row r="177" spans="2:17">
      <c r="B177" s="268" t="s">
        <v>3764</v>
      </c>
      <c r="C177" s="268" t="s">
        <v>4416</v>
      </c>
      <c r="D177" s="274" t="s">
        <v>2515</v>
      </c>
      <c r="E177" s="274" t="s">
        <v>363</v>
      </c>
      <c r="F177" s="287">
        <v>32108696.350000001</v>
      </c>
      <c r="G177" s="267">
        <v>65</v>
      </c>
      <c r="H177" s="288" t="s">
        <v>3769</v>
      </c>
      <c r="I177" s="289">
        <v>7.6832029851907303E-3</v>
      </c>
      <c r="J177" s="269">
        <v>246697.63164690201</v>
      </c>
      <c r="Q177" s="262"/>
    </row>
    <row r="178" spans="2:17">
      <c r="B178" s="268" t="s">
        <v>3764</v>
      </c>
      <c r="C178" s="268" t="s">
        <v>1683</v>
      </c>
      <c r="D178" s="274" t="s">
        <v>3014</v>
      </c>
      <c r="E178" s="274" t="s">
        <v>159</v>
      </c>
      <c r="F178" s="287">
        <v>5358588.93</v>
      </c>
      <c r="G178" s="267">
        <v>0</v>
      </c>
      <c r="H178" s="288" t="s">
        <v>3769</v>
      </c>
      <c r="I178" s="289">
        <v>0</v>
      </c>
      <c r="J178" s="269">
        <v>0</v>
      </c>
      <c r="Q178" s="262"/>
    </row>
    <row r="179" spans="2:17">
      <c r="B179" s="268" t="s">
        <v>3764</v>
      </c>
      <c r="C179" s="268" t="s">
        <v>1599</v>
      </c>
      <c r="D179" s="274" t="s">
        <v>3679</v>
      </c>
      <c r="E179" s="274" t="s">
        <v>458</v>
      </c>
      <c r="F179" s="287">
        <v>700000000</v>
      </c>
      <c r="G179" s="267">
        <v>0</v>
      </c>
      <c r="H179" s="288" t="s">
        <v>3769</v>
      </c>
      <c r="I179" s="289">
        <v>0</v>
      </c>
      <c r="J179" s="269">
        <v>0</v>
      </c>
      <c r="Q179" s="262"/>
    </row>
    <row r="180" spans="2:17">
      <c r="B180" s="268" t="s">
        <v>3764</v>
      </c>
      <c r="C180" s="268" t="s">
        <v>5691</v>
      </c>
      <c r="D180" s="274" t="s">
        <v>2726</v>
      </c>
      <c r="E180" s="274" t="s">
        <v>756</v>
      </c>
      <c r="F180" s="287">
        <v>182878991.86000001</v>
      </c>
      <c r="G180" s="267">
        <v>0</v>
      </c>
      <c r="H180" s="288" t="s">
        <v>3769</v>
      </c>
      <c r="I180" s="289">
        <v>0</v>
      </c>
      <c r="J180" s="269">
        <v>0</v>
      </c>
      <c r="Q180" s="262"/>
    </row>
    <row r="181" spans="2:17">
      <c r="B181" s="268" t="s">
        <v>3764</v>
      </c>
      <c r="C181" s="268" t="s">
        <v>2725</v>
      </c>
      <c r="D181" s="274" t="s">
        <v>2726</v>
      </c>
      <c r="E181" s="274" t="s">
        <v>756</v>
      </c>
      <c r="F181" s="287">
        <v>314891997.99000001</v>
      </c>
      <c r="G181" s="267">
        <v>59</v>
      </c>
      <c r="H181" s="288" t="s">
        <v>3769</v>
      </c>
      <c r="I181" s="289">
        <v>7.6832029851907303E-3</v>
      </c>
      <c r="J181" s="269">
        <v>2419379.13896944</v>
      </c>
      <c r="Q181" s="262"/>
    </row>
    <row r="182" spans="2:17">
      <c r="B182" s="268" t="s">
        <v>3764</v>
      </c>
      <c r="C182" s="268" t="s">
        <v>1668</v>
      </c>
      <c r="D182" s="274" t="s">
        <v>2907</v>
      </c>
      <c r="E182" s="274" t="s">
        <v>541</v>
      </c>
      <c r="F182" s="287">
        <v>7972010.1399999997</v>
      </c>
      <c r="G182" s="267">
        <v>0</v>
      </c>
      <c r="H182" s="288" t="s">
        <v>3769</v>
      </c>
      <c r="I182" s="289">
        <v>0</v>
      </c>
      <c r="J182" s="269">
        <v>0</v>
      </c>
      <c r="Q182" s="262"/>
    </row>
    <row r="183" spans="2:17">
      <c r="B183" s="268" t="s">
        <v>3764</v>
      </c>
      <c r="C183" s="268" t="s">
        <v>1752</v>
      </c>
      <c r="D183" s="274" t="s">
        <v>2380</v>
      </c>
      <c r="E183" s="274" t="s">
        <v>659</v>
      </c>
      <c r="F183" s="287">
        <v>143307254.46000001</v>
      </c>
      <c r="G183" s="267">
        <v>2531</v>
      </c>
      <c r="H183" s="288" t="s">
        <v>3771</v>
      </c>
      <c r="I183" s="289">
        <v>0.53415108625553198</v>
      </c>
      <c r="J183" s="269">
        <v>76547725.638106897</v>
      </c>
      <c r="Q183" s="262"/>
    </row>
    <row r="184" spans="2:17">
      <c r="B184" s="268" t="s">
        <v>3764</v>
      </c>
      <c r="C184" s="268" t="s">
        <v>4417</v>
      </c>
      <c r="D184" s="274" t="s">
        <v>2435</v>
      </c>
      <c r="E184" s="274" t="s">
        <v>342</v>
      </c>
      <c r="F184" s="287">
        <v>92247936.239999995</v>
      </c>
      <c r="G184" s="267">
        <v>0</v>
      </c>
      <c r="H184" s="288" t="s">
        <v>3769</v>
      </c>
      <c r="I184" s="289">
        <v>0</v>
      </c>
      <c r="J184" s="269">
        <v>0</v>
      </c>
      <c r="Q184" s="262"/>
    </row>
    <row r="185" spans="2:17">
      <c r="B185" s="268" t="s">
        <v>3764</v>
      </c>
      <c r="C185" s="268" t="s">
        <v>4418</v>
      </c>
      <c r="D185" s="274" t="s">
        <v>2756</v>
      </c>
      <c r="E185" s="274" t="s">
        <v>243</v>
      </c>
      <c r="F185" s="287">
        <v>47439637.780000001</v>
      </c>
      <c r="G185" s="267">
        <v>0</v>
      </c>
      <c r="H185" s="288" t="s">
        <v>3769</v>
      </c>
      <c r="I185" s="289">
        <v>0</v>
      </c>
      <c r="J185" s="269">
        <v>0</v>
      </c>
      <c r="Q185" s="262"/>
    </row>
    <row r="186" spans="2:17">
      <c r="B186" s="268" t="s">
        <v>3764</v>
      </c>
      <c r="C186" s="268" t="s">
        <v>5525</v>
      </c>
      <c r="D186" s="274" t="s">
        <v>2756</v>
      </c>
      <c r="E186" s="274" t="s">
        <v>243</v>
      </c>
      <c r="F186" s="287">
        <v>81708033.819999993</v>
      </c>
      <c r="G186" s="267">
        <v>80</v>
      </c>
      <c r="H186" s="288" t="s">
        <v>3769</v>
      </c>
      <c r="I186" s="289">
        <v>7.6832029851907303E-3</v>
      </c>
      <c r="J186" s="269">
        <v>627779.40935988899</v>
      </c>
      <c r="Q186" s="262"/>
    </row>
    <row r="187" spans="2:17">
      <c r="B187" s="268" t="s">
        <v>3764</v>
      </c>
      <c r="C187" s="268" t="s">
        <v>5989</v>
      </c>
      <c r="D187" s="274" t="s">
        <v>5990</v>
      </c>
      <c r="E187" s="274" t="s">
        <v>4301</v>
      </c>
      <c r="F187" s="287">
        <v>4856823100</v>
      </c>
      <c r="G187" s="267">
        <v>59</v>
      </c>
      <c r="H187" s="288" t="s">
        <v>3769</v>
      </c>
      <c r="I187" s="289">
        <v>7.6832029851907303E-3</v>
      </c>
      <c r="J187" s="269">
        <v>37315957.740463302</v>
      </c>
      <c r="Q187" s="262"/>
    </row>
    <row r="188" spans="2:17">
      <c r="B188" s="268" t="s">
        <v>3764</v>
      </c>
      <c r="C188" s="268" t="s">
        <v>4419</v>
      </c>
      <c r="D188" s="274" t="s">
        <v>2344</v>
      </c>
      <c r="E188" s="274" t="s">
        <v>605</v>
      </c>
      <c r="F188" s="287">
        <v>31777030.960000001</v>
      </c>
      <c r="G188" s="267">
        <v>99</v>
      </c>
      <c r="H188" s="288" t="s">
        <v>3770</v>
      </c>
      <c r="I188" s="289">
        <v>8.0552933603662696E-2</v>
      </c>
      <c r="J188" s="269">
        <v>2559733.06504241</v>
      </c>
      <c r="Q188" s="262"/>
    </row>
    <row r="189" spans="2:17">
      <c r="B189" s="268" t="s">
        <v>3764</v>
      </c>
      <c r="C189" s="268" t="s">
        <v>1692</v>
      </c>
      <c r="D189" s="274" t="s">
        <v>2347</v>
      </c>
      <c r="E189" s="274" t="s">
        <v>576</v>
      </c>
      <c r="F189" s="287">
        <v>48613331.939999998</v>
      </c>
      <c r="G189" s="267">
        <v>2085</v>
      </c>
      <c r="H189" s="288" t="s">
        <v>3771</v>
      </c>
      <c r="I189" s="289">
        <v>0.53415108625553198</v>
      </c>
      <c r="J189" s="269">
        <v>25966864.062251698</v>
      </c>
      <c r="Q189" s="262"/>
    </row>
    <row r="190" spans="2:17">
      <c r="B190" s="268" t="s">
        <v>3764</v>
      </c>
      <c r="C190" s="268" t="s">
        <v>5991</v>
      </c>
      <c r="D190" s="274" t="s">
        <v>3351</v>
      </c>
      <c r="E190" s="274" t="s">
        <v>361</v>
      </c>
      <c r="F190" s="287">
        <v>148285417.33000001</v>
      </c>
      <c r="G190" s="267">
        <v>0</v>
      </c>
      <c r="H190" s="288" t="s">
        <v>3769</v>
      </c>
      <c r="I190" s="289">
        <v>0</v>
      </c>
      <c r="J190" s="269">
        <v>0</v>
      </c>
      <c r="Q190" s="262"/>
    </row>
    <row r="191" spans="2:17">
      <c r="B191" s="268" t="s">
        <v>3764</v>
      </c>
      <c r="C191" s="268" t="s">
        <v>4420</v>
      </c>
      <c r="D191" s="274" t="s">
        <v>3298</v>
      </c>
      <c r="E191" s="274" t="s">
        <v>566</v>
      </c>
      <c r="F191" s="287">
        <v>37195554.280000001</v>
      </c>
      <c r="G191" s="267">
        <v>83</v>
      </c>
      <c r="H191" s="288" t="s">
        <v>3769</v>
      </c>
      <c r="I191" s="289">
        <v>7.6832029851907303E-3</v>
      </c>
      <c r="J191" s="269">
        <v>285780.99367991998</v>
      </c>
      <c r="Q191" s="262"/>
    </row>
    <row r="192" spans="2:17">
      <c r="B192" s="268" t="s">
        <v>3764</v>
      </c>
      <c r="C192" s="268" t="s">
        <v>1615</v>
      </c>
      <c r="D192" s="274" t="s">
        <v>3203</v>
      </c>
      <c r="E192" s="274" t="s">
        <v>251</v>
      </c>
      <c r="F192" s="287">
        <v>22479721.280000001</v>
      </c>
      <c r="G192" s="267">
        <v>98</v>
      </c>
      <c r="H192" s="288" t="s">
        <v>3770</v>
      </c>
      <c r="I192" s="289">
        <v>8.0552933603662696E-2</v>
      </c>
      <c r="J192" s="269">
        <v>1810807.4956966799</v>
      </c>
      <c r="Q192" s="262"/>
    </row>
    <row r="193" spans="2:17">
      <c r="B193" s="268" t="s">
        <v>3764</v>
      </c>
      <c r="C193" s="268" t="s">
        <v>1583</v>
      </c>
      <c r="D193" s="274" t="s">
        <v>2361</v>
      </c>
      <c r="E193" s="274" t="s">
        <v>437</v>
      </c>
      <c r="F193" s="287">
        <v>62790342.780000001</v>
      </c>
      <c r="G193" s="267">
        <v>1985</v>
      </c>
      <c r="H193" s="288" t="s">
        <v>3771</v>
      </c>
      <c r="I193" s="289">
        <v>0.53415108625553198</v>
      </c>
      <c r="J193" s="269">
        <v>33539529.802294198</v>
      </c>
      <c r="Q193" s="262"/>
    </row>
    <row r="194" spans="2:17">
      <c r="B194" s="268" t="s">
        <v>3764</v>
      </c>
      <c r="C194" s="268" t="s">
        <v>1671</v>
      </c>
      <c r="D194" s="274" t="s">
        <v>2603</v>
      </c>
      <c r="E194" s="274" t="s">
        <v>545</v>
      </c>
      <c r="F194" s="287">
        <v>22584255.030000001</v>
      </c>
      <c r="G194" s="267">
        <v>258</v>
      </c>
      <c r="H194" s="288" t="s">
        <v>3771</v>
      </c>
      <c r="I194" s="289">
        <v>0.53415108625553198</v>
      </c>
      <c r="J194" s="269">
        <v>12063404.3565464</v>
      </c>
      <c r="Q194" s="262"/>
    </row>
    <row r="195" spans="2:17">
      <c r="B195" s="268" t="s">
        <v>3764</v>
      </c>
      <c r="C195" s="268" t="s">
        <v>1693</v>
      </c>
      <c r="D195" s="274" t="s">
        <v>2446</v>
      </c>
      <c r="E195" s="274" t="s">
        <v>578</v>
      </c>
      <c r="F195" s="287">
        <v>101386803.95999999</v>
      </c>
      <c r="G195" s="267">
        <v>0</v>
      </c>
      <c r="H195" s="288" t="s">
        <v>3769</v>
      </c>
      <c r="I195" s="289">
        <v>0</v>
      </c>
      <c r="J195" s="269">
        <v>0</v>
      </c>
      <c r="Q195" s="262"/>
    </row>
    <row r="196" spans="2:17">
      <c r="B196" s="268" t="s">
        <v>3764</v>
      </c>
      <c r="C196" s="268" t="s">
        <v>4421</v>
      </c>
      <c r="D196" s="274" t="s">
        <v>3144</v>
      </c>
      <c r="E196" s="274" t="s">
        <v>371</v>
      </c>
      <c r="F196" s="287">
        <v>34778813.75</v>
      </c>
      <c r="G196" s="267">
        <v>0</v>
      </c>
      <c r="H196" s="288" t="s">
        <v>3769</v>
      </c>
      <c r="I196" s="289">
        <v>0</v>
      </c>
      <c r="J196" s="269">
        <v>0</v>
      </c>
      <c r="Q196" s="262"/>
    </row>
    <row r="197" spans="2:17">
      <c r="B197" s="268" t="s">
        <v>3764</v>
      </c>
      <c r="C197" s="268" t="s">
        <v>4422</v>
      </c>
      <c r="D197" s="274" t="s">
        <v>2535</v>
      </c>
      <c r="E197" s="274" t="s">
        <v>646</v>
      </c>
      <c r="F197" s="287">
        <v>1409945974.9300001</v>
      </c>
      <c r="G197" s="267">
        <v>0</v>
      </c>
      <c r="H197" s="288" t="s">
        <v>3769</v>
      </c>
      <c r="I197" s="289">
        <v>0</v>
      </c>
      <c r="J197" s="269">
        <v>0</v>
      </c>
      <c r="Q197" s="262"/>
    </row>
    <row r="198" spans="2:17">
      <c r="B198" s="268" t="s">
        <v>3764</v>
      </c>
      <c r="C198" s="268" t="s">
        <v>1713</v>
      </c>
      <c r="D198" s="274" t="s">
        <v>2366</v>
      </c>
      <c r="E198" s="274" t="s">
        <v>600</v>
      </c>
      <c r="F198" s="287">
        <v>42731286.939999998</v>
      </c>
      <c r="G198" s="267">
        <v>0</v>
      </c>
      <c r="H198" s="288" t="s">
        <v>3769</v>
      </c>
      <c r="I198" s="289">
        <v>7.6832029851907303E-3</v>
      </c>
      <c r="J198" s="269">
        <v>328313.15137844998</v>
      </c>
      <c r="Q198" s="262"/>
    </row>
    <row r="199" spans="2:17">
      <c r="B199" s="268" t="s">
        <v>3764</v>
      </c>
      <c r="C199" s="268" t="s">
        <v>1616</v>
      </c>
      <c r="D199" s="274" t="s">
        <v>2565</v>
      </c>
      <c r="E199" s="274" t="s">
        <v>474</v>
      </c>
      <c r="F199" s="287">
        <v>377633044.44999999</v>
      </c>
      <c r="G199" s="267">
        <v>0</v>
      </c>
      <c r="H199" s="288" t="s">
        <v>3769</v>
      </c>
      <c r="I199" s="289">
        <v>0</v>
      </c>
      <c r="J199" s="269">
        <v>0</v>
      </c>
      <c r="Q199" s="262"/>
    </row>
    <row r="200" spans="2:17">
      <c r="B200" s="268" t="s">
        <v>3764</v>
      </c>
      <c r="C200" s="268" t="s">
        <v>1777</v>
      </c>
      <c r="D200" s="274" t="s">
        <v>2565</v>
      </c>
      <c r="E200" s="274" t="s">
        <v>474</v>
      </c>
      <c r="F200" s="287">
        <v>1493711265.46</v>
      </c>
      <c r="G200" s="267">
        <v>0</v>
      </c>
      <c r="H200" s="288" t="s">
        <v>3769</v>
      </c>
      <c r="I200" s="289">
        <v>0</v>
      </c>
      <c r="J200" s="269">
        <v>0</v>
      </c>
      <c r="Q200" s="262"/>
    </row>
    <row r="201" spans="2:17">
      <c r="B201" s="268" t="s">
        <v>3764</v>
      </c>
      <c r="C201" s="268" t="s">
        <v>1684</v>
      </c>
      <c r="D201" s="274" t="s">
        <v>2372</v>
      </c>
      <c r="E201" s="274" t="s">
        <v>568</v>
      </c>
      <c r="F201" s="287">
        <v>60435725.759999998</v>
      </c>
      <c r="G201" s="267">
        <v>1953</v>
      </c>
      <c r="H201" s="288" t="s">
        <v>3771</v>
      </c>
      <c r="I201" s="289">
        <v>0.53415108625553198</v>
      </c>
      <c r="J201" s="269">
        <v>32281808.563345399</v>
      </c>
      <c r="Q201" s="262"/>
    </row>
    <row r="202" spans="2:17">
      <c r="B202" s="268" t="s">
        <v>3764</v>
      </c>
      <c r="C202" s="268" t="s">
        <v>1745</v>
      </c>
      <c r="D202" s="274" t="s">
        <v>2569</v>
      </c>
      <c r="E202" s="274" t="s">
        <v>652</v>
      </c>
      <c r="F202" s="287">
        <v>36642886.579999998</v>
      </c>
      <c r="G202" s="267">
        <v>1027</v>
      </c>
      <c r="H202" s="288" t="s">
        <v>3771</v>
      </c>
      <c r="I202" s="289">
        <v>0.53415108625553198</v>
      </c>
      <c r="J202" s="269">
        <v>19572837.6702452</v>
      </c>
      <c r="Q202" s="262"/>
    </row>
    <row r="203" spans="2:17">
      <c r="B203" s="268" t="s">
        <v>3764</v>
      </c>
      <c r="C203" s="268" t="s">
        <v>4423</v>
      </c>
      <c r="D203" s="274" t="s">
        <v>2525</v>
      </c>
      <c r="E203" s="274" t="s">
        <v>551</v>
      </c>
      <c r="F203" s="287">
        <v>86511520.790000007</v>
      </c>
      <c r="G203" s="267">
        <v>0</v>
      </c>
      <c r="H203" s="288" t="s">
        <v>3769</v>
      </c>
      <c r="I203" s="289">
        <v>0</v>
      </c>
      <c r="J203" s="269">
        <v>0</v>
      </c>
      <c r="Q203" s="262"/>
    </row>
    <row r="204" spans="2:17">
      <c r="B204" s="268" t="s">
        <v>3764</v>
      </c>
      <c r="C204" s="268" t="s">
        <v>5869</v>
      </c>
      <c r="D204" s="274" t="s">
        <v>2525</v>
      </c>
      <c r="E204" s="274" t="s">
        <v>551</v>
      </c>
      <c r="F204" s="287">
        <v>88609779.189999998</v>
      </c>
      <c r="G204" s="267">
        <v>0</v>
      </c>
      <c r="H204" s="288" t="s">
        <v>3769</v>
      </c>
      <c r="I204" s="289">
        <v>0</v>
      </c>
      <c r="J204" s="269">
        <v>0</v>
      </c>
      <c r="Q204" s="262"/>
    </row>
    <row r="205" spans="2:17">
      <c r="B205" s="268" t="s">
        <v>3764</v>
      </c>
      <c r="C205" s="268" t="s">
        <v>1645</v>
      </c>
      <c r="D205" s="274" t="s">
        <v>2364</v>
      </c>
      <c r="E205" s="274" t="s">
        <v>510</v>
      </c>
      <c r="F205" s="287">
        <v>76677448.5</v>
      </c>
      <c r="G205" s="267">
        <v>2196</v>
      </c>
      <c r="H205" s="288" t="s">
        <v>3771</v>
      </c>
      <c r="I205" s="289">
        <v>0.53415108625553198</v>
      </c>
      <c r="J205" s="269">
        <v>40957342.407577597</v>
      </c>
      <c r="Q205" s="262"/>
    </row>
    <row r="206" spans="2:17">
      <c r="B206" s="268" t="s">
        <v>3764</v>
      </c>
      <c r="C206" s="268" t="s">
        <v>1610</v>
      </c>
      <c r="D206" s="274" t="s">
        <v>2381</v>
      </c>
      <c r="E206" s="274" t="s">
        <v>469</v>
      </c>
      <c r="F206" s="287">
        <v>0</v>
      </c>
      <c r="G206" s="267">
        <v>0</v>
      </c>
      <c r="H206" s="288" t="s">
        <v>3769</v>
      </c>
      <c r="I206" s="289">
        <v>0</v>
      </c>
      <c r="J206" s="269">
        <v>0</v>
      </c>
      <c r="Q206" s="262"/>
    </row>
    <row r="207" spans="2:17">
      <c r="B207" s="268" t="s">
        <v>3764</v>
      </c>
      <c r="C207" s="268" t="s">
        <v>4424</v>
      </c>
      <c r="D207" s="274" t="s">
        <v>4425</v>
      </c>
      <c r="E207" s="274" t="s">
        <v>4012</v>
      </c>
      <c r="F207" s="287">
        <v>78768089.560000002</v>
      </c>
      <c r="G207" s="267">
        <v>0</v>
      </c>
      <c r="H207" s="288" t="s">
        <v>3769</v>
      </c>
      <c r="I207" s="289">
        <v>0</v>
      </c>
      <c r="J207" s="269">
        <v>0</v>
      </c>
      <c r="Q207" s="262"/>
    </row>
    <row r="208" spans="2:17">
      <c r="B208" s="268" t="s">
        <v>3764</v>
      </c>
      <c r="C208" s="268" t="s">
        <v>4426</v>
      </c>
      <c r="D208" s="274" t="s">
        <v>2492</v>
      </c>
      <c r="E208" s="274" t="s">
        <v>281</v>
      </c>
      <c r="F208" s="287">
        <v>99478054.090000004</v>
      </c>
      <c r="G208" s="267">
        <v>0</v>
      </c>
      <c r="H208" s="288" t="s">
        <v>3769</v>
      </c>
      <c r="I208" s="289">
        <v>0</v>
      </c>
      <c r="J208" s="269">
        <v>0</v>
      </c>
      <c r="Q208" s="262"/>
    </row>
    <row r="209" spans="2:17">
      <c r="B209" s="268" t="s">
        <v>3764</v>
      </c>
      <c r="C209" s="268" t="s">
        <v>4427</v>
      </c>
      <c r="D209" s="274" t="s">
        <v>2492</v>
      </c>
      <c r="E209" s="274" t="s">
        <v>281</v>
      </c>
      <c r="F209" s="287">
        <v>56891694.020000003</v>
      </c>
      <c r="G209" s="267">
        <v>0</v>
      </c>
      <c r="H209" s="288" t="s">
        <v>3769</v>
      </c>
      <c r="I209" s="289">
        <v>0</v>
      </c>
      <c r="J209" s="269">
        <v>0</v>
      </c>
      <c r="Q209" s="262"/>
    </row>
    <row r="210" spans="2:17">
      <c r="B210" s="268" t="s">
        <v>3764</v>
      </c>
      <c r="C210" s="268" t="s">
        <v>1476</v>
      </c>
      <c r="D210" s="274" t="s">
        <v>2354</v>
      </c>
      <c r="E210" s="274" t="s">
        <v>273</v>
      </c>
      <c r="F210" s="287">
        <v>84236785.010000005</v>
      </c>
      <c r="G210" s="267">
        <v>1828</v>
      </c>
      <c r="H210" s="288" t="s">
        <v>3771</v>
      </c>
      <c r="I210" s="289">
        <v>0.53415108625553198</v>
      </c>
      <c r="J210" s="269">
        <v>44995170.215765201</v>
      </c>
      <c r="Q210" s="262"/>
    </row>
    <row r="211" spans="2:17">
      <c r="B211" s="268" t="s">
        <v>3764</v>
      </c>
      <c r="C211" s="268" t="s">
        <v>1709</v>
      </c>
      <c r="D211" s="274" t="s">
        <v>2532</v>
      </c>
      <c r="E211" s="274" t="s">
        <v>596</v>
      </c>
      <c r="F211" s="287">
        <v>31752294.18</v>
      </c>
      <c r="G211" s="267">
        <v>134</v>
      </c>
      <c r="H211" s="288" t="s">
        <v>3770</v>
      </c>
      <c r="I211" s="289">
        <v>8.0552933603662696E-2</v>
      </c>
      <c r="J211" s="269">
        <v>2557740.4448454999</v>
      </c>
      <c r="Q211" s="262"/>
    </row>
    <row r="212" spans="2:17">
      <c r="B212" s="268" t="s">
        <v>3764</v>
      </c>
      <c r="C212" s="268" t="s">
        <v>1723</v>
      </c>
      <c r="D212" s="274" t="s">
        <v>3740</v>
      </c>
      <c r="E212" s="274" t="s">
        <v>613</v>
      </c>
      <c r="F212" s="287">
        <v>76488655.780000001</v>
      </c>
      <c r="G212" s="267">
        <v>0</v>
      </c>
      <c r="H212" s="288" t="s">
        <v>3769</v>
      </c>
      <c r="I212" s="289">
        <v>0</v>
      </c>
      <c r="J212" s="269">
        <v>0</v>
      </c>
      <c r="Q212" s="262"/>
    </row>
    <row r="213" spans="2:17">
      <c r="B213" s="268" t="s">
        <v>3764</v>
      </c>
      <c r="C213" s="268" t="s">
        <v>4428</v>
      </c>
      <c r="D213" s="274" t="s">
        <v>2913</v>
      </c>
      <c r="E213" s="274" t="s">
        <v>564</v>
      </c>
      <c r="F213" s="287">
        <v>79910642.829999998</v>
      </c>
      <c r="G213" s="267">
        <v>65</v>
      </c>
      <c r="H213" s="288" t="s">
        <v>3769</v>
      </c>
      <c r="I213" s="289">
        <v>7.6832029851907303E-3</v>
      </c>
      <c r="J213" s="269">
        <v>613969.68953996606</v>
      </c>
      <c r="Q213" s="262"/>
    </row>
    <row r="214" spans="2:17">
      <c r="B214" s="268" t="s">
        <v>3764</v>
      </c>
      <c r="C214" s="268" t="s">
        <v>4429</v>
      </c>
      <c r="D214" s="274" t="s">
        <v>2913</v>
      </c>
      <c r="E214" s="274" t="s">
        <v>564</v>
      </c>
      <c r="F214" s="287">
        <v>124141651.34999999</v>
      </c>
      <c r="G214" s="267">
        <v>76</v>
      </c>
      <c r="H214" s="288" t="s">
        <v>3769</v>
      </c>
      <c r="I214" s="289">
        <v>7.6832029851907303E-3</v>
      </c>
      <c r="J214" s="269">
        <v>953805.50623882702</v>
      </c>
      <c r="Q214" s="262"/>
    </row>
    <row r="215" spans="2:17">
      <c r="B215" s="268" t="s">
        <v>3764</v>
      </c>
      <c r="C215" s="268" t="s">
        <v>1703</v>
      </c>
      <c r="D215" s="274" t="s">
        <v>2409</v>
      </c>
      <c r="E215" s="274" t="s">
        <v>589</v>
      </c>
      <c r="F215" s="287">
        <v>158725715.87</v>
      </c>
      <c r="G215" s="267">
        <v>126</v>
      </c>
      <c r="H215" s="288" t="s">
        <v>3770</v>
      </c>
      <c r="I215" s="289">
        <v>8.0552933603662696E-2</v>
      </c>
      <c r="J215" s="269">
        <v>12785822.051669899</v>
      </c>
      <c r="Q215" s="262"/>
    </row>
    <row r="216" spans="2:17">
      <c r="B216" s="268" t="s">
        <v>3764</v>
      </c>
      <c r="C216" s="268" t="s">
        <v>1704</v>
      </c>
      <c r="D216" s="274" t="s">
        <v>2438</v>
      </c>
      <c r="E216" s="274" t="s">
        <v>590</v>
      </c>
      <c r="F216" s="287">
        <v>97873327.409999996</v>
      </c>
      <c r="G216" s="267">
        <v>1464</v>
      </c>
      <c r="H216" s="288" t="s">
        <v>3771</v>
      </c>
      <c r="I216" s="289">
        <v>0.53415108625553198</v>
      </c>
      <c r="J216" s="269">
        <v>52279144.151494801</v>
      </c>
      <c r="Q216" s="262"/>
    </row>
    <row r="217" spans="2:17">
      <c r="B217" s="268" t="s">
        <v>3764</v>
      </c>
      <c r="C217" s="268" t="s">
        <v>1475</v>
      </c>
      <c r="D217" s="274" t="s">
        <v>2382</v>
      </c>
      <c r="E217" s="274" t="s">
        <v>271</v>
      </c>
      <c r="F217" s="287">
        <v>12725058.779999999</v>
      </c>
      <c r="G217" s="267">
        <v>2086</v>
      </c>
      <c r="H217" s="288" t="s">
        <v>3771</v>
      </c>
      <c r="I217" s="289">
        <v>0.53415108625553198</v>
      </c>
      <c r="J217" s="269">
        <v>6797103.9700024901</v>
      </c>
      <c r="Q217" s="262"/>
    </row>
    <row r="218" spans="2:17">
      <c r="B218" s="268" t="s">
        <v>3764</v>
      </c>
      <c r="C218" s="268" t="s">
        <v>1808</v>
      </c>
      <c r="D218" s="274" t="s">
        <v>3071</v>
      </c>
      <c r="E218" s="274" t="s">
        <v>729</v>
      </c>
      <c r="F218" s="287">
        <v>33521085.449999999</v>
      </c>
      <c r="G218" s="267">
        <v>0</v>
      </c>
      <c r="H218" s="288" t="s">
        <v>3769</v>
      </c>
      <c r="I218" s="289">
        <v>0</v>
      </c>
      <c r="J218" s="269">
        <v>0</v>
      </c>
      <c r="Q218" s="262"/>
    </row>
    <row r="219" spans="2:17">
      <c r="B219" s="268" t="s">
        <v>3764</v>
      </c>
      <c r="C219" s="268" t="s">
        <v>4430</v>
      </c>
      <c r="D219" s="274" t="s">
        <v>3487</v>
      </c>
      <c r="E219" s="274" t="s">
        <v>618</v>
      </c>
      <c r="F219" s="287">
        <v>404729760.88999999</v>
      </c>
      <c r="G219" s="267">
        <v>0</v>
      </c>
      <c r="H219" s="288" t="s">
        <v>3769</v>
      </c>
      <c r="I219" s="289">
        <v>0</v>
      </c>
      <c r="J219" s="269">
        <v>0</v>
      </c>
      <c r="Q219" s="262"/>
    </row>
    <row r="220" spans="2:17">
      <c r="B220" s="268" t="s">
        <v>3764</v>
      </c>
      <c r="C220" s="268" t="s">
        <v>5992</v>
      </c>
      <c r="D220" s="274" t="s">
        <v>3487</v>
      </c>
      <c r="E220" s="274" t="s">
        <v>618</v>
      </c>
      <c r="F220" s="287">
        <v>176436525.94</v>
      </c>
      <c r="G220" s="267">
        <v>0</v>
      </c>
      <c r="H220" s="288" t="s">
        <v>3769</v>
      </c>
      <c r="I220" s="289">
        <v>0</v>
      </c>
      <c r="J220" s="269">
        <v>0</v>
      </c>
      <c r="Q220" s="262"/>
    </row>
    <row r="221" spans="2:17">
      <c r="B221" s="268" t="s">
        <v>3764</v>
      </c>
      <c r="C221" s="268" t="s">
        <v>1456</v>
      </c>
      <c r="D221" s="274" t="s">
        <v>2938</v>
      </c>
      <c r="E221" s="274" t="s">
        <v>237</v>
      </c>
      <c r="F221" s="287">
        <v>1545109.57</v>
      </c>
      <c r="G221" s="267">
        <v>0</v>
      </c>
      <c r="H221" s="288" t="s">
        <v>3769</v>
      </c>
      <c r="I221" s="289">
        <v>0</v>
      </c>
      <c r="J221" s="269">
        <v>0</v>
      </c>
      <c r="Q221" s="262"/>
    </row>
    <row r="222" spans="2:17">
      <c r="B222" s="268" t="s">
        <v>3764</v>
      </c>
      <c r="C222" s="268" t="s">
        <v>6308</v>
      </c>
      <c r="D222" s="274" t="s">
        <v>2938</v>
      </c>
      <c r="E222" s="274" t="s">
        <v>237</v>
      </c>
      <c r="F222" s="287">
        <v>73439514</v>
      </c>
      <c r="G222" s="267">
        <v>0</v>
      </c>
      <c r="H222" s="288" t="s">
        <v>3769</v>
      </c>
      <c r="I222" s="289">
        <v>0</v>
      </c>
      <c r="J222" s="269">
        <v>0</v>
      </c>
      <c r="Q222" s="262"/>
    </row>
    <row r="223" spans="2:17">
      <c r="B223" s="268" t="s">
        <v>3764</v>
      </c>
      <c r="C223" s="268" t="s">
        <v>1550</v>
      </c>
      <c r="D223" s="274" t="s">
        <v>2383</v>
      </c>
      <c r="E223" s="274" t="s">
        <v>388</v>
      </c>
      <c r="F223" s="287">
        <v>314622876.67000002</v>
      </c>
      <c r="G223" s="267">
        <v>0</v>
      </c>
      <c r="H223" s="288" t="s">
        <v>3769</v>
      </c>
      <c r="I223" s="289">
        <v>0</v>
      </c>
      <c r="J223" s="269">
        <v>0</v>
      </c>
      <c r="Q223" s="262"/>
    </row>
    <row r="224" spans="2:17">
      <c r="B224" s="268" t="s">
        <v>3764</v>
      </c>
      <c r="C224" s="268" t="s">
        <v>1677</v>
      </c>
      <c r="D224" s="274" t="s">
        <v>3584</v>
      </c>
      <c r="E224" s="274" t="s">
        <v>561</v>
      </c>
      <c r="F224" s="287">
        <v>55528609.689999998</v>
      </c>
      <c r="G224" s="267">
        <v>0</v>
      </c>
      <c r="H224" s="288" t="s">
        <v>3769</v>
      </c>
      <c r="I224" s="289">
        <v>0</v>
      </c>
      <c r="J224" s="269">
        <v>0</v>
      </c>
      <c r="Q224" s="262"/>
    </row>
    <row r="225" spans="2:17">
      <c r="B225" s="268" t="s">
        <v>3764</v>
      </c>
      <c r="C225" s="268" t="s">
        <v>4431</v>
      </c>
      <c r="D225" s="274" t="s">
        <v>3584</v>
      </c>
      <c r="E225" s="274" t="s">
        <v>561</v>
      </c>
      <c r="F225" s="287">
        <v>196219862.88999999</v>
      </c>
      <c r="G225" s="267">
        <v>0</v>
      </c>
      <c r="H225" s="288" t="s">
        <v>3769</v>
      </c>
      <c r="I225" s="289">
        <v>0</v>
      </c>
      <c r="J225" s="269">
        <v>0</v>
      </c>
      <c r="Q225" s="262"/>
    </row>
    <row r="226" spans="2:17">
      <c r="B226" s="268" t="s">
        <v>3764</v>
      </c>
      <c r="C226" s="268" t="s">
        <v>1543</v>
      </c>
      <c r="D226" s="274" t="s">
        <v>2900</v>
      </c>
      <c r="E226" s="274" t="s">
        <v>379</v>
      </c>
      <c r="F226" s="287">
        <v>98208706.209999993</v>
      </c>
      <c r="G226" s="267">
        <v>99</v>
      </c>
      <c r="H226" s="288" t="s">
        <v>3770</v>
      </c>
      <c r="I226" s="289">
        <v>8.0552933603662696E-2</v>
      </c>
      <c r="J226" s="269">
        <v>7910999.3906357503</v>
      </c>
      <c r="Q226" s="262"/>
    </row>
    <row r="227" spans="2:17">
      <c r="B227" s="268" t="s">
        <v>3764</v>
      </c>
      <c r="C227" s="268" t="s">
        <v>6435</v>
      </c>
      <c r="D227" s="274" t="s">
        <v>6436</v>
      </c>
      <c r="E227" s="274" t="s">
        <v>6437</v>
      </c>
      <c r="F227" s="287">
        <v>51000000</v>
      </c>
      <c r="G227" s="267">
        <v>0</v>
      </c>
      <c r="H227" s="288" t="s">
        <v>3769</v>
      </c>
      <c r="I227" s="289">
        <v>0</v>
      </c>
      <c r="J227" s="269">
        <v>0</v>
      </c>
      <c r="Q227" s="262"/>
    </row>
    <row r="228" spans="2:17">
      <c r="B228" s="268" t="s">
        <v>3764</v>
      </c>
      <c r="C228" s="268" t="s">
        <v>1772</v>
      </c>
      <c r="D228" s="274" t="s">
        <v>2595</v>
      </c>
      <c r="E228" s="274" t="s">
        <v>683</v>
      </c>
      <c r="F228" s="287">
        <v>20288688.18</v>
      </c>
      <c r="G228" s="267">
        <v>1160</v>
      </c>
      <c r="H228" s="288" t="s">
        <v>3771</v>
      </c>
      <c r="I228" s="289">
        <v>0.53415108625553198</v>
      </c>
      <c r="J228" s="269">
        <v>10837224.8300467</v>
      </c>
      <c r="Q228" s="262"/>
    </row>
    <row r="229" spans="2:17">
      <c r="B229" s="268" t="s">
        <v>3764</v>
      </c>
      <c r="C229" s="268" t="s">
        <v>1489</v>
      </c>
      <c r="D229" s="274" t="s">
        <v>3140</v>
      </c>
      <c r="E229" s="274" t="s">
        <v>292</v>
      </c>
      <c r="F229" s="287">
        <v>116681809.7</v>
      </c>
      <c r="G229" s="267">
        <v>814</v>
      </c>
      <c r="H229" s="288" t="s">
        <v>3771</v>
      </c>
      <c r="I229" s="289">
        <v>0.53415108625553198</v>
      </c>
      <c r="J229" s="269">
        <v>62325715.397516303</v>
      </c>
      <c r="Q229" s="262"/>
    </row>
    <row r="230" spans="2:17">
      <c r="B230" s="268" t="s">
        <v>3764</v>
      </c>
      <c r="C230" s="268" t="s">
        <v>4432</v>
      </c>
      <c r="D230" s="274" t="s">
        <v>4433</v>
      </c>
      <c r="E230" s="274" t="s">
        <v>4013</v>
      </c>
      <c r="F230" s="287">
        <v>182819249.49000001</v>
      </c>
      <c r="G230" s="267">
        <v>0</v>
      </c>
      <c r="H230" s="288" t="s">
        <v>3769</v>
      </c>
      <c r="I230" s="289">
        <v>0</v>
      </c>
      <c r="J230" s="269">
        <v>0</v>
      </c>
      <c r="Q230" s="262"/>
    </row>
    <row r="231" spans="2:17">
      <c r="B231" s="268" t="s">
        <v>3764</v>
      </c>
      <c r="C231" s="268" t="s">
        <v>1459</v>
      </c>
      <c r="D231" s="274" t="s">
        <v>2518</v>
      </c>
      <c r="E231" s="274" t="s">
        <v>241</v>
      </c>
      <c r="F231" s="287">
        <v>12049398.26</v>
      </c>
      <c r="G231" s="267">
        <v>79</v>
      </c>
      <c r="H231" s="288" t="s">
        <v>3769</v>
      </c>
      <c r="I231" s="289">
        <v>7.6832029851907303E-3</v>
      </c>
      <c r="J231" s="269">
        <v>92577.972680984007</v>
      </c>
      <c r="Q231" s="262"/>
    </row>
    <row r="232" spans="2:17">
      <c r="B232" s="268" t="s">
        <v>3764</v>
      </c>
      <c r="C232" s="268" t="s">
        <v>4434</v>
      </c>
      <c r="D232" s="274" t="s">
        <v>2518</v>
      </c>
      <c r="E232" s="274" t="s">
        <v>241</v>
      </c>
      <c r="F232" s="287">
        <v>65546419.149999999</v>
      </c>
      <c r="G232" s="267">
        <v>85</v>
      </c>
      <c r="H232" s="288" t="s">
        <v>3769</v>
      </c>
      <c r="I232" s="289">
        <v>7.6832029851907303E-3</v>
      </c>
      <c r="J232" s="269">
        <v>503606.44328184298</v>
      </c>
      <c r="Q232" s="262"/>
    </row>
    <row r="233" spans="2:17">
      <c r="B233" s="268" t="s">
        <v>3764</v>
      </c>
      <c r="C233" s="268" t="s">
        <v>4436</v>
      </c>
      <c r="D233" s="274" t="s">
        <v>2531</v>
      </c>
      <c r="E233" s="274" t="s">
        <v>405</v>
      </c>
      <c r="F233" s="287">
        <v>78418147.290000007</v>
      </c>
      <c r="G233" s="267">
        <v>0</v>
      </c>
      <c r="H233" s="288" t="s">
        <v>3769</v>
      </c>
      <c r="I233" s="289">
        <v>0</v>
      </c>
      <c r="J233" s="269">
        <v>0</v>
      </c>
      <c r="Q233" s="262"/>
    </row>
    <row r="234" spans="2:17">
      <c r="B234" s="268" t="s">
        <v>3764</v>
      </c>
      <c r="C234" s="268" t="s">
        <v>4435</v>
      </c>
      <c r="D234" s="274" t="s">
        <v>2531</v>
      </c>
      <c r="E234" s="274" t="s">
        <v>405</v>
      </c>
      <c r="F234" s="287">
        <v>203450433.69</v>
      </c>
      <c r="G234" s="267">
        <v>66</v>
      </c>
      <c r="H234" s="288" t="s">
        <v>3769</v>
      </c>
      <c r="I234" s="289">
        <v>7.6832029851907303E-3</v>
      </c>
      <c r="J234" s="269">
        <v>1563150.97946535</v>
      </c>
      <c r="Q234" s="262"/>
    </row>
    <row r="235" spans="2:17">
      <c r="B235" s="268" t="s">
        <v>3764</v>
      </c>
      <c r="C235" s="268" t="s">
        <v>1740</v>
      </c>
      <c r="D235" s="274" t="s">
        <v>3142</v>
      </c>
      <c r="E235" s="274" t="s">
        <v>643</v>
      </c>
      <c r="F235" s="287">
        <v>16157278.279999999</v>
      </c>
      <c r="G235" s="267">
        <v>0</v>
      </c>
      <c r="H235" s="288" t="s">
        <v>3769</v>
      </c>
      <c r="I235" s="289">
        <v>0</v>
      </c>
      <c r="J235" s="269">
        <v>0</v>
      </c>
      <c r="Q235" s="262"/>
    </row>
    <row r="236" spans="2:17">
      <c r="B236" s="268" t="s">
        <v>3764</v>
      </c>
      <c r="C236" s="268" t="s">
        <v>1774</v>
      </c>
      <c r="D236" s="274" t="s">
        <v>2817</v>
      </c>
      <c r="E236" s="274" t="s">
        <v>575</v>
      </c>
      <c r="F236" s="287">
        <v>17761150.239999998</v>
      </c>
      <c r="G236" s="267">
        <v>0</v>
      </c>
      <c r="H236" s="288" t="s">
        <v>3769</v>
      </c>
      <c r="I236" s="289">
        <v>0</v>
      </c>
      <c r="J236" s="269">
        <v>0</v>
      </c>
      <c r="Q236" s="262"/>
    </row>
    <row r="237" spans="2:17">
      <c r="B237" s="268" t="s">
        <v>3764</v>
      </c>
      <c r="C237" s="268" t="s">
        <v>1691</v>
      </c>
      <c r="D237" s="274" t="s">
        <v>2817</v>
      </c>
      <c r="E237" s="274" t="s">
        <v>575</v>
      </c>
      <c r="F237" s="287">
        <v>32949457.91</v>
      </c>
      <c r="G237" s="267">
        <v>59</v>
      </c>
      <c r="H237" s="288" t="s">
        <v>3769</v>
      </c>
      <c r="I237" s="289">
        <v>7.6832029851907303E-3</v>
      </c>
      <c r="J237" s="269">
        <v>253157.37337452799</v>
      </c>
      <c r="Q237" s="262"/>
    </row>
    <row r="238" spans="2:17">
      <c r="B238" s="268" t="s">
        <v>3764</v>
      </c>
      <c r="C238" s="268" t="s">
        <v>1669</v>
      </c>
      <c r="D238" s="274" t="s">
        <v>2947</v>
      </c>
      <c r="E238" s="274" t="s">
        <v>542</v>
      </c>
      <c r="F238" s="287">
        <v>16525800.380000001</v>
      </c>
      <c r="G238" s="267">
        <v>0</v>
      </c>
      <c r="H238" s="288" t="s">
        <v>3769</v>
      </c>
      <c r="I238" s="289">
        <v>0</v>
      </c>
      <c r="J238" s="269">
        <v>0</v>
      </c>
      <c r="Q238" s="262"/>
    </row>
    <row r="239" spans="2:17">
      <c r="B239" s="268" t="s">
        <v>3764</v>
      </c>
      <c r="C239" s="268" t="s">
        <v>1747</v>
      </c>
      <c r="D239" s="274" t="s">
        <v>2365</v>
      </c>
      <c r="E239" s="274" t="s">
        <v>654</v>
      </c>
      <c r="F239" s="287">
        <v>56939970.789999999</v>
      </c>
      <c r="G239" s="267">
        <v>1705</v>
      </c>
      <c r="H239" s="288" t="s">
        <v>3771</v>
      </c>
      <c r="I239" s="289">
        <v>0.53415108625553198</v>
      </c>
      <c r="J239" s="269">
        <v>30414547.2488367</v>
      </c>
      <c r="Q239" s="262"/>
    </row>
    <row r="240" spans="2:17">
      <c r="B240" s="268" t="s">
        <v>3764</v>
      </c>
      <c r="C240" s="268" t="s">
        <v>1629</v>
      </c>
      <c r="D240" s="274" t="s">
        <v>2400</v>
      </c>
      <c r="E240" s="274" t="s">
        <v>493</v>
      </c>
      <c r="F240" s="287">
        <v>2334579.4700000002</v>
      </c>
      <c r="G240" s="267">
        <v>2139</v>
      </c>
      <c r="H240" s="288" t="s">
        <v>3771</v>
      </c>
      <c r="I240" s="289">
        <v>0.53415108625553198</v>
      </c>
      <c r="J240" s="269">
        <v>1247018.1598503599</v>
      </c>
      <c r="Q240" s="262"/>
    </row>
    <row r="241" spans="2:17">
      <c r="B241" s="268" t="s">
        <v>3764</v>
      </c>
      <c r="C241" s="268" t="s">
        <v>4437</v>
      </c>
      <c r="D241" s="274" t="s">
        <v>3066</v>
      </c>
      <c r="E241" s="274" t="s">
        <v>376</v>
      </c>
      <c r="F241" s="287">
        <v>53229046.859999999</v>
      </c>
      <c r="G241" s="267">
        <v>0</v>
      </c>
      <c r="H241" s="288" t="s">
        <v>3769</v>
      </c>
      <c r="I241" s="289">
        <v>0</v>
      </c>
      <c r="J241" s="269">
        <v>0</v>
      </c>
      <c r="Q241" s="262"/>
    </row>
    <row r="242" spans="2:17">
      <c r="B242" s="268" t="s">
        <v>3764</v>
      </c>
      <c r="C242" s="268" t="s">
        <v>1688</v>
      </c>
      <c r="D242" s="274" t="s">
        <v>2385</v>
      </c>
      <c r="E242" s="274" t="s">
        <v>572</v>
      </c>
      <c r="F242" s="287">
        <v>294343730.75999999</v>
      </c>
      <c r="G242" s="267">
        <v>2535</v>
      </c>
      <c r="H242" s="288" t="s">
        <v>3771</v>
      </c>
      <c r="I242" s="289">
        <v>0.53415108625553198</v>
      </c>
      <c r="J242" s="269">
        <v>157224023.517959</v>
      </c>
      <c r="Q242" s="262"/>
    </row>
    <row r="243" spans="2:17">
      <c r="B243" s="268" t="s">
        <v>3764</v>
      </c>
      <c r="C243" s="268" t="s">
        <v>5870</v>
      </c>
      <c r="D243" s="274" t="s">
        <v>3631</v>
      </c>
      <c r="E243" s="274" t="s">
        <v>272</v>
      </c>
      <c r="F243" s="287">
        <v>66251391.189999998</v>
      </c>
      <c r="G243" s="267">
        <v>0</v>
      </c>
      <c r="H243" s="288" t="s">
        <v>3769</v>
      </c>
      <c r="I243" s="289">
        <v>0</v>
      </c>
      <c r="J243" s="269">
        <v>0</v>
      </c>
      <c r="Q243" s="262"/>
    </row>
    <row r="244" spans="2:17">
      <c r="B244" s="268" t="s">
        <v>3764</v>
      </c>
      <c r="C244" s="268" t="s">
        <v>1701</v>
      </c>
      <c r="D244" s="274" t="s">
        <v>3427</v>
      </c>
      <c r="E244" s="274" t="s">
        <v>587</v>
      </c>
      <c r="F244" s="287">
        <v>99455605.780000001</v>
      </c>
      <c r="G244" s="267">
        <v>672</v>
      </c>
      <c r="H244" s="288" t="s">
        <v>3771</v>
      </c>
      <c r="I244" s="289">
        <v>0.53415108625553198</v>
      </c>
      <c r="J244" s="269">
        <v>53124319.861588903</v>
      </c>
      <c r="Q244" s="262"/>
    </row>
    <row r="245" spans="2:17">
      <c r="B245" s="268" t="s">
        <v>3764</v>
      </c>
      <c r="C245" s="268" t="s">
        <v>6438</v>
      </c>
      <c r="D245" s="274" t="s">
        <v>2737</v>
      </c>
      <c r="E245" s="274" t="s">
        <v>343</v>
      </c>
      <c r="F245" s="287">
        <v>40000000</v>
      </c>
      <c r="G245" s="267">
        <v>0</v>
      </c>
      <c r="H245" s="288" t="s">
        <v>3769</v>
      </c>
      <c r="I245" s="289">
        <v>0</v>
      </c>
      <c r="J245" s="269">
        <v>0</v>
      </c>
      <c r="Q245" s="262"/>
    </row>
    <row r="246" spans="2:17">
      <c r="B246" s="268" t="s">
        <v>3764</v>
      </c>
      <c r="C246" s="268" t="s">
        <v>4438</v>
      </c>
      <c r="D246" s="274" t="s">
        <v>4439</v>
      </c>
      <c r="E246" s="274" t="s">
        <v>4014</v>
      </c>
      <c r="F246" s="287">
        <v>74132759.909999996</v>
      </c>
      <c r="G246" s="267">
        <v>85</v>
      </c>
      <c r="H246" s="288" t="s">
        <v>3769</v>
      </c>
      <c r="I246" s="289">
        <v>7.6832029851907303E-3</v>
      </c>
      <c r="J246" s="269">
        <v>569577.04224094003</v>
      </c>
      <c r="Q246" s="262"/>
    </row>
    <row r="247" spans="2:17">
      <c r="B247" s="268" t="s">
        <v>3764</v>
      </c>
      <c r="C247" s="268" t="s">
        <v>4440</v>
      </c>
      <c r="D247" s="274" t="s">
        <v>4439</v>
      </c>
      <c r="E247" s="274" t="s">
        <v>4014</v>
      </c>
      <c r="F247" s="287">
        <v>91937020.980000004</v>
      </c>
      <c r="G247" s="267">
        <v>112</v>
      </c>
      <c r="H247" s="288" t="s">
        <v>3769</v>
      </c>
      <c r="I247" s="289">
        <v>7.6832029851907303E-3</v>
      </c>
      <c r="J247" s="269">
        <v>706370.79404307902</v>
      </c>
      <c r="Q247" s="262"/>
    </row>
    <row r="248" spans="2:17">
      <c r="B248" s="268" t="s">
        <v>3764</v>
      </c>
      <c r="C248" s="268" t="s">
        <v>1763</v>
      </c>
      <c r="D248" s="274" t="s">
        <v>3482</v>
      </c>
      <c r="E248" s="274" t="s">
        <v>673</v>
      </c>
      <c r="F248" s="287">
        <v>46803720.579999998</v>
      </c>
      <c r="G248" s="267">
        <v>0</v>
      </c>
      <c r="H248" s="288" t="s">
        <v>3769</v>
      </c>
      <c r="I248" s="289">
        <v>0</v>
      </c>
      <c r="J248" s="269">
        <v>0</v>
      </c>
      <c r="Q248" s="262"/>
    </row>
    <row r="249" spans="2:17">
      <c r="B249" s="268" t="s">
        <v>3764</v>
      </c>
      <c r="C249" s="268" t="s">
        <v>4441</v>
      </c>
      <c r="D249" s="274" t="s">
        <v>4442</v>
      </c>
      <c r="E249" s="274" t="s">
        <v>4015</v>
      </c>
      <c r="F249" s="287">
        <v>50776936.810000002</v>
      </c>
      <c r="G249" s="267">
        <v>0</v>
      </c>
      <c r="H249" s="288" t="s">
        <v>3769</v>
      </c>
      <c r="I249" s="289">
        <v>0</v>
      </c>
      <c r="J249" s="269">
        <v>0</v>
      </c>
      <c r="Q249" s="262"/>
    </row>
    <row r="250" spans="2:17">
      <c r="B250" s="268" t="s">
        <v>3764</v>
      </c>
      <c r="C250" s="268" t="s">
        <v>4443</v>
      </c>
      <c r="D250" s="274" t="s">
        <v>4442</v>
      </c>
      <c r="E250" s="274" t="s">
        <v>4015</v>
      </c>
      <c r="F250" s="287">
        <v>59826419.450000003</v>
      </c>
      <c r="G250" s="267">
        <v>0</v>
      </c>
      <c r="H250" s="288" t="s">
        <v>3769</v>
      </c>
      <c r="I250" s="289">
        <v>0</v>
      </c>
      <c r="J250" s="269">
        <v>0</v>
      </c>
      <c r="Q250" s="262"/>
    </row>
    <row r="251" spans="2:17">
      <c r="B251" s="268" t="s">
        <v>3764</v>
      </c>
      <c r="C251" s="268" t="s">
        <v>1696</v>
      </c>
      <c r="D251" s="274" t="s">
        <v>3709</v>
      </c>
      <c r="E251" s="274" t="s">
        <v>580</v>
      </c>
      <c r="F251" s="287">
        <v>0</v>
      </c>
      <c r="G251" s="267">
        <v>385</v>
      </c>
      <c r="H251" s="288" t="s">
        <v>3769</v>
      </c>
      <c r="I251" s="289">
        <v>7.6832029851907303E-3</v>
      </c>
      <c r="J251" s="269">
        <v>0</v>
      </c>
      <c r="Q251" s="262"/>
    </row>
    <row r="252" spans="2:17">
      <c r="B252" s="268" t="s">
        <v>3764</v>
      </c>
      <c r="C252" s="268" t="s">
        <v>4444</v>
      </c>
      <c r="D252" s="274" t="s">
        <v>3125</v>
      </c>
      <c r="E252" s="274" t="s">
        <v>762</v>
      </c>
      <c r="F252" s="287">
        <v>20063809.100000001</v>
      </c>
      <c r="G252" s="267">
        <v>69</v>
      </c>
      <c r="H252" s="288" t="s">
        <v>3769</v>
      </c>
      <c r="I252" s="289">
        <v>7.6832029851907303E-3</v>
      </c>
      <c r="J252" s="269">
        <v>154154.31797141701</v>
      </c>
      <c r="Q252" s="262"/>
    </row>
    <row r="253" spans="2:17">
      <c r="B253" s="268" t="s">
        <v>3764</v>
      </c>
      <c r="C253" s="268" t="s">
        <v>1440</v>
      </c>
      <c r="D253" s="274" t="s">
        <v>2349</v>
      </c>
      <c r="E253" s="274" t="s">
        <v>216</v>
      </c>
      <c r="F253" s="287">
        <v>10963036.42</v>
      </c>
      <c r="G253" s="267">
        <v>135</v>
      </c>
      <c r="H253" s="288" t="s">
        <v>3771</v>
      </c>
      <c r="I253" s="289">
        <v>0.53415108625553198</v>
      </c>
      <c r="J253" s="269">
        <v>5855917.8124019597</v>
      </c>
      <c r="Q253" s="262"/>
    </row>
    <row r="254" spans="2:17">
      <c r="B254" s="268" t="s">
        <v>3764</v>
      </c>
      <c r="C254" s="268" t="s">
        <v>4445</v>
      </c>
      <c r="D254" s="274" t="s">
        <v>3320</v>
      </c>
      <c r="E254" s="274" t="s">
        <v>210</v>
      </c>
      <c r="F254" s="287">
        <v>47274122.119999997</v>
      </c>
      <c r="G254" s="267">
        <v>258</v>
      </c>
      <c r="H254" s="288" t="s">
        <v>3773</v>
      </c>
      <c r="I254" s="289">
        <v>0.28902535025529602</v>
      </c>
      <c r="J254" s="269">
        <v>13663419.7037446</v>
      </c>
      <c r="Q254" s="262"/>
    </row>
    <row r="255" spans="2:17">
      <c r="B255" s="268" t="s">
        <v>3764</v>
      </c>
      <c r="C255" s="268" t="s">
        <v>1499</v>
      </c>
      <c r="D255" s="274" t="s">
        <v>2355</v>
      </c>
      <c r="E255" s="274" t="s">
        <v>306</v>
      </c>
      <c r="F255" s="287">
        <v>49206964.490000002</v>
      </c>
      <c r="G255" s="267">
        <v>1730</v>
      </c>
      <c r="H255" s="288" t="s">
        <v>3771</v>
      </c>
      <c r="I255" s="289">
        <v>0.53415108625553198</v>
      </c>
      <c r="J255" s="269">
        <v>26283953.533670899</v>
      </c>
      <c r="Q255" s="262"/>
    </row>
    <row r="256" spans="2:17">
      <c r="B256" s="268" t="s">
        <v>3764</v>
      </c>
      <c r="C256" s="268" t="s">
        <v>1453</v>
      </c>
      <c r="D256" s="274" t="s">
        <v>2476</v>
      </c>
      <c r="E256" s="274" t="s">
        <v>234</v>
      </c>
      <c r="F256" s="287">
        <v>209412152.40000001</v>
      </c>
      <c r="G256" s="267">
        <v>145</v>
      </c>
      <c r="H256" s="288" t="s">
        <v>3769</v>
      </c>
      <c r="I256" s="289">
        <v>7.6832029851907303E-3</v>
      </c>
      <c r="J256" s="269">
        <v>1608956.0744548901</v>
      </c>
      <c r="Q256" s="262"/>
    </row>
    <row r="257" spans="2:17">
      <c r="B257" s="268" t="s">
        <v>3764</v>
      </c>
      <c r="C257" s="268" t="s">
        <v>1811</v>
      </c>
      <c r="D257" s="274" t="s">
        <v>2486</v>
      </c>
      <c r="E257" s="274" t="s">
        <v>733</v>
      </c>
      <c r="F257" s="287">
        <v>189786605.91999999</v>
      </c>
      <c r="G257" s="267">
        <v>0</v>
      </c>
      <c r="H257" s="288" t="s">
        <v>3770</v>
      </c>
      <c r="I257" s="289">
        <v>8.0552933603662696E-2</v>
      </c>
      <c r="J257" s="269">
        <v>15287867.8655382</v>
      </c>
      <c r="Q257" s="262"/>
    </row>
    <row r="258" spans="2:17">
      <c r="B258" s="268" t="s">
        <v>3764</v>
      </c>
      <c r="C258" s="268" t="s">
        <v>4446</v>
      </c>
      <c r="D258" s="274" t="s">
        <v>2864</v>
      </c>
      <c r="E258" s="274" t="s">
        <v>364</v>
      </c>
      <c r="F258" s="287">
        <v>39884929.659999996</v>
      </c>
      <c r="G258" s="267">
        <v>0</v>
      </c>
      <c r="H258" s="288" t="s">
        <v>3769</v>
      </c>
      <c r="I258" s="289">
        <v>0</v>
      </c>
      <c r="J258" s="269">
        <v>0</v>
      </c>
      <c r="Q258" s="262"/>
    </row>
    <row r="259" spans="2:17">
      <c r="B259" s="268" t="s">
        <v>3764</v>
      </c>
      <c r="C259" s="268" t="s">
        <v>6163</v>
      </c>
      <c r="D259" s="274" t="s">
        <v>6164</v>
      </c>
      <c r="E259" s="274" t="s">
        <v>6165</v>
      </c>
      <c r="F259" s="287">
        <v>219931491.53999999</v>
      </c>
      <c r="G259" s="267">
        <v>0</v>
      </c>
      <c r="H259" s="288" t="s">
        <v>3769</v>
      </c>
      <c r="I259" s="289">
        <v>0</v>
      </c>
      <c r="J259" s="269">
        <v>0</v>
      </c>
      <c r="Q259" s="262"/>
    </row>
    <row r="260" spans="2:17">
      <c r="B260" s="268" t="s">
        <v>3764</v>
      </c>
      <c r="C260" s="268" t="s">
        <v>4447</v>
      </c>
      <c r="D260" s="274" t="s">
        <v>4448</v>
      </c>
      <c r="E260" s="274" t="s">
        <v>4016</v>
      </c>
      <c r="F260" s="287">
        <v>23977623.579999998</v>
      </c>
      <c r="G260" s="267">
        <v>0</v>
      </c>
      <c r="H260" s="288" t="s">
        <v>3769</v>
      </c>
      <c r="I260" s="289">
        <v>0</v>
      </c>
      <c r="J260" s="269">
        <v>0</v>
      </c>
      <c r="Q260" s="262"/>
    </row>
    <row r="261" spans="2:17">
      <c r="B261" s="268" t="s">
        <v>3764</v>
      </c>
      <c r="C261" s="268" t="s">
        <v>4449</v>
      </c>
      <c r="D261" s="274" t="s">
        <v>2352</v>
      </c>
      <c r="E261" s="274" t="s">
        <v>519</v>
      </c>
      <c r="F261" s="287">
        <v>165757939.40000001</v>
      </c>
      <c r="G261" s="267">
        <v>0</v>
      </c>
      <c r="H261" s="288" t="s">
        <v>3769</v>
      </c>
      <c r="I261" s="289">
        <v>0</v>
      </c>
      <c r="J261" s="269">
        <v>0</v>
      </c>
      <c r="Q261" s="262"/>
    </row>
    <row r="262" spans="2:17">
      <c r="B262" s="268" t="s">
        <v>3764</v>
      </c>
      <c r="C262" s="268" t="s">
        <v>1507</v>
      </c>
      <c r="D262" s="274" t="s">
        <v>2386</v>
      </c>
      <c r="E262" s="274" t="s">
        <v>315</v>
      </c>
      <c r="F262" s="287">
        <v>0</v>
      </c>
      <c r="G262" s="267">
        <v>0</v>
      </c>
      <c r="H262" s="288" t="s">
        <v>3769</v>
      </c>
      <c r="I262" s="289">
        <v>0</v>
      </c>
      <c r="J262" s="269">
        <v>0</v>
      </c>
      <c r="Q262" s="262"/>
    </row>
    <row r="263" spans="2:17">
      <c r="B263" s="268" t="s">
        <v>3764</v>
      </c>
      <c r="C263" s="268" t="s">
        <v>4450</v>
      </c>
      <c r="D263" s="274" t="s">
        <v>2411</v>
      </c>
      <c r="E263" s="274" t="s">
        <v>356</v>
      </c>
      <c r="F263" s="287">
        <v>73088936.390000001</v>
      </c>
      <c r="G263" s="267">
        <v>125</v>
      </c>
      <c r="H263" s="288" t="s">
        <v>3770</v>
      </c>
      <c r="I263" s="289">
        <v>8.0552933603662696E-2</v>
      </c>
      <c r="J263" s="269">
        <v>5887528.2401860002</v>
      </c>
      <c r="Q263" s="262"/>
    </row>
    <row r="264" spans="2:17">
      <c r="B264" s="268" t="s">
        <v>3764</v>
      </c>
      <c r="C264" s="268" t="s">
        <v>1546</v>
      </c>
      <c r="D264" s="274" t="s">
        <v>2357</v>
      </c>
      <c r="E264" s="274" t="s">
        <v>382</v>
      </c>
      <c r="F264" s="287">
        <v>51333633.109999999</v>
      </c>
      <c r="G264" s="267">
        <v>1971</v>
      </c>
      <c r="H264" s="288" t="s">
        <v>3771</v>
      </c>
      <c r="I264" s="289">
        <v>0.53415108625553198</v>
      </c>
      <c r="J264" s="269">
        <v>27419915.887149401</v>
      </c>
      <c r="Q264" s="262"/>
    </row>
    <row r="265" spans="2:17">
      <c r="B265" s="268" t="s">
        <v>3764</v>
      </c>
      <c r="C265" s="268" t="s">
        <v>1624</v>
      </c>
      <c r="D265" s="274" t="s">
        <v>2389</v>
      </c>
      <c r="E265" s="274" t="s">
        <v>487</v>
      </c>
      <c r="F265" s="287">
        <v>64386156.270000003</v>
      </c>
      <c r="G265" s="267">
        <v>2334</v>
      </c>
      <c r="H265" s="288" t="s">
        <v>3771</v>
      </c>
      <c r="I265" s="289">
        <v>0.53415108625553198</v>
      </c>
      <c r="J265" s="269">
        <v>34391935.311438903</v>
      </c>
      <c r="Q265" s="262"/>
    </row>
    <row r="266" spans="2:17">
      <c r="B266" s="268" t="s">
        <v>3764</v>
      </c>
      <c r="C266" s="268" t="s">
        <v>1675</v>
      </c>
      <c r="D266" s="274" t="s">
        <v>2390</v>
      </c>
      <c r="E266" s="274" t="s">
        <v>554</v>
      </c>
      <c r="F266" s="287">
        <v>72016967.819999993</v>
      </c>
      <c r="G266" s="267">
        <v>0</v>
      </c>
      <c r="H266" s="288" t="s">
        <v>3769</v>
      </c>
      <c r="I266" s="289">
        <v>0</v>
      </c>
      <c r="J266" s="269">
        <v>0</v>
      </c>
      <c r="Q266" s="262"/>
    </row>
    <row r="267" spans="2:17">
      <c r="B267" s="268" t="s">
        <v>3764</v>
      </c>
      <c r="C267" s="268" t="s">
        <v>4451</v>
      </c>
      <c r="D267" s="274" t="s">
        <v>2390</v>
      </c>
      <c r="E267" s="274" t="s">
        <v>554</v>
      </c>
      <c r="F267" s="287">
        <v>21577255.359999999</v>
      </c>
      <c r="G267" s="267">
        <v>0</v>
      </c>
      <c r="H267" s="288" t="s">
        <v>3769</v>
      </c>
      <c r="I267" s="289">
        <v>0</v>
      </c>
      <c r="J267" s="269">
        <v>0</v>
      </c>
      <c r="Q267" s="262"/>
    </row>
    <row r="268" spans="2:17">
      <c r="B268" s="268" t="s">
        <v>3764</v>
      </c>
      <c r="C268" s="268" t="s">
        <v>1620</v>
      </c>
      <c r="D268" s="274" t="s">
        <v>2378</v>
      </c>
      <c r="E268" s="274" t="s">
        <v>478</v>
      </c>
      <c r="F268" s="287">
        <v>0</v>
      </c>
      <c r="G268" s="267">
        <v>0</v>
      </c>
      <c r="H268" s="288" t="s">
        <v>3769</v>
      </c>
      <c r="I268" s="289">
        <v>7.6832029851907303E-3</v>
      </c>
      <c r="J268" s="269">
        <v>0</v>
      </c>
      <c r="Q268" s="262"/>
    </row>
    <row r="269" spans="2:17">
      <c r="B269" s="268" t="s">
        <v>3764</v>
      </c>
      <c r="C269" s="268" t="s">
        <v>1827</v>
      </c>
      <c r="D269" s="274" t="s">
        <v>2363</v>
      </c>
      <c r="E269" s="274" t="s">
        <v>749</v>
      </c>
      <c r="F269" s="287">
        <v>30553704.57</v>
      </c>
      <c r="G269" s="267">
        <v>2012</v>
      </c>
      <c r="H269" s="288" t="s">
        <v>3771</v>
      </c>
      <c r="I269" s="289">
        <v>0.53415108625553198</v>
      </c>
      <c r="J269" s="269">
        <v>16320294.485196101</v>
      </c>
      <c r="Q269" s="262"/>
    </row>
    <row r="270" spans="2:17">
      <c r="B270" s="268" t="s">
        <v>3764</v>
      </c>
      <c r="C270" s="268" t="s">
        <v>1596</v>
      </c>
      <c r="D270" s="274" t="s">
        <v>2406</v>
      </c>
      <c r="E270" s="274" t="s">
        <v>455</v>
      </c>
      <c r="F270" s="287">
        <v>450518.73</v>
      </c>
      <c r="G270" s="267">
        <v>1910</v>
      </c>
      <c r="H270" s="288" t="s">
        <v>3771</v>
      </c>
      <c r="I270" s="289">
        <v>0.53415108625553198</v>
      </c>
      <c r="J270" s="269">
        <v>240645.06900796201</v>
      </c>
      <c r="Q270" s="262"/>
    </row>
    <row r="271" spans="2:17">
      <c r="B271" s="268" t="s">
        <v>3764</v>
      </c>
      <c r="C271" s="268" t="s">
        <v>6166</v>
      </c>
      <c r="D271" s="274" t="s">
        <v>6167</v>
      </c>
      <c r="E271" s="274" t="s">
        <v>6168</v>
      </c>
      <c r="F271" s="287">
        <v>76986574.159999996</v>
      </c>
      <c r="G271" s="267">
        <v>0</v>
      </c>
      <c r="H271" s="288" t="s">
        <v>3769</v>
      </c>
      <c r="I271" s="289">
        <v>0</v>
      </c>
      <c r="J271" s="269">
        <v>0</v>
      </c>
      <c r="Q271" s="262"/>
    </row>
    <row r="272" spans="2:17">
      <c r="B272" s="268" t="s">
        <v>3764</v>
      </c>
      <c r="C272" s="268" t="s">
        <v>1556</v>
      </c>
      <c r="D272" s="274" t="s">
        <v>2345</v>
      </c>
      <c r="E272" s="274" t="s">
        <v>400</v>
      </c>
      <c r="F272" s="287">
        <v>60244250.229999997</v>
      </c>
      <c r="G272" s="267">
        <v>1660</v>
      </c>
      <c r="H272" s="288" t="s">
        <v>3771</v>
      </c>
      <c r="I272" s="289">
        <v>0.53415108625553198</v>
      </c>
      <c r="J272" s="269">
        <v>32179531.701004501</v>
      </c>
      <c r="Q272" s="262"/>
    </row>
    <row r="273" spans="2:17">
      <c r="B273" s="268" t="s">
        <v>3764</v>
      </c>
      <c r="C273" s="268" t="s">
        <v>1451</v>
      </c>
      <c r="D273" s="274" t="s">
        <v>3519</v>
      </c>
      <c r="E273" s="274" t="s">
        <v>231</v>
      </c>
      <c r="F273" s="287">
        <v>20952395.670000002</v>
      </c>
      <c r="G273" s="267">
        <v>0</v>
      </c>
      <c r="H273" s="288" t="s">
        <v>3769</v>
      </c>
      <c r="I273" s="289">
        <v>0</v>
      </c>
      <c r="J273" s="269">
        <v>0</v>
      </c>
      <c r="Q273" s="262"/>
    </row>
    <row r="274" spans="2:17">
      <c r="B274" s="268" t="s">
        <v>3764</v>
      </c>
      <c r="C274" s="268" t="s">
        <v>1805</v>
      </c>
      <c r="D274" s="274" t="s">
        <v>2362</v>
      </c>
      <c r="E274" s="274" t="s">
        <v>724</v>
      </c>
      <c r="F274" s="287">
        <v>0</v>
      </c>
      <c r="G274" s="267">
        <v>0</v>
      </c>
      <c r="H274" s="288" t="s">
        <v>3769</v>
      </c>
      <c r="I274" s="289">
        <v>7.6832029851907303E-3</v>
      </c>
      <c r="J274" s="269">
        <v>0</v>
      </c>
      <c r="Q274" s="262"/>
    </row>
    <row r="275" spans="2:17">
      <c r="B275" s="268" t="s">
        <v>3764</v>
      </c>
      <c r="C275" s="268" t="s">
        <v>1755</v>
      </c>
      <c r="D275" s="274" t="s">
        <v>3024</v>
      </c>
      <c r="E275" s="274" t="s">
        <v>664</v>
      </c>
      <c r="F275" s="287">
        <v>28929432.030000001</v>
      </c>
      <c r="G275" s="267">
        <v>121</v>
      </c>
      <c r="H275" s="288" t="s">
        <v>3770</v>
      </c>
      <c r="I275" s="289">
        <v>8.0552933603662696E-2</v>
      </c>
      <c r="J275" s="269">
        <v>2330350.61750426</v>
      </c>
      <c r="Q275" s="262"/>
    </row>
    <row r="276" spans="2:17">
      <c r="B276" s="268" t="s">
        <v>3764</v>
      </c>
      <c r="C276" s="268" t="s">
        <v>1741</v>
      </c>
      <c r="D276" s="274" t="s">
        <v>3667</v>
      </c>
      <c r="E276" s="274" t="s">
        <v>649</v>
      </c>
      <c r="F276" s="287">
        <v>15101674.359999999</v>
      </c>
      <c r="G276" s="267">
        <v>133</v>
      </c>
      <c r="H276" s="288" t="s">
        <v>3770</v>
      </c>
      <c r="I276" s="289">
        <v>8.0552933603662696E-2</v>
      </c>
      <c r="J276" s="269">
        <v>1216484.17202521</v>
      </c>
      <c r="Q276" s="262"/>
    </row>
    <row r="277" spans="2:17">
      <c r="B277" s="268" t="s">
        <v>3764</v>
      </c>
      <c r="C277" s="268" t="s">
        <v>5993</v>
      </c>
      <c r="D277" s="274" t="s">
        <v>5994</v>
      </c>
      <c r="E277" s="274" t="s">
        <v>5995</v>
      </c>
      <c r="F277" s="287">
        <v>95989680.310000002</v>
      </c>
      <c r="G277" s="267">
        <v>0</v>
      </c>
      <c r="H277" s="288" t="s">
        <v>3769</v>
      </c>
      <c r="I277" s="289">
        <v>0</v>
      </c>
      <c r="J277" s="269">
        <v>0</v>
      </c>
      <c r="Q277" s="262"/>
    </row>
    <row r="278" spans="2:17">
      <c r="B278" s="268" t="s">
        <v>3764</v>
      </c>
      <c r="C278" s="268" t="s">
        <v>1728</v>
      </c>
      <c r="D278" s="274" t="s">
        <v>2392</v>
      </c>
      <c r="E278" s="274" t="s">
        <v>621</v>
      </c>
      <c r="F278" s="287">
        <v>236710164.08000001</v>
      </c>
      <c r="G278" s="267">
        <v>118</v>
      </c>
      <c r="H278" s="288" t="s">
        <v>3770</v>
      </c>
      <c r="I278" s="289">
        <v>8.0552933603662696E-2</v>
      </c>
      <c r="J278" s="269">
        <v>19067698.1304483</v>
      </c>
      <c r="Q278" s="262"/>
    </row>
    <row r="279" spans="2:17">
      <c r="B279" s="268" t="s">
        <v>3764</v>
      </c>
      <c r="C279" s="268" t="s">
        <v>4452</v>
      </c>
      <c r="D279" s="274" t="s">
        <v>4453</v>
      </c>
      <c r="E279" s="274" t="s">
        <v>4017</v>
      </c>
      <c r="F279" s="287">
        <v>20629906.879999999</v>
      </c>
      <c r="G279" s="267">
        <v>67</v>
      </c>
      <c r="H279" s="288" t="s">
        <v>3769</v>
      </c>
      <c r="I279" s="289">
        <v>7.6832029851907303E-3</v>
      </c>
      <c r="J279" s="269">
        <v>158503.76212462201</v>
      </c>
      <c r="Q279" s="262"/>
    </row>
    <row r="280" spans="2:17">
      <c r="B280" s="268" t="s">
        <v>3764</v>
      </c>
      <c r="C280" s="268" t="s">
        <v>1573</v>
      </c>
      <c r="D280" s="274" t="s">
        <v>2393</v>
      </c>
      <c r="E280" s="274" t="s">
        <v>424</v>
      </c>
      <c r="F280" s="287">
        <v>42325936.079999998</v>
      </c>
      <c r="G280" s="267">
        <v>2025</v>
      </c>
      <c r="H280" s="288" t="s">
        <v>3771</v>
      </c>
      <c r="I280" s="289">
        <v>0.53415108625553198</v>
      </c>
      <c r="J280" s="269">
        <v>22608444.7339142</v>
      </c>
      <c r="Q280" s="262"/>
    </row>
    <row r="281" spans="2:17">
      <c r="B281" s="268" t="s">
        <v>3764</v>
      </c>
      <c r="C281" s="268" t="s">
        <v>1699</v>
      </c>
      <c r="D281" s="274" t="s">
        <v>2467</v>
      </c>
      <c r="E281" s="274" t="s">
        <v>585</v>
      </c>
      <c r="F281" s="287">
        <v>3884857.42</v>
      </c>
      <c r="G281" s="267">
        <v>497</v>
      </c>
      <c r="H281" s="288" t="s">
        <v>3771</v>
      </c>
      <c r="I281" s="289">
        <v>0.53415108625553198</v>
      </c>
      <c r="J281" s="269">
        <v>2075100.81084086</v>
      </c>
      <c r="Q281" s="262"/>
    </row>
    <row r="282" spans="2:17">
      <c r="B282" s="268" t="s">
        <v>3764</v>
      </c>
      <c r="C282" s="268" t="s">
        <v>4454</v>
      </c>
      <c r="D282" s="274" t="s">
        <v>2516</v>
      </c>
      <c r="E282" s="274" t="s">
        <v>689</v>
      </c>
      <c r="F282" s="287">
        <v>38572754.039999999</v>
      </c>
      <c r="G282" s="267">
        <v>0</v>
      </c>
      <c r="H282" s="288" t="s">
        <v>3769</v>
      </c>
      <c r="I282" s="289">
        <v>0</v>
      </c>
      <c r="J282" s="269">
        <v>0</v>
      </c>
      <c r="Q282" s="262"/>
    </row>
    <row r="283" spans="2:17">
      <c r="B283" s="268" t="s">
        <v>3764</v>
      </c>
      <c r="C283" s="268" t="s">
        <v>1441</v>
      </c>
      <c r="D283" s="274" t="s">
        <v>3165</v>
      </c>
      <c r="E283" s="274" t="s">
        <v>217</v>
      </c>
      <c r="F283" s="287">
        <v>39189188.049999997</v>
      </c>
      <c r="G283" s="267">
        <v>0</v>
      </c>
      <c r="H283" s="288" t="s">
        <v>3769</v>
      </c>
      <c r="I283" s="289">
        <v>0</v>
      </c>
      <c r="J283" s="269">
        <v>0</v>
      </c>
      <c r="Q283" s="262"/>
    </row>
    <row r="284" spans="2:17">
      <c r="B284" s="268" t="s">
        <v>3764</v>
      </c>
      <c r="C284" s="268" t="s">
        <v>4455</v>
      </c>
      <c r="D284" s="274" t="s">
        <v>3165</v>
      </c>
      <c r="E284" s="274" t="s">
        <v>217</v>
      </c>
      <c r="F284" s="287">
        <v>34209909.469999999</v>
      </c>
      <c r="G284" s="267">
        <v>0</v>
      </c>
      <c r="H284" s="288" t="s">
        <v>3769</v>
      </c>
      <c r="I284" s="289">
        <v>0</v>
      </c>
      <c r="J284" s="269">
        <v>0</v>
      </c>
      <c r="Q284" s="262"/>
    </row>
    <row r="285" spans="2:17">
      <c r="B285" s="268" t="s">
        <v>3764</v>
      </c>
      <c r="C285" s="268" t="s">
        <v>1810</v>
      </c>
      <c r="D285" s="274" t="s">
        <v>2374</v>
      </c>
      <c r="E285" s="274" t="s">
        <v>730</v>
      </c>
      <c r="F285" s="287">
        <v>49397077.049999997</v>
      </c>
      <c r="G285" s="267">
        <v>2059</v>
      </c>
      <c r="H285" s="288" t="s">
        <v>3771</v>
      </c>
      <c r="I285" s="289">
        <v>0.53415108625553198</v>
      </c>
      <c r="J285" s="269">
        <v>26385502.364105701</v>
      </c>
      <c r="Q285" s="262"/>
    </row>
    <row r="286" spans="2:17">
      <c r="B286" s="268" t="s">
        <v>3764</v>
      </c>
      <c r="C286" s="268" t="s">
        <v>1528</v>
      </c>
      <c r="D286" s="274" t="s">
        <v>2396</v>
      </c>
      <c r="E286" s="274" t="s">
        <v>346</v>
      </c>
      <c r="F286" s="287">
        <v>34072900.240000002</v>
      </c>
      <c r="G286" s="267">
        <v>2138</v>
      </c>
      <c r="H286" s="288" t="s">
        <v>3771</v>
      </c>
      <c r="I286" s="289">
        <v>0.53415108625553198</v>
      </c>
      <c r="J286" s="269">
        <v>18200076.675072301</v>
      </c>
      <c r="Q286" s="262"/>
    </row>
    <row r="287" spans="2:17">
      <c r="B287" s="268" t="s">
        <v>3764</v>
      </c>
      <c r="C287" s="268" t="s">
        <v>4456</v>
      </c>
      <c r="D287" s="274" t="s">
        <v>2940</v>
      </c>
      <c r="E287" s="274" t="s">
        <v>606</v>
      </c>
      <c r="F287" s="287">
        <v>80267982.5</v>
      </c>
      <c r="G287" s="267">
        <v>0</v>
      </c>
      <c r="H287" s="288" t="s">
        <v>3769</v>
      </c>
      <c r="I287" s="289">
        <v>0</v>
      </c>
      <c r="J287" s="269">
        <v>0</v>
      </c>
      <c r="Q287" s="262"/>
    </row>
    <row r="288" spans="2:17">
      <c r="B288" s="268" t="s">
        <v>3764</v>
      </c>
      <c r="C288" s="268" t="s">
        <v>1465</v>
      </c>
      <c r="D288" s="274" t="s">
        <v>3267</v>
      </c>
      <c r="E288" s="274" t="s">
        <v>253</v>
      </c>
      <c r="F288" s="287">
        <v>47475888.140000001</v>
      </c>
      <c r="G288" s="267">
        <v>0</v>
      </c>
      <c r="H288" s="288" t="s">
        <v>3769</v>
      </c>
      <c r="I288" s="289">
        <v>0</v>
      </c>
      <c r="J288" s="269">
        <v>0</v>
      </c>
      <c r="Q288" s="262"/>
    </row>
    <row r="289" spans="2:17">
      <c r="B289" s="268" t="s">
        <v>3764</v>
      </c>
      <c r="C289" s="268" t="s">
        <v>1560</v>
      </c>
      <c r="D289" s="274" t="s">
        <v>3670</v>
      </c>
      <c r="E289" s="274" t="s">
        <v>407</v>
      </c>
      <c r="F289" s="287">
        <v>14419314.9</v>
      </c>
      <c r="G289" s="267">
        <v>147</v>
      </c>
      <c r="H289" s="288" t="s">
        <v>3770</v>
      </c>
      <c r="I289" s="289">
        <v>8.0552933603662696E-2</v>
      </c>
      <c r="J289" s="269">
        <v>1161518.1157500001</v>
      </c>
      <c r="Q289" s="262"/>
    </row>
    <row r="290" spans="2:17">
      <c r="B290" s="268" t="s">
        <v>3764</v>
      </c>
      <c r="C290" s="268" t="s">
        <v>4457</v>
      </c>
      <c r="D290" s="274" t="s">
        <v>3233</v>
      </c>
      <c r="E290" s="274" t="s">
        <v>535</v>
      </c>
      <c r="F290" s="287">
        <v>72509973.459999993</v>
      </c>
      <c r="G290" s="267">
        <v>0</v>
      </c>
      <c r="H290" s="288" t="s">
        <v>3769</v>
      </c>
      <c r="I290" s="289">
        <v>0</v>
      </c>
      <c r="J290" s="269">
        <v>0</v>
      </c>
      <c r="Q290" s="262"/>
    </row>
    <row r="291" spans="2:17">
      <c r="B291" s="268" t="s">
        <v>3764</v>
      </c>
      <c r="C291" s="268" t="s">
        <v>1702</v>
      </c>
      <c r="D291" s="274" t="s">
        <v>2487</v>
      </c>
      <c r="E291" s="274" t="s">
        <v>588</v>
      </c>
      <c r="F291" s="287">
        <v>7910260.5099999998</v>
      </c>
      <c r="G291" s="267">
        <v>537</v>
      </c>
      <c r="H291" s="288" t="s">
        <v>3771</v>
      </c>
      <c r="I291" s="289">
        <v>0.53415108625553198</v>
      </c>
      <c r="J291" s="269">
        <v>4225274.2439807402</v>
      </c>
      <c r="Q291" s="262"/>
    </row>
    <row r="292" spans="2:17">
      <c r="B292" s="268" t="s">
        <v>3764</v>
      </c>
      <c r="C292" s="268" t="s">
        <v>1798</v>
      </c>
      <c r="D292" s="274" t="s">
        <v>2847</v>
      </c>
      <c r="E292" s="274" t="s">
        <v>187</v>
      </c>
      <c r="F292" s="287">
        <v>0</v>
      </c>
      <c r="G292" s="267">
        <v>0</v>
      </c>
      <c r="H292" s="288" t="s">
        <v>3769</v>
      </c>
      <c r="I292" s="289">
        <v>0</v>
      </c>
      <c r="J292" s="269">
        <v>0</v>
      </c>
      <c r="Q292" s="262"/>
    </row>
    <row r="293" spans="2:17">
      <c r="B293" s="268" t="s">
        <v>3764</v>
      </c>
      <c r="C293" s="268" t="s">
        <v>3348</v>
      </c>
      <c r="D293" s="274" t="s">
        <v>3349</v>
      </c>
      <c r="E293" s="274" t="s">
        <v>3350</v>
      </c>
      <c r="F293" s="287">
        <v>24477707.510000002</v>
      </c>
      <c r="G293" s="267">
        <v>0</v>
      </c>
      <c r="H293" s="288" t="s">
        <v>3769</v>
      </c>
      <c r="I293" s="289">
        <v>0</v>
      </c>
      <c r="J293" s="269">
        <v>0</v>
      </c>
      <c r="Q293" s="262"/>
    </row>
    <row r="294" spans="2:17">
      <c r="B294" s="268" t="s">
        <v>3764</v>
      </c>
      <c r="C294" s="268" t="s">
        <v>5871</v>
      </c>
      <c r="D294" s="274" t="s">
        <v>3349</v>
      </c>
      <c r="E294" s="274" t="s">
        <v>3350</v>
      </c>
      <c r="F294" s="287">
        <v>45121629.630000003</v>
      </c>
      <c r="G294" s="267">
        <v>0</v>
      </c>
      <c r="H294" s="288" t="s">
        <v>3769</v>
      </c>
      <c r="I294" s="289">
        <v>0</v>
      </c>
      <c r="J294" s="269">
        <v>0</v>
      </c>
      <c r="Q294" s="262"/>
    </row>
    <row r="295" spans="2:17">
      <c r="B295" s="268" t="s">
        <v>3764</v>
      </c>
      <c r="C295" s="268" t="s">
        <v>4458</v>
      </c>
      <c r="D295" s="274" t="s">
        <v>3430</v>
      </c>
      <c r="E295" s="274" t="s">
        <v>628</v>
      </c>
      <c r="F295" s="287">
        <v>27896549.98</v>
      </c>
      <c r="G295" s="267">
        <v>97</v>
      </c>
      <c r="H295" s="288" t="s">
        <v>3769</v>
      </c>
      <c r="I295" s="289">
        <v>7.6832029851907303E-3</v>
      </c>
      <c r="J295" s="269">
        <v>214334.85608285799</v>
      </c>
      <c r="Q295" s="262"/>
    </row>
    <row r="296" spans="2:17">
      <c r="B296" s="268" t="s">
        <v>3764</v>
      </c>
      <c r="C296" s="268" t="s">
        <v>1649</v>
      </c>
      <c r="D296" s="274" t="s">
        <v>3490</v>
      </c>
      <c r="E296" s="274" t="s">
        <v>520</v>
      </c>
      <c r="F296" s="287">
        <v>4135447.67</v>
      </c>
      <c r="G296" s="267">
        <v>0</v>
      </c>
      <c r="H296" s="288" t="s">
        <v>3769</v>
      </c>
      <c r="I296" s="289">
        <v>0</v>
      </c>
      <c r="J296" s="269">
        <v>0</v>
      </c>
      <c r="Q296" s="262"/>
    </row>
    <row r="297" spans="2:17">
      <c r="B297" s="268" t="s">
        <v>3764</v>
      </c>
      <c r="C297" s="268" t="s">
        <v>4459</v>
      </c>
      <c r="D297" s="274" t="s">
        <v>3490</v>
      </c>
      <c r="E297" s="274" t="s">
        <v>520</v>
      </c>
      <c r="F297" s="287">
        <v>49812664.090000004</v>
      </c>
      <c r="G297" s="267">
        <v>0</v>
      </c>
      <c r="H297" s="288" t="s">
        <v>3769</v>
      </c>
      <c r="I297" s="289">
        <v>0</v>
      </c>
      <c r="J297" s="269">
        <v>0</v>
      </c>
      <c r="Q297" s="262"/>
    </row>
    <row r="298" spans="2:17">
      <c r="B298" s="268" t="s">
        <v>3764</v>
      </c>
      <c r="C298" s="268" t="s">
        <v>4460</v>
      </c>
      <c r="D298" s="274" t="s">
        <v>3387</v>
      </c>
      <c r="E298" s="274" t="s">
        <v>502</v>
      </c>
      <c r="F298" s="287">
        <v>27315573.739999998</v>
      </c>
      <c r="G298" s="267">
        <v>0</v>
      </c>
      <c r="H298" s="288" t="s">
        <v>3769</v>
      </c>
      <c r="I298" s="289">
        <v>0</v>
      </c>
      <c r="J298" s="269">
        <v>0</v>
      </c>
      <c r="Q298" s="262"/>
    </row>
    <row r="299" spans="2:17">
      <c r="B299" s="268" t="s">
        <v>3764</v>
      </c>
      <c r="C299" s="268" t="s">
        <v>4461</v>
      </c>
      <c r="D299" s="274" t="s">
        <v>4462</v>
      </c>
      <c r="E299" s="274" t="s">
        <v>4018</v>
      </c>
      <c r="F299" s="287">
        <v>13764765.59</v>
      </c>
      <c r="G299" s="267">
        <v>0</v>
      </c>
      <c r="H299" s="288" t="s">
        <v>3769</v>
      </c>
      <c r="I299" s="289">
        <v>0</v>
      </c>
      <c r="J299" s="269">
        <v>0</v>
      </c>
      <c r="Q299" s="262"/>
    </row>
    <row r="300" spans="2:17">
      <c r="B300" s="268" t="s">
        <v>3764</v>
      </c>
      <c r="C300" s="268" t="s">
        <v>5872</v>
      </c>
      <c r="D300" s="274" t="s">
        <v>2740</v>
      </c>
      <c r="E300" s="274" t="s">
        <v>256</v>
      </c>
      <c r="F300" s="287">
        <v>110087473.63</v>
      </c>
      <c r="G300" s="267">
        <v>0</v>
      </c>
      <c r="H300" s="288" t="s">
        <v>3769</v>
      </c>
      <c r="I300" s="289">
        <v>0</v>
      </c>
      <c r="J300" s="269">
        <v>0</v>
      </c>
      <c r="Q300" s="262"/>
    </row>
    <row r="301" spans="2:17">
      <c r="B301" s="268" t="s">
        <v>3764</v>
      </c>
      <c r="C301" s="268" t="s">
        <v>1710</v>
      </c>
      <c r="D301" s="274" t="s">
        <v>3384</v>
      </c>
      <c r="E301" s="274" t="s">
        <v>597</v>
      </c>
      <c r="F301" s="287">
        <v>1766162.26</v>
      </c>
      <c r="G301" s="267">
        <v>408</v>
      </c>
      <c r="H301" s="288" t="s">
        <v>3771</v>
      </c>
      <c r="I301" s="289">
        <v>0.53415108625553198</v>
      </c>
      <c r="J301" s="269">
        <v>943397.48968252505</v>
      </c>
      <c r="Q301" s="262"/>
    </row>
    <row r="302" spans="2:17">
      <c r="B302" s="268" t="s">
        <v>3764</v>
      </c>
      <c r="C302" s="268" t="s">
        <v>1721</v>
      </c>
      <c r="D302" s="274" t="s">
        <v>2417</v>
      </c>
      <c r="E302" s="274" t="s">
        <v>611</v>
      </c>
      <c r="F302" s="287">
        <v>290000000</v>
      </c>
      <c r="G302" s="267">
        <v>0</v>
      </c>
      <c r="H302" s="288" t="s">
        <v>3769</v>
      </c>
      <c r="I302" s="289">
        <v>0</v>
      </c>
      <c r="J302" s="269">
        <v>0</v>
      </c>
      <c r="Q302" s="262"/>
    </row>
    <row r="303" spans="2:17">
      <c r="B303" s="268" t="s">
        <v>3764</v>
      </c>
      <c r="C303" s="268" t="s">
        <v>4463</v>
      </c>
      <c r="D303" s="274" t="s">
        <v>4464</v>
      </c>
      <c r="E303" s="274" t="s">
        <v>4019</v>
      </c>
      <c r="F303" s="287">
        <v>69246733.420000002</v>
      </c>
      <c r="G303" s="267">
        <v>0</v>
      </c>
      <c r="H303" s="288" t="s">
        <v>3769</v>
      </c>
      <c r="I303" s="289">
        <v>0</v>
      </c>
      <c r="J303" s="269">
        <v>0</v>
      </c>
      <c r="Q303" s="262"/>
    </row>
    <row r="304" spans="2:17">
      <c r="B304" s="268" t="s">
        <v>3764</v>
      </c>
      <c r="C304" s="268" t="s">
        <v>1522</v>
      </c>
      <c r="D304" s="274" t="s">
        <v>2957</v>
      </c>
      <c r="E304" s="274" t="s">
        <v>337</v>
      </c>
      <c r="F304" s="287">
        <v>20302586.93</v>
      </c>
      <c r="G304" s="267">
        <v>0</v>
      </c>
      <c r="H304" s="288" t="s">
        <v>3769</v>
      </c>
      <c r="I304" s="289">
        <v>0</v>
      </c>
      <c r="J304" s="269">
        <v>0</v>
      </c>
      <c r="Q304" s="262"/>
    </row>
    <row r="305" spans="2:17">
      <c r="B305" s="268" t="s">
        <v>3764</v>
      </c>
      <c r="C305" s="268" t="s">
        <v>1803</v>
      </c>
      <c r="D305" s="274" t="s">
        <v>2477</v>
      </c>
      <c r="E305" s="274" t="s">
        <v>662</v>
      </c>
      <c r="F305" s="287">
        <v>199527261</v>
      </c>
      <c r="G305" s="267">
        <v>0</v>
      </c>
      <c r="H305" s="288" t="s">
        <v>3770</v>
      </c>
      <c r="I305" s="289">
        <v>8.0552933603662696E-2</v>
      </c>
      <c r="J305" s="269">
        <v>16072506.207453599</v>
      </c>
      <c r="Q305" s="262"/>
    </row>
    <row r="306" spans="2:17">
      <c r="B306" s="268" t="s">
        <v>3764</v>
      </c>
      <c r="C306" s="268" t="s">
        <v>1753</v>
      </c>
      <c r="D306" s="274" t="s">
        <v>2477</v>
      </c>
      <c r="E306" s="274" t="s">
        <v>662</v>
      </c>
      <c r="F306" s="287">
        <v>714306645.64999998</v>
      </c>
      <c r="G306" s="267">
        <v>116</v>
      </c>
      <c r="H306" s="288" t="s">
        <v>3770</v>
      </c>
      <c r="I306" s="289">
        <v>8.0552933603662696E-2</v>
      </c>
      <c r="J306" s="269">
        <v>57539495.7996995</v>
      </c>
      <c r="Q306" s="262"/>
    </row>
    <row r="307" spans="2:17">
      <c r="B307" s="268" t="s">
        <v>3764</v>
      </c>
      <c r="C307" s="268" t="s">
        <v>1536</v>
      </c>
      <c r="D307" s="274" t="s">
        <v>2886</v>
      </c>
      <c r="E307" s="274" t="s">
        <v>365</v>
      </c>
      <c r="F307" s="287">
        <v>172192635.80000001</v>
      </c>
      <c r="G307" s="267">
        <v>0</v>
      </c>
      <c r="H307" s="288" t="s">
        <v>3769</v>
      </c>
      <c r="I307" s="289">
        <v>0</v>
      </c>
      <c r="J307" s="269">
        <v>0</v>
      </c>
      <c r="Q307" s="262"/>
    </row>
    <row r="308" spans="2:17">
      <c r="B308" s="268" t="s">
        <v>3764</v>
      </c>
      <c r="C308" s="268" t="s">
        <v>1809</v>
      </c>
      <c r="D308" s="274" t="s">
        <v>2886</v>
      </c>
      <c r="E308" s="274" t="s">
        <v>365</v>
      </c>
      <c r="F308" s="287">
        <v>806635129.36000001</v>
      </c>
      <c r="G308" s="267">
        <v>0</v>
      </c>
      <c r="H308" s="288" t="s">
        <v>3769</v>
      </c>
      <c r="I308" s="289">
        <v>0</v>
      </c>
      <c r="J308" s="269">
        <v>0</v>
      </c>
      <c r="Q308" s="262"/>
    </row>
    <row r="309" spans="2:17">
      <c r="B309" s="268" t="s">
        <v>3764</v>
      </c>
      <c r="C309" s="268" t="s">
        <v>5692</v>
      </c>
      <c r="D309" s="274" t="s">
        <v>2886</v>
      </c>
      <c r="E309" s="274" t="s">
        <v>365</v>
      </c>
      <c r="F309" s="287">
        <v>522825000</v>
      </c>
      <c r="G309" s="267">
        <v>0</v>
      </c>
      <c r="H309" s="288" t="s">
        <v>3769</v>
      </c>
      <c r="I309" s="289">
        <v>0</v>
      </c>
      <c r="J309" s="269">
        <v>0</v>
      </c>
      <c r="Q309" s="262"/>
    </row>
    <row r="310" spans="2:17">
      <c r="B310" s="268" t="s">
        <v>3764</v>
      </c>
      <c r="C310" s="268" t="s">
        <v>3695</v>
      </c>
      <c r="D310" s="274" t="s">
        <v>3696</v>
      </c>
      <c r="E310" s="274" t="s">
        <v>3697</v>
      </c>
      <c r="F310" s="287">
        <v>477286580.63</v>
      </c>
      <c r="G310" s="267">
        <v>0</v>
      </c>
      <c r="H310" s="288" t="s">
        <v>3769</v>
      </c>
      <c r="I310" s="289">
        <v>0</v>
      </c>
      <c r="J310" s="269">
        <v>0</v>
      </c>
      <c r="Q310" s="262"/>
    </row>
    <row r="311" spans="2:17">
      <c r="B311" s="268" t="s">
        <v>3764</v>
      </c>
      <c r="C311" s="268" t="s">
        <v>4465</v>
      </c>
      <c r="D311" s="274" t="s">
        <v>3696</v>
      </c>
      <c r="E311" s="274" t="s">
        <v>3697</v>
      </c>
      <c r="F311" s="287">
        <v>105872637.04000001</v>
      </c>
      <c r="G311" s="267">
        <v>0</v>
      </c>
      <c r="H311" s="288" t="s">
        <v>3769</v>
      </c>
      <c r="I311" s="289">
        <v>0</v>
      </c>
      <c r="J311" s="269">
        <v>0</v>
      </c>
      <c r="Q311" s="262"/>
    </row>
    <row r="312" spans="2:17">
      <c r="B312" s="268" t="s">
        <v>3764</v>
      </c>
      <c r="C312" s="268" t="s">
        <v>1564</v>
      </c>
      <c r="D312" s="274" t="s">
        <v>2439</v>
      </c>
      <c r="E312" s="274" t="s">
        <v>411</v>
      </c>
      <c r="F312" s="287">
        <v>169303652.28999999</v>
      </c>
      <c r="G312" s="267">
        <v>0</v>
      </c>
      <c r="H312" s="288" t="s">
        <v>3769</v>
      </c>
      <c r="I312" s="289">
        <v>0</v>
      </c>
      <c r="J312" s="269">
        <v>0</v>
      </c>
      <c r="Q312" s="262"/>
    </row>
    <row r="313" spans="2:17">
      <c r="B313" s="268" t="s">
        <v>3764</v>
      </c>
      <c r="C313" s="268" t="s">
        <v>1614</v>
      </c>
      <c r="D313" s="274" t="s">
        <v>2439</v>
      </c>
      <c r="E313" s="274" t="s">
        <v>411</v>
      </c>
      <c r="F313" s="287">
        <v>284521210.25999999</v>
      </c>
      <c r="G313" s="267">
        <v>0</v>
      </c>
      <c r="H313" s="288" t="s">
        <v>3769</v>
      </c>
      <c r="I313" s="289">
        <v>0</v>
      </c>
      <c r="J313" s="269">
        <v>0</v>
      </c>
      <c r="Q313" s="262"/>
    </row>
    <row r="314" spans="2:17">
      <c r="B314" s="268" t="s">
        <v>3764</v>
      </c>
      <c r="C314" s="268" t="s">
        <v>1715</v>
      </c>
      <c r="D314" s="274" t="s">
        <v>2439</v>
      </c>
      <c r="E314" s="274" t="s">
        <v>411</v>
      </c>
      <c r="F314" s="287">
        <v>322313861</v>
      </c>
      <c r="G314" s="267">
        <v>0</v>
      </c>
      <c r="H314" s="288" t="s">
        <v>3769</v>
      </c>
      <c r="I314" s="289">
        <v>0</v>
      </c>
      <c r="J314" s="269">
        <v>0</v>
      </c>
      <c r="Q314" s="262"/>
    </row>
    <row r="315" spans="2:17">
      <c r="B315" s="268" t="s">
        <v>3764</v>
      </c>
      <c r="C315" s="268" t="s">
        <v>1794</v>
      </c>
      <c r="D315" s="274" t="s">
        <v>2439</v>
      </c>
      <c r="E315" s="274" t="s">
        <v>411</v>
      </c>
      <c r="F315" s="287">
        <v>607769655.29999995</v>
      </c>
      <c r="G315" s="267">
        <v>0</v>
      </c>
      <c r="H315" s="288" t="s">
        <v>3769</v>
      </c>
      <c r="I315" s="289">
        <v>0</v>
      </c>
      <c r="J315" s="269">
        <v>0</v>
      </c>
      <c r="Q315" s="262"/>
    </row>
    <row r="316" spans="2:17">
      <c r="B316" s="268" t="s">
        <v>3764</v>
      </c>
      <c r="C316" s="268" t="s">
        <v>1700</v>
      </c>
      <c r="D316" s="274" t="s">
        <v>2439</v>
      </c>
      <c r="E316" s="274" t="s">
        <v>411</v>
      </c>
      <c r="F316" s="287">
        <v>923605833.47000003</v>
      </c>
      <c r="G316" s="267">
        <v>0</v>
      </c>
      <c r="H316" s="288" t="s">
        <v>3769</v>
      </c>
      <c r="I316" s="289">
        <v>0</v>
      </c>
      <c r="J316" s="269">
        <v>0</v>
      </c>
      <c r="Q316" s="262"/>
    </row>
    <row r="317" spans="2:17">
      <c r="B317" s="268" t="s">
        <v>3764</v>
      </c>
      <c r="C317" s="268" t="s">
        <v>1680</v>
      </c>
      <c r="D317" s="274" t="s">
        <v>2871</v>
      </c>
      <c r="E317" s="274" t="s">
        <v>562</v>
      </c>
      <c r="F317" s="287">
        <v>42067746.920000002</v>
      </c>
      <c r="G317" s="267">
        <v>0</v>
      </c>
      <c r="H317" s="288" t="s">
        <v>3769</v>
      </c>
      <c r="I317" s="289">
        <v>0</v>
      </c>
      <c r="J317" s="269">
        <v>0</v>
      </c>
      <c r="Q317" s="262"/>
    </row>
    <row r="318" spans="2:17">
      <c r="B318" s="268" t="s">
        <v>3764</v>
      </c>
      <c r="C318" s="268" t="s">
        <v>4466</v>
      </c>
      <c r="D318" s="274" t="s">
        <v>2405</v>
      </c>
      <c r="E318" s="274" t="s">
        <v>486</v>
      </c>
      <c r="F318" s="287">
        <v>1264551803.72</v>
      </c>
      <c r="G318" s="267">
        <v>0</v>
      </c>
      <c r="H318" s="288" t="s">
        <v>3769</v>
      </c>
      <c r="I318" s="289">
        <v>0</v>
      </c>
      <c r="J318" s="269">
        <v>0</v>
      </c>
      <c r="Q318" s="262"/>
    </row>
    <row r="319" spans="2:17">
      <c r="B319" s="268" t="s">
        <v>3764</v>
      </c>
      <c r="C319" s="268" t="s">
        <v>4467</v>
      </c>
      <c r="D319" s="274" t="s">
        <v>2405</v>
      </c>
      <c r="E319" s="274" t="s">
        <v>486</v>
      </c>
      <c r="F319" s="287">
        <v>498067950</v>
      </c>
      <c r="G319" s="267">
        <v>0</v>
      </c>
      <c r="H319" s="288" t="s">
        <v>3769</v>
      </c>
      <c r="I319" s="289">
        <v>0</v>
      </c>
      <c r="J319" s="269">
        <v>0</v>
      </c>
      <c r="Q319" s="262"/>
    </row>
    <row r="320" spans="2:17">
      <c r="B320" s="268" t="s">
        <v>3764</v>
      </c>
      <c r="C320" s="268" t="s">
        <v>1623</v>
      </c>
      <c r="D320" s="274" t="s">
        <v>2405</v>
      </c>
      <c r="E320" s="274" t="s">
        <v>486</v>
      </c>
      <c r="F320" s="287">
        <v>155077568.27000001</v>
      </c>
      <c r="G320" s="267">
        <v>59</v>
      </c>
      <c r="H320" s="288" t="s">
        <v>3769</v>
      </c>
      <c r="I320" s="289">
        <v>7.6832029851907303E-3</v>
      </c>
      <c r="J320" s="269">
        <v>1191492.4354681801</v>
      </c>
      <c r="Q320" s="262"/>
    </row>
    <row r="321" spans="2:17">
      <c r="B321" s="268" t="s">
        <v>3764</v>
      </c>
      <c r="C321" s="268" t="s">
        <v>1468</v>
      </c>
      <c r="D321" s="274" t="s">
        <v>2422</v>
      </c>
      <c r="E321" s="274" t="s">
        <v>258</v>
      </c>
      <c r="F321" s="287">
        <v>2500000</v>
      </c>
      <c r="G321" s="267">
        <v>0</v>
      </c>
      <c r="H321" s="288" t="s">
        <v>3769</v>
      </c>
      <c r="I321" s="289">
        <v>0</v>
      </c>
      <c r="J321" s="269">
        <v>0</v>
      </c>
      <c r="Q321" s="262"/>
    </row>
    <row r="322" spans="2:17">
      <c r="B322" s="268" t="s">
        <v>3764</v>
      </c>
      <c r="C322" s="268" t="s">
        <v>1681</v>
      </c>
      <c r="D322" s="274" t="s">
        <v>2422</v>
      </c>
      <c r="E322" s="274" t="s">
        <v>258</v>
      </c>
      <c r="F322" s="287">
        <v>1999185028</v>
      </c>
      <c r="G322" s="267">
        <v>0</v>
      </c>
      <c r="H322" s="288" t="s">
        <v>3769</v>
      </c>
      <c r="I322" s="289">
        <v>0</v>
      </c>
      <c r="J322" s="269">
        <v>0</v>
      </c>
      <c r="Q322" s="262"/>
    </row>
    <row r="323" spans="2:17">
      <c r="B323" s="268" t="s">
        <v>3764</v>
      </c>
      <c r="C323" s="268" t="s">
        <v>1759</v>
      </c>
      <c r="D323" s="274" t="s">
        <v>2422</v>
      </c>
      <c r="E323" s="274" t="s">
        <v>258</v>
      </c>
      <c r="F323" s="287">
        <v>514674999.89999998</v>
      </c>
      <c r="G323" s="267">
        <v>59</v>
      </c>
      <c r="H323" s="288" t="s">
        <v>3769</v>
      </c>
      <c r="I323" s="289">
        <v>7.6832029851907303E-3</v>
      </c>
      <c r="J323" s="269">
        <v>3954352.4956347202</v>
      </c>
      <c r="Q323" s="262"/>
    </row>
    <row r="324" spans="2:17">
      <c r="B324" s="268" t="s">
        <v>3764</v>
      </c>
      <c r="C324" s="268" t="s">
        <v>1491</v>
      </c>
      <c r="D324" s="274" t="s">
        <v>3625</v>
      </c>
      <c r="E324" s="274" t="s">
        <v>294</v>
      </c>
      <c r="F324" s="287">
        <v>225913847.81999999</v>
      </c>
      <c r="G324" s="267">
        <v>0</v>
      </c>
      <c r="H324" s="288" t="s">
        <v>3769</v>
      </c>
      <c r="I324" s="289">
        <v>0</v>
      </c>
      <c r="J324" s="269">
        <v>0</v>
      </c>
      <c r="Q324" s="262"/>
    </row>
    <row r="325" spans="2:17">
      <c r="B325" s="268" t="s">
        <v>3764</v>
      </c>
      <c r="C325" s="268" t="s">
        <v>5996</v>
      </c>
      <c r="D325" s="274" t="s">
        <v>3324</v>
      </c>
      <c r="E325" s="274" t="s">
        <v>440</v>
      </c>
      <c r="F325" s="287">
        <v>17624355.350000001</v>
      </c>
      <c r="G325" s="267">
        <v>0</v>
      </c>
      <c r="H325" s="288" t="s">
        <v>3769</v>
      </c>
      <c r="I325" s="289">
        <v>0</v>
      </c>
      <c r="J325" s="269">
        <v>0</v>
      </c>
      <c r="Q325" s="262"/>
    </row>
    <row r="326" spans="2:17">
      <c r="B326" s="268" t="s">
        <v>3764</v>
      </c>
      <c r="C326" s="268" t="s">
        <v>1542</v>
      </c>
      <c r="D326" s="274" t="s">
        <v>2413</v>
      </c>
      <c r="E326" s="274" t="s">
        <v>377</v>
      </c>
      <c r="F326" s="287">
        <v>499940908</v>
      </c>
      <c r="G326" s="267">
        <v>0</v>
      </c>
      <c r="H326" s="288" t="s">
        <v>3769</v>
      </c>
      <c r="I326" s="289">
        <v>0</v>
      </c>
      <c r="J326" s="269">
        <v>0</v>
      </c>
      <c r="Q326" s="262"/>
    </row>
    <row r="327" spans="2:17">
      <c r="B327" s="268" t="s">
        <v>3764</v>
      </c>
      <c r="C327" s="268" t="s">
        <v>4468</v>
      </c>
      <c r="D327" s="274" t="s">
        <v>2413</v>
      </c>
      <c r="E327" s="274" t="s">
        <v>377</v>
      </c>
      <c r="F327" s="287">
        <v>200000000</v>
      </c>
      <c r="G327" s="267">
        <v>0</v>
      </c>
      <c r="H327" s="288" t="s">
        <v>3769</v>
      </c>
      <c r="I327" s="289">
        <v>0</v>
      </c>
      <c r="J327" s="269">
        <v>0</v>
      </c>
      <c r="Q327" s="262"/>
    </row>
    <row r="328" spans="2:17">
      <c r="B328" s="268" t="s">
        <v>3764</v>
      </c>
      <c r="C328" s="268" t="s">
        <v>4469</v>
      </c>
      <c r="D328" s="274" t="s">
        <v>2471</v>
      </c>
      <c r="E328" s="274" t="s">
        <v>456</v>
      </c>
      <c r="F328" s="287">
        <v>46727766.020000003</v>
      </c>
      <c r="G328" s="267">
        <v>0</v>
      </c>
      <c r="H328" s="288" t="s">
        <v>3769</v>
      </c>
      <c r="I328" s="289">
        <v>0</v>
      </c>
      <c r="J328" s="269">
        <v>0</v>
      </c>
      <c r="Q328" s="262"/>
    </row>
    <row r="329" spans="2:17">
      <c r="B329" s="268" t="s">
        <v>3764</v>
      </c>
      <c r="C329" s="268" t="s">
        <v>1537</v>
      </c>
      <c r="D329" s="274" t="s">
        <v>3119</v>
      </c>
      <c r="E329" s="274" t="s">
        <v>366</v>
      </c>
      <c r="F329" s="287">
        <v>1201244593.1500001</v>
      </c>
      <c r="G329" s="267">
        <v>0</v>
      </c>
      <c r="H329" s="288" t="s">
        <v>3769</v>
      </c>
      <c r="I329" s="289">
        <v>0</v>
      </c>
      <c r="J329" s="269">
        <v>0</v>
      </c>
      <c r="Q329" s="262"/>
    </row>
    <row r="330" spans="2:17">
      <c r="B330" s="268" t="s">
        <v>3764</v>
      </c>
      <c r="C330" s="268" t="s">
        <v>1588</v>
      </c>
      <c r="D330" s="274" t="s">
        <v>3119</v>
      </c>
      <c r="E330" s="274" t="s">
        <v>366</v>
      </c>
      <c r="F330" s="287">
        <v>491340000</v>
      </c>
      <c r="G330" s="267">
        <v>0</v>
      </c>
      <c r="H330" s="288" t="s">
        <v>3769</v>
      </c>
      <c r="I330" s="289">
        <v>0</v>
      </c>
      <c r="J330" s="269">
        <v>0</v>
      </c>
      <c r="Q330" s="262"/>
    </row>
    <row r="331" spans="2:17">
      <c r="B331" s="268" t="s">
        <v>3764</v>
      </c>
      <c r="C331" s="268" t="s">
        <v>1597</v>
      </c>
      <c r="D331" s="274" t="s">
        <v>3119</v>
      </c>
      <c r="E331" s="274" t="s">
        <v>366</v>
      </c>
      <c r="F331" s="287">
        <v>250000000</v>
      </c>
      <c r="G331" s="267">
        <v>0</v>
      </c>
      <c r="H331" s="288" t="s">
        <v>3769</v>
      </c>
      <c r="I331" s="289">
        <v>0</v>
      </c>
      <c r="J331" s="269">
        <v>0</v>
      </c>
      <c r="Q331" s="262"/>
    </row>
    <row r="332" spans="2:17">
      <c r="B332" s="268" t="s">
        <v>3764</v>
      </c>
      <c r="C332" s="268" t="s">
        <v>6439</v>
      </c>
      <c r="D332" s="274" t="s">
        <v>3056</v>
      </c>
      <c r="E332" s="274" t="s">
        <v>264</v>
      </c>
      <c r="F332" s="287">
        <v>90000000</v>
      </c>
      <c r="G332" s="267">
        <v>0</v>
      </c>
      <c r="H332" s="288" t="s">
        <v>3769</v>
      </c>
      <c r="I332" s="289">
        <v>0</v>
      </c>
      <c r="J332" s="269">
        <v>0</v>
      </c>
      <c r="Q332" s="262"/>
    </row>
    <row r="333" spans="2:17">
      <c r="B333" s="268" t="s">
        <v>3764</v>
      </c>
      <c r="C333" s="268" t="s">
        <v>4470</v>
      </c>
      <c r="D333" s="274" t="s">
        <v>4471</v>
      </c>
      <c r="E333" s="274" t="s">
        <v>4020</v>
      </c>
      <c r="F333" s="287">
        <v>779400000</v>
      </c>
      <c r="G333" s="267">
        <v>0</v>
      </c>
      <c r="H333" s="288" t="s">
        <v>3769</v>
      </c>
      <c r="I333" s="289">
        <v>0</v>
      </c>
      <c r="J333" s="269">
        <v>0</v>
      </c>
      <c r="Q333" s="262"/>
    </row>
    <row r="334" spans="2:17">
      <c r="B334" s="268" t="s">
        <v>3764</v>
      </c>
      <c r="C334" s="268" t="s">
        <v>4472</v>
      </c>
      <c r="D334" s="274" t="s">
        <v>4471</v>
      </c>
      <c r="E334" s="274" t="s">
        <v>4020</v>
      </c>
      <c r="F334" s="287">
        <v>600000000</v>
      </c>
      <c r="G334" s="267">
        <v>0</v>
      </c>
      <c r="H334" s="288" t="s">
        <v>3769</v>
      </c>
      <c r="I334" s="289">
        <v>0</v>
      </c>
      <c r="J334" s="269">
        <v>0</v>
      </c>
      <c r="Q334" s="262"/>
    </row>
    <row r="335" spans="2:17">
      <c r="B335" s="268" t="s">
        <v>3764</v>
      </c>
      <c r="C335" s="268" t="s">
        <v>5526</v>
      </c>
      <c r="D335" s="274" t="s">
        <v>4471</v>
      </c>
      <c r="E335" s="274" t="s">
        <v>4020</v>
      </c>
      <c r="F335" s="287">
        <v>77330938.310000002</v>
      </c>
      <c r="G335" s="267">
        <v>0</v>
      </c>
      <c r="H335" s="288" t="s">
        <v>3769</v>
      </c>
      <c r="I335" s="289">
        <v>0</v>
      </c>
      <c r="J335" s="269">
        <v>0</v>
      </c>
      <c r="Q335" s="262"/>
    </row>
    <row r="336" spans="2:17">
      <c r="B336" s="268" t="s">
        <v>3764</v>
      </c>
      <c r="C336" s="268" t="s">
        <v>5997</v>
      </c>
      <c r="D336" s="274" t="s">
        <v>2415</v>
      </c>
      <c r="E336" s="274" t="s">
        <v>390</v>
      </c>
      <c r="F336" s="287">
        <v>1442910780.95</v>
      </c>
      <c r="G336" s="267">
        <v>0</v>
      </c>
      <c r="H336" s="288" t="s">
        <v>3769</v>
      </c>
      <c r="I336" s="289">
        <v>0</v>
      </c>
      <c r="J336" s="269">
        <v>0</v>
      </c>
      <c r="Q336" s="262"/>
    </row>
    <row r="337" spans="2:17">
      <c r="B337" s="268" t="s">
        <v>3764</v>
      </c>
      <c r="C337" s="268" t="s">
        <v>5998</v>
      </c>
      <c r="D337" s="274" t="s">
        <v>2415</v>
      </c>
      <c r="E337" s="274" t="s">
        <v>390</v>
      </c>
      <c r="F337" s="287">
        <v>6250000</v>
      </c>
      <c r="G337" s="267">
        <v>0</v>
      </c>
      <c r="H337" s="288" t="s">
        <v>3769</v>
      </c>
      <c r="I337" s="289">
        <v>0</v>
      </c>
      <c r="J337" s="269">
        <v>0</v>
      </c>
      <c r="Q337" s="262"/>
    </row>
    <row r="338" spans="2:17">
      <c r="B338" s="268" t="s">
        <v>3764</v>
      </c>
      <c r="C338" s="268" t="s">
        <v>6440</v>
      </c>
      <c r="D338" s="274" t="s">
        <v>2415</v>
      </c>
      <c r="E338" s="274" t="s">
        <v>390</v>
      </c>
      <c r="F338" s="287">
        <v>2000000000</v>
      </c>
      <c r="G338" s="267">
        <v>0</v>
      </c>
      <c r="H338" s="288" t="s">
        <v>3769</v>
      </c>
      <c r="I338" s="289">
        <v>0</v>
      </c>
      <c r="J338" s="269">
        <v>0</v>
      </c>
      <c r="Q338" s="262"/>
    </row>
    <row r="339" spans="2:17">
      <c r="B339" s="268" t="s">
        <v>3764</v>
      </c>
      <c r="C339" s="268" t="s">
        <v>1471</v>
      </c>
      <c r="D339" s="274" t="s">
        <v>3534</v>
      </c>
      <c r="E339" s="274" t="s">
        <v>265</v>
      </c>
      <c r="F339" s="287">
        <v>74910828.629999995</v>
      </c>
      <c r="G339" s="267">
        <v>0</v>
      </c>
      <c r="H339" s="288" t="s">
        <v>3769</v>
      </c>
      <c r="I339" s="289">
        <v>0</v>
      </c>
      <c r="J339" s="269">
        <v>0</v>
      </c>
      <c r="Q339" s="262"/>
    </row>
    <row r="340" spans="2:17">
      <c r="B340" s="268" t="s">
        <v>3764</v>
      </c>
      <c r="C340" s="268" t="s">
        <v>4473</v>
      </c>
      <c r="D340" s="274" t="s">
        <v>3416</v>
      </c>
      <c r="E340" s="274" t="s">
        <v>559</v>
      </c>
      <c r="F340" s="287">
        <v>126657250.13</v>
      </c>
      <c r="G340" s="267">
        <v>0</v>
      </c>
      <c r="H340" s="288" t="s">
        <v>3769</v>
      </c>
      <c r="I340" s="289">
        <v>0</v>
      </c>
      <c r="J340" s="269">
        <v>0</v>
      </c>
      <c r="Q340" s="262"/>
    </row>
    <row r="341" spans="2:17">
      <c r="B341" s="268" t="s">
        <v>3764</v>
      </c>
      <c r="C341" s="268" t="s">
        <v>1664</v>
      </c>
      <c r="D341" s="274" t="s">
        <v>2503</v>
      </c>
      <c r="E341" s="274" t="s">
        <v>538</v>
      </c>
      <c r="F341" s="287">
        <v>0</v>
      </c>
      <c r="G341" s="267">
        <v>1151</v>
      </c>
      <c r="H341" s="288" t="s">
        <v>3771</v>
      </c>
      <c r="I341" s="289">
        <v>0.53415108625553198</v>
      </c>
      <c r="J341" s="269">
        <v>0</v>
      </c>
      <c r="Q341" s="262"/>
    </row>
    <row r="342" spans="2:17">
      <c r="B342" s="268" t="s">
        <v>3764</v>
      </c>
      <c r="C342" s="268" t="s">
        <v>1472</v>
      </c>
      <c r="D342" s="274" t="s">
        <v>3294</v>
      </c>
      <c r="E342" s="274" t="s">
        <v>267</v>
      </c>
      <c r="F342" s="287">
        <v>10551284.890000001</v>
      </c>
      <c r="G342" s="267">
        <v>0</v>
      </c>
      <c r="H342" s="288" t="s">
        <v>3769</v>
      </c>
      <c r="I342" s="289">
        <v>0</v>
      </c>
      <c r="J342" s="269">
        <v>0</v>
      </c>
      <c r="Q342" s="262"/>
    </row>
    <row r="343" spans="2:17">
      <c r="B343" s="268" t="s">
        <v>3764</v>
      </c>
      <c r="C343" s="268" t="s">
        <v>1486</v>
      </c>
      <c r="D343" s="274" t="s">
        <v>2456</v>
      </c>
      <c r="E343" s="274" t="s">
        <v>289</v>
      </c>
      <c r="F343" s="287">
        <v>596062520</v>
      </c>
      <c r="G343" s="267">
        <v>0</v>
      </c>
      <c r="H343" s="288" t="s">
        <v>3769</v>
      </c>
      <c r="I343" s="289">
        <v>0</v>
      </c>
      <c r="J343" s="269">
        <v>0</v>
      </c>
      <c r="Q343" s="262"/>
    </row>
    <row r="344" spans="2:17">
      <c r="B344" s="268" t="s">
        <v>3764</v>
      </c>
      <c r="C344" s="268" t="s">
        <v>4474</v>
      </c>
      <c r="D344" s="274" t="s">
        <v>2456</v>
      </c>
      <c r="E344" s="274" t="s">
        <v>619</v>
      </c>
      <c r="F344" s="287">
        <v>888417313.26999998</v>
      </c>
      <c r="G344" s="267">
        <v>0</v>
      </c>
      <c r="H344" s="288" t="s">
        <v>3769</v>
      </c>
      <c r="I344" s="289">
        <v>0</v>
      </c>
      <c r="J344" s="269">
        <v>0</v>
      </c>
      <c r="Q344" s="262"/>
    </row>
    <row r="345" spans="2:17">
      <c r="B345" s="268" t="s">
        <v>3764</v>
      </c>
      <c r="C345" s="268" t="s">
        <v>1726</v>
      </c>
      <c r="D345" s="274" t="s">
        <v>2456</v>
      </c>
      <c r="E345" s="274" t="s">
        <v>619</v>
      </c>
      <c r="F345" s="287">
        <v>567813931.80999994</v>
      </c>
      <c r="G345" s="267">
        <v>59</v>
      </c>
      <c r="H345" s="288" t="s">
        <v>3769</v>
      </c>
      <c r="I345" s="289">
        <v>7.6832029851907303E-3</v>
      </c>
      <c r="J345" s="269">
        <v>4362629.6959154801</v>
      </c>
      <c r="Q345" s="262"/>
    </row>
    <row r="346" spans="2:17">
      <c r="B346" s="268" t="s">
        <v>3764</v>
      </c>
      <c r="C346" s="268" t="s">
        <v>1562</v>
      </c>
      <c r="D346" s="274" t="s">
        <v>3081</v>
      </c>
      <c r="E346" s="274" t="s">
        <v>165</v>
      </c>
      <c r="F346" s="287">
        <v>10846935.689999999</v>
      </c>
      <c r="G346" s="267">
        <v>0</v>
      </c>
      <c r="H346" s="288" t="s">
        <v>3769</v>
      </c>
      <c r="I346" s="289">
        <v>0</v>
      </c>
      <c r="J346" s="269">
        <v>0</v>
      </c>
      <c r="Q346" s="262"/>
    </row>
    <row r="347" spans="2:17">
      <c r="B347" s="268" t="s">
        <v>3764</v>
      </c>
      <c r="C347" s="268" t="s">
        <v>4475</v>
      </c>
      <c r="D347" s="274" t="s">
        <v>3081</v>
      </c>
      <c r="E347" s="274" t="s">
        <v>165</v>
      </c>
      <c r="F347" s="287">
        <v>84224700.930000007</v>
      </c>
      <c r="G347" s="267">
        <v>0</v>
      </c>
      <c r="H347" s="288" t="s">
        <v>3769</v>
      </c>
      <c r="I347" s="289">
        <v>0</v>
      </c>
      <c r="J347" s="269">
        <v>0</v>
      </c>
      <c r="Q347" s="262"/>
    </row>
    <row r="348" spans="2:17">
      <c r="B348" s="268" t="s">
        <v>3764</v>
      </c>
      <c r="C348" s="268" t="s">
        <v>1558</v>
      </c>
      <c r="D348" s="274" t="s">
        <v>3536</v>
      </c>
      <c r="E348" s="274" t="s">
        <v>402</v>
      </c>
      <c r="F348" s="287">
        <v>85011225.950000003</v>
      </c>
      <c r="G348" s="267">
        <v>0</v>
      </c>
      <c r="H348" s="288" t="s">
        <v>3769</v>
      </c>
      <c r="I348" s="289">
        <v>0</v>
      </c>
      <c r="J348" s="269">
        <v>0</v>
      </c>
      <c r="Q348" s="262"/>
    </row>
    <row r="349" spans="2:17">
      <c r="B349" s="268" t="s">
        <v>3764</v>
      </c>
      <c r="C349" s="268" t="s">
        <v>5873</v>
      </c>
      <c r="D349" s="274" t="s">
        <v>3536</v>
      </c>
      <c r="E349" s="274" t="s">
        <v>5874</v>
      </c>
      <c r="F349" s="287">
        <v>27562851.809999999</v>
      </c>
      <c r="G349" s="267">
        <v>0</v>
      </c>
      <c r="H349" s="288" t="s">
        <v>3769</v>
      </c>
      <c r="I349" s="289">
        <v>0</v>
      </c>
      <c r="J349" s="269">
        <v>0</v>
      </c>
      <c r="Q349" s="262"/>
    </row>
    <row r="350" spans="2:17">
      <c r="B350" s="268" t="s">
        <v>3764</v>
      </c>
      <c r="C350" s="268" t="s">
        <v>1481</v>
      </c>
      <c r="D350" s="274" t="s">
        <v>2874</v>
      </c>
      <c r="E350" s="274" t="s">
        <v>278</v>
      </c>
      <c r="F350" s="287">
        <v>26038439.640000001</v>
      </c>
      <c r="G350" s="267">
        <v>0</v>
      </c>
      <c r="H350" s="288" t="s">
        <v>3769</v>
      </c>
      <c r="I350" s="289">
        <v>0</v>
      </c>
      <c r="J350" s="269">
        <v>0</v>
      </c>
      <c r="Q350" s="262"/>
    </row>
    <row r="351" spans="2:17">
      <c r="B351" s="268" t="s">
        <v>3764</v>
      </c>
      <c r="C351" s="268" t="s">
        <v>5693</v>
      </c>
      <c r="D351" s="274" t="s">
        <v>3095</v>
      </c>
      <c r="E351" s="274" t="s">
        <v>297</v>
      </c>
      <c r="F351" s="287">
        <v>90048540.469999999</v>
      </c>
      <c r="G351" s="267">
        <v>0</v>
      </c>
      <c r="H351" s="288" t="s">
        <v>3769</v>
      </c>
      <c r="I351" s="289">
        <v>0</v>
      </c>
      <c r="J351" s="269">
        <v>0</v>
      </c>
      <c r="Q351" s="262"/>
    </row>
    <row r="352" spans="2:17">
      <c r="B352" s="268" t="s">
        <v>3764</v>
      </c>
      <c r="C352" s="268" t="s">
        <v>4476</v>
      </c>
      <c r="D352" s="274" t="s">
        <v>2544</v>
      </c>
      <c r="E352" s="274" t="s">
        <v>699</v>
      </c>
      <c r="F352" s="287">
        <v>20938215.870000001</v>
      </c>
      <c r="G352" s="267">
        <v>0</v>
      </c>
      <c r="H352" s="288" t="s">
        <v>3769</v>
      </c>
      <c r="I352" s="289">
        <v>0</v>
      </c>
      <c r="J352" s="269">
        <v>0</v>
      </c>
      <c r="Q352" s="262"/>
    </row>
    <row r="353" spans="2:17">
      <c r="B353" s="268" t="s">
        <v>3764</v>
      </c>
      <c r="C353" s="268" t="s">
        <v>4477</v>
      </c>
      <c r="D353" s="274" t="s">
        <v>2418</v>
      </c>
      <c r="E353" s="274" t="s">
        <v>468</v>
      </c>
      <c r="F353" s="287">
        <v>499846818</v>
      </c>
      <c r="G353" s="267">
        <v>0</v>
      </c>
      <c r="H353" s="288" t="s">
        <v>3769</v>
      </c>
      <c r="I353" s="289">
        <v>0</v>
      </c>
      <c r="J353" s="269">
        <v>0</v>
      </c>
      <c r="Q353" s="262"/>
    </row>
    <row r="354" spans="2:17">
      <c r="B354" s="268" t="s">
        <v>3764</v>
      </c>
      <c r="C354" s="268" t="s">
        <v>5694</v>
      </c>
      <c r="D354" s="274" t="s">
        <v>2418</v>
      </c>
      <c r="E354" s="274" t="s">
        <v>468</v>
      </c>
      <c r="F354" s="287">
        <v>353915268.18000001</v>
      </c>
      <c r="G354" s="267">
        <v>0</v>
      </c>
      <c r="H354" s="288" t="s">
        <v>3769</v>
      </c>
      <c r="I354" s="289">
        <v>0</v>
      </c>
      <c r="J354" s="269">
        <v>0</v>
      </c>
      <c r="Q354" s="262"/>
    </row>
    <row r="355" spans="2:17">
      <c r="B355" s="268" t="s">
        <v>3764</v>
      </c>
      <c r="C355" s="268" t="s">
        <v>1636</v>
      </c>
      <c r="D355" s="274" t="s">
        <v>2420</v>
      </c>
      <c r="E355" s="274" t="s">
        <v>499</v>
      </c>
      <c r="F355" s="287">
        <v>67796584.680000007</v>
      </c>
      <c r="G355" s="267">
        <v>1763</v>
      </c>
      <c r="H355" s="288" t="s">
        <v>3771</v>
      </c>
      <c r="I355" s="289">
        <v>0.53415108625553198</v>
      </c>
      <c r="J355" s="269">
        <v>36213619.351237103</v>
      </c>
      <c r="Q355" s="262"/>
    </row>
    <row r="356" spans="2:17">
      <c r="B356" s="268" t="s">
        <v>3764</v>
      </c>
      <c r="C356" s="268" t="s">
        <v>4478</v>
      </c>
      <c r="D356" s="274" t="s">
        <v>3641</v>
      </c>
      <c r="E356" s="274" t="s">
        <v>348</v>
      </c>
      <c r="F356" s="287">
        <v>62007507.840000004</v>
      </c>
      <c r="G356" s="267">
        <v>0</v>
      </c>
      <c r="H356" s="288" t="s">
        <v>3769</v>
      </c>
      <c r="I356" s="289">
        <v>0</v>
      </c>
      <c r="J356" s="269">
        <v>0</v>
      </c>
      <c r="Q356" s="262"/>
    </row>
    <row r="357" spans="2:17">
      <c r="B357" s="268" t="s">
        <v>3764</v>
      </c>
      <c r="C357" s="268" t="s">
        <v>1605</v>
      </c>
      <c r="D357" s="274" t="s">
        <v>3253</v>
      </c>
      <c r="E357" s="274" t="s">
        <v>464</v>
      </c>
      <c r="F357" s="287">
        <v>2293086.31</v>
      </c>
      <c r="G357" s="267">
        <v>64</v>
      </c>
      <c r="H357" s="288" t="s">
        <v>3769</v>
      </c>
      <c r="I357" s="289">
        <v>7.6832029851907303E-3</v>
      </c>
      <c r="J357" s="269">
        <v>17618.247582291999</v>
      </c>
      <c r="Q357" s="262"/>
    </row>
    <row r="358" spans="2:17">
      <c r="B358" s="268" t="s">
        <v>3764</v>
      </c>
      <c r="C358" s="268" t="s">
        <v>3027</v>
      </c>
      <c r="D358" s="274" t="s">
        <v>3028</v>
      </c>
      <c r="E358" s="274" t="s">
        <v>3029</v>
      </c>
      <c r="F358" s="287">
        <v>37954255.490000002</v>
      </c>
      <c r="G358" s="267">
        <v>59</v>
      </c>
      <c r="H358" s="288" t="s">
        <v>3769</v>
      </c>
      <c r="I358" s="289">
        <v>7.6832029851907303E-3</v>
      </c>
      <c r="J358" s="269">
        <v>291610.24908145901</v>
      </c>
      <c r="Q358" s="262"/>
    </row>
    <row r="359" spans="2:17">
      <c r="B359" s="268" t="s">
        <v>3764</v>
      </c>
      <c r="C359" s="268" t="s">
        <v>1659</v>
      </c>
      <c r="D359" s="274" t="s">
        <v>2552</v>
      </c>
      <c r="E359" s="274" t="s">
        <v>533</v>
      </c>
      <c r="F359" s="287">
        <v>72676184.719999999</v>
      </c>
      <c r="G359" s="267">
        <v>197</v>
      </c>
      <c r="H359" s="288" t="s">
        <v>3773</v>
      </c>
      <c r="I359" s="289">
        <v>0.28902535025529602</v>
      </c>
      <c r="J359" s="269">
        <v>21005259.743916601</v>
      </c>
      <c r="Q359" s="262"/>
    </row>
    <row r="360" spans="2:17">
      <c r="B360" s="268" t="s">
        <v>3764</v>
      </c>
      <c r="C360" s="268" t="s">
        <v>1521</v>
      </c>
      <c r="D360" s="274" t="s">
        <v>2433</v>
      </c>
      <c r="E360" s="274" t="s">
        <v>336</v>
      </c>
      <c r="F360" s="287">
        <v>764590624.84000003</v>
      </c>
      <c r="G360" s="267">
        <v>0</v>
      </c>
      <c r="H360" s="288" t="s">
        <v>3769</v>
      </c>
      <c r="I360" s="289">
        <v>0</v>
      </c>
      <c r="J360" s="269">
        <v>0</v>
      </c>
      <c r="Q360" s="262"/>
    </row>
    <row r="361" spans="2:17">
      <c r="B361" s="268" t="s">
        <v>3764</v>
      </c>
      <c r="C361" s="268" t="s">
        <v>1501</v>
      </c>
      <c r="D361" s="274" t="s">
        <v>2425</v>
      </c>
      <c r="E361" s="274" t="s">
        <v>308</v>
      </c>
      <c r="F361" s="287">
        <v>8199881.2199999997</v>
      </c>
      <c r="G361" s="267">
        <v>0</v>
      </c>
      <c r="H361" s="288" t="s">
        <v>3769</v>
      </c>
      <c r="I361" s="289">
        <v>0</v>
      </c>
      <c r="J361" s="269">
        <v>0</v>
      </c>
      <c r="Q361" s="262"/>
    </row>
    <row r="362" spans="2:17">
      <c r="B362" s="268" t="s">
        <v>3764</v>
      </c>
      <c r="C362" s="268" t="s">
        <v>6441</v>
      </c>
      <c r="D362" s="274" t="s">
        <v>6442</v>
      </c>
      <c r="E362" s="274" t="s">
        <v>6443</v>
      </c>
      <c r="F362" s="287">
        <v>188000000</v>
      </c>
      <c r="G362" s="267">
        <v>0</v>
      </c>
      <c r="H362" s="288" t="s">
        <v>3769</v>
      </c>
      <c r="I362" s="289">
        <v>0</v>
      </c>
      <c r="J362" s="269">
        <v>0</v>
      </c>
      <c r="Q362" s="262"/>
    </row>
    <row r="363" spans="2:17">
      <c r="B363" s="268" t="s">
        <v>3764</v>
      </c>
      <c r="C363" s="268" t="s">
        <v>1527</v>
      </c>
      <c r="D363" s="274" t="s">
        <v>2428</v>
      </c>
      <c r="E363" s="274" t="s">
        <v>345</v>
      </c>
      <c r="F363" s="287">
        <v>87601860.519999996</v>
      </c>
      <c r="G363" s="267">
        <v>0</v>
      </c>
      <c r="H363" s="288" t="s">
        <v>3769</v>
      </c>
      <c r="I363" s="289">
        <v>0</v>
      </c>
      <c r="J363" s="269">
        <v>0</v>
      </c>
      <c r="Q363" s="262"/>
    </row>
    <row r="364" spans="2:17">
      <c r="B364" s="268" t="s">
        <v>3764</v>
      </c>
      <c r="C364" s="268" t="s">
        <v>1782</v>
      </c>
      <c r="D364" s="274" t="s">
        <v>2428</v>
      </c>
      <c r="E364" s="274" t="s">
        <v>345</v>
      </c>
      <c r="F364" s="287">
        <v>675695559.57000005</v>
      </c>
      <c r="G364" s="267">
        <v>64</v>
      </c>
      <c r="H364" s="288" t="s">
        <v>3769</v>
      </c>
      <c r="I364" s="289">
        <v>7.6832029851907303E-3</v>
      </c>
      <c r="J364" s="269">
        <v>5191506.1403683499</v>
      </c>
      <c r="Q364" s="262"/>
    </row>
    <row r="365" spans="2:17">
      <c r="B365" s="268" t="s">
        <v>3764</v>
      </c>
      <c r="C365" s="268" t="s">
        <v>1848</v>
      </c>
      <c r="D365" s="274" t="s">
        <v>2428</v>
      </c>
      <c r="E365" s="274" t="s">
        <v>345</v>
      </c>
      <c r="F365" s="287">
        <v>1750000000</v>
      </c>
      <c r="G365" s="267">
        <v>82</v>
      </c>
      <c r="H365" s="288" t="s">
        <v>3769</v>
      </c>
      <c r="I365" s="289">
        <v>7.6832029851907303E-3</v>
      </c>
      <c r="J365" s="269">
        <v>13445605.224083699</v>
      </c>
      <c r="Q365" s="262"/>
    </row>
    <row r="366" spans="2:17">
      <c r="B366" s="268" t="s">
        <v>3764</v>
      </c>
      <c r="C366" s="268" t="s">
        <v>1512</v>
      </c>
      <c r="D366" s="274" t="s">
        <v>2427</v>
      </c>
      <c r="E366" s="274" t="s">
        <v>320</v>
      </c>
      <c r="F366" s="287">
        <v>50301822.200000003</v>
      </c>
      <c r="G366" s="267">
        <v>1268</v>
      </c>
      <c r="H366" s="288" t="s">
        <v>3771</v>
      </c>
      <c r="I366" s="289">
        <v>0.53415108625553198</v>
      </c>
      <c r="J366" s="269">
        <v>26868772.968762599</v>
      </c>
      <c r="Q366" s="262"/>
    </row>
    <row r="367" spans="2:17">
      <c r="B367" s="268" t="s">
        <v>3764</v>
      </c>
      <c r="C367" s="268" t="s">
        <v>1547</v>
      </c>
      <c r="D367" s="274" t="s">
        <v>3675</v>
      </c>
      <c r="E367" s="274" t="s">
        <v>383</v>
      </c>
      <c r="F367" s="287">
        <v>65719036.060000002</v>
      </c>
      <c r="G367" s="267">
        <v>0</v>
      </c>
      <c r="H367" s="288" t="s">
        <v>3769</v>
      </c>
      <c r="I367" s="289">
        <v>0</v>
      </c>
      <c r="J367" s="269">
        <v>0</v>
      </c>
      <c r="Q367" s="262"/>
    </row>
    <row r="368" spans="2:17">
      <c r="B368" s="268" t="s">
        <v>3764</v>
      </c>
      <c r="C368" s="268" t="s">
        <v>1437</v>
      </c>
      <c r="D368" s="274" t="s">
        <v>2430</v>
      </c>
      <c r="E368" s="274" t="s">
        <v>213</v>
      </c>
      <c r="F368" s="287">
        <v>8822817.4000000004</v>
      </c>
      <c r="G368" s="267">
        <v>138</v>
      </c>
      <c r="H368" s="288" t="s">
        <v>3770</v>
      </c>
      <c r="I368" s="289">
        <v>8.0552933603662696E-2</v>
      </c>
      <c r="J368" s="269">
        <v>710703.82421943999</v>
      </c>
      <c r="Q368" s="262"/>
    </row>
    <row r="369" spans="2:17">
      <c r="B369" s="268" t="s">
        <v>3764</v>
      </c>
      <c r="C369" s="268" t="s">
        <v>1505</v>
      </c>
      <c r="D369" s="274" t="s">
        <v>2889</v>
      </c>
      <c r="E369" s="274" t="s">
        <v>313</v>
      </c>
      <c r="F369" s="287">
        <v>60600851.189999998</v>
      </c>
      <c r="G369" s="267">
        <v>0</v>
      </c>
      <c r="H369" s="288" t="s">
        <v>3769</v>
      </c>
      <c r="I369" s="289">
        <v>0</v>
      </c>
      <c r="J369" s="269">
        <v>0</v>
      </c>
      <c r="Q369" s="262"/>
    </row>
    <row r="370" spans="2:17">
      <c r="B370" s="268" t="s">
        <v>3764</v>
      </c>
      <c r="C370" s="268" t="s">
        <v>1662</v>
      </c>
      <c r="D370" s="274" t="s">
        <v>2490</v>
      </c>
      <c r="E370" s="274" t="s">
        <v>537</v>
      </c>
      <c r="F370" s="287">
        <v>7583923.4500000002</v>
      </c>
      <c r="G370" s="267">
        <v>1377</v>
      </c>
      <c r="H370" s="288" t="s">
        <v>3771</v>
      </c>
      <c r="I370" s="289">
        <v>0.53415108625553198</v>
      </c>
      <c r="J370" s="269">
        <v>4050960.9488963</v>
      </c>
      <c r="Q370" s="262"/>
    </row>
    <row r="371" spans="2:17">
      <c r="B371" s="268" t="s">
        <v>3764</v>
      </c>
      <c r="C371" s="268" t="s">
        <v>4479</v>
      </c>
      <c r="D371" s="274" t="s">
        <v>3297</v>
      </c>
      <c r="E371" s="274" t="s">
        <v>647</v>
      </c>
      <c r="F371" s="287">
        <v>58592007.560000002</v>
      </c>
      <c r="G371" s="267">
        <v>0</v>
      </c>
      <c r="H371" s="288" t="s">
        <v>3769</v>
      </c>
      <c r="I371" s="289">
        <v>0</v>
      </c>
      <c r="J371" s="269">
        <v>0</v>
      </c>
      <c r="Q371" s="262"/>
    </row>
    <row r="372" spans="2:17">
      <c r="B372" s="268" t="s">
        <v>3764</v>
      </c>
      <c r="C372" s="268" t="s">
        <v>1515</v>
      </c>
      <c r="D372" s="274" t="s">
        <v>2432</v>
      </c>
      <c r="E372" s="274" t="s">
        <v>326</v>
      </c>
      <c r="F372" s="287">
        <v>110538225.73999999</v>
      </c>
      <c r="G372" s="267">
        <v>1613</v>
      </c>
      <c r="H372" s="288" t="s">
        <v>3771</v>
      </c>
      <c r="I372" s="289">
        <v>0.53415108625553198</v>
      </c>
      <c r="J372" s="269">
        <v>59044113.351780199</v>
      </c>
      <c r="Q372" s="262"/>
    </row>
    <row r="373" spans="2:17">
      <c r="B373" s="268" t="s">
        <v>3764</v>
      </c>
      <c r="C373" s="268" t="s">
        <v>4480</v>
      </c>
      <c r="D373" s="274" t="s">
        <v>3716</v>
      </c>
      <c r="E373" s="274" t="s">
        <v>512</v>
      </c>
      <c r="F373" s="287">
        <v>20331898.199999999</v>
      </c>
      <c r="G373" s="267">
        <v>73</v>
      </c>
      <c r="H373" s="288" t="s">
        <v>3769</v>
      </c>
      <c r="I373" s="289">
        <v>7.6832029851907303E-3</v>
      </c>
      <c r="J373" s="269">
        <v>156214.100944834</v>
      </c>
      <c r="Q373" s="262"/>
    </row>
    <row r="374" spans="2:17">
      <c r="B374" s="268" t="s">
        <v>3764</v>
      </c>
      <c r="C374" s="268" t="s">
        <v>1787</v>
      </c>
      <c r="D374" s="274" t="s">
        <v>3421</v>
      </c>
      <c r="E374" s="274" t="s">
        <v>382</v>
      </c>
      <c r="F374" s="287">
        <v>22435340.190000001</v>
      </c>
      <c r="G374" s="267">
        <v>0</v>
      </c>
      <c r="H374" s="288" t="s">
        <v>3769</v>
      </c>
      <c r="I374" s="289">
        <v>0</v>
      </c>
      <c r="J374" s="269">
        <v>0</v>
      </c>
      <c r="Q374" s="262"/>
    </row>
    <row r="375" spans="2:17">
      <c r="B375" s="268" t="s">
        <v>3764</v>
      </c>
      <c r="C375" s="268" t="s">
        <v>1473</v>
      </c>
      <c r="D375" s="274" t="s">
        <v>3475</v>
      </c>
      <c r="E375" s="274" t="s">
        <v>268</v>
      </c>
      <c r="F375" s="287">
        <v>8461119.7100000009</v>
      </c>
      <c r="G375" s="267">
        <v>0</v>
      </c>
      <c r="H375" s="288" t="s">
        <v>3769</v>
      </c>
      <c r="I375" s="289">
        <v>0</v>
      </c>
      <c r="J375" s="269">
        <v>0</v>
      </c>
      <c r="Q375" s="262"/>
    </row>
    <row r="376" spans="2:17">
      <c r="B376" s="268" t="s">
        <v>3764</v>
      </c>
      <c r="C376" s="268" t="s">
        <v>1467</v>
      </c>
      <c r="D376" s="274" t="s">
        <v>2478</v>
      </c>
      <c r="E376" s="274" t="s">
        <v>257</v>
      </c>
      <c r="F376" s="287">
        <v>189539560.88999999</v>
      </c>
      <c r="G376" s="267">
        <v>1114</v>
      </c>
      <c r="H376" s="288" t="s">
        <v>3771</v>
      </c>
      <c r="I376" s="289">
        <v>0.53415108625553198</v>
      </c>
      <c r="J376" s="269">
        <v>101242762.33779</v>
      </c>
      <c r="Q376" s="262"/>
    </row>
    <row r="377" spans="2:17">
      <c r="B377" s="268" t="s">
        <v>3764</v>
      </c>
      <c r="C377" s="268" t="s">
        <v>1439</v>
      </c>
      <c r="D377" s="274" t="s">
        <v>2437</v>
      </c>
      <c r="E377" s="274" t="s">
        <v>215</v>
      </c>
      <c r="F377" s="287">
        <v>498371000</v>
      </c>
      <c r="G377" s="267">
        <v>0</v>
      </c>
      <c r="H377" s="288" t="s">
        <v>3769</v>
      </c>
      <c r="I377" s="289">
        <v>0</v>
      </c>
      <c r="J377" s="269">
        <v>0</v>
      </c>
      <c r="Q377" s="262"/>
    </row>
    <row r="378" spans="2:17">
      <c r="B378" s="268" t="s">
        <v>3764</v>
      </c>
      <c r="C378" s="268" t="s">
        <v>1657</v>
      </c>
      <c r="D378" s="274" t="s">
        <v>2437</v>
      </c>
      <c r="E378" s="274" t="s">
        <v>215</v>
      </c>
      <c r="F378" s="287">
        <v>248378120</v>
      </c>
      <c r="G378" s="267">
        <v>0</v>
      </c>
      <c r="H378" s="288" t="s">
        <v>3769</v>
      </c>
      <c r="I378" s="289">
        <v>0</v>
      </c>
      <c r="J378" s="269">
        <v>0</v>
      </c>
      <c r="Q378" s="262"/>
    </row>
    <row r="379" spans="2:17">
      <c r="B379" s="268" t="s">
        <v>3764</v>
      </c>
      <c r="C379" s="268" t="s">
        <v>1724</v>
      </c>
      <c r="D379" s="274" t="s">
        <v>2437</v>
      </c>
      <c r="E379" s="274" t="s">
        <v>215</v>
      </c>
      <c r="F379" s="287">
        <v>120488756.67</v>
      </c>
      <c r="G379" s="267">
        <v>0</v>
      </c>
      <c r="H379" s="288" t="s">
        <v>3769</v>
      </c>
      <c r="I379" s="289">
        <v>0</v>
      </c>
      <c r="J379" s="269">
        <v>0</v>
      </c>
      <c r="Q379" s="262"/>
    </row>
    <row r="380" spans="2:17">
      <c r="B380" s="268" t="s">
        <v>3764</v>
      </c>
      <c r="C380" s="268" t="s">
        <v>1502</v>
      </c>
      <c r="D380" s="274" t="s">
        <v>2437</v>
      </c>
      <c r="E380" s="274" t="s">
        <v>215</v>
      </c>
      <c r="F380" s="287">
        <v>33808909.270000003</v>
      </c>
      <c r="G380" s="267">
        <v>0</v>
      </c>
      <c r="H380" s="288" t="s">
        <v>3769</v>
      </c>
      <c r="I380" s="289">
        <v>0</v>
      </c>
      <c r="J380" s="269">
        <v>0</v>
      </c>
      <c r="Q380" s="262"/>
    </row>
    <row r="381" spans="2:17">
      <c r="B381" s="268" t="s">
        <v>3764</v>
      </c>
      <c r="C381" s="268" t="s">
        <v>1695</v>
      </c>
      <c r="D381" s="274" t="s">
        <v>2440</v>
      </c>
      <c r="E381" s="274" t="s">
        <v>295</v>
      </c>
      <c r="F381" s="287">
        <v>193412934.13</v>
      </c>
      <c r="G381" s="267">
        <v>0</v>
      </c>
      <c r="H381" s="288" t="s">
        <v>3769</v>
      </c>
      <c r="I381" s="289">
        <v>0</v>
      </c>
      <c r="J381" s="269">
        <v>0</v>
      </c>
      <c r="Q381" s="262"/>
    </row>
    <row r="382" spans="2:17">
      <c r="B382" s="268" t="s">
        <v>3764</v>
      </c>
      <c r="C382" s="268" t="s">
        <v>1492</v>
      </c>
      <c r="D382" s="274" t="s">
        <v>2440</v>
      </c>
      <c r="E382" s="274" t="s">
        <v>295</v>
      </c>
      <c r="F382" s="287">
        <v>15000000</v>
      </c>
      <c r="G382" s="267">
        <v>0</v>
      </c>
      <c r="H382" s="288" t="s">
        <v>3769</v>
      </c>
      <c r="I382" s="289">
        <v>0</v>
      </c>
      <c r="J382" s="269">
        <v>0</v>
      </c>
      <c r="Q382" s="262"/>
    </row>
    <row r="383" spans="2:17">
      <c r="B383" s="268" t="s">
        <v>3764</v>
      </c>
      <c r="C383" s="268" t="s">
        <v>1764</v>
      </c>
      <c r="D383" s="274" t="s">
        <v>3666</v>
      </c>
      <c r="E383" s="274" t="s">
        <v>674</v>
      </c>
      <c r="F383" s="287">
        <v>29971925.280000001</v>
      </c>
      <c r="G383" s="267">
        <v>0</v>
      </c>
      <c r="H383" s="288" t="s">
        <v>3769</v>
      </c>
      <c r="I383" s="289">
        <v>0</v>
      </c>
      <c r="J383" s="269">
        <v>0</v>
      </c>
      <c r="Q383" s="262"/>
    </row>
    <row r="384" spans="2:17">
      <c r="B384" s="268" t="s">
        <v>3764</v>
      </c>
      <c r="C384" s="268" t="s">
        <v>1783</v>
      </c>
      <c r="D384" s="274" t="s">
        <v>3677</v>
      </c>
      <c r="E384" s="274" t="s">
        <v>694</v>
      </c>
      <c r="F384" s="287">
        <v>19564907.420000002</v>
      </c>
      <c r="G384" s="267">
        <v>139</v>
      </c>
      <c r="H384" s="288" t="s">
        <v>3770</v>
      </c>
      <c r="I384" s="289">
        <v>8.0552933603662696E-2</v>
      </c>
      <c r="J384" s="269">
        <v>1576010.6883650599</v>
      </c>
      <c r="Q384" s="262"/>
    </row>
    <row r="385" spans="2:17">
      <c r="B385" s="268" t="s">
        <v>3764</v>
      </c>
      <c r="C385" s="268" t="s">
        <v>4481</v>
      </c>
      <c r="D385" s="274" t="s">
        <v>3368</v>
      </c>
      <c r="E385" s="274" t="s">
        <v>384</v>
      </c>
      <c r="F385" s="287">
        <v>86990720.609999999</v>
      </c>
      <c r="G385" s="267">
        <v>233</v>
      </c>
      <c r="H385" s="288" t="s">
        <v>3773</v>
      </c>
      <c r="I385" s="289">
        <v>0.28902535025529602</v>
      </c>
      <c r="J385" s="269">
        <v>25142523.4932658</v>
      </c>
      <c r="Q385" s="262"/>
    </row>
    <row r="386" spans="2:17">
      <c r="B386" s="268" t="s">
        <v>3764</v>
      </c>
      <c r="C386" s="268" t="s">
        <v>1730</v>
      </c>
      <c r="D386" s="274" t="s">
        <v>2444</v>
      </c>
      <c r="E386" s="274" t="s">
        <v>227</v>
      </c>
      <c r="F386" s="287">
        <v>3499459528</v>
      </c>
      <c r="G386" s="267">
        <v>0</v>
      </c>
      <c r="H386" s="288" t="s">
        <v>3769</v>
      </c>
      <c r="I386" s="289">
        <v>0</v>
      </c>
      <c r="J386" s="269">
        <v>0</v>
      </c>
      <c r="Q386" s="262"/>
    </row>
    <row r="387" spans="2:17">
      <c r="B387" s="268" t="s">
        <v>3764</v>
      </c>
      <c r="C387" s="268" t="s">
        <v>1448</v>
      </c>
      <c r="D387" s="274" t="s">
        <v>2444</v>
      </c>
      <c r="E387" s="274" t="s">
        <v>227</v>
      </c>
      <c r="F387" s="287">
        <v>499992264</v>
      </c>
      <c r="G387" s="267">
        <v>0</v>
      </c>
      <c r="H387" s="288" t="s">
        <v>3769</v>
      </c>
      <c r="I387" s="289">
        <v>0</v>
      </c>
      <c r="J387" s="269">
        <v>0</v>
      </c>
      <c r="Q387" s="262"/>
    </row>
    <row r="388" spans="2:17">
      <c r="B388" s="268" t="s">
        <v>3764</v>
      </c>
      <c r="C388" s="268" t="s">
        <v>1626</v>
      </c>
      <c r="D388" s="274" t="s">
        <v>2568</v>
      </c>
      <c r="E388" s="274" t="s">
        <v>489</v>
      </c>
      <c r="F388" s="287">
        <v>25592573.23</v>
      </c>
      <c r="G388" s="267">
        <v>631</v>
      </c>
      <c r="H388" s="288" t="s">
        <v>3771</v>
      </c>
      <c r="I388" s="289">
        <v>0.53415108625553198</v>
      </c>
      <c r="J388" s="269">
        <v>13670300.7908787</v>
      </c>
      <c r="Q388" s="262"/>
    </row>
    <row r="389" spans="2:17">
      <c r="B389" s="268" t="s">
        <v>3764</v>
      </c>
      <c r="C389" s="268" t="s">
        <v>1568</v>
      </c>
      <c r="D389" s="274" t="s">
        <v>3040</v>
      </c>
      <c r="E389" s="274" t="s">
        <v>416</v>
      </c>
      <c r="F389" s="287">
        <v>6903374.3700000001</v>
      </c>
      <c r="G389" s="267">
        <v>201</v>
      </c>
      <c r="H389" s="288" t="s">
        <v>3773</v>
      </c>
      <c r="I389" s="289">
        <v>0.28902535025529602</v>
      </c>
      <c r="J389" s="269">
        <v>1995250.1952326801</v>
      </c>
      <c r="Q389" s="262"/>
    </row>
    <row r="390" spans="2:17">
      <c r="B390" s="268" t="s">
        <v>3764</v>
      </c>
      <c r="C390" s="268" t="s">
        <v>1580</v>
      </c>
      <c r="D390" s="274" t="s">
        <v>2447</v>
      </c>
      <c r="E390" s="274" t="s">
        <v>432</v>
      </c>
      <c r="F390" s="287">
        <v>35461779.590000004</v>
      </c>
      <c r="G390" s="267">
        <v>1292</v>
      </c>
      <c r="H390" s="288" t="s">
        <v>3771</v>
      </c>
      <c r="I390" s="289">
        <v>0.53415108625553198</v>
      </c>
      <c r="J390" s="269">
        <v>18941948.088552698</v>
      </c>
      <c r="Q390" s="262"/>
    </row>
    <row r="391" spans="2:17">
      <c r="B391" s="268" t="s">
        <v>3764</v>
      </c>
      <c r="C391" s="268" t="s">
        <v>6309</v>
      </c>
      <c r="D391" s="274" t="s">
        <v>2787</v>
      </c>
      <c r="E391" s="274" t="s">
        <v>527</v>
      </c>
      <c r="F391" s="287">
        <v>157601304.16999999</v>
      </c>
      <c r="G391" s="267">
        <v>0</v>
      </c>
      <c r="H391" s="288" t="s">
        <v>3769</v>
      </c>
      <c r="I391" s="289">
        <v>0</v>
      </c>
      <c r="J391" s="269">
        <v>0</v>
      </c>
      <c r="Q391" s="262"/>
    </row>
    <row r="392" spans="2:17">
      <c r="B392" s="268" t="s">
        <v>3764</v>
      </c>
      <c r="C392" s="268" t="s">
        <v>1754</v>
      </c>
      <c r="D392" s="274" t="s">
        <v>2448</v>
      </c>
      <c r="E392" s="274" t="s">
        <v>191</v>
      </c>
      <c r="F392" s="287">
        <v>14174634.970000001</v>
      </c>
      <c r="G392" s="267">
        <v>706</v>
      </c>
      <c r="H392" s="288" t="s">
        <v>3771</v>
      </c>
      <c r="I392" s="289">
        <v>0.53415108625553198</v>
      </c>
      <c r="J392" s="269">
        <v>7571396.6665011495</v>
      </c>
      <c r="Q392" s="262"/>
    </row>
    <row r="393" spans="2:17">
      <c r="B393" s="268" t="s">
        <v>3764</v>
      </c>
      <c r="C393" s="268" t="s">
        <v>4482</v>
      </c>
      <c r="D393" s="274" t="s">
        <v>4483</v>
      </c>
      <c r="E393" s="274" t="s">
        <v>4021</v>
      </c>
      <c r="F393" s="287">
        <v>128279591.94</v>
      </c>
      <c r="G393" s="267">
        <v>0</v>
      </c>
      <c r="H393" s="288" t="s">
        <v>3769</v>
      </c>
      <c r="I393" s="289">
        <v>0</v>
      </c>
      <c r="J393" s="269">
        <v>0</v>
      </c>
      <c r="Q393" s="262"/>
    </row>
    <row r="394" spans="2:17">
      <c r="B394" s="268" t="s">
        <v>3764</v>
      </c>
      <c r="C394" s="268" t="s">
        <v>4484</v>
      </c>
      <c r="D394" s="274" t="s">
        <v>3467</v>
      </c>
      <c r="E394" s="274" t="s">
        <v>722</v>
      </c>
      <c r="F394" s="287">
        <v>21290446.559999999</v>
      </c>
      <c r="G394" s="267">
        <v>0</v>
      </c>
      <c r="H394" s="288" t="s">
        <v>3769</v>
      </c>
      <c r="I394" s="289">
        <v>0</v>
      </c>
      <c r="J394" s="269">
        <v>0</v>
      </c>
      <c r="Q394" s="262"/>
    </row>
    <row r="395" spans="2:17">
      <c r="B395" s="268" t="s">
        <v>3764</v>
      </c>
      <c r="C395" s="268" t="s">
        <v>4485</v>
      </c>
      <c r="D395" s="274" t="s">
        <v>3150</v>
      </c>
      <c r="E395" s="274" t="s">
        <v>614</v>
      </c>
      <c r="F395" s="287">
        <v>60664153.18</v>
      </c>
      <c r="G395" s="267">
        <v>0</v>
      </c>
      <c r="H395" s="288" t="s">
        <v>3769</v>
      </c>
      <c r="I395" s="289">
        <v>0</v>
      </c>
      <c r="J395" s="269">
        <v>0</v>
      </c>
      <c r="Q395" s="262"/>
    </row>
    <row r="396" spans="2:17">
      <c r="B396" s="268" t="s">
        <v>3764</v>
      </c>
      <c r="C396" s="268" t="s">
        <v>1766</v>
      </c>
      <c r="D396" s="274" t="s">
        <v>3150</v>
      </c>
      <c r="E396" s="274" t="s">
        <v>614</v>
      </c>
      <c r="F396" s="287">
        <v>1709242753.74</v>
      </c>
      <c r="G396" s="267">
        <v>59</v>
      </c>
      <c r="H396" s="288" t="s">
        <v>3769</v>
      </c>
      <c r="I396" s="289">
        <v>7.6832029851907303E-3</v>
      </c>
      <c r="J396" s="269">
        <v>13132459.027950799</v>
      </c>
      <c r="Q396" s="262"/>
    </row>
    <row r="397" spans="2:17">
      <c r="B397" s="268" t="s">
        <v>3764</v>
      </c>
      <c r="C397" s="268" t="s">
        <v>5875</v>
      </c>
      <c r="D397" s="274" t="s">
        <v>5876</v>
      </c>
      <c r="E397" s="274" t="s">
        <v>5877</v>
      </c>
      <c r="F397" s="287">
        <v>82202802.909999996</v>
      </c>
      <c r="G397" s="267">
        <v>0</v>
      </c>
      <c r="H397" s="288" t="s">
        <v>3769</v>
      </c>
      <c r="I397" s="289">
        <v>0</v>
      </c>
      <c r="J397" s="269">
        <v>0</v>
      </c>
      <c r="Q397" s="262"/>
    </row>
    <row r="398" spans="2:17">
      <c r="B398" s="268" t="s">
        <v>3764</v>
      </c>
      <c r="C398" s="268" t="s">
        <v>1652</v>
      </c>
      <c r="D398" s="274" t="s">
        <v>2451</v>
      </c>
      <c r="E398" s="274" t="s">
        <v>524</v>
      </c>
      <c r="F398" s="287">
        <v>1077995940.21</v>
      </c>
      <c r="G398" s="267">
        <v>0</v>
      </c>
      <c r="H398" s="288" t="s">
        <v>3769</v>
      </c>
      <c r="I398" s="289">
        <v>0</v>
      </c>
      <c r="J398" s="269">
        <v>0</v>
      </c>
      <c r="Q398" s="262"/>
    </row>
    <row r="399" spans="2:17">
      <c r="B399" s="268" t="s">
        <v>3764</v>
      </c>
      <c r="C399" s="268" t="s">
        <v>5999</v>
      </c>
      <c r="D399" s="274" t="s">
        <v>6000</v>
      </c>
      <c r="E399" s="274" t="s">
        <v>6001</v>
      </c>
      <c r="F399" s="287">
        <v>145064796.93000001</v>
      </c>
      <c r="G399" s="267">
        <v>0</v>
      </c>
      <c r="H399" s="288" t="s">
        <v>3769</v>
      </c>
      <c r="I399" s="289">
        <v>0</v>
      </c>
      <c r="J399" s="269">
        <v>0</v>
      </c>
      <c r="Q399" s="262"/>
    </row>
    <row r="400" spans="2:17">
      <c r="B400" s="268" t="s">
        <v>3764</v>
      </c>
      <c r="C400" s="268" t="s">
        <v>6444</v>
      </c>
      <c r="D400" s="274" t="s">
        <v>6445</v>
      </c>
      <c r="E400" s="274" t="s">
        <v>6446</v>
      </c>
      <c r="F400" s="287">
        <v>100000000</v>
      </c>
      <c r="G400" s="267">
        <v>0</v>
      </c>
      <c r="H400" s="288" t="s">
        <v>3769</v>
      </c>
      <c r="I400" s="289">
        <v>0</v>
      </c>
      <c r="J400" s="269">
        <v>0</v>
      </c>
      <c r="Q400" s="262"/>
    </row>
    <row r="401" spans="2:17">
      <c r="B401" s="268" t="s">
        <v>3764</v>
      </c>
      <c r="C401" s="268" t="s">
        <v>1449</v>
      </c>
      <c r="D401" s="274" t="s">
        <v>2455</v>
      </c>
      <c r="E401" s="274" t="s">
        <v>229</v>
      </c>
      <c r="F401" s="287">
        <v>596469816.99000001</v>
      </c>
      <c r="G401" s="267">
        <v>0</v>
      </c>
      <c r="H401" s="288" t="s">
        <v>3769</v>
      </c>
      <c r="I401" s="289">
        <v>0</v>
      </c>
      <c r="J401" s="269">
        <v>0</v>
      </c>
      <c r="Q401" s="262"/>
    </row>
    <row r="402" spans="2:17">
      <c r="B402" s="268" t="s">
        <v>3764</v>
      </c>
      <c r="C402" s="268" t="s">
        <v>1514</v>
      </c>
      <c r="D402" s="274" t="s">
        <v>2455</v>
      </c>
      <c r="E402" s="274" t="s">
        <v>229</v>
      </c>
      <c r="F402" s="287">
        <v>304899122.70999998</v>
      </c>
      <c r="G402" s="267">
        <v>0</v>
      </c>
      <c r="H402" s="288" t="s">
        <v>3769</v>
      </c>
      <c r="I402" s="289">
        <v>0</v>
      </c>
      <c r="J402" s="269">
        <v>0</v>
      </c>
      <c r="Q402" s="262"/>
    </row>
    <row r="403" spans="2:17">
      <c r="B403" s="268" t="s">
        <v>3764</v>
      </c>
      <c r="C403" s="268" t="s">
        <v>1789</v>
      </c>
      <c r="D403" s="274" t="s">
        <v>3007</v>
      </c>
      <c r="E403" s="274" t="s">
        <v>703</v>
      </c>
      <c r="F403" s="287">
        <v>67907375.159999996</v>
      </c>
      <c r="G403" s="267">
        <v>0</v>
      </c>
      <c r="H403" s="288" t="s">
        <v>3769</v>
      </c>
      <c r="I403" s="289">
        <v>0</v>
      </c>
      <c r="J403" s="269">
        <v>0</v>
      </c>
      <c r="Q403" s="262"/>
    </row>
    <row r="404" spans="2:17">
      <c r="B404" s="268" t="s">
        <v>3764</v>
      </c>
      <c r="C404" s="268" t="s">
        <v>1718</v>
      </c>
      <c r="D404" s="274" t="s">
        <v>2454</v>
      </c>
      <c r="E404" s="274" t="s">
        <v>607</v>
      </c>
      <c r="F404" s="287">
        <v>0</v>
      </c>
      <c r="G404" s="267">
        <v>0</v>
      </c>
      <c r="H404" s="288" t="s">
        <v>3769</v>
      </c>
      <c r="I404" s="289">
        <v>0</v>
      </c>
      <c r="J404" s="269">
        <v>0</v>
      </c>
      <c r="Q404" s="262"/>
    </row>
    <row r="405" spans="2:17">
      <c r="B405" s="268" t="s">
        <v>3764</v>
      </c>
      <c r="C405" s="268" t="s">
        <v>1813</v>
      </c>
      <c r="D405" s="274" t="s">
        <v>2458</v>
      </c>
      <c r="E405" s="274" t="s">
        <v>734</v>
      </c>
      <c r="F405" s="287">
        <v>1249850000</v>
      </c>
      <c r="G405" s="267">
        <v>0</v>
      </c>
      <c r="H405" s="288" t="s">
        <v>3769</v>
      </c>
      <c r="I405" s="289">
        <v>0</v>
      </c>
      <c r="J405" s="269">
        <v>0</v>
      </c>
      <c r="Q405" s="262"/>
    </row>
    <row r="406" spans="2:17">
      <c r="B406" s="268" t="s">
        <v>3764</v>
      </c>
      <c r="C406" s="268" t="s">
        <v>1647</v>
      </c>
      <c r="D406" s="274" t="s">
        <v>2601</v>
      </c>
      <c r="E406" s="274" t="s">
        <v>515</v>
      </c>
      <c r="F406" s="287">
        <v>31932247.629999999</v>
      </c>
      <c r="G406" s="267">
        <v>931</v>
      </c>
      <c r="H406" s="288" t="s">
        <v>3771</v>
      </c>
      <c r="I406" s="289">
        <v>0.53415108625553198</v>
      </c>
      <c r="J406" s="269">
        <v>17056644.758145101</v>
      </c>
      <c r="Q406" s="262"/>
    </row>
    <row r="407" spans="2:17">
      <c r="B407" s="268" t="s">
        <v>3764</v>
      </c>
      <c r="C407" s="268" t="s">
        <v>1589</v>
      </c>
      <c r="D407" s="274" t="s">
        <v>3399</v>
      </c>
      <c r="E407" s="274" t="s">
        <v>446</v>
      </c>
      <c r="F407" s="287">
        <v>16860568.289999999</v>
      </c>
      <c r="G407" s="267">
        <v>0</v>
      </c>
      <c r="H407" s="288" t="s">
        <v>3769</v>
      </c>
      <c r="I407" s="289">
        <v>0</v>
      </c>
      <c r="J407" s="269">
        <v>0</v>
      </c>
      <c r="Q407" s="262"/>
    </row>
    <row r="408" spans="2:17">
      <c r="B408" s="268" t="s">
        <v>3764</v>
      </c>
      <c r="C408" s="268" t="s">
        <v>1746</v>
      </c>
      <c r="D408" s="274" t="s">
        <v>2457</v>
      </c>
      <c r="E408" s="274" t="s">
        <v>653</v>
      </c>
      <c r="F408" s="287">
        <v>4816780.53</v>
      </c>
      <c r="G408" s="267">
        <v>1069</v>
      </c>
      <c r="H408" s="288" t="s">
        <v>3771</v>
      </c>
      <c r="I408" s="289">
        <v>0.53415108625553198</v>
      </c>
      <c r="J408" s="269">
        <v>2572888.5523539898</v>
      </c>
      <c r="Q408" s="262"/>
    </row>
    <row r="409" spans="2:17">
      <c r="B409" s="268" t="s">
        <v>3764</v>
      </c>
      <c r="C409" s="268" t="s">
        <v>4486</v>
      </c>
      <c r="D409" s="274" t="s">
        <v>2459</v>
      </c>
      <c r="E409" s="274" t="s">
        <v>303</v>
      </c>
      <c r="F409" s="287">
        <v>1907654359.1800001</v>
      </c>
      <c r="G409" s="267">
        <v>0</v>
      </c>
      <c r="H409" s="288" t="s">
        <v>3769</v>
      </c>
      <c r="I409" s="289">
        <v>0</v>
      </c>
      <c r="J409" s="269">
        <v>0</v>
      </c>
      <c r="Q409" s="262"/>
    </row>
    <row r="410" spans="2:17">
      <c r="B410" s="268" t="s">
        <v>3764</v>
      </c>
      <c r="C410" s="268" t="s">
        <v>1800</v>
      </c>
      <c r="D410" s="274" t="s">
        <v>2460</v>
      </c>
      <c r="E410" s="274" t="s">
        <v>629</v>
      </c>
      <c r="F410" s="287">
        <v>3000000000</v>
      </c>
      <c r="G410" s="267">
        <v>73</v>
      </c>
      <c r="H410" s="288" t="s">
        <v>3769</v>
      </c>
      <c r="I410" s="289">
        <v>7.6832029851907303E-3</v>
      </c>
      <c r="J410" s="269">
        <v>23049608.955572199</v>
      </c>
      <c r="Q410" s="262"/>
    </row>
    <row r="411" spans="2:17">
      <c r="B411" s="268" t="s">
        <v>3764</v>
      </c>
      <c r="C411" s="268" t="s">
        <v>4487</v>
      </c>
      <c r="D411" s="274" t="s">
        <v>3190</v>
      </c>
      <c r="E411" s="274" t="s">
        <v>270</v>
      </c>
      <c r="F411" s="287">
        <v>39508330.229999997</v>
      </c>
      <c r="G411" s="267">
        <v>0</v>
      </c>
      <c r="H411" s="288" t="s">
        <v>3769</v>
      </c>
      <c r="I411" s="289">
        <v>0</v>
      </c>
      <c r="J411" s="269">
        <v>0</v>
      </c>
      <c r="Q411" s="262"/>
    </row>
    <row r="412" spans="2:17">
      <c r="B412" s="268" t="s">
        <v>3764</v>
      </c>
      <c r="C412" s="268" t="s">
        <v>4488</v>
      </c>
      <c r="D412" s="274" t="s">
        <v>2543</v>
      </c>
      <c r="E412" s="274" t="s">
        <v>252</v>
      </c>
      <c r="F412" s="287">
        <v>30082595.57</v>
      </c>
      <c r="G412" s="267">
        <v>131</v>
      </c>
      <c r="H412" s="288" t="s">
        <v>3770</v>
      </c>
      <c r="I412" s="289">
        <v>8.0552933603662696E-2</v>
      </c>
      <c r="J412" s="269">
        <v>2423241.3235760401</v>
      </c>
      <c r="Q412" s="262"/>
    </row>
    <row r="413" spans="2:17">
      <c r="B413" s="268" t="s">
        <v>3764</v>
      </c>
      <c r="C413" s="268" t="s">
        <v>1822</v>
      </c>
      <c r="D413" s="274" t="s">
        <v>2461</v>
      </c>
      <c r="E413" s="274" t="s">
        <v>622</v>
      </c>
      <c r="F413" s="287">
        <v>0</v>
      </c>
      <c r="G413" s="267">
        <v>0</v>
      </c>
      <c r="H413" s="288" t="s">
        <v>3769</v>
      </c>
      <c r="I413" s="289">
        <v>0</v>
      </c>
      <c r="J413" s="269">
        <v>0</v>
      </c>
      <c r="Q413" s="262"/>
    </row>
    <row r="414" spans="2:17">
      <c r="B414" s="268" t="s">
        <v>3764</v>
      </c>
      <c r="C414" s="268" t="s">
        <v>5878</v>
      </c>
      <c r="D414" s="274" t="s">
        <v>5879</v>
      </c>
      <c r="E414" s="274" t="s">
        <v>5880</v>
      </c>
      <c r="F414" s="287">
        <v>51688934.57</v>
      </c>
      <c r="G414" s="267">
        <v>0</v>
      </c>
      <c r="H414" s="288" t="s">
        <v>3769</v>
      </c>
      <c r="I414" s="289">
        <v>0</v>
      </c>
      <c r="J414" s="269">
        <v>0</v>
      </c>
      <c r="Q414" s="262"/>
    </row>
    <row r="415" spans="2:17">
      <c r="B415" s="268" t="s">
        <v>3764</v>
      </c>
      <c r="C415" s="268" t="s">
        <v>1820</v>
      </c>
      <c r="D415" s="274" t="s">
        <v>2604</v>
      </c>
      <c r="E415" s="274" t="s">
        <v>742</v>
      </c>
      <c r="F415" s="287">
        <v>0</v>
      </c>
      <c r="G415" s="267">
        <v>472</v>
      </c>
      <c r="H415" s="288" t="s">
        <v>3769</v>
      </c>
      <c r="I415" s="289">
        <v>7.6832029851907303E-3</v>
      </c>
      <c r="J415" s="269">
        <v>0</v>
      </c>
      <c r="Q415" s="262"/>
    </row>
    <row r="416" spans="2:17">
      <c r="B416" s="268" t="s">
        <v>3764</v>
      </c>
      <c r="C416" s="268" t="s">
        <v>1609</v>
      </c>
      <c r="D416" s="274" t="s">
        <v>2463</v>
      </c>
      <c r="E416" s="274" t="s">
        <v>467</v>
      </c>
      <c r="F416" s="287">
        <v>16662514.470000001</v>
      </c>
      <c r="G416" s="267">
        <v>635</v>
      </c>
      <c r="H416" s="288" t="s">
        <v>3771</v>
      </c>
      <c r="I416" s="289">
        <v>0.53415108625553198</v>
      </c>
      <c r="J416" s="269">
        <v>8900300.2038990203</v>
      </c>
      <c r="Q416" s="262"/>
    </row>
    <row r="417" spans="2:17">
      <c r="B417" s="268" t="s">
        <v>3764</v>
      </c>
      <c r="C417" s="268" t="s">
        <v>1744</v>
      </c>
      <c r="D417" s="274" t="s">
        <v>2465</v>
      </c>
      <c r="E417" s="274" t="s">
        <v>651</v>
      </c>
      <c r="F417" s="287">
        <v>42553768.590000004</v>
      </c>
      <c r="G417" s="267">
        <v>142</v>
      </c>
      <c r="H417" s="288" t="s">
        <v>3772</v>
      </c>
      <c r="I417" s="289">
        <v>0.222481666289018</v>
      </c>
      <c r="J417" s="269">
        <v>9467433.3427804708</v>
      </c>
      <c r="Q417" s="262"/>
    </row>
    <row r="418" spans="2:17">
      <c r="B418" s="268" t="s">
        <v>3764</v>
      </c>
      <c r="C418" s="268" t="s">
        <v>1838</v>
      </c>
      <c r="D418" s="274" t="s">
        <v>3710</v>
      </c>
      <c r="E418" s="274" t="s">
        <v>758</v>
      </c>
      <c r="F418" s="287">
        <v>74354862.900000006</v>
      </c>
      <c r="G418" s="267">
        <v>0</v>
      </c>
      <c r="H418" s="288" t="s">
        <v>3769</v>
      </c>
      <c r="I418" s="289">
        <v>0</v>
      </c>
      <c r="J418" s="269">
        <v>0</v>
      </c>
      <c r="Q418" s="262"/>
    </row>
    <row r="419" spans="2:17">
      <c r="B419" s="268" t="s">
        <v>3764</v>
      </c>
      <c r="C419" s="268" t="s">
        <v>4489</v>
      </c>
      <c r="D419" s="274" t="s">
        <v>4490</v>
      </c>
      <c r="E419" s="274" t="s">
        <v>4022</v>
      </c>
      <c r="F419" s="287">
        <v>66617407.609999999</v>
      </c>
      <c r="G419" s="267">
        <v>0</v>
      </c>
      <c r="H419" s="288" t="s">
        <v>3769</v>
      </c>
      <c r="I419" s="289">
        <v>0</v>
      </c>
      <c r="J419" s="269">
        <v>0</v>
      </c>
      <c r="Q419" s="262"/>
    </row>
    <row r="420" spans="2:17">
      <c r="B420" s="268" t="s">
        <v>3764</v>
      </c>
      <c r="C420" s="268" t="s">
        <v>1698</v>
      </c>
      <c r="D420" s="274" t="s">
        <v>2468</v>
      </c>
      <c r="E420" s="274" t="s">
        <v>584</v>
      </c>
      <c r="F420" s="287">
        <v>44419541.850000001</v>
      </c>
      <c r="G420" s="267">
        <v>1255</v>
      </c>
      <c r="H420" s="288" t="s">
        <v>3771</v>
      </c>
      <c r="I420" s="289">
        <v>0.53415108625553198</v>
      </c>
      <c r="J420" s="269">
        <v>23726746.530150499</v>
      </c>
      <c r="Q420" s="262"/>
    </row>
    <row r="421" spans="2:17">
      <c r="B421" s="268" t="s">
        <v>3764</v>
      </c>
      <c r="C421" s="268" t="s">
        <v>1544</v>
      </c>
      <c r="D421" s="274" t="s">
        <v>2470</v>
      </c>
      <c r="E421" s="274" t="s">
        <v>380</v>
      </c>
      <c r="F421" s="287">
        <v>54892288.770000003</v>
      </c>
      <c r="G421" s="267">
        <v>1284</v>
      </c>
      <c r="H421" s="288" t="s">
        <v>3771</v>
      </c>
      <c r="I421" s="289">
        <v>0.53415108625553198</v>
      </c>
      <c r="J421" s="269">
        <v>29320775.673547801</v>
      </c>
      <c r="Q421" s="262"/>
    </row>
    <row r="422" spans="2:17">
      <c r="B422" s="268" t="s">
        <v>3764</v>
      </c>
      <c r="C422" s="268" t="s">
        <v>1612</v>
      </c>
      <c r="D422" s="274" t="s">
        <v>3019</v>
      </c>
      <c r="E422" s="274" t="s">
        <v>472</v>
      </c>
      <c r="F422" s="287">
        <v>110775476.81</v>
      </c>
      <c r="G422" s="267">
        <v>665</v>
      </c>
      <c r="H422" s="288" t="s">
        <v>3771</v>
      </c>
      <c r="I422" s="289">
        <v>0.53415108625553198</v>
      </c>
      <c r="J422" s="269">
        <v>59170841.268536001</v>
      </c>
      <c r="Q422" s="262"/>
    </row>
    <row r="423" spans="2:17">
      <c r="B423" s="268" t="s">
        <v>3764</v>
      </c>
      <c r="C423" s="268" t="s">
        <v>1584</v>
      </c>
      <c r="D423" s="274" t="s">
        <v>3636</v>
      </c>
      <c r="E423" s="274" t="s">
        <v>438</v>
      </c>
      <c r="F423" s="287">
        <v>28269337.039999999</v>
      </c>
      <c r="G423" s="267">
        <v>0</v>
      </c>
      <c r="H423" s="288" t="s">
        <v>3769</v>
      </c>
      <c r="I423" s="289">
        <v>0</v>
      </c>
      <c r="J423" s="269">
        <v>0</v>
      </c>
      <c r="Q423" s="262"/>
    </row>
    <row r="424" spans="2:17">
      <c r="B424" s="268" t="s">
        <v>3764</v>
      </c>
      <c r="C424" s="268" t="s">
        <v>1655</v>
      </c>
      <c r="D424" s="274" t="s">
        <v>2472</v>
      </c>
      <c r="E424" s="274" t="s">
        <v>529</v>
      </c>
      <c r="F424" s="287">
        <v>444885201.23000002</v>
      </c>
      <c r="G424" s="267">
        <v>0</v>
      </c>
      <c r="H424" s="288" t="s">
        <v>3769</v>
      </c>
      <c r="I424" s="289">
        <v>0</v>
      </c>
      <c r="J424" s="269">
        <v>0</v>
      </c>
      <c r="Q424" s="262"/>
    </row>
    <row r="425" spans="2:17">
      <c r="B425" s="268" t="s">
        <v>3764</v>
      </c>
      <c r="C425" s="268" t="s">
        <v>1845</v>
      </c>
      <c r="D425" s="274" t="s">
        <v>2474</v>
      </c>
      <c r="E425" s="274" t="s">
        <v>770</v>
      </c>
      <c r="F425" s="287">
        <v>14419076.640000001</v>
      </c>
      <c r="G425" s="267">
        <v>601</v>
      </c>
      <c r="H425" s="288" t="s">
        <v>3771</v>
      </c>
      <c r="I425" s="289">
        <v>0.53415108625553198</v>
      </c>
      <c r="J425" s="269">
        <v>7701965.4500577701</v>
      </c>
      <c r="Q425" s="262"/>
    </row>
    <row r="426" spans="2:17">
      <c r="B426" s="268" t="s">
        <v>3764</v>
      </c>
      <c r="C426" s="268" t="s">
        <v>1816</v>
      </c>
      <c r="D426" s="274" t="s">
        <v>3184</v>
      </c>
      <c r="E426" s="274" t="s">
        <v>738</v>
      </c>
      <c r="F426" s="287">
        <v>26038439.640000001</v>
      </c>
      <c r="G426" s="267">
        <v>64</v>
      </c>
      <c r="H426" s="288" t="s">
        <v>3769</v>
      </c>
      <c r="I426" s="289">
        <v>7.6832029851907303E-3</v>
      </c>
      <c r="J426" s="269">
        <v>200058.61717175599</v>
      </c>
      <c r="Q426" s="262"/>
    </row>
    <row r="427" spans="2:17">
      <c r="B427" s="268" t="s">
        <v>3764</v>
      </c>
      <c r="C427" s="268" t="s">
        <v>1535</v>
      </c>
      <c r="D427" s="274" t="s">
        <v>3391</v>
      </c>
      <c r="E427" s="274" t="s">
        <v>360</v>
      </c>
      <c r="F427" s="287">
        <v>30248997.609999999</v>
      </c>
      <c r="G427" s="267">
        <v>0</v>
      </c>
      <c r="H427" s="288" t="s">
        <v>3769</v>
      </c>
      <c r="I427" s="289">
        <v>0</v>
      </c>
      <c r="J427" s="269">
        <v>0</v>
      </c>
      <c r="Q427" s="262"/>
    </row>
    <row r="428" spans="2:17">
      <c r="B428" s="268" t="s">
        <v>3764</v>
      </c>
      <c r="C428" s="268" t="s">
        <v>4491</v>
      </c>
      <c r="D428" s="274" t="s">
        <v>2481</v>
      </c>
      <c r="E428" s="274" t="s">
        <v>547</v>
      </c>
      <c r="F428" s="287">
        <v>76265776.340000004</v>
      </c>
      <c r="G428" s="267">
        <v>0</v>
      </c>
      <c r="H428" s="288" t="s">
        <v>3769</v>
      </c>
      <c r="I428" s="289">
        <v>0</v>
      </c>
      <c r="J428" s="269">
        <v>0</v>
      </c>
      <c r="Q428" s="262"/>
    </row>
    <row r="429" spans="2:17">
      <c r="B429" s="268" t="s">
        <v>3764</v>
      </c>
      <c r="C429" s="268" t="s">
        <v>1478</v>
      </c>
      <c r="D429" s="274" t="s">
        <v>2484</v>
      </c>
      <c r="E429" s="274" t="s">
        <v>274</v>
      </c>
      <c r="F429" s="287">
        <v>14649266.24</v>
      </c>
      <c r="G429" s="267">
        <v>125</v>
      </c>
      <c r="H429" s="288" t="s">
        <v>3770</v>
      </c>
      <c r="I429" s="289">
        <v>8.0552933603662696E-2</v>
      </c>
      <c r="J429" s="269">
        <v>1180041.37077309</v>
      </c>
      <c r="Q429" s="262"/>
    </row>
    <row r="430" spans="2:17">
      <c r="B430" s="268" t="s">
        <v>3764</v>
      </c>
      <c r="C430" s="268" t="s">
        <v>4492</v>
      </c>
      <c r="D430" s="274" t="s">
        <v>3338</v>
      </c>
      <c r="E430" s="274" t="s">
        <v>331</v>
      </c>
      <c r="F430" s="287">
        <v>45194281.700000003</v>
      </c>
      <c r="G430" s="267">
        <v>0</v>
      </c>
      <c r="H430" s="288" t="s">
        <v>3769</v>
      </c>
      <c r="I430" s="289">
        <v>0</v>
      </c>
      <c r="J430" s="269">
        <v>0</v>
      </c>
      <c r="Q430" s="262"/>
    </row>
    <row r="431" spans="2:17">
      <c r="B431" s="268" t="s">
        <v>3764</v>
      </c>
      <c r="C431" s="268" t="s">
        <v>1518</v>
      </c>
      <c r="D431" s="274" t="s">
        <v>2485</v>
      </c>
      <c r="E431" s="274" t="s">
        <v>328</v>
      </c>
      <c r="F431" s="287">
        <v>9924435.9000000004</v>
      </c>
      <c r="G431" s="267">
        <v>1274</v>
      </c>
      <c r="H431" s="288" t="s">
        <v>3771</v>
      </c>
      <c r="I431" s="289">
        <v>0.53415108625553198</v>
      </c>
      <c r="J431" s="269">
        <v>5301148.2164583998</v>
      </c>
      <c r="Q431" s="262"/>
    </row>
    <row r="432" spans="2:17">
      <c r="B432" s="268" t="s">
        <v>3764</v>
      </c>
      <c r="C432" s="268" t="s">
        <v>1513</v>
      </c>
      <c r="D432" s="274" t="s">
        <v>2488</v>
      </c>
      <c r="E432" s="274" t="s">
        <v>323</v>
      </c>
      <c r="F432" s="287">
        <v>301050000</v>
      </c>
      <c r="G432" s="267">
        <v>0</v>
      </c>
      <c r="H432" s="288" t="s">
        <v>3769</v>
      </c>
      <c r="I432" s="289">
        <v>0</v>
      </c>
      <c r="J432" s="269">
        <v>0</v>
      </c>
      <c r="Q432" s="262"/>
    </row>
    <row r="433" spans="2:17">
      <c r="B433" s="268" t="s">
        <v>3764</v>
      </c>
      <c r="C433" s="268" t="s">
        <v>1679</v>
      </c>
      <c r="D433" s="274" t="s">
        <v>2488</v>
      </c>
      <c r="E433" s="274" t="s">
        <v>323</v>
      </c>
      <c r="F433" s="287">
        <v>2179538.25</v>
      </c>
      <c r="G433" s="267">
        <v>0</v>
      </c>
      <c r="H433" s="288" t="s">
        <v>3769</v>
      </c>
      <c r="I433" s="289">
        <v>0</v>
      </c>
      <c r="J433" s="269">
        <v>0</v>
      </c>
      <c r="Q433" s="262"/>
    </row>
    <row r="434" spans="2:17">
      <c r="B434" s="268" t="s">
        <v>3764</v>
      </c>
      <c r="C434" s="268" t="s">
        <v>6169</v>
      </c>
      <c r="D434" s="274" t="s">
        <v>6170</v>
      </c>
      <c r="E434" s="274" t="s">
        <v>6171</v>
      </c>
      <c r="F434" s="287">
        <v>99779881.030000001</v>
      </c>
      <c r="G434" s="267">
        <v>0</v>
      </c>
      <c r="H434" s="288" t="s">
        <v>3769</v>
      </c>
      <c r="I434" s="289">
        <v>0</v>
      </c>
      <c r="J434" s="269">
        <v>0</v>
      </c>
      <c r="Q434" s="262"/>
    </row>
    <row r="435" spans="2:17">
      <c r="B435" s="268" t="s">
        <v>3764</v>
      </c>
      <c r="C435" s="268" t="s">
        <v>1642</v>
      </c>
      <c r="D435" s="274" t="s">
        <v>2489</v>
      </c>
      <c r="E435" s="274" t="s">
        <v>506</v>
      </c>
      <c r="F435" s="287">
        <v>27563437.100000001</v>
      </c>
      <c r="G435" s="267">
        <v>142</v>
      </c>
      <c r="H435" s="288" t="s">
        <v>3770</v>
      </c>
      <c r="I435" s="289">
        <v>8.0552933603662696E-2</v>
      </c>
      <c r="J435" s="269">
        <v>2220315.7186050299</v>
      </c>
      <c r="Q435" s="262"/>
    </row>
    <row r="436" spans="2:17">
      <c r="B436" s="268" t="s">
        <v>3764</v>
      </c>
      <c r="C436" s="268" t="s">
        <v>4493</v>
      </c>
      <c r="D436" s="274" t="s">
        <v>3244</v>
      </c>
      <c r="E436" s="274" t="s">
        <v>710</v>
      </c>
      <c r="F436" s="287">
        <v>32279357.18</v>
      </c>
      <c r="G436" s="267">
        <v>0</v>
      </c>
      <c r="H436" s="288" t="s">
        <v>3769</v>
      </c>
      <c r="I436" s="289">
        <v>0</v>
      </c>
      <c r="J436" s="269">
        <v>0</v>
      </c>
      <c r="Q436" s="262"/>
    </row>
    <row r="437" spans="2:17">
      <c r="B437" s="268" t="s">
        <v>3764</v>
      </c>
      <c r="C437" s="268" t="s">
        <v>4494</v>
      </c>
      <c r="D437" s="274" t="s">
        <v>4495</v>
      </c>
      <c r="E437" s="274" t="s">
        <v>4023</v>
      </c>
      <c r="F437" s="287">
        <v>56689976.75</v>
      </c>
      <c r="G437" s="267">
        <v>0</v>
      </c>
      <c r="H437" s="288" t="s">
        <v>3769</v>
      </c>
      <c r="I437" s="289">
        <v>0</v>
      </c>
      <c r="J437" s="269">
        <v>0</v>
      </c>
      <c r="Q437" s="262"/>
    </row>
    <row r="438" spans="2:17">
      <c r="B438" s="268" t="s">
        <v>3764</v>
      </c>
      <c r="C438" s="268" t="s">
        <v>4496</v>
      </c>
      <c r="D438" s="274" t="s">
        <v>2493</v>
      </c>
      <c r="E438" s="274" t="s">
        <v>406</v>
      </c>
      <c r="F438" s="287">
        <v>141955326.78999999</v>
      </c>
      <c r="G438" s="267">
        <v>0</v>
      </c>
      <c r="H438" s="288" t="s">
        <v>3769</v>
      </c>
      <c r="I438" s="289">
        <v>0</v>
      </c>
      <c r="J438" s="269">
        <v>0</v>
      </c>
      <c r="Q438" s="262"/>
    </row>
    <row r="439" spans="2:17">
      <c r="B439" s="268" t="s">
        <v>3764</v>
      </c>
      <c r="C439" s="268" t="s">
        <v>1445</v>
      </c>
      <c r="D439" s="274" t="s">
        <v>2494</v>
      </c>
      <c r="E439" s="274" t="s">
        <v>222</v>
      </c>
      <c r="F439" s="287">
        <v>1252493.54</v>
      </c>
      <c r="G439" s="267">
        <v>1030</v>
      </c>
      <c r="H439" s="288" t="s">
        <v>3771</v>
      </c>
      <c r="I439" s="289">
        <v>0.53415108625553198</v>
      </c>
      <c r="J439" s="269">
        <v>669020.78491903597</v>
      </c>
      <c r="Q439" s="262"/>
    </row>
    <row r="440" spans="2:17">
      <c r="B440" s="268" t="s">
        <v>3764</v>
      </c>
      <c r="C440" s="268" t="s">
        <v>1509</v>
      </c>
      <c r="D440" s="274" t="s">
        <v>2767</v>
      </c>
      <c r="E440" s="274" t="s">
        <v>317</v>
      </c>
      <c r="F440" s="287">
        <v>14190505.52</v>
      </c>
      <c r="G440" s="267">
        <v>0</v>
      </c>
      <c r="H440" s="288" t="s">
        <v>3769</v>
      </c>
      <c r="I440" s="289">
        <v>0</v>
      </c>
      <c r="J440" s="269">
        <v>0</v>
      </c>
      <c r="Q440" s="262"/>
    </row>
    <row r="441" spans="2:17">
      <c r="B441" s="268" t="s">
        <v>3764</v>
      </c>
      <c r="C441" s="268" t="s">
        <v>5881</v>
      </c>
      <c r="D441" s="274" t="s">
        <v>2767</v>
      </c>
      <c r="E441" s="274" t="s">
        <v>317</v>
      </c>
      <c r="F441" s="287">
        <v>85334473.980000004</v>
      </c>
      <c r="G441" s="267">
        <v>0</v>
      </c>
      <c r="H441" s="288" t="s">
        <v>3769</v>
      </c>
      <c r="I441" s="289">
        <v>0</v>
      </c>
      <c r="J441" s="269">
        <v>0</v>
      </c>
      <c r="Q441" s="262"/>
    </row>
    <row r="442" spans="2:17">
      <c r="B442" s="268" t="s">
        <v>3764</v>
      </c>
      <c r="C442" s="268" t="s">
        <v>4497</v>
      </c>
      <c r="D442" s="274" t="s">
        <v>3061</v>
      </c>
      <c r="E442" s="274" t="s">
        <v>347</v>
      </c>
      <c r="F442" s="287">
        <v>72591376.049999997</v>
      </c>
      <c r="G442" s="267">
        <v>0</v>
      </c>
      <c r="H442" s="288" t="s">
        <v>3769</v>
      </c>
      <c r="I442" s="289">
        <v>0</v>
      </c>
      <c r="J442" s="269">
        <v>0</v>
      </c>
      <c r="Q442" s="262"/>
    </row>
    <row r="443" spans="2:17">
      <c r="B443" s="268" t="s">
        <v>3764</v>
      </c>
      <c r="C443" s="268" t="s">
        <v>1743</v>
      </c>
      <c r="D443" s="274" t="s">
        <v>2495</v>
      </c>
      <c r="E443" s="274" t="s">
        <v>316</v>
      </c>
      <c r="F443" s="287">
        <v>1793821257.4400001</v>
      </c>
      <c r="G443" s="267">
        <v>0</v>
      </c>
      <c r="H443" s="288" t="s">
        <v>3769</v>
      </c>
      <c r="I443" s="289">
        <v>0</v>
      </c>
      <c r="J443" s="269">
        <v>0</v>
      </c>
      <c r="Q443" s="262"/>
    </row>
    <row r="444" spans="2:17">
      <c r="B444" s="268" t="s">
        <v>3764</v>
      </c>
      <c r="C444" s="268" t="s">
        <v>1678</v>
      </c>
      <c r="D444" s="274" t="s">
        <v>2495</v>
      </c>
      <c r="E444" s="274" t="s">
        <v>316</v>
      </c>
      <c r="F444" s="287">
        <v>1221000624.54</v>
      </c>
      <c r="G444" s="267">
        <v>0</v>
      </c>
      <c r="H444" s="288" t="s">
        <v>3769</v>
      </c>
      <c r="I444" s="289">
        <v>0</v>
      </c>
      <c r="J444" s="269">
        <v>0</v>
      </c>
      <c r="Q444" s="262"/>
    </row>
    <row r="445" spans="2:17">
      <c r="B445" s="268" t="s">
        <v>3764</v>
      </c>
      <c r="C445" s="268" t="s">
        <v>1508</v>
      </c>
      <c r="D445" s="274" t="s">
        <v>2495</v>
      </c>
      <c r="E445" s="274" t="s">
        <v>316</v>
      </c>
      <c r="F445" s="287">
        <v>808982385.48000002</v>
      </c>
      <c r="G445" s="267">
        <v>0</v>
      </c>
      <c r="H445" s="288" t="s">
        <v>3769</v>
      </c>
      <c r="I445" s="289">
        <v>0</v>
      </c>
      <c r="J445" s="269">
        <v>0</v>
      </c>
      <c r="Q445" s="262"/>
    </row>
    <row r="446" spans="2:17">
      <c r="B446" s="268" t="s">
        <v>3764</v>
      </c>
      <c r="C446" s="268" t="s">
        <v>1581</v>
      </c>
      <c r="D446" s="274" t="s">
        <v>2496</v>
      </c>
      <c r="E446" s="274" t="s">
        <v>434</v>
      </c>
      <c r="F446" s="287">
        <v>40669600.649999999</v>
      </c>
      <c r="G446" s="267">
        <v>1080</v>
      </c>
      <c r="H446" s="288" t="s">
        <v>3771</v>
      </c>
      <c r="I446" s="289">
        <v>0.53415108625553198</v>
      </c>
      <c r="J446" s="269">
        <v>21723711.364776202</v>
      </c>
      <c r="Q446" s="262"/>
    </row>
    <row r="447" spans="2:17">
      <c r="B447" s="268" t="s">
        <v>3764</v>
      </c>
      <c r="C447" s="268" t="s">
        <v>1555</v>
      </c>
      <c r="D447" s="274" t="s">
        <v>2500</v>
      </c>
      <c r="E447" s="274" t="s">
        <v>335</v>
      </c>
      <c r="F447" s="287">
        <v>377633044.44999999</v>
      </c>
      <c r="G447" s="267">
        <v>0</v>
      </c>
      <c r="H447" s="288" t="s">
        <v>3769</v>
      </c>
      <c r="I447" s="289">
        <v>0</v>
      </c>
      <c r="J447" s="269">
        <v>0</v>
      </c>
      <c r="Q447" s="262"/>
    </row>
    <row r="448" spans="2:17">
      <c r="B448" s="268" t="s">
        <v>3764</v>
      </c>
      <c r="C448" s="268" t="s">
        <v>1516</v>
      </c>
      <c r="D448" s="274" t="s">
        <v>2501</v>
      </c>
      <c r="E448" s="274" t="s">
        <v>327</v>
      </c>
      <c r="F448" s="287">
        <v>4316032.6100000003</v>
      </c>
      <c r="G448" s="267">
        <v>64</v>
      </c>
      <c r="H448" s="288" t="s">
        <v>3769</v>
      </c>
      <c r="I448" s="289">
        <v>7.6832029851907303E-3</v>
      </c>
      <c r="J448" s="269">
        <v>33160.954633332498</v>
      </c>
      <c r="Q448" s="262"/>
    </row>
    <row r="449" spans="2:17">
      <c r="B449" s="268" t="s">
        <v>3764</v>
      </c>
      <c r="C449" s="268" t="s">
        <v>5527</v>
      </c>
      <c r="D449" s="274" t="s">
        <v>5528</v>
      </c>
      <c r="E449" s="274" t="s">
        <v>5529</v>
      </c>
      <c r="F449" s="287">
        <v>145527159.34999999</v>
      </c>
      <c r="G449" s="267">
        <v>0</v>
      </c>
      <c r="H449" s="288" t="s">
        <v>3769</v>
      </c>
      <c r="I449" s="289">
        <v>0</v>
      </c>
      <c r="J449" s="269">
        <v>0</v>
      </c>
      <c r="Q449" s="262"/>
    </row>
    <row r="450" spans="2:17">
      <c r="B450" s="268" t="s">
        <v>3764</v>
      </c>
      <c r="C450" s="268" t="s">
        <v>1524</v>
      </c>
      <c r="D450" s="274" t="s">
        <v>2506</v>
      </c>
      <c r="E450" s="274" t="s">
        <v>339</v>
      </c>
      <c r="F450" s="287">
        <v>319549908.98000002</v>
      </c>
      <c r="G450" s="267">
        <v>0</v>
      </c>
      <c r="H450" s="288" t="s">
        <v>3769</v>
      </c>
      <c r="I450" s="289">
        <v>0</v>
      </c>
      <c r="J450" s="269">
        <v>0</v>
      </c>
      <c r="Q450" s="262"/>
    </row>
    <row r="451" spans="2:17">
      <c r="B451" s="268" t="s">
        <v>3764</v>
      </c>
      <c r="C451" s="268" t="s">
        <v>6447</v>
      </c>
      <c r="D451" s="274" t="s">
        <v>2609</v>
      </c>
      <c r="E451" s="274" t="s">
        <v>557</v>
      </c>
      <c r="F451" s="287">
        <v>100000000</v>
      </c>
      <c r="G451" s="267">
        <v>0</v>
      </c>
      <c r="H451" s="288" t="s">
        <v>3769</v>
      </c>
      <c r="I451" s="289">
        <v>0</v>
      </c>
      <c r="J451" s="269">
        <v>0</v>
      </c>
      <c r="Q451" s="262"/>
    </row>
    <row r="452" spans="2:17">
      <c r="B452" s="268" t="s">
        <v>3764</v>
      </c>
      <c r="C452" s="268" t="s">
        <v>1690</v>
      </c>
      <c r="D452" s="274" t="s">
        <v>3277</v>
      </c>
      <c r="E452" s="274" t="s">
        <v>573</v>
      </c>
      <c r="F452" s="287">
        <v>43249843.409999996</v>
      </c>
      <c r="G452" s="267">
        <v>110</v>
      </c>
      <c r="H452" s="288" t="s">
        <v>3770</v>
      </c>
      <c r="I452" s="289">
        <v>8.0552933603662696E-2</v>
      </c>
      <c r="J452" s="269">
        <v>3483901.7645745398</v>
      </c>
    </row>
    <row r="453" spans="2:17">
      <c r="B453" s="268" t="s">
        <v>3764</v>
      </c>
      <c r="C453" s="268" t="s">
        <v>1576</v>
      </c>
      <c r="D453" s="274" t="s">
        <v>2511</v>
      </c>
      <c r="E453" s="274" t="s">
        <v>428</v>
      </c>
      <c r="F453" s="287">
        <v>25778175.100000001</v>
      </c>
      <c r="G453" s="267">
        <v>98</v>
      </c>
      <c r="H453" s="288" t="s">
        <v>3770</v>
      </c>
      <c r="I453" s="289">
        <v>8.0552933603662696E-2</v>
      </c>
      <c r="J453" s="269">
        <v>2076507.62725389</v>
      </c>
    </row>
    <row r="454" spans="2:17">
      <c r="B454" s="268" t="s">
        <v>3764</v>
      </c>
      <c r="C454" s="268" t="s">
        <v>1661</v>
      </c>
      <c r="D454" s="274" t="s">
        <v>2794</v>
      </c>
      <c r="E454" s="274" t="s">
        <v>449</v>
      </c>
      <c r="F454" s="287">
        <v>33907718.020000003</v>
      </c>
      <c r="G454" s="267">
        <v>0</v>
      </c>
      <c r="H454" s="288" t="s">
        <v>3769</v>
      </c>
      <c r="I454" s="289">
        <v>0</v>
      </c>
      <c r="J454" s="269">
        <v>0</v>
      </c>
    </row>
    <row r="455" spans="2:17">
      <c r="B455" s="268" t="s">
        <v>3764</v>
      </c>
      <c r="C455" s="268" t="s">
        <v>5695</v>
      </c>
      <c r="D455" s="274" t="s">
        <v>2794</v>
      </c>
      <c r="E455" s="274" t="s">
        <v>449</v>
      </c>
      <c r="F455" s="287">
        <v>17566347.09</v>
      </c>
      <c r="G455" s="267">
        <v>0</v>
      </c>
      <c r="H455" s="288" t="s">
        <v>3769</v>
      </c>
      <c r="I455" s="289">
        <v>0</v>
      </c>
      <c r="J455" s="269">
        <v>0</v>
      </c>
    </row>
    <row r="456" spans="2:17">
      <c r="B456" s="268" t="s">
        <v>3764</v>
      </c>
      <c r="C456" s="268" t="s">
        <v>6172</v>
      </c>
      <c r="D456" s="274" t="s">
        <v>6173</v>
      </c>
      <c r="E456" s="274" t="s">
        <v>6174</v>
      </c>
      <c r="F456" s="287">
        <v>64794886.100000001</v>
      </c>
      <c r="G456" s="267">
        <v>0</v>
      </c>
      <c r="H456" s="288" t="s">
        <v>3769</v>
      </c>
      <c r="I456" s="289">
        <v>0</v>
      </c>
      <c r="J456" s="269">
        <v>0</v>
      </c>
    </row>
    <row r="457" spans="2:17">
      <c r="B457" s="268" t="s">
        <v>3764</v>
      </c>
      <c r="C457" s="268" t="s">
        <v>4498</v>
      </c>
      <c r="D457" s="274" t="s">
        <v>2513</v>
      </c>
      <c r="E457" s="274" t="s">
        <v>660</v>
      </c>
      <c r="F457" s="287">
        <v>125288233.23999999</v>
      </c>
      <c r="G457" s="267">
        <v>70</v>
      </c>
      <c r="H457" s="288" t="s">
        <v>3769</v>
      </c>
      <c r="I457" s="289">
        <v>7.6832029851907303E-3</v>
      </c>
      <c r="J457" s="269">
        <v>962614.92763884098</v>
      </c>
    </row>
    <row r="458" spans="2:17">
      <c r="B458" s="268" t="s">
        <v>3764</v>
      </c>
      <c r="C458" s="268" t="s">
        <v>1762</v>
      </c>
      <c r="D458" s="274" t="s">
        <v>2521</v>
      </c>
      <c r="E458" s="274" t="s">
        <v>612</v>
      </c>
      <c r="F458" s="287">
        <v>349932844.19</v>
      </c>
      <c r="G458" s="267">
        <v>0</v>
      </c>
      <c r="H458" s="288" t="s">
        <v>3769</v>
      </c>
      <c r="I458" s="289">
        <v>0</v>
      </c>
      <c r="J458" s="269">
        <v>0</v>
      </c>
    </row>
    <row r="459" spans="2:17">
      <c r="B459" s="268" t="s">
        <v>3764</v>
      </c>
      <c r="C459" s="268" t="s">
        <v>1722</v>
      </c>
      <c r="D459" s="274" t="s">
        <v>2521</v>
      </c>
      <c r="E459" s="274" t="s">
        <v>612</v>
      </c>
      <c r="F459" s="287">
        <v>94703081.620000005</v>
      </c>
      <c r="G459" s="267">
        <v>0</v>
      </c>
      <c r="H459" s="288" t="s">
        <v>3770</v>
      </c>
      <c r="I459" s="289">
        <v>8.0552933603662696E-2</v>
      </c>
      <c r="J459" s="269">
        <v>7628611.0457981098</v>
      </c>
    </row>
    <row r="460" spans="2:17">
      <c r="B460" s="268" t="s">
        <v>3764</v>
      </c>
      <c r="C460" s="268" t="s">
        <v>4499</v>
      </c>
      <c r="D460" s="274" t="s">
        <v>2521</v>
      </c>
      <c r="E460" s="274" t="s">
        <v>612</v>
      </c>
      <c r="F460" s="287">
        <v>304249742.44999999</v>
      </c>
      <c r="G460" s="267">
        <v>0</v>
      </c>
      <c r="H460" s="288" t="s">
        <v>3770</v>
      </c>
      <c r="I460" s="289">
        <v>8.0552933603662696E-2</v>
      </c>
      <c r="J460" s="269">
        <v>24508209.302506302</v>
      </c>
    </row>
    <row r="461" spans="2:17">
      <c r="B461" s="268" t="s">
        <v>3764</v>
      </c>
      <c r="C461" s="268" t="s">
        <v>1587</v>
      </c>
      <c r="D461" s="274" t="s">
        <v>2514</v>
      </c>
      <c r="E461" s="274" t="s">
        <v>444</v>
      </c>
      <c r="F461" s="287">
        <v>28900283.210000001</v>
      </c>
      <c r="G461" s="267">
        <v>293</v>
      </c>
      <c r="H461" s="288" t="s">
        <v>3773</v>
      </c>
      <c r="I461" s="289">
        <v>0.28902535025529602</v>
      </c>
      <c r="J461" s="269">
        <v>8352914.4772474999</v>
      </c>
    </row>
    <row r="462" spans="2:17">
      <c r="B462" s="268" t="s">
        <v>3764</v>
      </c>
      <c r="C462" s="268" t="s">
        <v>4500</v>
      </c>
      <c r="D462" s="274" t="s">
        <v>2517</v>
      </c>
      <c r="E462" s="274" t="s">
        <v>439</v>
      </c>
      <c r="F462" s="287">
        <v>399591973.80000001</v>
      </c>
      <c r="G462" s="267">
        <v>60</v>
      </c>
      <c r="H462" s="288" t="s">
        <v>3769</v>
      </c>
      <c r="I462" s="289">
        <v>7.6832029851907303E-3</v>
      </c>
      <c r="J462" s="269">
        <v>3070146.2459584102</v>
      </c>
    </row>
    <row r="463" spans="2:17">
      <c r="B463" s="268" t="s">
        <v>3764</v>
      </c>
      <c r="C463" s="268" t="s">
        <v>1464</v>
      </c>
      <c r="D463" s="274" t="s">
        <v>3600</v>
      </c>
      <c r="E463" s="274" t="s">
        <v>251</v>
      </c>
      <c r="F463" s="287">
        <v>105120824.19</v>
      </c>
      <c r="G463" s="267">
        <v>279</v>
      </c>
      <c r="H463" s="288" t="s">
        <v>3773</v>
      </c>
      <c r="I463" s="289">
        <v>0.28902535025529602</v>
      </c>
      <c r="J463" s="269">
        <v>30382583.030640099</v>
      </c>
    </row>
    <row r="464" spans="2:17">
      <c r="B464" s="268" t="s">
        <v>3764</v>
      </c>
      <c r="C464" s="268" t="s">
        <v>1510</v>
      </c>
      <c r="D464" s="274" t="s">
        <v>2519</v>
      </c>
      <c r="E464" s="274" t="s">
        <v>318</v>
      </c>
      <c r="F464" s="287">
        <v>27585737.780000001</v>
      </c>
      <c r="G464" s="267">
        <v>74</v>
      </c>
      <c r="H464" s="288" t="s">
        <v>3769</v>
      </c>
      <c r="I464" s="289">
        <v>7.6832029851907303E-3</v>
      </c>
      <c r="J464" s="269">
        <v>211946.82285998401</v>
      </c>
    </row>
    <row r="465" spans="2:10">
      <c r="B465" s="268" t="s">
        <v>3764</v>
      </c>
      <c r="C465" s="268" t="s">
        <v>1833</v>
      </c>
      <c r="D465" s="274" t="s">
        <v>2942</v>
      </c>
      <c r="E465" s="274" t="s">
        <v>189</v>
      </c>
      <c r="F465" s="287">
        <v>33412761.550000001</v>
      </c>
      <c r="G465" s="267">
        <v>121</v>
      </c>
      <c r="H465" s="288" t="s">
        <v>3770</v>
      </c>
      <c r="I465" s="289">
        <v>8.0552933603662696E-2</v>
      </c>
      <c r="J465" s="269">
        <v>2691495.9626521599</v>
      </c>
    </row>
    <row r="466" spans="2:10">
      <c r="B466" s="268" t="s">
        <v>3764</v>
      </c>
      <c r="C466" s="268" t="s">
        <v>4501</v>
      </c>
      <c r="D466" s="274" t="s">
        <v>2520</v>
      </c>
      <c r="E466" s="274" t="s">
        <v>672</v>
      </c>
      <c r="F466" s="287">
        <v>37438269.039999999</v>
      </c>
      <c r="G466" s="267">
        <v>0</v>
      </c>
      <c r="H466" s="288" t="s">
        <v>3769</v>
      </c>
      <c r="I466" s="289">
        <v>0</v>
      </c>
      <c r="J466" s="269">
        <v>0</v>
      </c>
    </row>
    <row r="467" spans="2:10">
      <c r="B467" s="268" t="s">
        <v>3764</v>
      </c>
      <c r="C467" s="268" t="s">
        <v>1600</v>
      </c>
      <c r="D467" s="274" t="s">
        <v>2523</v>
      </c>
      <c r="E467" s="274" t="s">
        <v>459</v>
      </c>
      <c r="F467" s="287">
        <v>25398134.129999999</v>
      </c>
      <c r="G467" s="267">
        <v>1286</v>
      </c>
      <c r="H467" s="288" t="s">
        <v>3771</v>
      </c>
      <c r="I467" s="289">
        <v>0.53415108625553198</v>
      </c>
      <c r="J467" s="269">
        <v>13566440.9344032</v>
      </c>
    </row>
    <row r="468" spans="2:10">
      <c r="B468" s="268" t="s">
        <v>3764</v>
      </c>
      <c r="C468" s="268" t="s">
        <v>1632</v>
      </c>
      <c r="D468" s="274" t="s">
        <v>2526</v>
      </c>
      <c r="E468" s="274" t="s">
        <v>496</v>
      </c>
      <c r="F468" s="287">
        <v>10733295.380000001</v>
      </c>
      <c r="G468" s="267">
        <v>98</v>
      </c>
      <c r="H468" s="288" t="s">
        <v>3769</v>
      </c>
      <c r="I468" s="289">
        <v>7.6832029851907303E-3</v>
      </c>
      <c r="J468" s="269">
        <v>82466.087104549893</v>
      </c>
    </row>
    <row r="469" spans="2:10">
      <c r="B469" s="268" t="s">
        <v>3764</v>
      </c>
      <c r="C469" s="268" t="s">
        <v>1784</v>
      </c>
      <c r="D469" s="274" t="s">
        <v>2528</v>
      </c>
      <c r="E469" s="274" t="s">
        <v>695</v>
      </c>
      <c r="F469" s="287">
        <v>36079765.659999996</v>
      </c>
      <c r="G469" s="267">
        <v>938</v>
      </c>
      <c r="H469" s="288" t="s">
        <v>3771</v>
      </c>
      <c r="I469" s="289">
        <v>0.53415108625553198</v>
      </c>
      <c r="J469" s="269">
        <v>19272046.019134</v>
      </c>
    </row>
    <row r="470" spans="2:10">
      <c r="B470" s="268" t="s">
        <v>3764</v>
      </c>
      <c r="C470" s="268" t="s">
        <v>5882</v>
      </c>
      <c r="D470" s="274" t="s">
        <v>3545</v>
      </c>
      <c r="E470" s="274" t="s">
        <v>685</v>
      </c>
      <c r="F470" s="287">
        <v>51567811.030000001</v>
      </c>
      <c r="G470" s="267">
        <v>0</v>
      </c>
      <c r="H470" s="288" t="s">
        <v>3769</v>
      </c>
      <c r="I470" s="289">
        <v>0</v>
      </c>
      <c r="J470" s="269">
        <v>0</v>
      </c>
    </row>
    <row r="471" spans="2:10">
      <c r="B471" s="268" t="s">
        <v>3764</v>
      </c>
      <c r="C471" s="268" t="s">
        <v>4502</v>
      </c>
      <c r="D471" s="274" t="s">
        <v>3212</v>
      </c>
      <c r="E471" s="274" t="s">
        <v>655</v>
      </c>
      <c r="F471" s="287">
        <v>67918147.769999996</v>
      </c>
      <c r="G471" s="267">
        <v>0</v>
      </c>
      <c r="H471" s="288" t="s">
        <v>3769</v>
      </c>
      <c r="I471" s="289">
        <v>0</v>
      </c>
      <c r="J471" s="269">
        <v>0</v>
      </c>
    </row>
    <row r="472" spans="2:10">
      <c r="B472" s="268" t="s">
        <v>3764</v>
      </c>
      <c r="C472" s="268" t="s">
        <v>1841</v>
      </c>
      <c r="D472" s="274" t="s">
        <v>2610</v>
      </c>
      <c r="E472" s="274" t="s">
        <v>766</v>
      </c>
      <c r="F472" s="287">
        <v>2830751.36</v>
      </c>
      <c r="G472" s="267">
        <v>125</v>
      </c>
      <c r="H472" s="288" t="s">
        <v>3771</v>
      </c>
      <c r="I472" s="289">
        <v>0.53415108625553198</v>
      </c>
      <c r="J472" s="269">
        <v>1512048.9138633199</v>
      </c>
    </row>
    <row r="473" spans="2:10">
      <c r="B473" s="268" t="s">
        <v>3764</v>
      </c>
      <c r="C473" s="268" t="s">
        <v>1843</v>
      </c>
      <c r="D473" s="274" t="s">
        <v>2533</v>
      </c>
      <c r="E473" s="274" t="s">
        <v>768</v>
      </c>
      <c r="F473" s="287">
        <v>18391424.829999998</v>
      </c>
      <c r="G473" s="267">
        <v>679</v>
      </c>
      <c r="H473" s="288" t="s">
        <v>3771</v>
      </c>
      <c r="I473" s="289">
        <v>0.53415108625553198</v>
      </c>
      <c r="J473" s="269">
        <v>9823799.5507314596</v>
      </c>
    </row>
    <row r="474" spans="2:10">
      <c r="B474" s="268" t="s">
        <v>3764</v>
      </c>
      <c r="C474" s="268" t="s">
        <v>1570</v>
      </c>
      <c r="D474" s="274" t="s">
        <v>2534</v>
      </c>
      <c r="E474" s="274" t="s">
        <v>420</v>
      </c>
      <c r="F474" s="287">
        <v>51187655.979999997</v>
      </c>
      <c r="G474" s="267">
        <v>131</v>
      </c>
      <c r="H474" s="288" t="s">
        <v>3770</v>
      </c>
      <c r="I474" s="289">
        <v>8.0552933603662696E-2</v>
      </c>
      <c r="J474" s="269">
        <v>4123315.8534840699</v>
      </c>
    </row>
    <row r="475" spans="2:10">
      <c r="B475" s="268" t="s">
        <v>3764</v>
      </c>
      <c r="C475" s="268" t="s">
        <v>1720</v>
      </c>
      <c r="D475" s="274" t="s">
        <v>2537</v>
      </c>
      <c r="E475" s="274" t="s">
        <v>608</v>
      </c>
      <c r="F475" s="287">
        <v>415526984.74000001</v>
      </c>
      <c r="G475" s="267">
        <v>0</v>
      </c>
      <c r="H475" s="288" t="s">
        <v>3769</v>
      </c>
      <c r="I475" s="289">
        <v>0</v>
      </c>
      <c r="J475" s="269">
        <v>0</v>
      </c>
    </row>
    <row r="476" spans="2:10">
      <c r="B476" s="268" t="s">
        <v>3764</v>
      </c>
      <c r="C476" s="268" t="s">
        <v>1646</v>
      </c>
      <c r="D476" s="274" t="s">
        <v>3058</v>
      </c>
      <c r="E476" s="274" t="s">
        <v>514</v>
      </c>
      <c r="F476" s="287">
        <v>14558292.5</v>
      </c>
      <c r="G476" s="267">
        <v>0</v>
      </c>
      <c r="H476" s="288" t="s">
        <v>3769</v>
      </c>
      <c r="I476" s="289">
        <v>0</v>
      </c>
      <c r="J476" s="269">
        <v>0</v>
      </c>
    </row>
    <row r="477" spans="2:10">
      <c r="B477" s="268" t="s">
        <v>3764</v>
      </c>
      <c r="C477" s="268" t="s">
        <v>1818</v>
      </c>
      <c r="D477" s="274" t="s">
        <v>2540</v>
      </c>
      <c r="E477" s="274" t="s">
        <v>740</v>
      </c>
      <c r="F477" s="287">
        <v>59782437.880000003</v>
      </c>
      <c r="G477" s="267">
        <v>835</v>
      </c>
      <c r="H477" s="288" t="s">
        <v>3771</v>
      </c>
      <c r="I477" s="289">
        <v>0.53415108625553198</v>
      </c>
      <c r="J477" s="269">
        <v>31932854.132605799</v>
      </c>
    </row>
    <row r="478" spans="2:10">
      <c r="B478" s="268" t="s">
        <v>3764</v>
      </c>
      <c r="C478" s="268" t="s">
        <v>4503</v>
      </c>
      <c r="D478" s="274" t="s">
        <v>3580</v>
      </c>
      <c r="E478" s="274" t="s">
        <v>717</v>
      </c>
      <c r="F478" s="287">
        <v>26300839.579999998</v>
      </c>
      <c r="G478" s="267">
        <v>66</v>
      </c>
      <c r="H478" s="288" t="s">
        <v>3769</v>
      </c>
      <c r="I478" s="289">
        <v>7.6832029851907303E-3</v>
      </c>
      <c r="J478" s="269">
        <v>202074.689174078</v>
      </c>
    </row>
    <row r="479" spans="2:10">
      <c r="B479" s="268" t="s">
        <v>3764</v>
      </c>
      <c r="C479" s="268" t="s">
        <v>1840</v>
      </c>
      <c r="D479" s="274" t="s">
        <v>2541</v>
      </c>
      <c r="E479" s="274" t="s">
        <v>765</v>
      </c>
      <c r="F479" s="287">
        <v>67514554.879999995</v>
      </c>
      <c r="G479" s="267">
        <v>620</v>
      </c>
      <c r="H479" s="288" t="s">
        <v>3771</v>
      </c>
      <c r="I479" s="289">
        <v>0.53415108625553198</v>
      </c>
      <c r="J479" s="269">
        <v>36062972.827210702</v>
      </c>
    </row>
    <row r="480" spans="2:10">
      <c r="B480" s="268" t="s">
        <v>3764</v>
      </c>
      <c r="C480" s="268" t="s">
        <v>1793</v>
      </c>
      <c r="D480" s="274" t="s">
        <v>2545</v>
      </c>
      <c r="E480" s="274" t="s">
        <v>709</v>
      </c>
      <c r="F480" s="287">
        <v>14341035.109999999</v>
      </c>
      <c r="G480" s="267">
        <v>284</v>
      </c>
      <c r="H480" s="288" t="s">
        <v>3771</v>
      </c>
      <c r="I480" s="289">
        <v>0.53415108625553198</v>
      </c>
      <c r="J480" s="269">
        <v>7660279.4820352197</v>
      </c>
    </row>
    <row r="481" spans="2:10">
      <c r="B481" s="268" t="s">
        <v>3764</v>
      </c>
      <c r="C481" s="268" t="s">
        <v>1606</v>
      </c>
      <c r="D481" s="274" t="s">
        <v>3451</v>
      </c>
      <c r="E481" s="274" t="s">
        <v>465</v>
      </c>
      <c r="F481" s="287">
        <v>6283096.96</v>
      </c>
      <c r="G481" s="267">
        <v>0</v>
      </c>
      <c r="H481" s="288" t="s">
        <v>3769</v>
      </c>
      <c r="I481" s="289">
        <v>0</v>
      </c>
      <c r="J481" s="269">
        <v>0</v>
      </c>
    </row>
    <row r="482" spans="2:10">
      <c r="B482" s="268" t="s">
        <v>3764</v>
      </c>
      <c r="C482" s="268" t="s">
        <v>1835</v>
      </c>
      <c r="D482" s="274" t="s">
        <v>2549</v>
      </c>
      <c r="E482" s="274" t="s">
        <v>755</v>
      </c>
      <c r="F482" s="287">
        <v>76235137.329999998</v>
      </c>
      <c r="G482" s="267">
        <v>785</v>
      </c>
      <c r="H482" s="288" t="s">
        <v>3771</v>
      </c>
      <c r="I482" s="289">
        <v>0.53415108625553198</v>
      </c>
      <c r="J482" s="269">
        <v>40721081.4156591</v>
      </c>
    </row>
    <row r="483" spans="2:10">
      <c r="B483" s="268" t="s">
        <v>3764</v>
      </c>
      <c r="C483" s="268" t="s">
        <v>4504</v>
      </c>
      <c r="D483" s="274" t="s">
        <v>2550</v>
      </c>
      <c r="E483" s="274" t="s">
        <v>172</v>
      </c>
      <c r="F483" s="287">
        <v>135724149</v>
      </c>
      <c r="G483" s="267">
        <v>60</v>
      </c>
      <c r="H483" s="288" t="s">
        <v>3769</v>
      </c>
      <c r="I483" s="289">
        <v>7.6832029851907303E-3</v>
      </c>
      <c r="J483" s="269">
        <v>1042796.18675927</v>
      </c>
    </row>
    <row r="484" spans="2:10">
      <c r="B484" s="268" t="s">
        <v>3764</v>
      </c>
      <c r="C484" s="268" t="s">
        <v>4505</v>
      </c>
      <c r="D484" s="274" t="s">
        <v>2551</v>
      </c>
      <c r="E484" s="274" t="s">
        <v>686</v>
      </c>
      <c r="F484" s="287">
        <v>89247720.459999993</v>
      </c>
      <c r="G484" s="267">
        <v>106</v>
      </c>
      <c r="H484" s="288" t="s">
        <v>3770</v>
      </c>
      <c r="I484" s="289">
        <v>8.0552933603662696E-2</v>
      </c>
      <c r="J484" s="269">
        <v>7189165.7004926298</v>
      </c>
    </row>
    <row r="485" spans="2:10">
      <c r="B485" s="268" t="s">
        <v>3764</v>
      </c>
      <c r="C485" s="268" t="s">
        <v>4506</v>
      </c>
      <c r="D485" s="274" t="s">
        <v>3219</v>
      </c>
      <c r="E485" s="274" t="s">
        <v>350</v>
      </c>
      <c r="F485" s="287">
        <v>209026205.37</v>
      </c>
      <c r="G485" s="267">
        <v>90</v>
      </c>
      <c r="H485" s="288" t="s">
        <v>3769</v>
      </c>
      <c r="I485" s="289">
        <v>7.6832029851907303E-3</v>
      </c>
      <c r="J485" s="269">
        <v>1605990.7650818699</v>
      </c>
    </row>
    <row r="486" spans="2:10">
      <c r="B486" s="268" t="s">
        <v>3764</v>
      </c>
      <c r="C486" s="268" t="s">
        <v>1814</v>
      </c>
      <c r="D486" s="274" t="s">
        <v>2553</v>
      </c>
      <c r="E486" s="274" t="s">
        <v>735</v>
      </c>
      <c r="F486" s="287">
        <v>50530420.189999998</v>
      </c>
      <c r="G486" s="267">
        <v>593</v>
      </c>
      <c r="H486" s="288" t="s">
        <v>3771</v>
      </c>
      <c r="I486" s="289">
        <v>0.53415108625553198</v>
      </c>
      <c r="J486" s="269">
        <v>26990878.833436899</v>
      </c>
    </row>
    <row r="487" spans="2:10">
      <c r="B487" s="268" t="s">
        <v>3764</v>
      </c>
      <c r="C487" s="268" t="s">
        <v>1504</v>
      </c>
      <c r="D487" s="274" t="s">
        <v>2555</v>
      </c>
      <c r="E487" s="274" t="s">
        <v>312</v>
      </c>
      <c r="F487" s="287">
        <v>971894.12</v>
      </c>
      <c r="G487" s="267">
        <v>165</v>
      </c>
      <c r="H487" s="288" t="s">
        <v>3771</v>
      </c>
      <c r="I487" s="289">
        <v>0.53415108625553198</v>
      </c>
      <c r="J487" s="269">
        <v>519138.29992336401</v>
      </c>
    </row>
    <row r="488" spans="2:10">
      <c r="B488" s="268" t="s">
        <v>3764</v>
      </c>
      <c r="C488" s="268" t="s">
        <v>1634</v>
      </c>
      <c r="D488" s="274" t="s">
        <v>2557</v>
      </c>
      <c r="E488" s="274" t="s">
        <v>497</v>
      </c>
      <c r="F488" s="287">
        <v>11562343.83</v>
      </c>
      <c r="G488" s="267">
        <v>0</v>
      </c>
      <c r="H488" s="288" t="s">
        <v>3769</v>
      </c>
      <c r="I488" s="289">
        <v>0</v>
      </c>
      <c r="J488" s="269">
        <v>0</v>
      </c>
    </row>
    <row r="489" spans="2:10">
      <c r="B489" s="268" t="s">
        <v>3764</v>
      </c>
      <c r="C489" s="268" t="s">
        <v>4507</v>
      </c>
      <c r="D489" s="274" t="s">
        <v>2558</v>
      </c>
      <c r="E489" s="274" t="s">
        <v>160</v>
      </c>
      <c r="F489" s="287">
        <v>2228036742</v>
      </c>
      <c r="G489" s="267">
        <v>0</v>
      </c>
      <c r="H489" s="288" t="s">
        <v>3769</v>
      </c>
      <c r="I489" s="289">
        <v>0</v>
      </c>
      <c r="J489" s="269">
        <v>0</v>
      </c>
    </row>
    <row r="490" spans="2:10">
      <c r="B490" s="268" t="s">
        <v>3764</v>
      </c>
      <c r="C490" s="268" t="s">
        <v>1767</v>
      </c>
      <c r="D490" s="274" t="s">
        <v>2561</v>
      </c>
      <c r="E490" s="274" t="s">
        <v>676</v>
      </c>
      <c r="F490" s="287">
        <v>55032343.100000001</v>
      </c>
      <c r="G490" s="267">
        <v>861</v>
      </c>
      <c r="H490" s="288" t="s">
        <v>3771</v>
      </c>
      <c r="I490" s="289">
        <v>0.53415108625553198</v>
      </c>
      <c r="J490" s="269">
        <v>29395585.846052099</v>
      </c>
    </row>
    <row r="491" spans="2:10">
      <c r="B491" s="268" t="s">
        <v>3764</v>
      </c>
      <c r="C491" s="268" t="s">
        <v>4508</v>
      </c>
      <c r="D491" s="274" t="s">
        <v>2949</v>
      </c>
      <c r="E491" s="274" t="s">
        <v>245</v>
      </c>
      <c r="F491" s="287">
        <v>30641461.510000002</v>
      </c>
      <c r="G491" s="267">
        <v>0</v>
      </c>
      <c r="H491" s="288" t="s">
        <v>3769</v>
      </c>
      <c r="I491" s="289">
        <v>0</v>
      </c>
      <c r="J491" s="269">
        <v>0</v>
      </c>
    </row>
    <row r="492" spans="2:10">
      <c r="B492" s="268" t="s">
        <v>3764</v>
      </c>
      <c r="C492" s="268" t="s">
        <v>1641</v>
      </c>
      <c r="D492" s="274" t="s">
        <v>2563</v>
      </c>
      <c r="E492" s="274" t="s">
        <v>219</v>
      </c>
      <c r="F492" s="287">
        <v>4243572.26</v>
      </c>
      <c r="G492" s="267">
        <v>219</v>
      </c>
      <c r="H492" s="288" t="s">
        <v>3771</v>
      </c>
      <c r="I492" s="289">
        <v>0.53415108625553198</v>
      </c>
      <c r="J492" s="269">
        <v>2266708.7322828402</v>
      </c>
    </row>
    <row r="493" spans="2:10">
      <c r="B493" s="268" t="s">
        <v>3764</v>
      </c>
      <c r="C493" s="268" t="s">
        <v>1569</v>
      </c>
      <c r="D493" s="274" t="s">
        <v>3420</v>
      </c>
      <c r="E493" s="274" t="s">
        <v>418</v>
      </c>
      <c r="F493" s="287">
        <v>491716889.25</v>
      </c>
      <c r="G493" s="267">
        <v>0</v>
      </c>
      <c r="H493" s="288" t="s">
        <v>3769</v>
      </c>
      <c r="I493" s="289">
        <v>0</v>
      </c>
      <c r="J493" s="269">
        <v>0</v>
      </c>
    </row>
    <row r="494" spans="2:10">
      <c r="B494" s="268" t="s">
        <v>3764</v>
      </c>
      <c r="C494" s="268" t="s">
        <v>6310</v>
      </c>
      <c r="D494" s="274" t="s">
        <v>3420</v>
      </c>
      <c r="E494" s="274" t="s">
        <v>418</v>
      </c>
      <c r="F494" s="287">
        <v>393329733.32999998</v>
      </c>
      <c r="G494" s="267">
        <v>0</v>
      </c>
      <c r="H494" s="288" t="s">
        <v>3769</v>
      </c>
      <c r="I494" s="289">
        <v>0</v>
      </c>
      <c r="J494" s="269">
        <v>0</v>
      </c>
    </row>
    <row r="495" spans="2:10">
      <c r="B495" s="268" t="s">
        <v>3764</v>
      </c>
      <c r="C495" s="268" t="s">
        <v>1666</v>
      </c>
      <c r="D495" s="274" t="s">
        <v>2566</v>
      </c>
      <c r="E495" s="274" t="s">
        <v>224</v>
      </c>
      <c r="F495" s="287">
        <v>26599092.350000001</v>
      </c>
      <c r="G495" s="267">
        <v>644</v>
      </c>
      <c r="H495" s="288" t="s">
        <v>3771</v>
      </c>
      <c r="I495" s="289">
        <v>0.53415108625553198</v>
      </c>
      <c r="J495" s="269">
        <v>14207934.072163699</v>
      </c>
    </row>
    <row r="496" spans="2:10">
      <c r="B496" s="268" t="s">
        <v>3764</v>
      </c>
      <c r="C496" s="268" t="s">
        <v>1446</v>
      </c>
      <c r="D496" s="274" t="s">
        <v>2566</v>
      </c>
      <c r="E496" s="274" t="s">
        <v>224</v>
      </c>
      <c r="F496" s="287">
        <v>35636916.240000002</v>
      </c>
      <c r="G496" s="267">
        <v>794</v>
      </c>
      <c r="H496" s="288" t="s">
        <v>3771</v>
      </c>
      <c r="I496" s="289">
        <v>0.53415108625553198</v>
      </c>
      <c r="J496" s="269">
        <v>19035497.520393401</v>
      </c>
    </row>
    <row r="497" spans="2:10">
      <c r="B497" s="268" t="s">
        <v>3764</v>
      </c>
      <c r="C497" s="268" t="s">
        <v>1628</v>
      </c>
      <c r="D497" s="274" t="s">
        <v>2567</v>
      </c>
      <c r="E497" s="274" t="s">
        <v>492</v>
      </c>
      <c r="F497" s="287">
        <v>7678257.7000000002</v>
      </c>
      <c r="G497" s="267">
        <v>359</v>
      </c>
      <c r="H497" s="288" t="s">
        <v>3771</v>
      </c>
      <c r="I497" s="289">
        <v>0.53415108625553198</v>
      </c>
      <c r="J497" s="269">
        <v>4101349.6910048998</v>
      </c>
    </row>
    <row r="498" spans="2:10">
      <c r="B498" s="268" t="s">
        <v>3764</v>
      </c>
      <c r="C498" s="268" t="s">
        <v>1776</v>
      </c>
      <c r="D498" s="274" t="s">
        <v>2575</v>
      </c>
      <c r="E498" s="274" t="s">
        <v>687</v>
      </c>
      <c r="F498" s="287">
        <v>34857493.770000003</v>
      </c>
      <c r="G498" s="267">
        <v>90</v>
      </c>
      <c r="H498" s="288" t="s">
        <v>3769</v>
      </c>
      <c r="I498" s="289">
        <v>7.6832029851907303E-3</v>
      </c>
      <c r="J498" s="269">
        <v>267817.20018993103</v>
      </c>
    </row>
    <row r="499" spans="2:10">
      <c r="B499" s="268" t="s">
        <v>3764</v>
      </c>
      <c r="C499" s="268" t="s">
        <v>1438</v>
      </c>
      <c r="D499" s="274" t="s">
        <v>2571</v>
      </c>
      <c r="E499" s="274" t="s">
        <v>214</v>
      </c>
      <c r="F499" s="287">
        <v>9504065.75</v>
      </c>
      <c r="G499" s="267">
        <v>324</v>
      </c>
      <c r="H499" s="288" t="s">
        <v>3771</v>
      </c>
      <c r="I499" s="289">
        <v>0.53415108625553198</v>
      </c>
      <c r="J499" s="269">
        <v>5076607.0442064898</v>
      </c>
    </row>
    <row r="500" spans="2:10">
      <c r="B500" s="268" t="s">
        <v>3764</v>
      </c>
      <c r="C500" s="268" t="s">
        <v>1643</v>
      </c>
      <c r="D500" s="274" t="s">
        <v>2573</v>
      </c>
      <c r="E500" s="274" t="s">
        <v>508</v>
      </c>
      <c r="F500" s="287">
        <v>26957430.960000001</v>
      </c>
      <c r="G500" s="267">
        <v>139</v>
      </c>
      <c r="H500" s="288" t="s">
        <v>3770</v>
      </c>
      <c r="I500" s="289">
        <v>8.0552933603662696E-2</v>
      </c>
      <c r="J500" s="269">
        <v>2171500.1462462</v>
      </c>
    </row>
    <row r="501" spans="2:10">
      <c r="B501" s="268" t="s">
        <v>3764</v>
      </c>
      <c r="C501" s="268" t="s">
        <v>6311</v>
      </c>
      <c r="D501" s="274" t="s">
        <v>3254</v>
      </c>
      <c r="E501" s="274" t="s">
        <v>1273</v>
      </c>
      <c r="F501" s="287">
        <v>923434253</v>
      </c>
      <c r="G501" s="267">
        <v>0</v>
      </c>
      <c r="H501" s="288" t="s">
        <v>3769</v>
      </c>
      <c r="I501" s="289">
        <v>0</v>
      </c>
      <c r="J501" s="269">
        <v>0</v>
      </c>
    </row>
    <row r="502" spans="2:10">
      <c r="B502" s="268" t="s">
        <v>3764</v>
      </c>
      <c r="C502" s="268" t="s">
        <v>4509</v>
      </c>
      <c r="D502" s="274" t="s">
        <v>4510</v>
      </c>
      <c r="E502" s="274" t="s">
        <v>4024</v>
      </c>
      <c r="F502" s="287">
        <v>53074881.960000001</v>
      </c>
      <c r="G502" s="267">
        <v>0</v>
      </c>
      <c r="H502" s="288" t="s">
        <v>3769</v>
      </c>
      <c r="I502" s="289">
        <v>0</v>
      </c>
      <c r="J502" s="269">
        <v>0</v>
      </c>
    </row>
    <row r="503" spans="2:10">
      <c r="B503" s="268" t="s">
        <v>3764</v>
      </c>
      <c r="C503" s="268" t="s">
        <v>6002</v>
      </c>
      <c r="D503" s="274" t="s">
        <v>2579</v>
      </c>
      <c r="E503" s="274" t="s">
        <v>513</v>
      </c>
      <c r="F503" s="287">
        <v>38644078.460000001</v>
      </c>
      <c r="G503" s="267">
        <v>0</v>
      </c>
      <c r="H503" s="288" t="s">
        <v>3769</v>
      </c>
      <c r="I503" s="289">
        <v>0</v>
      </c>
      <c r="J503" s="269">
        <v>0</v>
      </c>
    </row>
    <row r="504" spans="2:10">
      <c r="B504" s="268" t="s">
        <v>3764</v>
      </c>
      <c r="C504" s="268" t="s">
        <v>1479</v>
      </c>
      <c r="D504" s="274" t="s">
        <v>2580</v>
      </c>
      <c r="E504" s="274" t="s">
        <v>275</v>
      </c>
      <c r="F504" s="287">
        <v>27424177.350000001</v>
      </c>
      <c r="G504" s="267">
        <v>306</v>
      </c>
      <c r="H504" s="288" t="s">
        <v>3771</v>
      </c>
      <c r="I504" s="289">
        <v>0.53415108625553198</v>
      </c>
      <c r="J504" s="269">
        <v>14648654.121166799</v>
      </c>
    </row>
    <row r="505" spans="2:10">
      <c r="B505" s="268" t="s">
        <v>3764</v>
      </c>
      <c r="C505" s="268" t="s">
        <v>4511</v>
      </c>
      <c r="D505" s="274" t="s">
        <v>2578</v>
      </c>
      <c r="E505" s="274" t="s">
        <v>374</v>
      </c>
      <c r="F505" s="287">
        <v>20629906.879999999</v>
      </c>
      <c r="G505" s="267">
        <v>115</v>
      </c>
      <c r="H505" s="288" t="s">
        <v>3770</v>
      </c>
      <c r="I505" s="289">
        <v>8.0552933603662696E-2</v>
      </c>
      <c r="J505" s="269">
        <v>1661799.5191543801</v>
      </c>
    </row>
    <row r="506" spans="2:10">
      <c r="B506" s="268" t="s">
        <v>3764</v>
      </c>
      <c r="C506" s="268" t="s">
        <v>1458</v>
      </c>
      <c r="D506" s="274" t="s">
        <v>2582</v>
      </c>
      <c r="E506" s="274" t="s">
        <v>240</v>
      </c>
      <c r="F506" s="287">
        <v>48438619.520000003</v>
      </c>
      <c r="G506" s="267">
        <v>368</v>
      </c>
      <c r="H506" s="288" t="s">
        <v>3771</v>
      </c>
      <c r="I506" s="289">
        <v>0.53415108625553198</v>
      </c>
      <c r="J506" s="269">
        <v>25873541.233326402</v>
      </c>
    </row>
    <row r="507" spans="2:10">
      <c r="B507" s="268" t="s">
        <v>3764</v>
      </c>
      <c r="C507" s="268" t="s">
        <v>1602</v>
      </c>
      <c r="D507" s="274" t="s">
        <v>2585</v>
      </c>
      <c r="E507" s="274" t="s">
        <v>461</v>
      </c>
      <c r="F507" s="287">
        <v>79339163.730000004</v>
      </c>
      <c r="G507" s="267">
        <v>1068</v>
      </c>
      <c r="H507" s="288" t="s">
        <v>3771</v>
      </c>
      <c r="I507" s="289">
        <v>0.53415108625553198</v>
      </c>
      <c r="J507" s="269">
        <v>42379100.488985002</v>
      </c>
    </row>
    <row r="508" spans="2:10">
      <c r="B508" s="268" t="s">
        <v>3764</v>
      </c>
      <c r="C508" s="268" t="s">
        <v>1727</v>
      </c>
      <c r="D508" s="274" t="s">
        <v>2762</v>
      </c>
      <c r="E508" s="274" t="s">
        <v>344</v>
      </c>
      <c r="F508" s="287">
        <v>1999735100</v>
      </c>
      <c r="G508" s="267">
        <v>0</v>
      </c>
      <c r="H508" s="288" t="s">
        <v>3769</v>
      </c>
      <c r="I508" s="289">
        <v>0</v>
      </c>
      <c r="J508" s="269">
        <v>0</v>
      </c>
    </row>
    <row r="509" spans="2:10">
      <c r="B509" s="268" t="s">
        <v>3764</v>
      </c>
      <c r="C509" s="268" t="s">
        <v>1526</v>
      </c>
      <c r="D509" s="274" t="s">
        <v>2762</v>
      </c>
      <c r="E509" s="274" t="s">
        <v>344</v>
      </c>
      <c r="F509" s="287">
        <v>171363912.06</v>
      </c>
      <c r="G509" s="267">
        <v>0</v>
      </c>
      <c r="H509" s="288" t="s">
        <v>3769</v>
      </c>
      <c r="I509" s="289">
        <v>0</v>
      </c>
      <c r="J509" s="269">
        <v>0</v>
      </c>
    </row>
    <row r="510" spans="2:10">
      <c r="B510" s="268" t="s">
        <v>3764</v>
      </c>
      <c r="C510" s="268" t="s">
        <v>1571</v>
      </c>
      <c r="D510" s="274" t="s">
        <v>2587</v>
      </c>
      <c r="E510" s="274" t="s">
        <v>421</v>
      </c>
      <c r="F510" s="287">
        <v>745000000</v>
      </c>
      <c r="G510" s="267">
        <v>0</v>
      </c>
      <c r="H510" s="288" t="s">
        <v>3769</v>
      </c>
      <c r="I510" s="289">
        <v>0</v>
      </c>
      <c r="J510" s="269">
        <v>0</v>
      </c>
    </row>
    <row r="511" spans="2:10">
      <c r="B511" s="268" t="s">
        <v>3764</v>
      </c>
      <c r="C511" s="268" t="s">
        <v>1725</v>
      </c>
      <c r="D511" s="274" t="s">
        <v>2588</v>
      </c>
      <c r="E511" s="274" t="s">
        <v>615</v>
      </c>
      <c r="F511" s="287">
        <v>6224215.9000000004</v>
      </c>
      <c r="G511" s="267">
        <v>906</v>
      </c>
      <c r="H511" s="288" t="s">
        <v>3771</v>
      </c>
      <c r="I511" s="289">
        <v>0.53415108625553198</v>
      </c>
      <c r="J511" s="269">
        <v>3324671.6840739502</v>
      </c>
    </row>
    <row r="512" spans="2:10">
      <c r="B512" s="268" t="s">
        <v>3764</v>
      </c>
      <c r="C512" s="268" t="s">
        <v>1454</v>
      </c>
      <c r="D512" s="274" t="s">
        <v>2589</v>
      </c>
      <c r="E512" s="274" t="s">
        <v>235</v>
      </c>
      <c r="F512" s="287">
        <v>115990185.31999999</v>
      </c>
      <c r="G512" s="267">
        <v>112</v>
      </c>
      <c r="H512" s="288" t="s">
        <v>3769</v>
      </c>
      <c r="I512" s="289">
        <v>7.6832029851907303E-3</v>
      </c>
      <c r="J512" s="269">
        <v>891176.13810344995</v>
      </c>
    </row>
    <row r="513" spans="2:10">
      <c r="B513" s="268" t="s">
        <v>3764</v>
      </c>
      <c r="C513" s="268" t="s">
        <v>1433</v>
      </c>
      <c r="D513" s="274" t="s">
        <v>2593</v>
      </c>
      <c r="E513" s="274" t="s">
        <v>208</v>
      </c>
      <c r="F513" s="287">
        <v>509753794.13999999</v>
      </c>
      <c r="G513" s="267">
        <v>0</v>
      </c>
      <c r="H513" s="288" t="s">
        <v>3769</v>
      </c>
      <c r="I513" s="289">
        <v>0</v>
      </c>
      <c r="J513" s="269">
        <v>0</v>
      </c>
    </row>
    <row r="514" spans="2:10">
      <c r="B514" s="268" t="s">
        <v>3764</v>
      </c>
      <c r="C514" s="268" t="s">
        <v>4512</v>
      </c>
      <c r="D514" s="274" t="s">
        <v>2596</v>
      </c>
      <c r="E514" s="274" t="s">
        <v>370</v>
      </c>
      <c r="F514" s="287">
        <v>36503097.689999998</v>
      </c>
      <c r="G514" s="267">
        <v>0</v>
      </c>
      <c r="H514" s="288" t="s">
        <v>3769</v>
      </c>
      <c r="I514" s="289">
        <v>0</v>
      </c>
      <c r="J514" s="269">
        <v>0</v>
      </c>
    </row>
    <row r="515" spans="2:10">
      <c r="B515" s="268" t="s">
        <v>3764</v>
      </c>
      <c r="C515" s="268" t="s">
        <v>1485</v>
      </c>
      <c r="D515" s="274" t="s">
        <v>2602</v>
      </c>
      <c r="E515" s="274" t="s">
        <v>287</v>
      </c>
      <c r="F515" s="287">
        <v>3089818.72</v>
      </c>
      <c r="G515" s="267">
        <v>531</v>
      </c>
      <c r="H515" s="288" t="s">
        <v>3771</v>
      </c>
      <c r="I515" s="289">
        <v>0.53415108625553198</v>
      </c>
      <c r="J515" s="269">
        <v>1650430.0256206701</v>
      </c>
    </row>
    <row r="516" spans="2:10">
      <c r="B516" s="268" t="s">
        <v>3764</v>
      </c>
      <c r="C516" s="268" t="s">
        <v>5883</v>
      </c>
      <c r="D516" s="274" t="s">
        <v>5884</v>
      </c>
      <c r="E516" s="274" t="s">
        <v>5885</v>
      </c>
      <c r="F516" s="287">
        <v>78595347.180000007</v>
      </c>
      <c r="G516" s="267">
        <v>0</v>
      </c>
      <c r="H516" s="288" t="s">
        <v>3769</v>
      </c>
      <c r="I516" s="289">
        <v>0</v>
      </c>
      <c r="J516" s="269">
        <v>0</v>
      </c>
    </row>
    <row r="517" spans="2:10">
      <c r="B517" s="268" t="s">
        <v>3764</v>
      </c>
      <c r="C517" s="268" t="s">
        <v>4513</v>
      </c>
      <c r="D517" s="274" t="s">
        <v>2606</v>
      </c>
      <c r="E517" s="274" t="s">
        <v>433</v>
      </c>
      <c r="F517" s="287">
        <v>25893107.77</v>
      </c>
      <c r="G517" s="267">
        <v>0</v>
      </c>
      <c r="H517" s="288" t="s">
        <v>3769</v>
      </c>
      <c r="I517" s="289">
        <v>0</v>
      </c>
      <c r="J517" s="269">
        <v>0</v>
      </c>
    </row>
    <row r="518" spans="2:10">
      <c r="B518" s="268" t="s">
        <v>3764</v>
      </c>
      <c r="C518" s="268" t="s">
        <v>1639</v>
      </c>
      <c r="D518" s="274" t="s">
        <v>2608</v>
      </c>
      <c r="E518" s="274" t="s">
        <v>504</v>
      </c>
      <c r="F518" s="287">
        <v>494377491.06</v>
      </c>
      <c r="G518" s="267">
        <v>859</v>
      </c>
      <c r="H518" s="288" t="s">
        <v>3771</v>
      </c>
      <c r="I518" s="289">
        <v>0.53415108625553198</v>
      </c>
      <c r="J518" s="269">
        <v>264072273.86998299</v>
      </c>
    </row>
    <row r="519" spans="2:10">
      <c r="B519" s="268" t="s">
        <v>3764</v>
      </c>
      <c r="C519" s="268" t="s">
        <v>1444</v>
      </c>
      <c r="D519" s="274" t="s">
        <v>3194</v>
      </c>
      <c r="E519" s="274" t="s">
        <v>220</v>
      </c>
      <c r="F519" s="287">
        <v>823913.01</v>
      </c>
      <c r="G519" s="267">
        <v>0</v>
      </c>
      <c r="H519" s="288" t="s">
        <v>3769</v>
      </c>
      <c r="I519" s="289">
        <v>0</v>
      </c>
      <c r="J519" s="269">
        <v>0</v>
      </c>
    </row>
    <row r="520" spans="2:10">
      <c r="B520" s="268" t="s">
        <v>3764</v>
      </c>
      <c r="C520" s="268" t="s">
        <v>5696</v>
      </c>
      <c r="D520" s="274" t="s">
        <v>2613</v>
      </c>
      <c r="E520" s="274" t="s">
        <v>583</v>
      </c>
      <c r="F520" s="287">
        <v>99342203.5</v>
      </c>
      <c r="G520" s="267">
        <v>0</v>
      </c>
      <c r="H520" s="288" t="s">
        <v>3769</v>
      </c>
      <c r="I520" s="289">
        <v>0</v>
      </c>
      <c r="J520" s="269">
        <v>0</v>
      </c>
    </row>
    <row r="521" spans="2:10">
      <c r="B521" s="268" t="s">
        <v>3764</v>
      </c>
      <c r="C521" s="268" t="s">
        <v>4514</v>
      </c>
      <c r="D521" s="274" t="s">
        <v>2614</v>
      </c>
      <c r="E521" s="274" t="s">
        <v>266</v>
      </c>
      <c r="F521" s="287">
        <v>133436478.78</v>
      </c>
      <c r="G521" s="267">
        <v>0</v>
      </c>
      <c r="H521" s="288" t="s">
        <v>3769</v>
      </c>
      <c r="I521" s="289">
        <v>0</v>
      </c>
      <c r="J521" s="269">
        <v>0</v>
      </c>
    </row>
    <row r="522" spans="2:10">
      <c r="B522" s="268" t="s">
        <v>3764</v>
      </c>
      <c r="C522" s="268" t="s">
        <v>4515</v>
      </c>
      <c r="D522" s="274" t="s">
        <v>2615</v>
      </c>
      <c r="E522" s="274" t="s">
        <v>553</v>
      </c>
      <c r="F522" s="287">
        <v>124266171.83</v>
      </c>
      <c r="G522" s="267">
        <v>0</v>
      </c>
      <c r="H522" s="288" t="s">
        <v>3769</v>
      </c>
      <c r="I522" s="289">
        <v>0</v>
      </c>
      <c r="J522" s="269">
        <v>0</v>
      </c>
    </row>
    <row r="523" spans="2:10">
      <c r="B523" s="268" t="s">
        <v>3764</v>
      </c>
      <c r="C523" s="268" t="s">
        <v>4516</v>
      </c>
      <c r="D523" s="274" t="s">
        <v>3183</v>
      </c>
      <c r="E523" s="274" t="s">
        <v>490</v>
      </c>
      <c r="F523" s="287">
        <v>49320587.530000001</v>
      </c>
      <c r="G523" s="267">
        <v>0</v>
      </c>
      <c r="H523" s="288" t="s">
        <v>3769</v>
      </c>
      <c r="I523" s="289">
        <v>0</v>
      </c>
      <c r="J523" s="269">
        <v>0</v>
      </c>
    </row>
    <row r="524" spans="2:10">
      <c r="B524" s="268" t="s">
        <v>3764</v>
      </c>
      <c r="C524" s="268" t="s">
        <v>5530</v>
      </c>
      <c r="D524" s="274" t="s">
        <v>3183</v>
      </c>
      <c r="E524" s="274" t="s">
        <v>490</v>
      </c>
      <c r="F524" s="287">
        <v>62968818.729999997</v>
      </c>
      <c r="G524" s="267">
        <v>0</v>
      </c>
      <c r="H524" s="288" t="s">
        <v>3769</v>
      </c>
      <c r="I524" s="289">
        <v>0</v>
      </c>
      <c r="J524" s="269">
        <v>0</v>
      </c>
    </row>
    <row r="525" spans="2:10">
      <c r="B525" s="268" t="s">
        <v>3764</v>
      </c>
      <c r="C525" s="268" t="s">
        <v>1672</v>
      </c>
      <c r="D525" s="274" t="s">
        <v>3076</v>
      </c>
      <c r="E525" s="274" t="s">
        <v>548</v>
      </c>
      <c r="F525" s="287">
        <v>1708648.99</v>
      </c>
      <c r="G525" s="267">
        <v>108</v>
      </c>
      <c r="H525" s="288" t="s">
        <v>3773</v>
      </c>
      <c r="I525" s="289">
        <v>0.28902535025529602</v>
      </c>
      <c r="J525" s="269">
        <v>493842.87279810797</v>
      </c>
    </row>
    <row r="526" spans="2:10">
      <c r="B526" s="268" t="s">
        <v>3764</v>
      </c>
      <c r="C526" s="268" t="s">
        <v>1431</v>
      </c>
      <c r="D526" s="274" t="s">
        <v>3072</v>
      </c>
      <c r="E526" s="274" t="s">
        <v>205</v>
      </c>
      <c r="F526" s="287">
        <v>673702604.33000004</v>
      </c>
      <c r="G526" s="267">
        <v>0</v>
      </c>
      <c r="H526" s="288" t="s">
        <v>3769</v>
      </c>
      <c r="I526" s="289">
        <v>0</v>
      </c>
      <c r="J526" s="269">
        <v>0</v>
      </c>
    </row>
    <row r="527" spans="2:10">
      <c r="B527" s="268" t="s">
        <v>3764</v>
      </c>
      <c r="C527" s="268" t="s">
        <v>1601</v>
      </c>
      <c r="D527" s="274" t="s">
        <v>3072</v>
      </c>
      <c r="E527" s="274" t="s">
        <v>205</v>
      </c>
      <c r="F527" s="287">
        <v>425000000</v>
      </c>
      <c r="G527" s="267">
        <v>0</v>
      </c>
      <c r="H527" s="288" t="s">
        <v>3769</v>
      </c>
      <c r="I527" s="289">
        <v>0</v>
      </c>
      <c r="J527" s="269">
        <v>0</v>
      </c>
    </row>
    <row r="528" spans="2:10">
      <c r="B528" s="268" t="s">
        <v>3764</v>
      </c>
      <c r="C528" s="268" t="s">
        <v>1665</v>
      </c>
      <c r="D528" s="274" t="s">
        <v>3299</v>
      </c>
      <c r="E528" s="274" t="s">
        <v>539</v>
      </c>
      <c r="F528" s="287">
        <v>74548581.349999994</v>
      </c>
      <c r="G528" s="267">
        <v>558</v>
      </c>
      <c r="H528" s="288" t="s">
        <v>3771</v>
      </c>
      <c r="I528" s="289">
        <v>0.53415108625553198</v>
      </c>
      <c r="J528" s="269">
        <v>39820205.7069114</v>
      </c>
    </row>
    <row r="529" spans="2:10">
      <c r="B529" s="268" t="s">
        <v>3764</v>
      </c>
      <c r="C529" s="268" t="s">
        <v>2974</v>
      </c>
      <c r="D529" s="274" t="s">
        <v>2975</v>
      </c>
      <c r="E529" s="274" t="s">
        <v>648</v>
      </c>
      <c r="F529" s="287">
        <v>43716511.030000001</v>
      </c>
      <c r="G529" s="267">
        <v>0</v>
      </c>
      <c r="H529" s="288" t="s">
        <v>3769</v>
      </c>
      <c r="I529" s="289">
        <v>0</v>
      </c>
      <c r="J529" s="269">
        <v>0</v>
      </c>
    </row>
    <row r="530" spans="2:10">
      <c r="B530" s="268" t="s">
        <v>3764</v>
      </c>
      <c r="C530" s="268" t="s">
        <v>4517</v>
      </c>
      <c r="D530" s="274" t="s">
        <v>2975</v>
      </c>
      <c r="E530" s="274" t="s">
        <v>648</v>
      </c>
      <c r="F530" s="287">
        <v>103622224.93000001</v>
      </c>
      <c r="G530" s="267">
        <v>0</v>
      </c>
      <c r="H530" s="288" t="s">
        <v>3769</v>
      </c>
      <c r="I530" s="289">
        <v>0</v>
      </c>
      <c r="J530" s="269">
        <v>0</v>
      </c>
    </row>
    <row r="531" spans="2:10">
      <c r="B531" s="268" t="s">
        <v>3764</v>
      </c>
      <c r="C531" s="268" t="s">
        <v>4518</v>
      </c>
      <c r="D531" s="274" t="s">
        <v>3322</v>
      </c>
      <c r="E531" s="274" t="s">
        <v>522</v>
      </c>
      <c r="F531" s="287">
        <v>70872567.159999996</v>
      </c>
      <c r="G531" s="267">
        <v>0</v>
      </c>
      <c r="H531" s="288" t="s">
        <v>3769</v>
      </c>
      <c r="I531" s="289">
        <v>0</v>
      </c>
      <c r="J531" s="269">
        <v>0</v>
      </c>
    </row>
    <row r="532" spans="2:10">
      <c r="B532" s="268" t="s">
        <v>3764</v>
      </c>
      <c r="C532" s="268" t="s">
        <v>1650</v>
      </c>
      <c r="D532" s="274" t="s">
        <v>3322</v>
      </c>
      <c r="E532" s="274" t="s">
        <v>522</v>
      </c>
      <c r="F532" s="287">
        <v>296115777.48000002</v>
      </c>
      <c r="G532" s="267">
        <v>59</v>
      </c>
      <c r="H532" s="288" t="s">
        <v>3769</v>
      </c>
      <c r="I532" s="289">
        <v>7.6832029851907303E-3</v>
      </c>
      <c r="J532" s="269">
        <v>2275117.6254964098</v>
      </c>
    </row>
    <row r="533" spans="2:10">
      <c r="B533" s="268" t="s">
        <v>3764</v>
      </c>
      <c r="C533" s="268" t="s">
        <v>4519</v>
      </c>
      <c r="D533" s="274" t="s">
        <v>3322</v>
      </c>
      <c r="E533" s="274" t="s">
        <v>522</v>
      </c>
      <c r="F533" s="287">
        <v>93322896.439999998</v>
      </c>
      <c r="G533" s="267">
        <v>59</v>
      </c>
      <c r="H533" s="288" t="s">
        <v>3769</v>
      </c>
      <c r="I533" s="289">
        <v>7.6832029851907303E-3</v>
      </c>
      <c r="J533" s="269">
        <v>717018.75651445403</v>
      </c>
    </row>
    <row r="534" spans="2:10">
      <c r="B534" s="268" t="s">
        <v>3764</v>
      </c>
      <c r="C534" s="268" t="s">
        <v>1842</v>
      </c>
      <c r="D534" s="274" t="s">
        <v>2885</v>
      </c>
      <c r="E534" s="274" t="s">
        <v>767</v>
      </c>
      <c r="F534" s="287">
        <v>47752391.710000001</v>
      </c>
      <c r="G534" s="267">
        <v>0</v>
      </c>
      <c r="H534" s="288" t="s">
        <v>3769</v>
      </c>
      <c r="I534" s="289">
        <v>0</v>
      </c>
      <c r="J534" s="269">
        <v>0</v>
      </c>
    </row>
    <row r="535" spans="2:10">
      <c r="B535" s="268" t="s">
        <v>3764</v>
      </c>
      <c r="C535" s="268" t="s">
        <v>1737</v>
      </c>
      <c r="D535" s="274" t="s">
        <v>3724</v>
      </c>
      <c r="E535" s="274" t="s">
        <v>639</v>
      </c>
      <c r="F535" s="287">
        <v>50213878.619999997</v>
      </c>
      <c r="G535" s="267">
        <v>112</v>
      </c>
      <c r="H535" s="288" t="s">
        <v>3770</v>
      </c>
      <c r="I535" s="289">
        <v>8.0552933603662696E-2</v>
      </c>
      <c r="J535" s="269">
        <v>4044875.2304592398</v>
      </c>
    </row>
    <row r="536" spans="2:10">
      <c r="B536" s="268" t="s">
        <v>3764</v>
      </c>
      <c r="C536" s="268" t="s">
        <v>4520</v>
      </c>
      <c r="D536" s="274" t="s">
        <v>3198</v>
      </c>
      <c r="E536" s="274" t="s">
        <v>677</v>
      </c>
      <c r="F536" s="287">
        <v>105562883.09</v>
      </c>
      <c r="G536" s="267">
        <v>0</v>
      </c>
      <c r="H536" s="288" t="s">
        <v>3769</v>
      </c>
      <c r="I536" s="289">
        <v>0</v>
      </c>
      <c r="J536" s="269">
        <v>0</v>
      </c>
    </row>
    <row r="537" spans="2:10">
      <c r="B537" s="268" t="s">
        <v>3764</v>
      </c>
      <c r="C537" s="268" t="s">
        <v>1732</v>
      </c>
      <c r="D537" s="274" t="s">
        <v>3030</v>
      </c>
      <c r="E537" s="274" t="s">
        <v>627</v>
      </c>
      <c r="F537" s="287">
        <v>0</v>
      </c>
      <c r="G537" s="267">
        <v>0</v>
      </c>
      <c r="H537" s="288" t="s">
        <v>3769</v>
      </c>
      <c r="I537" s="289">
        <v>0</v>
      </c>
      <c r="J537" s="269">
        <v>0</v>
      </c>
    </row>
    <row r="538" spans="2:10">
      <c r="B538" s="268" t="s">
        <v>3764</v>
      </c>
      <c r="C538" s="268" t="s">
        <v>1545</v>
      </c>
      <c r="D538" s="274" t="s">
        <v>3367</v>
      </c>
      <c r="E538" s="274" t="s">
        <v>381</v>
      </c>
      <c r="F538" s="287">
        <v>59335256.560000002</v>
      </c>
      <c r="G538" s="267">
        <v>84</v>
      </c>
      <c r="H538" s="288" t="s">
        <v>3769</v>
      </c>
      <c r="I538" s="289">
        <v>7.6832029851907303E-3</v>
      </c>
      <c r="J538" s="269">
        <v>455884.82032885001</v>
      </c>
    </row>
    <row r="539" spans="2:10">
      <c r="B539" s="268" t="s">
        <v>3764</v>
      </c>
      <c r="C539" s="268" t="s">
        <v>1592</v>
      </c>
      <c r="D539" s="274" t="s">
        <v>3753</v>
      </c>
      <c r="E539" s="274" t="s">
        <v>451</v>
      </c>
      <c r="F539" s="287">
        <v>88478689.790000007</v>
      </c>
      <c r="G539" s="267">
        <v>130</v>
      </c>
      <c r="H539" s="288" t="s">
        <v>3770</v>
      </c>
      <c r="I539" s="289">
        <v>8.0552933603662696E-2</v>
      </c>
      <c r="J539" s="269">
        <v>7127218.0239929399</v>
      </c>
    </row>
    <row r="540" spans="2:10">
      <c r="B540" s="268" t="s">
        <v>3764</v>
      </c>
      <c r="C540" s="268" t="s">
        <v>4521</v>
      </c>
      <c r="D540" s="274" t="s">
        <v>3238</v>
      </c>
      <c r="E540" s="274" t="s">
        <v>638</v>
      </c>
      <c r="F540" s="287">
        <v>36294936.609999999</v>
      </c>
      <c r="G540" s="267">
        <v>94</v>
      </c>
      <c r="H540" s="288" t="s">
        <v>3770</v>
      </c>
      <c r="I540" s="289">
        <v>8.0552933603662696E-2</v>
      </c>
      <c r="J540" s="269">
        <v>2923663.6188944699</v>
      </c>
    </row>
    <row r="541" spans="2:10">
      <c r="B541" s="268" t="s">
        <v>3764</v>
      </c>
      <c r="C541" s="268" t="s">
        <v>1430</v>
      </c>
      <c r="D541" s="274" t="s">
        <v>2960</v>
      </c>
      <c r="E541" s="274" t="s">
        <v>204</v>
      </c>
      <c r="F541" s="287">
        <v>33498513.780000001</v>
      </c>
      <c r="G541" s="267">
        <v>796</v>
      </c>
      <c r="H541" s="288" t="s">
        <v>3771</v>
      </c>
      <c r="I541" s="289">
        <v>0.53415108625553198</v>
      </c>
      <c r="J541" s="269">
        <v>17893267.523532901</v>
      </c>
    </row>
    <row r="542" spans="2:10">
      <c r="B542" s="268" t="s">
        <v>3764</v>
      </c>
      <c r="C542" s="268" t="s">
        <v>6175</v>
      </c>
      <c r="D542" s="274" t="s">
        <v>3385</v>
      </c>
      <c r="E542" s="274" t="s">
        <v>394</v>
      </c>
      <c r="F542" s="287">
        <v>46146730.310000002</v>
      </c>
      <c r="G542" s="267">
        <v>0</v>
      </c>
      <c r="H542" s="288" t="s">
        <v>3769</v>
      </c>
      <c r="I542" s="289">
        <v>0</v>
      </c>
      <c r="J542" s="269">
        <v>0</v>
      </c>
    </row>
    <row r="543" spans="2:10">
      <c r="B543" s="268" t="s">
        <v>3764</v>
      </c>
      <c r="C543" s="268" t="s">
        <v>1775</v>
      </c>
      <c r="D543" s="274" t="s">
        <v>3116</v>
      </c>
      <c r="E543" s="274" t="s">
        <v>532</v>
      </c>
      <c r="F543" s="287">
        <v>300000000</v>
      </c>
      <c r="G543" s="267">
        <v>0</v>
      </c>
      <c r="H543" s="288" t="s">
        <v>3769</v>
      </c>
      <c r="I543" s="289">
        <v>0</v>
      </c>
      <c r="J543" s="269">
        <v>0</v>
      </c>
    </row>
    <row r="544" spans="2:10">
      <c r="B544" s="268" t="s">
        <v>3764</v>
      </c>
      <c r="C544" s="268" t="s">
        <v>1658</v>
      </c>
      <c r="D544" s="274" t="s">
        <v>3116</v>
      </c>
      <c r="E544" s="274" t="s">
        <v>532</v>
      </c>
      <c r="F544" s="287">
        <v>350000000</v>
      </c>
      <c r="G544" s="267">
        <v>0</v>
      </c>
      <c r="H544" s="288" t="s">
        <v>3769</v>
      </c>
      <c r="I544" s="289">
        <v>0</v>
      </c>
      <c r="J544" s="269">
        <v>0</v>
      </c>
    </row>
    <row r="545" spans="2:10">
      <c r="B545" s="268" t="s">
        <v>3764</v>
      </c>
      <c r="C545" s="268" t="s">
        <v>4522</v>
      </c>
      <c r="D545" s="274" t="s">
        <v>3116</v>
      </c>
      <c r="E545" s="274" t="s">
        <v>532</v>
      </c>
      <c r="F545" s="287">
        <v>500000000</v>
      </c>
      <c r="G545" s="267">
        <v>0</v>
      </c>
      <c r="H545" s="288" t="s">
        <v>3769</v>
      </c>
      <c r="I545" s="289">
        <v>0</v>
      </c>
      <c r="J545" s="269">
        <v>0</v>
      </c>
    </row>
    <row r="546" spans="2:10">
      <c r="B546" s="268" t="s">
        <v>3764</v>
      </c>
      <c r="C546" s="268" t="s">
        <v>4523</v>
      </c>
      <c r="D546" s="274" t="s">
        <v>3116</v>
      </c>
      <c r="E546" s="274" t="s">
        <v>532</v>
      </c>
      <c r="F546" s="287">
        <v>104345048</v>
      </c>
      <c r="G546" s="267">
        <v>0</v>
      </c>
      <c r="H546" s="288" t="s">
        <v>3769</v>
      </c>
      <c r="I546" s="289">
        <v>0</v>
      </c>
      <c r="J546" s="269">
        <v>0</v>
      </c>
    </row>
    <row r="547" spans="2:10">
      <c r="B547" s="268" t="s">
        <v>3764</v>
      </c>
      <c r="C547" s="268" t="s">
        <v>5697</v>
      </c>
      <c r="D547" s="274" t="s">
        <v>3116</v>
      </c>
      <c r="E547" s="274" t="s">
        <v>532</v>
      </c>
      <c r="F547" s="287">
        <v>264958597.09</v>
      </c>
      <c r="G547" s="267">
        <v>0</v>
      </c>
      <c r="H547" s="288" t="s">
        <v>3769</v>
      </c>
      <c r="I547" s="289">
        <v>0</v>
      </c>
      <c r="J547" s="269">
        <v>0</v>
      </c>
    </row>
    <row r="548" spans="2:10">
      <c r="B548" s="268" t="s">
        <v>3764</v>
      </c>
      <c r="C548" s="268" t="s">
        <v>1470</v>
      </c>
      <c r="D548" s="274" t="s">
        <v>2846</v>
      </c>
      <c r="E548" s="274" t="s">
        <v>263</v>
      </c>
      <c r="F548" s="287">
        <v>3479011.98</v>
      </c>
      <c r="G548" s="267">
        <v>59</v>
      </c>
      <c r="H548" s="288" t="s">
        <v>3769</v>
      </c>
      <c r="I548" s="289">
        <v>7.6832029851907303E-3</v>
      </c>
      <c r="J548" s="269">
        <v>26729.9552302503</v>
      </c>
    </row>
    <row r="549" spans="2:10">
      <c r="B549" s="268" t="s">
        <v>3764</v>
      </c>
      <c r="C549" s="268" t="s">
        <v>1585</v>
      </c>
      <c r="D549" s="274" t="s">
        <v>3624</v>
      </c>
      <c r="E549" s="274" t="s">
        <v>442</v>
      </c>
      <c r="F549" s="287">
        <v>5011150.6100000003</v>
      </c>
      <c r="G549" s="267">
        <v>0</v>
      </c>
      <c r="H549" s="288" t="s">
        <v>3769</v>
      </c>
      <c r="I549" s="289">
        <v>0</v>
      </c>
      <c r="J549" s="269">
        <v>0</v>
      </c>
    </row>
    <row r="550" spans="2:10">
      <c r="B550" s="268" t="s">
        <v>3764</v>
      </c>
      <c r="C550" s="268" t="s">
        <v>1498</v>
      </c>
      <c r="D550" s="274" t="s">
        <v>3486</v>
      </c>
      <c r="E550" s="274" t="s">
        <v>305</v>
      </c>
      <c r="F550" s="287">
        <v>7452869.0499999998</v>
      </c>
      <c r="G550" s="267">
        <v>113</v>
      </c>
      <c r="H550" s="288" t="s">
        <v>3770</v>
      </c>
      <c r="I550" s="289">
        <v>8.0552933603662696E-2</v>
      </c>
      <c r="J550" s="269">
        <v>600350.46574144298</v>
      </c>
    </row>
    <row r="551" spans="2:10">
      <c r="B551" s="268" t="s">
        <v>3764</v>
      </c>
      <c r="C551" s="268" t="s">
        <v>1748</v>
      </c>
      <c r="D551" s="274" t="s">
        <v>3353</v>
      </c>
      <c r="E551" s="274" t="s">
        <v>656</v>
      </c>
      <c r="F551" s="287">
        <v>37887079.460000001</v>
      </c>
      <c r="G551" s="267">
        <v>82</v>
      </c>
      <c r="H551" s="288" t="s">
        <v>3769</v>
      </c>
      <c r="I551" s="289">
        <v>7.6832029851907303E-3</v>
      </c>
      <c r="J551" s="269">
        <v>291094.12200723001</v>
      </c>
    </row>
    <row r="552" spans="2:10">
      <c r="B552" s="268" t="s">
        <v>3764</v>
      </c>
      <c r="C552" s="268" t="s">
        <v>4524</v>
      </c>
      <c r="D552" s="274" t="s">
        <v>2902</v>
      </c>
      <c r="E552" s="274" t="s">
        <v>711</v>
      </c>
      <c r="F552" s="287">
        <v>388904303.13999999</v>
      </c>
      <c r="G552" s="267">
        <v>0</v>
      </c>
      <c r="H552" s="288" t="s">
        <v>3769</v>
      </c>
      <c r="I552" s="289">
        <v>0</v>
      </c>
      <c r="J552" s="269">
        <v>0</v>
      </c>
    </row>
    <row r="553" spans="2:10">
      <c r="B553" s="268" t="s">
        <v>3764</v>
      </c>
      <c r="C553" s="268" t="s">
        <v>6312</v>
      </c>
      <c r="D553" s="274" t="s">
        <v>3708</v>
      </c>
      <c r="E553" s="274" t="s">
        <v>511</v>
      </c>
      <c r="F553" s="287">
        <v>98089025</v>
      </c>
      <c r="G553" s="267">
        <v>0</v>
      </c>
      <c r="H553" s="288" t="s">
        <v>3769</v>
      </c>
      <c r="I553" s="289">
        <v>0</v>
      </c>
      <c r="J553" s="269">
        <v>0</v>
      </c>
    </row>
    <row r="554" spans="2:10">
      <c r="B554" s="268" t="s">
        <v>3764</v>
      </c>
      <c r="C554" s="268" t="s">
        <v>4525</v>
      </c>
      <c r="D554" s="274" t="s">
        <v>2744</v>
      </c>
      <c r="E554" s="274" t="s">
        <v>737</v>
      </c>
      <c r="F554" s="287">
        <v>28321264.719999999</v>
      </c>
      <c r="G554" s="267">
        <v>0</v>
      </c>
      <c r="H554" s="288" t="s">
        <v>3769</v>
      </c>
      <c r="I554" s="289">
        <v>0</v>
      </c>
      <c r="J554" s="269">
        <v>0</v>
      </c>
    </row>
    <row r="555" spans="2:10">
      <c r="B555" s="268" t="s">
        <v>3764</v>
      </c>
      <c r="C555" s="268" t="s">
        <v>1670</v>
      </c>
      <c r="D555" s="274" t="s">
        <v>2792</v>
      </c>
      <c r="E555" s="274" t="s">
        <v>544</v>
      </c>
      <c r="F555" s="287">
        <v>3842433.41</v>
      </c>
      <c r="G555" s="267">
        <v>68</v>
      </c>
      <c r="H555" s="288" t="s">
        <v>3769</v>
      </c>
      <c r="I555" s="289">
        <v>7.6832029851907303E-3</v>
      </c>
      <c r="J555" s="269">
        <v>29522.1958461086</v>
      </c>
    </row>
    <row r="556" spans="2:10">
      <c r="B556" s="268" t="s">
        <v>3764</v>
      </c>
      <c r="C556" s="268" t="s">
        <v>1519</v>
      </c>
      <c r="D556" s="274" t="s">
        <v>2932</v>
      </c>
      <c r="E556" s="274" t="s">
        <v>330</v>
      </c>
      <c r="F556" s="287">
        <v>12673882.68</v>
      </c>
      <c r="G556" s="267">
        <v>398</v>
      </c>
      <c r="H556" s="288" t="s">
        <v>3771</v>
      </c>
      <c r="I556" s="289">
        <v>0.53415108625553198</v>
      </c>
      <c r="J556" s="269">
        <v>6769768.2005971698</v>
      </c>
    </row>
    <row r="557" spans="2:10">
      <c r="B557" s="268" t="s">
        <v>3764</v>
      </c>
      <c r="C557" s="268" t="s">
        <v>4526</v>
      </c>
      <c r="D557" s="274" t="s">
        <v>4527</v>
      </c>
      <c r="E557" s="274" t="s">
        <v>4025</v>
      </c>
      <c r="F557" s="287">
        <v>20861267.550000001</v>
      </c>
      <c r="G557" s="267">
        <v>65</v>
      </c>
      <c r="H557" s="288" t="s">
        <v>3769</v>
      </c>
      <c r="I557" s="289">
        <v>7.6832029851907303E-3</v>
      </c>
      <c r="J557" s="269">
        <v>160281.35311502201</v>
      </c>
    </row>
    <row r="558" spans="2:10">
      <c r="B558" s="268" t="s">
        <v>3764</v>
      </c>
      <c r="C558" s="268" t="s">
        <v>1619</v>
      </c>
      <c r="D558" s="274" t="s">
        <v>3508</v>
      </c>
      <c r="E558" s="274" t="s">
        <v>477</v>
      </c>
      <c r="F558" s="287">
        <v>3976612.81</v>
      </c>
      <c r="G558" s="267">
        <v>64</v>
      </c>
      <c r="H558" s="288" t="s">
        <v>3770</v>
      </c>
      <c r="I558" s="289">
        <v>8.0552933603662696E-2</v>
      </c>
      <c r="J558" s="269">
        <v>320327.82765140402</v>
      </c>
    </row>
    <row r="559" spans="2:10">
      <c r="B559" s="268" t="s">
        <v>3764</v>
      </c>
      <c r="C559" s="268" t="s">
        <v>4528</v>
      </c>
      <c r="D559" s="274" t="s">
        <v>3225</v>
      </c>
      <c r="E559" s="274" t="s">
        <v>279</v>
      </c>
      <c r="F559" s="287">
        <v>44604573.340000004</v>
      </c>
      <c r="G559" s="267">
        <v>0</v>
      </c>
      <c r="H559" s="288" t="s">
        <v>3769</v>
      </c>
      <c r="I559" s="289">
        <v>0</v>
      </c>
      <c r="J559" s="269">
        <v>0</v>
      </c>
    </row>
    <row r="560" spans="2:10">
      <c r="B560" s="268" t="s">
        <v>3764</v>
      </c>
      <c r="C560" s="268" t="s">
        <v>4529</v>
      </c>
      <c r="D560" s="274" t="s">
        <v>3103</v>
      </c>
      <c r="E560" s="274" t="s">
        <v>744</v>
      </c>
      <c r="F560" s="287">
        <v>38146323.630000003</v>
      </c>
      <c r="G560" s="267">
        <v>0</v>
      </c>
      <c r="H560" s="288" t="s">
        <v>3769</v>
      </c>
      <c r="I560" s="289">
        <v>0</v>
      </c>
      <c r="J560" s="269">
        <v>0</v>
      </c>
    </row>
    <row r="561" spans="2:10">
      <c r="B561" s="268" t="s">
        <v>3764</v>
      </c>
      <c r="C561" s="268" t="s">
        <v>4530</v>
      </c>
      <c r="D561" s="274" t="s">
        <v>3407</v>
      </c>
      <c r="E561" s="274" t="s">
        <v>207</v>
      </c>
      <c r="F561" s="287">
        <v>113684207.42</v>
      </c>
      <c r="G561" s="267">
        <v>0</v>
      </c>
      <c r="H561" s="288" t="s">
        <v>3769</v>
      </c>
      <c r="I561" s="289">
        <v>0</v>
      </c>
      <c r="J561" s="269">
        <v>0</v>
      </c>
    </row>
    <row r="562" spans="2:10">
      <c r="B562" s="268" t="s">
        <v>3764</v>
      </c>
      <c r="C562" s="268" t="s">
        <v>1831</v>
      </c>
      <c r="D562" s="274" t="s">
        <v>3565</v>
      </c>
      <c r="E562" s="274" t="s">
        <v>752</v>
      </c>
      <c r="F562" s="287">
        <v>7658447.4299999997</v>
      </c>
      <c r="G562" s="267">
        <v>77</v>
      </c>
      <c r="H562" s="288" t="s">
        <v>3769</v>
      </c>
      <c r="I562" s="289">
        <v>7.6832029851907303E-3</v>
      </c>
      <c r="J562" s="269">
        <v>58841.406156102297</v>
      </c>
    </row>
    <row r="563" spans="2:10">
      <c r="B563" s="268" t="s">
        <v>3764</v>
      </c>
      <c r="C563" s="268" t="s">
        <v>1551</v>
      </c>
      <c r="D563" s="274" t="s">
        <v>3161</v>
      </c>
      <c r="E563" s="274" t="s">
        <v>392</v>
      </c>
      <c r="F563" s="287">
        <v>1043904928.3</v>
      </c>
      <c r="G563" s="267">
        <v>0</v>
      </c>
      <c r="H563" s="288" t="s">
        <v>3769</v>
      </c>
      <c r="I563" s="289">
        <v>0</v>
      </c>
      <c r="J563" s="269">
        <v>0</v>
      </c>
    </row>
    <row r="564" spans="2:10">
      <c r="B564" s="268" t="s">
        <v>3764</v>
      </c>
      <c r="C564" s="268" t="s">
        <v>4531</v>
      </c>
      <c r="D564" s="274" t="s">
        <v>3161</v>
      </c>
      <c r="E564" s="274" t="s">
        <v>392</v>
      </c>
      <c r="F564" s="287">
        <v>113151723.31</v>
      </c>
      <c r="G564" s="267">
        <v>0</v>
      </c>
      <c r="H564" s="288" t="s">
        <v>3769</v>
      </c>
      <c r="I564" s="289">
        <v>0</v>
      </c>
      <c r="J564" s="269">
        <v>0</v>
      </c>
    </row>
    <row r="565" spans="2:10">
      <c r="B565" s="268" t="s">
        <v>3764</v>
      </c>
      <c r="C565" s="268" t="s">
        <v>1654</v>
      </c>
      <c r="D565" s="274" t="s">
        <v>2764</v>
      </c>
      <c r="E565" s="274" t="s">
        <v>302</v>
      </c>
      <c r="F565" s="287">
        <v>606921429.35000002</v>
      </c>
      <c r="G565" s="267">
        <v>0</v>
      </c>
      <c r="H565" s="288" t="s">
        <v>3769</v>
      </c>
      <c r="I565" s="289">
        <v>0</v>
      </c>
      <c r="J565" s="269">
        <v>0</v>
      </c>
    </row>
    <row r="566" spans="2:10">
      <c r="B566" s="268" t="s">
        <v>3764</v>
      </c>
      <c r="C566" s="268" t="s">
        <v>1736</v>
      </c>
      <c r="D566" s="274" t="s">
        <v>2764</v>
      </c>
      <c r="E566" s="274" t="s">
        <v>302</v>
      </c>
      <c r="F566" s="287">
        <v>1007090041.6</v>
      </c>
      <c r="G566" s="267">
        <v>0</v>
      </c>
      <c r="H566" s="288" t="s">
        <v>3769</v>
      </c>
      <c r="I566" s="289">
        <v>0</v>
      </c>
      <c r="J566" s="269">
        <v>0</v>
      </c>
    </row>
    <row r="567" spans="2:10">
      <c r="B567" s="268" t="s">
        <v>3764</v>
      </c>
      <c r="C567" s="268" t="s">
        <v>1496</v>
      </c>
      <c r="D567" s="274" t="s">
        <v>2764</v>
      </c>
      <c r="E567" s="274" t="s">
        <v>302</v>
      </c>
      <c r="F567" s="287">
        <v>1404790666.72</v>
      </c>
      <c r="G567" s="267">
        <v>0</v>
      </c>
      <c r="H567" s="288" t="s">
        <v>3769</v>
      </c>
      <c r="I567" s="289">
        <v>0</v>
      </c>
      <c r="J567" s="269">
        <v>0</v>
      </c>
    </row>
    <row r="568" spans="2:10">
      <c r="B568" s="268" t="s">
        <v>3764</v>
      </c>
      <c r="C568" s="268" t="s">
        <v>4532</v>
      </c>
      <c r="D568" s="274" t="s">
        <v>2764</v>
      </c>
      <c r="E568" s="274" t="s">
        <v>302</v>
      </c>
      <c r="F568" s="287">
        <v>777791838.83000004</v>
      </c>
      <c r="G568" s="267">
        <v>0</v>
      </c>
      <c r="H568" s="288" t="s">
        <v>3769</v>
      </c>
      <c r="I568" s="289">
        <v>0</v>
      </c>
      <c r="J568" s="269">
        <v>0</v>
      </c>
    </row>
    <row r="569" spans="2:10">
      <c r="B569" s="268" t="s">
        <v>3764</v>
      </c>
      <c r="C569" s="268" t="s">
        <v>6003</v>
      </c>
      <c r="D569" s="274" t="s">
        <v>3067</v>
      </c>
      <c r="E569" s="274" t="s">
        <v>288</v>
      </c>
      <c r="F569" s="287">
        <v>103564827.81</v>
      </c>
      <c r="G569" s="267">
        <v>0</v>
      </c>
      <c r="H569" s="288" t="s">
        <v>3769</v>
      </c>
      <c r="I569" s="289">
        <v>0</v>
      </c>
      <c r="J569" s="269">
        <v>0</v>
      </c>
    </row>
    <row r="570" spans="2:10">
      <c r="B570" s="268" t="s">
        <v>3764</v>
      </c>
      <c r="C570" s="268" t="s">
        <v>1638</v>
      </c>
      <c r="D570" s="274" t="s">
        <v>2782</v>
      </c>
      <c r="E570" s="274" t="s">
        <v>503</v>
      </c>
      <c r="F570" s="287">
        <v>763230131.16999996</v>
      </c>
      <c r="G570" s="267">
        <v>0</v>
      </c>
      <c r="H570" s="288" t="s">
        <v>3769</v>
      </c>
      <c r="I570" s="289">
        <v>0</v>
      </c>
      <c r="J570" s="269">
        <v>0</v>
      </c>
    </row>
    <row r="571" spans="2:10">
      <c r="B571" s="268" t="s">
        <v>3764</v>
      </c>
      <c r="C571" s="268" t="s">
        <v>1801</v>
      </c>
      <c r="D571" s="274" t="s">
        <v>2782</v>
      </c>
      <c r="E571" s="274" t="s">
        <v>503</v>
      </c>
      <c r="F571" s="287">
        <v>2319254321.4899998</v>
      </c>
      <c r="G571" s="267">
        <v>0</v>
      </c>
      <c r="H571" s="288" t="s">
        <v>3769</v>
      </c>
      <c r="I571" s="289">
        <v>0</v>
      </c>
      <c r="J571" s="269">
        <v>0</v>
      </c>
    </row>
    <row r="572" spans="2:10">
      <c r="B572" s="268" t="s">
        <v>3764</v>
      </c>
      <c r="C572" s="268" t="s">
        <v>2781</v>
      </c>
      <c r="D572" s="274" t="s">
        <v>2782</v>
      </c>
      <c r="E572" s="274" t="s">
        <v>503</v>
      </c>
      <c r="F572" s="287">
        <v>750361758.01999998</v>
      </c>
      <c r="G572" s="267">
        <v>0</v>
      </c>
      <c r="H572" s="288" t="s">
        <v>3769</v>
      </c>
      <c r="I572" s="289">
        <v>0</v>
      </c>
      <c r="J572" s="269">
        <v>0</v>
      </c>
    </row>
    <row r="573" spans="2:10">
      <c r="B573" s="268" t="s">
        <v>3764</v>
      </c>
      <c r="C573" s="268" t="s">
        <v>4533</v>
      </c>
      <c r="D573" s="274" t="s">
        <v>3242</v>
      </c>
      <c r="E573" s="274" t="s">
        <v>161</v>
      </c>
      <c r="F573" s="287">
        <v>48188583.829999998</v>
      </c>
      <c r="G573" s="267">
        <v>0</v>
      </c>
      <c r="H573" s="288" t="s">
        <v>3769</v>
      </c>
      <c r="I573" s="289">
        <v>0</v>
      </c>
      <c r="J573" s="269">
        <v>0</v>
      </c>
    </row>
    <row r="574" spans="2:10">
      <c r="B574" s="268" t="s">
        <v>3764</v>
      </c>
      <c r="C574" s="268" t="s">
        <v>1618</v>
      </c>
      <c r="D574" s="274" t="s">
        <v>2835</v>
      </c>
      <c r="E574" s="274" t="s">
        <v>476</v>
      </c>
      <c r="F574" s="287">
        <v>8527884.4000000004</v>
      </c>
      <c r="G574" s="267">
        <v>126</v>
      </c>
      <c r="H574" s="288" t="s">
        <v>3770</v>
      </c>
      <c r="I574" s="289">
        <v>8.0552933603662696E-2</v>
      </c>
      <c r="J574" s="269">
        <v>686946.10585291102</v>
      </c>
    </row>
    <row r="575" spans="2:10">
      <c r="B575" s="268" t="s">
        <v>3764</v>
      </c>
      <c r="C575" s="268" t="s">
        <v>5698</v>
      </c>
      <c r="D575" s="274" t="s">
        <v>3476</v>
      </c>
      <c r="E575" s="274" t="s">
        <v>661</v>
      </c>
      <c r="F575" s="287">
        <v>89339253.390000001</v>
      </c>
      <c r="G575" s="267">
        <v>0</v>
      </c>
      <c r="H575" s="288" t="s">
        <v>3769</v>
      </c>
      <c r="I575" s="289">
        <v>0</v>
      </c>
      <c r="J575" s="269">
        <v>0</v>
      </c>
    </row>
    <row r="576" spans="2:10">
      <c r="B576" s="268" t="s">
        <v>3764</v>
      </c>
      <c r="C576" s="268" t="s">
        <v>1779</v>
      </c>
      <c r="D576" s="274" t="s">
        <v>3479</v>
      </c>
      <c r="E576" s="274" t="s">
        <v>688</v>
      </c>
      <c r="F576" s="287">
        <v>196806485.56999999</v>
      </c>
      <c r="G576" s="267">
        <v>0</v>
      </c>
      <c r="H576" s="288" t="s">
        <v>3769</v>
      </c>
      <c r="I576" s="289">
        <v>0</v>
      </c>
      <c r="J576" s="269">
        <v>0</v>
      </c>
    </row>
    <row r="577" spans="2:10">
      <c r="B577" s="268" t="s">
        <v>3764</v>
      </c>
      <c r="C577" s="268" t="s">
        <v>4534</v>
      </c>
      <c r="D577" s="274" t="s">
        <v>3185</v>
      </c>
      <c r="E577" s="274" t="s">
        <v>560</v>
      </c>
      <c r="F577" s="287">
        <v>113032118.04000001</v>
      </c>
      <c r="G577" s="267">
        <v>0</v>
      </c>
      <c r="H577" s="288" t="s">
        <v>3769</v>
      </c>
      <c r="I577" s="289">
        <v>0</v>
      </c>
      <c r="J577" s="269">
        <v>0</v>
      </c>
    </row>
    <row r="578" spans="2:10">
      <c r="B578" s="268" t="s">
        <v>3764</v>
      </c>
      <c r="C578" s="268" t="s">
        <v>1427</v>
      </c>
      <c r="D578" s="274" t="s">
        <v>3104</v>
      </c>
      <c r="E578" s="274" t="s">
        <v>201</v>
      </c>
      <c r="F578" s="287">
        <v>24458893.129999999</v>
      </c>
      <c r="G578" s="267">
        <v>130</v>
      </c>
      <c r="H578" s="288" t="s">
        <v>3770</v>
      </c>
      <c r="I578" s="289">
        <v>8.0552933603662696E-2</v>
      </c>
      <c r="J578" s="269">
        <v>1970235.5943199701</v>
      </c>
    </row>
    <row r="579" spans="2:10">
      <c r="B579" s="268" t="s">
        <v>3764</v>
      </c>
      <c r="C579" s="268" t="s">
        <v>1821</v>
      </c>
      <c r="D579" s="274" t="s">
        <v>2722</v>
      </c>
      <c r="E579" s="274" t="s">
        <v>488</v>
      </c>
      <c r="F579" s="287">
        <v>166372939.46000001</v>
      </c>
      <c r="G579" s="267">
        <v>0</v>
      </c>
      <c r="H579" s="288" t="s">
        <v>3769</v>
      </c>
      <c r="I579" s="289">
        <v>0</v>
      </c>
      <c r="J579" s="269">
        <v>0</v>
      </c>
    </row>
    <row r="580" spans="2:10">
      <c r="B580" s="268" t="s">
        <v>3764</v>
      </c>
      <c r="C580" s="268" t="s">
        <v>1625</v>
      </c>
      <c r="D580" s="274" t="s">
        <v>2722</v>
      </c>
      <c r="E580" s="274" t="s">
        <v>488</v>
      </c>
      <c r="F580" s="287">
        <v>802320844.73000002</v>
      </c>
      <c r="G580" s="267">
        <v>64</v>
      </c>
      <c r="H580" s="288" t="s">
        <v>3769</v>
      </c>
      <c r="I580" s="289">
        <v>7.6832029851907303E-3</v>
      </c>
      <c r="J580" s="269">
        <v>6164393.9093102897</v>
      </c>
    </row>
    <row r="581" spans="2:10">
      <c r="B581" s="268" t="s">
        <v>3764</v>
      </c>
      <c r="C581" s="268" t="s">
        <v>1566</v>
      </c>
      <c r="D581" s="274" t="s">
        <v>3092</v>
      </c>
      <c r="E581" s="274" t="s">
        <v>413</v>
      </c>
      <c r="F581" s="287">
        <v>10657497.52</v>
      </c>
      <c r="G581" s="267">
        <v>0</v>
      </c>
      <c r="H581" s="288" t="s">
        <v>3769</v>
      </c>
      <c r="I581" s="289">
        <v>0</v>
      </c>
      <c r="J581" s="269">
        <v>0</v>
      </c>
    </row>
    <row r="582" spans="2:10">
      <c r="B582" s="268" t="s">
        <v>3764</v>
      </c>
      <c r="C582" s="268" t="s">
        <v>1734</v>
      </c>
      <c r="D582" s="274" t="s">
        <v>2721</v>
      </c>
      <c r="E582" s="274" t="s">
        <v>630</v>
      </c>
      <c r="F582" s="287">
        <v>18879393.379999999</v>
      </c>
      <c r="G582" s="267">
        <v>0</v>
      </c>
      <c r="H582" s="288" t="s">
        <v>3769</v>
      </c>
      <c r="I582" s="289">
        <v>0</v>
      </c>
      <c r="J582" s="269">
        <v>0</v>
      </c>
    </row>
    <row r="583" spans="2:10">
      <c r="B583" s="268" t="s">
        <v>3764</v>
      </c>
      <c r="C583" s="268" t="s">
        <v>1804</v>
      </c>
      <c r="D583" s="274" t="s">
        <v>3234</v>
      </c>
      <c r="E583" s="274" t="s">
        <v>721</v>
      </c>
      <c r="F583" s="287">
        <v>400023848</v>
      </c>
      <c r="G583" s="267">
        <v>0</v>
      </c>
      <c r="H583" s="288" t="s">
        <v>3769</v>
      </c>
      <c r="I583" s="289">
        <v>0</v>
      </c>
      <c r="J583" s="269">
        <v>0</v>
      </c>
    </row>
    <row r="584" spans="2:10">
      <c r="B584" s="268" t="s">
        <v>3764</v>
      </c>
      <c r="C584" s="268" t="s">
        <v>1495</v>
      </c>
      <c r="D584" s="274" t="s">
        <v>3334</v>
      </c>
      <c r="E584" s="274" t="s">
        <v>300</v>
      </c>
      <c r="F584" s="287">
        <v>20483990.43</v>
      </c>
      <c r="G584" s="267">
        <v>138</v>
      </c>
      <c r="H584" s="288" t="s">
        <v>3770</v>
      </c>
      <c r="I584" s="289">
        <v>8.0552933603662696E-2</v>
      </c>
      <c r="J584" s="269">
        <v>1650045.5210458499</v>
      </c>
    </row>
    <row r="585" spans="2:10">
      <c r="B585" s="268" t="s">
        <v>3764</v>
      </c>
      <c r="C585" s="268" t="s">
        <v>1796</v>
      </c>
      <c r="D585" s="274" t="s">
        <v>3137</v>
      </c>
      <c r="E585" s="274" t="s">
        <v>713</v>
      </c>
      <c r="F585" s="287">
        <v>30622223.699999999</v>
      </c>
      <c r="G585" s="267">
        <v>776</v>
      </c>
      <c r="H585" s="288" t="s">
        <v>3771</v>
      </c>
      <c r="I585" s="289">
        <v>0.53415108625553198</v>
      </c>
      <c r="J585" s="269">
        <v>16356894.052914901</v>
      </c>
    </row>
    <row r="586" spans="2:10">
      <c r="B586" s="268" t="s">
        <v>3764</v>
      </c>
      <c r="C586" s="268" t="s">
        <v>1447</v>
      </c>
      <c r="D586" s="274" t="s">
        <v>2771</v>
      </c>
      <c r="E586" s="274" t="s">
        <v>226</v>
      </c>
      <c r="F586" s="287">
        <v>10949791.699999999</v>
      </c>
      <c r="G586" s="267">
        <v>0</v>
      </c>
      <c r="H586" s="288" t="s">
        <v>3769</v>
      </c>
      <c r="I586" s="289">
        <v>0</v>
      </c>
      <c r="J586" s="269">
        <v>0</v>
      </c>
    </row>
    <row r="587" spans="2:10">
      <c r="B587" s="268" t="s">
        <v>3764</v>
      </c>
      <c r="C587" s="268" t="s">
        <v>1846</v>
      </c>
      <c r="D587" s="274" t="s">
        <v>3561</v>
      </c>
      <c r="E587" s="274" t="s">
        <v>771</v>
      </c>
      <c r="F587" s="287">
        <v>9519462.3000000007</v>
      </c>
      <c r="G587" s="267">
        <v>0</v>
      </c>
      <c r="H587" s="288" t="s">
        <v>3769</v>
      </c>
      <c r="I587" s="289">
        <v>0</v>
      </c>
      <c r="J587" s="269">
        <v>0</v>
      </c>
    </row>
    <row r="588" spans="2:10">
      <c r="B588" s="268" t="s">
        <v>3764</v>
      </c>
      <c r="C588" s="268" t="s">
        <v>1815</v>
      </c>
      <c r="D588" s="274" t="s">
        <v>3164</v>
      </c>
      <c r="E588" s="274" t="s">
        <v>736</v>
      </c>
      <c r="F588" s="287">
        <v>21592024.260000002</v>
      </c>
      <c r="G588" s="267">
        <v>0</v>
      </c>
      <c r="H588" s="288" t="s">
        <v>3769</v>
      </c>
      <c r="I588" s="289">
        <v>0</v>
      </c>
      <c r="J588" s="269">
        <v>0</v>
      </c>
    </row>
    <row r="589" spans="2:10">
      <c r="B589" s="268" t="s">
        <v>3764</v>
      </c>
      <c r="C589" s="268" t="s">
        <v>1567</v>
      </c>
      <c r="D589" s="274" t="s">
        <v>3159</v>
      </c>
      <c r="E589" s="274" t="s">
        <v>414</v>
      </c>
      <c r="F589" s="287">
        <v>9497229.1400000006</v>
      </c>
      <c r="G589" s="267">
        <v>149</v>
      </c>
      <c r="H589" s="288" t="s">
        <v>3770</v>
      </c>
      <c r="I589" s="289">
        <v>8.0552933603662696E-2</v>
      </c>
      <c r="J589" s="269">
        <v>765029.66833319096</v>
      </c>
    </row>
    <row r="590" spans="2:10">
      <c r="B590" s="268" t="s">
        <v>3764</v>
      </c>
      <c r="C590" s="268" t="s">
        <v>6448</v>
      </c>
      <c r="D590" s="274" t="s">
        <v>3744</v>
      </c>
      <c r="E590" s="274" t="s">
        <v>445</v>
      </c>
      <c r="F590" s="287">
        <v>72000000</v>
      </c>
      <c r="G590" s="267">
        <v>0</v>
      </c>
      <c r="H590" s="288" t="s">
        <v>3769</v>
      </c>
      <c r="I590" s="289">
        <v>0</v>
      </c>
      <c r="J590" s="269">
        <v>0</v>
      </c>
    </row>
    <row r="591" spans="2:10">
      <c r="B591" s="268" t="s">
        <v>3764</v>
      </c>
      <c r="C591" s="268" t="s">
        <v>1552</v>
      </c>
      <c r="D591" s="274" t="s">
        <v>3196</v>
      </c>
      <c r="E591" s="274" t="s">
        <v>393</v>
      </c>
      <c r="F591" s="287">
        <v>11055369.630000001</v>
      </c>
      <c r="G591" s="267">
        <v>0</v>
      </c>
      <c r="H591" s="288" t="s">
        <v>3769</v>
      </c>
      <c r="I591" s="289">
        <v>0</v>
      </c>
      <c r="J591" s="269">
        <v>0</v>
      </c>
    </row>
    <row r="592" spans="2:10">
      <c r="B592" s="268" t="s">
        <v>3764</v>
      </c>
      <c r="C592" s="268" t="s">
        <v>6313</v>
      </c>
      <c r="D592" s="274" t="s">
        <v>3429</v>
      </c>
      <c r="E592" s="274" t="s">
        <v>624</v>
      </c>
      <c r="F592" s="287">
        <v>44161592.5</v>
      </c>
      <c r="G592" s="267">
        <v>0</v>
      </c>
      <c r="H592" s="288" t="s">
        <v>3769</v>
      </c>
      <c r="I592" s="289">
        <v>0</v>
      </c>
      <c r="J592" s="269">
        <v>0</v>
      </c>
    </row>
    <row r="593" spans="2:10">
      <c r="B593" s="268" t="s">
        <v>3764</v>
      </c>
      <c r="C593" s="268" t="s">
        <v>1731</v>
      </c>
      <c r="D593" s="274" t="s">
        <v>3655</v>
      </c>
      <c r="E593" s="274" t="s">
        <v>626</v>
      </c>
      <c r="F593" s="287">
        <v>22435340.190000001</v>
      </c>
      <c r="G593" s="267">
        <v>64</v>
      </c>
      <c r="H593" s="288" t="s">
        <v>3769</v>
      </c>
      <c r="I593" s="289">
        <v>7.6832029851907303E-3</v>
      </c>
      <c r="J593" s="269">
        <v>172375.272721577</v>
      </c>
    </row>
    <row r="594" spans="2:10">
      <c r="B594" s="268" t="s">
        <v>3764</v>
      </c>
      <c r="C594" s="268" t="s">
        <v>1469</v>
      </c>
      <c r="D594" s="274" t="s">
        <v>3680</v>
      </c>
      <c r="E594" s="274" t="s">
        <v>261</v>
      </c>
      <c r="F594" s="287">
        <v>30591773.129999999</v>
      </c>
      <c r="G594" s="267">
        <v>0</v>
      </c>
      <c r="H594" s="288" t="s">
        <v>3769</v>
      </c>
      <c r="I594" s="289">
        <v>0</v>
      </c>
      <c r="J594" s="269">
        <v>0</v>
      </c>
    </row>
    <row r="595" spans="2:10">
      <c r="B595" s="268" t="s">
        <v>3764</v>
      </c>
      <c r="C595" s="268" t="s">
        <v>4535</v>
      </c>
      <c r="D595" s="274" t="s">
        <v>2903</v>
      </c>
      <c r="E595" s="274" t="s">
        <v>4026</v>
      </c>
      <c r="F595" s="287">
        <v>85167651.200000003</v>
      </c>
      <c r="G595" s="267">
        <v>0</v>
      </c>
      <c r="H595" s="288" t="s">
        <v>3769</v>
      </c>
      <c r="I595" s="289">
        <v>0</v>
      </c>
      <c r="J595" s="269">
        <v>0</v>
      </c>
    </row>
    <row r="596" spans="2:10">
      <c r="B596" s="268" t="s">
        <v>3764</v>
      </c>
      <c r="C596" s="268" t="s">
        <v>4536</v>
      </c>
      <c r="D596" s="274" t="s">
        <v>3169</v>
      </c>
      <c r="E596" s="274" t="s">
        <v>415</v>
      </c>
      <c r="F596" s="287">
        <v>25079761.34</v>
      </c>
      <c r="G596" s="267">
        <v>0</v>
      </c>
      <c r="H596" s="288" t="s">
        <v>3769</v>
      </c>
      <c r="I596" s="289">
        <v>0</v>
      </c>
      <c r="J596" s="269">
        <v>0</v>
      </c>
    </row>
    <row r="597" spans="2:10">
      <c r="B597" s="268" t="s">
        <v>3764</v>
      </c>
      <c r="C597" s="268" t="s">
        <v>6449</v>
      </c>
      <c r="D597" s="274" t="s">
        <v>3169</v>
      </c>
      <c r="E597" s="274" t="s">
        <v>415</v>
      </c>
      <c r="F597" s="287">
        <v>86360000</v>
      </c>
      <c r="G597" s="267">
        <v>0</v>
      </c>
      <c r="H597" s="288" t="s">
        <v>3769</v>
      </c>
      <c r="I597" s="289">
        <v>0</v>
      </c>
      <c r="J597" s="269">
        <v>0</v>
      </c>
    </row>
    <row r="598" spans="2:10">
      <c r="B598" s="268" t="s">
        <v>3764</v>
      </c>
      <c r="C598" s="268" t="s">
        <v>1540</v>
      </c>
      <c r="D598" s="274" t="s">
        <v>2747</v>
      </c>
      <c r="E598" s="274" t="s">
        <v>372</v>
      </c>
      <c r="F598" s="287">
        <v>34621143.520000003</v>
      </c>
      <c r="G598" s="267">
        <v>71</v>
      </c>
      <c r="H598" s="288" t="s">
        <v>3769</v>
      </c>
      <c r="I598" s="289">
        <v>7.6832029851907303E-3</v>
      </c>
      <c r="J598" s="269">
        <v>266001.27324358001</v>
      </c>
    </row>
    <row r="599" spans="2:10">
      <c r="B599" s="268" t="s">
        <v>3764</v>
      </c>
      <c r="C599" s="268" t="s">
        <v>1773</v>
      </c>
      <c r="D599" s="274" t="s">
        <v>3251</v>
      </c>
      <c r="E599" s="274" t="s">
        <v>684</v>
      </c>
      <c r="F599" s="287">
        <v>467590136.01999998</v>
      </c>
      <c r="G599" s="267">
        <v>0</v>
      </c>
      <c r="H599" s="288" t="s">
        <v>3769</v>
      </c>
      <c r="I599" s="289">
        <v>0</v>
      </c>
      <c r="J599" s="269">
        <v>0</v>
      </c>
    </row>
    <row r="600" spans="2:10">
      <c r="B600" s="268" t="s">
        <v>3764</v>
      </c>
      <c r="C600" s="268" t="s">
        <v>1484</v>
      </c>
      <c r="D600" s="274" t="s">
        <v>2878</v>
      </c>
      <c r="E600" s="274" t="s">
        <v>286</v>
      </c>
      <c r="F600" s="287">
        <v>123214386.8</v>
      </c>
      <c r="G600" s="267">
        <v>130</v>
      </c>
      <c r="H600" s="288" t="s">
        <v>3770</v>
      </c>
      <c r="I600" s="289">
        <v>8.0552933603662696E-2</v>
      </c>
      <c r="J600" s="269">
        <v>9925280.3189164195</v>
      </c>
    </row>
    <row r="601" spans="2:10">
      <c r="B601" s="268" t="s">
        <v>3764</v>
      </c>
      <c r="C601" s="268" t="s">
        <v>1799</v>
      </c>
      <c r="D601" s="274" t="s">
        <v>3246</v>
      </c>
      <c r="E601" s="274" t="s">
        <v>715</v>
      </c>
      <c r="F601" s="287">
        <v>12201879.16</v>
      </c>
      <c r="G601" s="267">
        <v>99</v>
      </c>
      <c r="H601" s="288" t="s">
        <v>3770</v>
      </c>
      <c r="I601" s="289">
        <v>8.0552933603662696E-2</v>
      </c>
      <c r="J601" s="269">
        <v>982897.16181539604</v>
      </c>
    </row>
    <row r="602" spans="2:10">
      <c r="B602" s="268" t="s">
        <v>3764</v>
      </c>
      <c r="C602" s="268" t="s">
        <v>5531</v>
      </c>
      <c r="D602" s="274" t="s">
        <v>5532</v>
      </c>
      <c r="E602" s="274" t="s">
        <v>5533</v>
      </c>
      <c r="F602" s="287">
        <v>33105910.440000001</v>
      </c>
      <c r="G602" s="267">
        <v>0</v>
      </c>
      <c r="H602" s="288" t="s">
        <v>3769</v>
      </c>
      <c r="I602" s="289">
        <v>0</v>
      </c>
      <c r="J602" s="269">
        <v>0</v>
      </c>
    </row>
    <row r="603" spans="2:10">
      <c r="B603" s="268" t="s">
        <v>3764</v>
      </c>
      <c r="C603" s="268" t="s">
        <v>4537</v>
      </c>
      <c r="D603" s="274" t="s">
        <v>3012</v>
      </c>
      <c r="E603" s="274" t="s">
        <v>479</v>
      </c>
      <c r="F603" s="287">
        <v>137624163.12</v>
      </c>
      <c r="G603" s="267">
        <v>0</v>
      </c>
      <c r="H603" s="288" t="s">
        <v>3769</v>
      </c>
      <c r="I603" s="289">
        <v>0</v>
      </c>
      <c r="J603" s="269">
        <v>0</v>
      </c>
    </row>
    <row r="604" spans="2:10">
      <c r="B604" s="268" t="s">
        <v>3764</v>
      </c>
      <c r="C604" s="268" t="s">
        <v>1791</v>
      </c>
      <c r="D604" s="274" t="s">
        <v>2971</v>
      </c>
      <c r="E604" s="274" t="s">
        <v>705</v>
      </c>
      <c r="F604" s="287">
        <v>24752763.260000002</v>
      </c>
      <c r="G604" s="267">
        <v>114</v>
      </c>
      <c r="H604" s="288" t="s">
        <v>3770</v>
      </c>
      <c r="I604" s="289">
        <v>8.0552933603662696E-2</v>
      </c>
      <c r="J604" s="269">
        <v>1993907.69538996</v>
      </c>
    </row>
    <row r="605" spans="2:10">
      <c r="B605" s="268" t="s">
        <v>3764</v>
      </c>
      <c r="C605" s="268" t="s">
        <v>1712</v>
      </c>
      <c r="D605" s="274" t="s">
        <v>2841</v>
      </c>
      <c r="E605" s="274" t="s">
        <v>599</v>
      </c>
      <c r="F605" s="287">
        <v>47246556.840000004</v>
      </c>
      <c r="G605" s="267">
        <v>0</v>
      </c>
      <c r="H605" s="288" t="s">
        <v>3769</v>
      </c>
      <c r="I605" s="289">
        <v>0</v>
      </c>
      <c r="J605" s="269">
        <v>0</v>
      </c>
    </row>
    <row r="606" spans="2:10">
      <c r="B606" s="268" t="s">
        <v>3764</v>
      </c>
      <c r="C606" s="268" t="s">
        <v>1825</v>
      </c>
      <c r="D606" s="274" t="s">
        <v>3365</v>
      </c>
      <c r="E606" s="274" t="s">
        <v>748</v>
      </c>
      <c r="F606" s="287">
        <v>34578416.659999996</v>
      </c>
      <c r="G606" s="267">
        <v>0</v>
      </c>
      <c r="H606" s="288" t="s">
        <v>3769</v>
      </c>
      <c r="I606" s="289">
        <v>0</v>
      </c>
      <c r="J606" s="269">
        <v>0</v>
      </c>
    </row>
    <row r="607" spans="2:10">
      <c r="B607" s="268" t="s">
        <v>3764</v>
      </c>
      <c r="C607" s="268" t="s">
        <v>1630</v>
      </c>
      <c r="D607" s="274" t="s">
        <v>2952</v>
      </c>
      <c r="E607" s="274" t="s">
        <v>494</v>
      </c>
      <c r="F607" s="287">
        <v>25565415.850000001</v>
      </c>
      <c r="G607" s="267">
        <v>0</v>
      </c>
      <c r="H607" s="288" t="s">
        <v>3769</v>
      </c>
      <c r="I607" s="289">
        <v>0</v>
      </c>
      <c r="J607" s="269">
        <v>0</v>
      </c>
    </row>
    <row r="608" spans="2:10">
      <c r="B608" s="268" t="s">
        <v>3764</v>
      </c>
      <c r="C608" s="268" t="s">
        <v>1474</v>
      </c>
      <c r="D608" s="274" t="s">
        <v>2746</v>
      </c>
      <c r="E608" s="274" t="s">
        <v>269</v>
      </c>
      <c r="F608" s="287">
        <v>19806275.350000001</v>
      </c>
      <c r="G608" s="267">
        <v>0</v>
      </c>
      <c r="H608" s="288" t="s">
        <v>3769</v>
      </c>
      <c r="I608" s="289">
        <v>0</v>
      </c>
      <c r="J608" s="269">
        <v>0</v>
      </c>
    </row>
    <row r="609" spans="2:10">
      <c r="B609" s="268" t="s">
        <v>3764</v>
      </c>
      <c r="C609" s="268" t="s">
        <v>4538</v>
      </c>
      <c r="D609" s="274" t="s">
        <v>2977</v>
      </c>
      <c r="E609" s="274" t="s">
        <v>460</v>
      </c>
      <c r="F609" s="287">
        <v>36990440.640000001</v>
      </c>
      <c r="G609" s="267">
        <v>68</v>
      </c>
      <c r="H609" s="288" t="s">
        <v>3769</v>
      </c>
      <c r="I609" s="289">
        <v>7.6832029851907303E-3</v>
      </c>
      <c r="J609" s="269">
        <v>284205.06394876802</v>
      </c>
    </row>
    <row r="610" spans="2:10">
      <c r="B610" s="268" t="s">
        <v>3764</v>
      </c>
      <c r="C610" s="268" t="s">
        <v>1503</v>
      </c>
      <c r="D610" s="274" t="s">
        <v>3637</v>
      </c>
      <c r="E610" s="274" t="s">
        <v>311</v>
      </c>
      <c r="F610" s="287">
        <v>24461559.34</v>
      </c>
      <c r="G610" s="267">
        <v>0</v>
      </c>
      <c r="H610" s="288" t="s">
        <v>3769</v>
      </c>
      <c r="I610" s="289">
        <v>0</v>
      </c>
      <c r="J610" s="269">
        <v>0</v>
      </c>
    </row>
    <row r="611" spans="2:10">
      <c r="B611" s="268" t="s">
        <v>3764</v>
      </c>
      <c r="C611" s="268" t="s">
        <v>5699</v>
      </c>
      <c r="D611" s="274" t="s">
        <v>3544</v>
      </c>
      <c r="E611" s="274" t="s">
        <v>155</v>
      </c>
      <c r="F611" s="287">
        <v>40971812.520000003</v>
      </c>
      <c r="G611" s="267">
        <v>0</v>
      </c>
      <c r="H611" s="288" t="s">
        <v>3769</v>
      </c>
      <c r="I611" s="289">
        <v>0</v>
      </c>
      <c r="J611" s="269">
        <v>0</v>
      </c>
    </row>
    <row r="612" spans="2:10">
      <c r="B612" s="268" t="s">
        <v>3764</v>
      </c>
      <c r="C612" s="268" t="s">
        <v>4539</v>
      </c>
      <c r="D612" s="274" t="s">
        <v>3002</v>
      </c>
      <c r="E612" s="274" t="s">
        <v>635</v>
      </c>
      <c r="F612" s="287">
        <v>60936384.630000003</v>
      </c>
      <c r="G612" s="267">
        <v>66</v>
      </c>
      <c r="H612" s="288" t="s">
        <v>3769</v>
      </c>
      <c r="I612" s="289">
        <v>7.6832029851907303E-3</v>
      </c>
      <c r="J612" s="269">
        <v>468186.61229594698</v>
      </c>
    </row>
    <row r="613" spans="2:10">
      <c r="B613" s="268" t="s">
        <v>3764</v>
      </c>
      <c r="C613" s="268" t="s">
        <v>1785</v>
      </c>
      <c r="D613" s="274" t="s">
        <v>3228</v>
      </c>
      <c r="E613" s="274" t="s">
        <v>696</v>
      </c>
      <c r="F613" s="287">
        <v>23383605.350000001</v>
      </c>
      <c r="G613" s="267">
        <v>0</v>
      </c>
      <c r="H613" s="288" t="s">
        <v>3769</v>
      </c>
      <c r="I613" s="289">
        <v>0</v>
      </c>
      <c r="J613" s="269">
        <v>0</v>
      </c>
    </row>
    <row r="614" spans="2:10">
      <c r="B614" s="268" t="s">
        <v>3764</v>
      </c>
      <c r="C614" s="268" t="s">
        <v>4540</v>
      </c>
      <c r="D614" s="274" t="s">
        <v>2806</v>
      </c>
      <c r="E614" s="274" t="s">
        <v>708</v>
      </c>
      <c r="F614" s="287">
        <v>44264443.229999997</v>
      </c>
      <c r="G614" s="267">
        <v>0</v>
      </c>
      <c r="H614" s="288" t="s">
        <v>3769</v>
      </c>
      <c r="I614" s="289">
        <v>0</v>
      </c>
      <c r="J614" s="269">
        <v>0</v>
      </c>
    </row>
    <row r="615" spans="2:10">
      <c r="B615" s="268" t="s">
        <v>3764</v>
      </c>
      <c r="C615" s="268" t="s">
        <v>4541</v>
      </c>
      <c r="D615" s="274" t="s">
        <v>3660</v>
      </c>
      <c r="E615" s="274" t="s">
        <v>262</v>
      </c>
      <c r="F615" s="287">
        <v>92450216.200000003</v>
      </c>
      <c r="G615" s="267">
        <v>0</v>
      </c>
      <c r="H615" s="288" t="s">
        <v>3769</v>
      </c>
      <c r="I615" s="289">
        <v>0</v>
      </c>
      <c r="J615" s="269">
        <v>0</v>
      </c>
    </row>
    <row r="616" spans="2:10">
      <c r="B616" s="268" t="s">
        <v>3764</v>
      </c>
      <c r="C616" s="268" t="s">
        <v>6450</v>
      </c>
      <c r="D616" s="274" t="s">
        <v>3660</v>
      </c>
      <c r="E616" s="274" t="s">
        <v>262</v>
      </c>
      <c r="F616" s="287">
        <v>124000000</v>
      </c>
      <c r="G616" s="267">
        <v>0</v>
      </c>
      <c r="H616" s="288" t="s">
        <v>3769</v>
      </c>
      <c r="I616" s="289">
        <v>0</v>
      </c>
      <c r="J616" s="269">
        <v>0</v>
      </c>
    </row>
    <row r="617" spans="2:10">
      <c r="B617" s="268" t="s">
        <v>3764</v>
      </c>
      <c r="C617" s="268" t="s">
        <v>1733</v>
      </c>
      <c r="D617" s="274" t="s">
        <v>2959</v>
      </c>
      <c r="E617" s="274" t="s">
        <v>332</v>
      </c>
      <c r="F617" s="287">
        <v>1370353020.6900001</v>
      </c>
      <c r="G617" s="267">
        <v>0</v>
      </c>
      <c r="H617" s="288" t="s">
        <v>3769</v>
      </c>
      <c r="I617" s="289">
        <v>0</v>
      </c>
      <c r="J617" s="269">
        <v>0</v>
      </c>
    </row>
    <row r="618" spans="2:10">
      <c r="B618" s="268" t="s">
        <v>3764</v>
      </c>
      <c r="C618" s="268" t="s">
        <v>1520</v>
      </c>
      <c r="D618" s="274" t="s">
        <v>2959</v>
      </c>
      <c r="E618" s="274" t="s">
        <v>332</v>
      </c>
      <c r="F618" s="287">
        <v>498775833</v>
      </c>
      <c r="G618" s="267">
        <v>0</v>
      </c>
      <c r="H618" s="288" t="s">
        <v>3769</v>
      </c>
      <c r="I618" s="289">
        <v>0</v>
      </c>
      <c r="J618" s="269">
        <v>0</v>
      </c>
    </row>
    <row r="619" spans="2:10">
      <c r="B619" s="268" t="s">
        <v>3764</v>
      </c>
      <c r="C619" s="268" t="s">
        <v>4542</v>
      </c>
      <c r="D619" s="274" t="s">
        <v>2959</v>
      </c>
      <c r="E619" s="274" t="s">
        <v>332</v>
      </c>
      <c r="F619" s="287">
        <v>389025199.62</v>
      </c>
      <c r="G619" s="267">
        <v>0</v>
      </c>
      <c r="H619" s="288" t="s">
        <v>3769</v>
      </c>
      <c r="I619" s="289">
        <v>0</v>
      </c>
      <c r="J619" s="269">
        <v>0</v>
      </c>
    </row>
    <row r="620" spans="2:10">
      <c r="B620" s="268" t="s">
        <v>3764</v>
      </c>
      <c r="C620" s="268" t="s">
        <v>6451</v>
      </c>
      <c r="D620" s="274" t="s">
        <v>2959</v>
      </c>
      <c r="E620" s="274" t="s">
        <v>332</v>
      </c>
      <c r="F620" s="287">
        <v>650000000</v>
      </c>
      <c r="G620" s="267">
        <v>0</v>
      </c>
      <c r="H620" s="288" t="s">
        <v>3769</v>
      </c>
      <c r="I620" s="289">
        <v>0</v>
      </c>
      <c r="J620" s="269">
        <v>0</v>
      </c>
    </row>
    <row r="621" spans="2:10">
      <c r="B621" s="268" t="s">
        <v>3764</v>
      </c>
      <c r="C621" s="268" t="s">
        <v>4543</v>
      </c>
      <c r="D621" s="274" t="s">
        <v>2961</v>
      </c>
      <c r="E621" s="274" t="s">
        <v>259</v>
      </c>
      <c r="F621" s="287">
        <v>70640059.060000002</v>
      </c>
      <c r="G621" s="267">
        <v>0</v>
      </c>
      <c r="H621" s="288" t="s">
        <v>3769</v>
      </c>
      <c r="I621" s="289">
        <v>0</v>
      </c>
      <c r="J621" s="269">
        <v>0</v>
      </c>
    </row>
    <row r="622" spans="2:10">
      <c r="B622" s="268" t="s">
        <v>3764</v>
      </c>
      <c r="C622" s="268" t="s">
        <v>1719</v>
      </c>
      <c r="D622" s="274" t="s">
        <v>3141</v>
      </c>
      <c r="E622" s="274" t="s">
        <v>425</v>
      </c>
      <c r="F622" s="287">
        <v>24707766.800000001</v>
      </c>
      <c r="G622" s="267">
        <v>0</v>
      </c>
      <c r="H622" s="288" t="s">
        <v>3769</v>
      </c>
      <c r="I622" s="289">
        <v>0</v>
      </c>
      <c r="J622" s="269">
        <v>0</v>
      </c>
    </row>
    <row r="623" spans="2:10">
      <c r="B623" s="268" t="s">
        <v>3764</v>
      </c>
      <c r="C623" s="268" t="s">
        <v>1574</v>
      </c>
      <c r="D623" s="274" t="s">
        <v>3141</v>
      </c>
      <c r="E623" s="274" t="s">
        <v>425</v>
      </c>
      <c r="F623" s="287">
        <v>22490587.100000001</v>
      </c>
      <c r="G623" s="267">
        <v>59</v>
      </c>
      <c r="H623" s="288" t="s">
        <v>3769</v>
      </c>
      <c r="I623" s="289">
        <v>7.6832029851907303E-3</v>
      </c>
      <c r="J623" s="269">
        <v>172799.745945412</v>
      </c>
    </row>
    <row r="624" spans="2:10">
      <c r="B624" s="268" t="s">
        <v>3764</v>
      </c>
      <c r="C624" s="268" t="s">
        <v>1771</v>
      </c>
      <c r="D624" s="274" t="s">
        <v>3483</v>
      </c>
      <c r="E624" s="274" t="s">
        <v>679</v>
      </c>
      <c r="F624" s="287">
        <v>121654389.13</v>
      </c>
      <c r="G624" s="267">
        <v>505</v>
      </c>
      <c r="H624" s="288" t="s">
        <v>3771</v>
      </c>
      <c r="I624" s="289">
        <v>0.53415108625553198</v>
      </c>
      <c r="J624" s="269">
        <v>64981824.101542696</v>
      </c>
    </row>
    <row r="625" spans="2:10">
      <c r="B625" s="268" t="s">
        <v>3764</v>
      </c>
      <c r="C625" s="268" t="s">
        <v>1500</v>
      </c>
      <c r="D625" s="274" t="s">
        <v>3396</v>
      </c>
      <c r="E625" s="274" t="s">
        <v>307</v>
      </c>
      <c r="F625" s="287">
        <v>21455742.23</v>
      </c>
      <c r="G625" s="267">
        <v>0</v>
      </c>
      <c r="H625" s="288" t="s">
        <v>3769</v>
      </c>
      <c r="I625" s="289">
        <v>0</v>
      </c>
      <c r="J625" s="269">
        <v>0</v>
      </c>
    </row>
    <row r="626" spans="2:10">
      <c r="B626" s="268" t="s">
        <v>3764</v>
      </c>
      <c r="C626" s="268" t="s">
        <v>1533</v>
      </c>
      <c r="D626" s="274" t="s">
        <v>3630</v>
      </c>
      <c r="E626" s="274" t="s">
        <v>355</v>
      </c>
      <c r="F626" s="287">
        <v>34588816.850000001</v>
      </c>
      <c r="G626" s="267">
        <v>133</v>
      </c>
      <c r="H626" s="288" t="s">
        <v>3772</v>
      </c>
      <c r="I626" s="289">
        <v>0.222481666289018</v>
      </c>
      <c r="J626" s="269">
        <v>7695377.6077536596</v>
      </c>
    </row>
    <row r="627" spans="2:10">
      <c r="B627" s="268" t="s">
        <v>3764</v>
      </c>
      <c r="C627" s="268" t="s">
        <v>5886</v>
      </c>
      <c r="D627" s="274" t="s">
        <v>5887</v>
      </c>
      <c r="E627" s="274" t="s">
        <v>5888</v>
      </c>
      <c r="F627" s="287">
        <v>46352758.479999997</v>
      </c>
      <c r="G627" s="267">
        <v>0</v>
      </c>
      <c r="H627" s="288" t="s">
        <v>3769</v>
      </c>
      <c r="I627" s="289">
        <v>0</v>
      </c>
      <c r="J627" s="269">
        <v>0</v>
      </c>
    </row>
    <row r="628" spans="2:10">
      <c r="B628" s="268" t="s">
        <v>3764</v>
      </c>
      <c r="C628" s="268" t="s">
        <v>1781</v>
      </c>
      <c r="D628" s="274" t="s">
        <v>3302</v>
      </c>
      <c r="E628" s="274" t="s">
        <v>692</v>
      </c>
      <c r="F628" s="287">
        <v>458371560.39999998</v>
      </c>
      <c r="G628" s="267">
        <v>0</v>
      </c>
      <c r="H628" s="288" t="s">
        <v>3769</v>
      </c>
      <c r="I628" s="289">
        <v>0</v>
      </c>
      <c r="J628" s="269">
        <v>0</v>
      </c>
    </row>
    <row r="629" spans="2:10">
      <c r="B629" s="268" t="s">
        <v>3764</v>
      </c>
      <c r="C629" s="268" t="s">
        <v>1530</v>
      </c>
      <c r="D629" s="274" t="s">
        <v>3691</v>
      </c>
      <c r="E629" s="274" t="s">
        <v>352</v>
      </c>
      <c r="F629" s="287">
        <v>37467238.579999998</v>
      </c>
      <c r="G629" s="267">
        <v>0</v>
      </c>
      <c r="H629" s="288" t="s">
        <v>3769</v>
      </c>
      <c r="I629" s="289">
        <v>0</v>
      </c>
      <c r="J629" s="269">
        <v>0</v>
      </c>
    </row>
    <row r="630" spans="2:10">
      <c r="B630" s="268" t="s">
        <v>3764</v>
      </c>
      <c r="C630" s="268" t="s">
        <v>1797</v>
      </c>
      <c r="D630" s="274" t="s">
        <v>3269</v>
      </c>
      <c r="E630" s="274" t="s">
        <v>714</v>
      </c>
      <c r="F630" s="287">
        <v>42447968.869999997</v>
      </c>
      <c r="G630" s="267">
        <v>115</v>
      </c>
      <c r="H630" s="288" t="s">
        <v>3770</v>
      </c>
      <c r="I630" s="289">
        <v>8.0552933603662696E-2</v>
      </c>
      <c r="J630" s="269">
        <v>3419308.4179954501</v>
      </c>
    </row>
    <row r="631" spans="2:10">
      <c r="B631" s="268" t="s">
        <v>3764</v>
      </c>
      <c r="C631" s="268" t="s">
        <v>1651</v>
      </c>
      <c r="D631" s="274" t="s">
        <v>3435</v>
      </c>
      <c r="E631" s="274" t="s">
        <v>523</v>
      </c>
      <c r="F631" s="287">
        <v>34557302.630000003</v>
      </c>
      <c r="G631" s="267">
        <v>85</v>
      </c>
      <c r="H631" s="288" t="s">
        <v>3769</v>
      </c>
      <c r="I631" s="289">
        <v>7.6832029851907303E-3</v>
      </c>
      <c r="J631" s="269">
        <v>265510.77072695497</v>
      </c>
    </row>
    <row r="632" spans="2:10">
      <c r="B632" s="268" t="s">
        <v>3764</v>
      </c>
      <c r="C632" s="268" t="s">
        <v>1644</v>
      </c>
      <c r="D632" s="274" t="s">
        <v>3310</v>
      </c>
      <c r="E632" s="274" t="s">
        <v>509</v>
      </c>
      <c r="F632" s="287">
        <v>25649965.969999999</v>
      </c>
      <c r="G632" s="267">
        <v>0</v>
      </c>
      <c r="H632" s="288" t="s">
        <v>3769</v>
      </c>
      <c r="I632" s="289">
        <v>0</v>
      </c>
      <c r="J632" s="269">
        <v>0</v>
      </c>
    </row>
    <row r="633" spans="2:10">
      <c r="B633" s="268" t="s">
        <v>3764</v>
      </c>
      <c r="C633" s="268" t="s">
        <v>1653</v>
      </c>
      <c r="D633" s="274" t="s">
        <v>3195</v>
      </c>
      <c r="E633" s="274" t="s">
        <v>528</v>
      </c>
      <c r="F633" s="287">
        <v>48200161.520000003</v>
      </c>
      <c r="G633" s="267">
        <v>125</v>
      </c>
      <c r="H633" s="288" t="s">
        <v>3770</v>
      </c>
      <c r="I633" s="289">
        <v>8.0552933603662696E-2</v>
      </c>
      <c r="J633" s="269">
        <v>3882664.4106063801</v>
      </c>
    </row>
    <row r="634" spans="2:10">
      <c r="B634" s="268" t="s">
        <v>3764</v>
      </c>
      <c r="C634" s="268" t="s">
        <v>1561</v>
      </c>
      <c r="D634" s="274" t="s">
        <v>3656</v>
      </c>
      <c r="E634" s="274" t="s">
        <v>408</v>
      </c>
      <c r="F634" s="287">
        <v>26981276.18</v>
      </c>
      <c r="G634" s="267">
        <v>64</v>
      </c>
      <c r="H634" s="288" t="s">
        <v>3769</v>
      </c>
      <c r="I634" s="289">
        <v>7.6832029851907303E-3</v>
      </c>
      <c r="J634" s="269">
        <v>207302.621690431</v>
      </c>
    </row>
    <row r="635" spans="2:10">
      <c r="B635" s="268" t="s">
        <v>3764</v>
      </c>
      <c r="C635" s="268" t="s">
        <v>1806</v>
      </c>
      <c r="D635" s="274" t="s">
        <v>3091</v>
      </c>
      <c r="E635" s="274" t="s">
        <v>725</v>
      </c>
      <c r="F635" s="287">
        <v>21362214.870000001</v>
      </c>
      <c r="G635" s="267">
        <v>0</v>
      </c>
      <c r="H635" s="288" t="s">
        <v>3769</v>
      </c>
      <c r="I635" s="289">
        <v>0</v>
      </c>
      <c r="J635" s="269">
        <v>0</v>
      </c>
    </row>
    <row r="636" spans="2:10">
      <c r="B636" s="268" t="s">
        <v>3764</v>
      </c>
      <c r="C636" s="268" t="s">
        <v>1832</v>
      </c>
      <c r="D636" s="274" t="s">
        <v>2800</v>
      </c>
      <c r="E636" s="274" t="s">
        <v>753</v>
      </c>
      <c r="F636" s="287">
        <v>25100563.16</v>
      </c>
      <c r="G636" s="267">
        <v>76</v>
      </c>
      <c r="H636" s="288" t="s">
        <v>3769</v>
      </c>
      <c r="I636" s="289">
        <v>7.6832029851907303E-3</v>
      </c>
      <c r="J636" s="269">
        <v>192852.72180088001</v>
      </c>
    </row>
    <row r="637" spans="2:10">
      <c r="B637" s="268" t="s">
        <v>3764</v>
      </c>
      <c r="C637" s="268" t="s">
        <v>1640</v>
      </c>
      <c r="D637" s="274" t="s">
        <v>2732</v>
      </c>
      <c r="E637" s="274" t="s">
        <v>505</v>
      </c>
      <c r="F637" s="287">
        <v>20482655.649999999</v>
      </c>
      <c r="G637" s="267">
        <v>104</v>
      </c>
      <c r="H637" s="288" t="s">
        <v>3770</v>
      </c>
      <c r="I637" s="289">
        <v>8.0552933603662696E-2</v>
      </c>
      <c r="J637" s="269">
        <v>1649938.0006011301</v>
      </c>
    </row>
    <row r="638" spans="2:10">
      <c r="B638" s="268" t="s">
        <v>3764</v>
      </c>
      <c r="C638" s="268" t="s">
        <v>1847</v>
      </c>
      <c r="D638" s="274" t="s">
        <v>3229</v>
      </c>
      <c r="E638" s="274" t="s">
        <v>772</v>
      </c>
      <c r="F638" s="287">
        <v>56518187.659999996</v>
      </c>
      <c r="G638" s="267">
        <v>121</v>
      </c>
      <c r="H638" s="288" t="s">
        <v>3769</v>
      </c>
      <c r="I638" s="289">
        <v>7.6832029851907303E-3</v>
      </c>
      <c r="J638" s="269">
        <v>434240.70814688201</v>
      </c>
    </row>
    <row r="639" spans="2:10">
      <c r="B639" s="268" t="s">
        <v>3764</v>
      </c>
      <c r="C639" s="268" t="s">
        <v>6452</v>
      </c>
      <c r="D639" s="274" t="s">
        <v>3528</v>
      </c>
      <c r="E639" s="274" t="s">
        <v>680</v>
      </c>
      <c r="F639" s="287">
        <v>75000000</v>
      </c>
      <c r="G639" s="267">
        <v>0</v>
      </c>
      <c r="H639" s="288" t="s">
        <v>3769</v>
      </c>
      <c r="I639" s="289">
        <v>0</v>
      </c>
      <c r="J639" s="269">
        <v>0</v>
      </c>
    </row>
    <row r="640" spans="2:10">
      <c r="B640" s="268" t="s">
        <v>3764</v>
      </c>
      <c r="C640" s="268" t="s">
        <v>1750</v>
      </c>
      <c r="D640" s="274" t="s">
        <v>2998</v>
      </c>
      <c r="E640" s="274" t="s">
        <v>658</v>
      </c>
      <c r="F640" s="287">
        <v>11753971.76</v>
      </c>
      <c r="G640" s="267">
        <v>0</v>
      </c>
      <c r="H640" s="288" t="s">
        <v>3769</v>
      </c>
      <c r="I640" s="289">
        <v>0</v>
      </c>
      <c r="J640" s="269">
        <v>0</v>
      </c>
    </row>
    <row r="641" spans="2:10">
      <c r="B641" s="268" t="s">
        <v>3764</v>
      </c>
      <c r="C641" s="268" t="s">
        <v>1749</v>
      </c>
      <c r="D641" s="274" t="s">
        <v>2866</v>
      </c>
      <c r="E641" s="274" t="s">
        <v>657</v>
      </c>
      <c r="F641" s="287">
        <v>317996836.37</v>
      </c>
      <c r="G641" s="267">
        <v>0</v>
      </c>
      <c r="H641" s="288" t="s">
        <v>3769</v>
      </c>
      <c r="I641" s="289">
        <v>0</v>
      </c>
      <c r="J641" s="269">
        <v>0</v>
      </c>
    </row>
    <row r="642" spans="2:10">
      <c r="B642" s="268" t="s">
        <v>3764</v>
      </c>
      <c r="C642" s="268" t="s">
        <v>1493</v>
      </c>
      <c r="D642" s="274" t="s">
        <v>3478</v>
      </c>
      <c r="E642" s="274" t="s">
        <v>296</v>
      </c>
      <c r="F642" s="287">
        <v>21911047.52</v>
      </c>
      <c r="G642" s="267">
        <v>0</v>
      </c>
      <c r="H642" s="288" t="s">
        <v>3769</v>
      </c>
      <c r="I642" s="289">
        <v>0</v>
      </c>
      <c r="J642" s="269">
        <v>0</v>
      </c>
    </row>
    <row r="643" spans="2:10">
      <c r="B643" s="268" t="s">
        <v>3764</v>
      </c>
      <c r="C643" s="268" t="s">
        <v>5534</v>
      </c>
      <c r="D643" s="274" t="s">
        <v>3533</v>
      </c>
      <c r="E643" s="274" t="s">
        <v>546</v>
      </c>
      <c r="F643" s="287">
        <v>33826629.789999999</v>
      </c>
      <c r="G643" s="267">
        <v>59</v>
      </c>
      <c r="H643" s="288" t="s">
        <v>3769</v>
      </c>
      <c r="I643" s="289">
        <v>7.6832029851907303E-3</v>
      </c>
      <c r="J643" s="269">
        <v>259896.86298146899</v>
      </c>
    </row>
    <row r="644" spans="2:10">
      <c r="B644" s="268" t="s">
        <v>3764</v>
      </c>
      <c r="C644" s="268" t="s">
        <v>6004</v>
      </c>
      <c r="D644" s="274" t="s">
        <v>2896</v>
      </c>
      <c r="E644" s="274" t="s">
        <v>700</v>
      </c>
      <c r="F644" s="287">
        <v>51782260.840000004</v>
      </c>
      <c r="G644" s="267">
        <v>0</v>
      </c>
      <c r="H644" s="288" t="s">
        <v>3769</v>
      </c>
      <c r="I644" s="289">
        <v>0</v>
      </c>
      <c r="J644" s="269">
        <v>0</v>
      </c>
    </row>
    <row r="645" spans="2:10">
      <c r="B645" s="268" t="s">
        <v>3764</v>
      </c>
      <c r="C645" s="268" t="s">
        <v>4544</v>
      </c>
      <c r="D645" s="274" t="s">
        <v>3187</v>
      </c>
      <c r="E645" s="274" t="s">
        <v>609</v>
      </c>
      <c r="F645" s="287">
        <v>22075284.969999999</v>
      </c>
      <c r="G645" s="267">
        <v>0</v>
      </c>
      <c r="H645" s="288" t="s">
        <v>3769</v>
      </c>
      <c r="I645" s="289">
        <v>0</v>
      </c>
      <c r="J645" s="269">
        <v>0</v>
      </c>
    </row>
    <row r="646" spans="2:10">
      <c r="B646" s="268" t="s">
        <v>3764</v>
      </c>
      <c r="C646" s="268" t="s">
        <v>1586</v>
      </c>
      <c r="D646" s="274" t="s">
        <v>3717</v>
      </c>
      <c r="E646" s="274" t="s">
        <v>443</v>
      </c>
      <c r="F646" s="287">
        <v>48481464.450000003</v>
      </c>
      <c r="G646" s="267">
        <v>0</v>
      </c>
      <c r="H646" s="288" t="s">
        <v>3769</v>
      </c>
      <c r="I646" s="289">
        <v>0</v>
      </c>
      <c r="J646" s="269">
        <v>0</v>
      </c>
    </row>
    <row r="647" spans="2:10">
      <c r="B647" s="268" t="s">
        <v>3764</v>
      </c>
      <c r="C647" s="268" t="s">
        <v>1517</v>
      </c>
      <c r="D647" s="274" t="s">
        <v>3281</v>
      </c>
      <c r="E647" s="274" t="s">
        <v>156</v>
      </c>
      <c r="F647" s="287">
        <v>30872994.16</v>
      </c>
      <c r="G647" s="267">
        <v>0</v>
      </c>
      <c r="H647" s="288" t="s">
        <v>3769</v>
      </c>
      <c r="I647" s="289">
        <v>0</v>
      </c>
      <c r="J647" s="269">
        <v>0</v>
      </c>
    </row>
    <row r="648" spans="2:10">
      <c r="B648" s="268" t="s">
        <v>3764</v>
      </c>
      <c r="C648" s="268" t="s">
        <v>4545</v>
      </c>
      <c r="D648" s="274" t="s">
        <v>3281</v>
      </c>
      <c r="E648" s="274" t="s">
        <v>156</v>
      </c>
      <c r="F648" s="287">
        <v>138896371.03</v>
      </c>
      <c r="G648" s="267">
        <v>0</v>
      </c>
      <c r="H648" s="288" t="s">
        <v>3769</v>
      </c>
      <c r="I648" s="289">
        <v>0</v>
      </c>
      <c r="J648" s="269">
        <v>0</v>
      </c>
    </row>
    <row r="649" spans="2:10">
      <c r="B649" s="268" t="s">
        <v>3764</v>
      </c>
      <c r="C649" s="268" t="s">
        <v>1497</v>
      </c>
      <c r="D649" s="274" t="s">
        <v>3733</v>
      </c>
      <c r="E649" s="274" t="s">
        <v>304</v>
      </c>
      <c r="F649" s="287">
        <v>16543305.48</v>
      </c>
      <c r="G649" s="267">
        <v>0</v>
      </c>
      <c r="H649" s="288" t="s">
        <v>3769</v>
      </c>
      <c r="I649" s="289">
        <v>0</v>
      </c>
      <c r="J649" s="269">
        <v>0</v>
      </c>
    </row>
    <row r="650" spans="2:10">
      <c r="B650" s="268" t="s">
        <v>3764</v>
      </c>
      <c r="C650" s="268" t="s">
        <v>1836</v>
      </c>
      <c r="D650" s="274" t="s">
        <v>2749</v>
      </c>
      <c r="E650" s="274" t="s">
        <v>757</v>
      </c>
      <c r="F650" s="287">
        <v>1117057229.4000001</v>
      </c>
      <c r="G650" s="267">
        <v>0</v>
      </c>
      <c r="H650" s="288" t="s">
        <v>3769</v>
      </c>
      <c r="I650" s="289">
        <v>0</v>
      </c>
      <c r="J650" s="269">
        <v>0</v>
      </c>
    </row>
    <row r="651" spans="2:10">
      <c r="B651" s="268" t="s">
        <v>3764</v>
      </c>
      <c r="C651" s="268" t="s">
        <v>4546</v>
      </c>
      <c r="D651" s="274" t="s">
        <v>2749</v>
      </c>
      <c r="E651" s="274" t="s">
        <v>757</v>
      </c>
      <c r="F651" s="287">
        <v>976672736.25</v>
      </c>
      <c r="G651" s="267">
        <v>0</v>
      </c>
      <c r="H651" s="288" t="s">
        <v>3769</v>
      </c>
      <c r="I651" s="289">
        <v>0</v>
      </c>
      <c r="J651" s="269">
        <v>0</v>
      </c>
    </row>
    <row r="652" spans="2:10">
      <c r="B652" s="268" t="s">
        <v>3764</v>
      </c>
      <c r="C652" s="268" t="s">
        <v>1756</v>
      </c>
      <c r="D652" s="274" t="s">
        <v>3221</v>
      </c>
      <c r="E652" s="274" t="s">
        <v>665</v>
      </c>
      <c r="F652" s="287">
        <v>37984557.359999999</v>
      </c>
      <c r="G652" s="267">
        <v>148</v>
      </c>
      <c r="H652" s="288" t="s">
        <v>3770</v>
      </c>
      <c r="I652" s="289">
        <v>8.0552933603662696E-2</v>
      </c>
      <c r="J652" s="269">
        <v>3059767.5269845901</v>
      </c>
    </row>
    <row r="653" spans="2:10">
      <c r="B653" s="268" t="s">
        <v>3764</v>
      </c>
      <c r="C653" s="268" t="s">
        <v>1676</v>
      </c>
      <c r="D653" s="274" t="s">
        <v>2992</v>
      </c>
      <c r="E653" s="274" t="s">
        <v>558</v>
      </c>
      <c r="F653" s="287">
        <v>31771920.09</v>
      </c>
      <c r="G653" s="267">
        <v>0</v>
      </c>
      <c r="H653" s="288" t="s">
        <v>3769</v>
      </c>
      <c r="I653" s="289">
        <v>0</v>
      </c>
      <c r="J653" s="269">
        <v>0</v>
      </c>
    </row>
    <row r="654" spans="2:10">
      <c r="B654" s="268" t="s">
        <v>3764</v>
      </c>
      <c r="C654" s="268" t="s">
        <v>1819</v>
      </c>
      <c r="D654" s="274" t="s">
        <v>2840</v>
      </c>
      <c r="E654" s="274" t="s">
        <v>741</v>
      </c>
      <c r="F654" s="287">
        <v>3619205.01</v>
      </c>
      <c r="G654" s="267">
        <v>0</v>
      </c>
      <c r="H654" s="288" t="s">
        <v>3769</v>
      </c>
      <c r="I654" s="289">
        <v>0</v>
      </c>
      <c r="J654" s="269">
        <v>0</v>
      </c>
    </row>
    <row r="655" spans="2:10">
      <c r="B655" s="268" t="s">
        <v>3764</v>
      </c>
      <c r="C655" s="268" t="s">
        <v>4547</v>
      </c>
      <c r="D655" s="274" t="s">
        <v>3425</v>
      </c>
      <c r="E655" s="274" t="s">
        <v>697</v>
      </c>
      <c r="F655" s="287">
        <v>50444009.75</v>
      </c>
      <c r="G655" s="267">
        <v>105</v>
      </c>
      <c r="H655" s="288" t="s">
        <v>3770</v>
      </c>
      <c r="I655" s="289">
        <v>8.0552933603662696E-2</v>
      </c>
      <c r="J655" s="269">
        <v>4063412.96809426</v>
      </c>
    </row>
    <row r="656" spans="2:10">
      <c r="B656" s="268" t="s">
        <v>3764</v>
      </c>
      <c r="C656" s="268" t="s">
        <v>1534</v>
      </c>
      <c r="D656" s="274" t="s">
        <v>3730</v>
      </c>
      <c r="E656" s="274" t="s">
        <v>357</v>
      </c>
      <c r="F656" s="287">
        <v>102838125.77</v>
      </c>
      <c r="G656" s="267">
        <v>0</v>
      </c>
      <c r="H656" s="288" t="s">
        <v>3769</v>
      </c>
      <c r="I656" s="289">
        <v>0</v>
      </c>
      <c r="J656" s="269">
        <v>0</v>
      </c>
    </row>
    <row r="657" spans="2:10">
      <c r="B657" s="268" t="s">
        <v>3764</v>
      </c>
      <c r="C657" s="268" t="s">
        <v>1529</v>
      </c>
      <c r="D657" s="274" t="s">
        <v>3017</v>
      </c>
      <c r="E657" s="274" t="s">
        <v>351</v>
      </c>
      <c r="F657" s="287">
        <v>46649138.799999997</v>
      </c>
      <c r="G657" s="267">
        <v>98</v>
      </c>
      <c r="H657" s="288" t="s">
        <v>3770</v>
      </c>
      <c r="I657" s="289">
        <v>8.0552933603662696E-2</v>
      </c>
      <c r="J657" s="269">
        <v>3757724.98042444</v>
      </c>
    </row>
    <row r="658" spans="2:10">
      <c r="B658" s="268" t="s">
        <v>3764</v>
      </c>
      <c r="C658" s="268" t="s">
        <v>1591</v>
      </c>
      <c r="D658" s="274" t="s">
        <v>3123</v>
      </c>
      <c r="E658" s="274" t="s">
        <v>447</v>
      </c>
      <c r="F658" s="287">
        <v>74793794</v>
      </c>
      <c r="G658" s="267">
        <v>64</v>
      </c>
      <c r="H658" s="288" t="s">
        <v>3769</v>
      </c>
      <c r="I658" s="289">
        <v>7.6832029851907303E-3</v>
      </c>
      <c r="J658" s="269">
        <v>574655.90133454103</v>
      </c>
    </row>
    <row r="659" spans="2:10">
      <c r="B659" s="268" t="s">
        <v>3764</v>
      </c>
      <c r="C659" s="268" t="s">
        <v>1708</v>
      </c>
      <c r="D659" s="274" t="s">
        <v>3132</v>
      </c>
      <c r="E659" s="274" t="s">
        <v>595</v>
      </c>
      <c r="F659" s="287">
        <v>50000000</v>
      </c>
      <c r="G659" s="267">
        <v>0</v>
      </c>
      <c r="H659" s="288" t="s">
        <v>3769</v>
      </c>
      <c r="I659" s="289">
        <v>0</v>
      </c>
      <c r="J659" s="269">
        <v>0</v>
      </c>
    </row>
    <row r="660" spans="2:10">
      <c r="B660" s="268" t="s">
        <v>3764</v>
      </c>
      <c r="C660" s="268" t="s">
        <v>5535</v>
      </c>
      <c r="D660" s="274" t="s">
        <v>3128</v>
      </c>
      <c r="E660" s="274" t="s">
        <v>389</v>
      </c>
      <c r="F660" s="287">
        <v>69909566.879999995</v>
      </c>
      <c r="G660" s="267">
        <v>0</v>
      </c>
      <c r="H660" s="288" t="s">
        <v>3769</v>
      </c>
      <c r="I660" s="289">
        <v>0</v>
      </c>
      <c r="J660" s="269">
        <v>0</v>
      </c>
    </row>
    <row r="661" spans="2:10">
      <c r="B661" s="268" t="s">
        <v>3764</v>
      </c>
      <c r="C661" s="268" t="s">
        <v>1637</v>
      </c>
      <c r="D661" s="274" t="s">
        <v>3731</v>
      </c>
      <c r="E661" s="274" t="s">
        <v>501</v>
      </c>
      <c r="F661" s="287">
        <v>6669824.8799999999</v>
      </c>
      <c r="G661" s="267">
        <v>0</v>
      </c>
      <c r="H661" s="288" t="s">
        <v>3769</v>
      </c>
      <c r="I661" s="289">
        <v>0</v>
      </c>
      <c r="J661" s="269">
        <v>0</v>
      </c>
    </row>
    <row r="662" spans="2:10">
      <c r="B662" s="268" t="s">
        <v>3764</v>
      </c>
      <c r="C662" s="268" t="s">
        <v>4548</v>
      </c>
      <c r="D662" s="274" t="s">
        <v>3731</v>
      </c>
      <c r="E662" s="274" t="s">
        <v>501</v>
      </c>
      <c r="F662" s="287">
        <v>24086622.239999998</v>
      </c>
      <c r="G662" s="267">
        <v>60</v>
      </c>
      <c r="H662" s="288" t="s">
        <v>3769</v>
      </c>
      <c r="I662" s="289">
        <v>7.6832029851907303E-3</v>
      </c>
      <c r="J662" s="269">
        <v>185062.40789752899</v>
      </c>
    </row>
    <row r="663" spans="2:10">
      <c r="B663" s="268" t="s">
        <v>3764</v>
      </c>
      <c r="C663" s="268" t="s">
        <v>1694</v>
      </c>
      <c r="D663" s="274" t="s">
        <v>3417</v>
      </c>
      <c r="E663" s="274" t="s">
        <v>579</v>
      </c>
      <c r="F663" s="287">
        <v>3222446857.4000001</v>
      </c>
      <c r="G663" s="267">
        <v>325</v>
      </c>
      <c r="H663" s="288" t="s">
        <v>3773</v>
      </c>
      <c r="I663" s="289">
        <v>0.28902535025529602</v>
      </c>
      <c r="J663" s="269">
        <v>931368831.63911295</v>
      </c>
    </row>
    <row r="664" spans="2:10">
      <c r="B664" s="268" t="s">
        <v>3764</v>
      </c>
      <c r="C664" s="268" t="s">
        <v>1577</v>
      </c>
      <c r="D664" s="274" t="s">
        <v>2855</v>
      </c>
      <c r="E664" s="274" t="s">
        <v>429</v>
      </c>
      <c r="F664" s="287">
        <v>47703594.100000001</v>
      </c>
      <c r="G664" s="267">
        <v>0</v>
      </c>
      <c r="H664" s="288" t="s">
        <v>3769</v>
      </c>
      <c r="I664" s="289">
        <v>0</v>
      </c>
      <c r="J664" s="269">
        <v>0</v>
      </c>
    </row>
    <row r="665" spans="2:10">
      <c r="B665" s="268" t="s">
        <v>3764</v>
      </c>
      <c r="C665" s="268" t="s">
        <v>1648</v>
      </c>
      <c r="D665" s="274" t="s">
        <v>2898</v>
      </c>
      <c r="E665" s="274" t="s">
        <v>516</v>
      </c>
      <c r="F665" s="287">
        <v>6669824.8799999999</v>
      </c>
      <c r="G665" s="267">
        <v>0</v>
      </c>
      <c r="H665" s="288" t="s">
        <v>3769</v>
      </c>
      <c r="I665" s="289">
        <v>0</v>
      </c>
      <c r="J665" s="269">
        <v>0</v>
      </c>
    </row>
    <row r="666" spans="2:10">
      <c r="B666" s="268" t="s">
        <v>3764</v>
      </c>
      <c r="C666" s="268" t="s">
        <v>1758</v>
      </c>
      <c r="D666" s="274" t="s">
        <v>3627</v>
      </c>
      <c r="E666" s="274" t="s">
        <v>667</v>
      </c>
      <c r="F666" s="287">
        <v>4725966.0199999996</v>
      </c>
      <c r="G666" s="267">
        <v>0</v>
      </c>
      <c r="H666" s="288" t="s">
        <v>3769</v>
      </c>
      <c r="I666" s="289">
        <v>0</v>
      </c>
      <c r="J666" s="269">
        <v>0</v>
      </c>
    </row>
    <row r="667" spans="2:10">
      <c r="B667" s="268" t="s">
        <v>3764</v>
      </c>
      <c r="C667" s="268" t="s">
        <v>1563</v>
      </c>
      <c r="D667" s="274" t="s">
        <v>3642</v>
      </c>
      <c r="E667" s="274" t="s">
        <v>410</v>
      </c>
      <c r="F667" s="287">
        <v>82657271.950000003</v>
      </c>
      <c r="G667" s="267">
        <v>0</v>
      </c>
      <c r="H667" s="288" t="s">
        <v>3769</v>
      </c>
      <c r="I667" s="289">
        <v>0</v>
      </c>
      <c r="J667" s="269">
        <v>0</v>
      </c>
    </row>
    <row r="668" spans="2:10">
      <c r="B668" s="268" t="s">
        <v>3764</v>
      </c>
      <c r="C668" s="268" t="s">
        <v>1523</v>
      </c>
      <c r="D668" s="274" t="s">
        <v>3166</v>
      </c>
      <c r="E668" s="274" t="s">
        <v>338</v>
      </c>
      <c r="F668" s="287">
        <v>84969975.010000005</v>
      </c>
      <c r="G668" s="267">
        <v>0</v>
      </c>
      <c r="H668" s="288" t="s">
        <v>3769</v>
      </c>
      <c r="I668" s="289">
        <v>0</v>
      </c>
      <c r="J668" s="269">
        <v>0</v>
      </c>
    </row>
    <row r="669" spans="2:10">
      <c r="B669" s="268" t="s">
        <v>3764</v>
      </c>
      <c r="C669" s="268" t="s">
        <v>1442</v>
      </c>
      <c r="D669" s="274" t="s">
        <v>3360</v>
      </c>
      <c r="E669" s="274" t="s">
        <v>218</v>
      </c>
      <c r="F669" s="287">
        <v>64160305.460000001</v>
      </c>
      <c r="G669" s="267">
        <v>130</v>
      </c>
      <c r="H669" s="288" t="s">
        <v>3770</v>
      </c>
      <c r="I669" s="289">
        <v>8.0552933603662696E-2</v>
      </c>
      <c r="J669" s="269">
        <v>5168300.8257101001</v>
      </c>
    </row>
    <row r="670" spans="2:10">
      <c r="B670" s="268" t="s">
        <v>3764</v>
      </c>
      <c r="C670" s="268" t="s">
        <v>1532</v>
      </c>
      <c r="D670" s="274" t="s">
        <v>3153</v>
      </c>
      <c r="E670" s="274" t="s">
        <v>354</v>
      </c>
      <c r="F670" s="287">
        <v>71479734.939999998</v>
      </c>
      <c r="G670" s="267">
        <v>64</v>
      </c>
      <c r="H670" s="288" t="s">
        <v>3769</v>
      </c>
      <c r="I670" s="289">
        <v>7.6832029851907303E-3</v>
      </c>
      <c r="J670" s="269">
        <v>549193.31287164998</v>
      </c>
    </row>
    <row r="671" spans="2:10">
      <c r="B671" s="268" t="s">
        <v>3764</v>
      </c>
      <c r="C671" s="268" t="s">
        <v>1554</v>
      </c>
      <c r="D671" s="274" t="s">
        <v>3329</v>
      </c>
      <c r="E671" s="274" t="s">
        <v>398</v>
      </c>
      <c r="F671" s="287">
        <v>1000000000</v>
      </c>
      <c r="G671" s="267">
        <v>0</v>
      </c>
      <c r="H671" s="288" t="s">
        <v>3769</v>
      </c>
      <c r="I671" s="289">
        <v>0</v>
      </c>
      <c r="J671" s="269">
        <v>0</v>
      </c>
    </row>
    <row r="672" spans="2:10">
      <c r="B672" s="268" t="s">
        <v>3764</v>
      </c>
      <c r="C672" s="268" t="s">
        <v>4549</v>
      </c>
      <c r="D672" s="274" t="s">
        <v>2860</v>
      </c>
      <c r="E672" s="274" t="s">
        <v>671</v>
      </c>
      <c r="F672" s="287">
        <v>82757495.640000001</v>
      </c>
      <c r="G672" s="267">
        <v>98</v>
      </c>
      <c r="H672" s="288" t="s">
        <v>3770</v>
      </c>
      <c r="I672" s="289">
        <v>8.0552933603662696E-2</v>
      </c>
      <c r="J672" s="269">
        <v>6666359.0514943199</v>
      </c>
    </row>
    <row r="673" spans="2:10">
      <c r="B673" s="268" t="s">
        <v>3764</v>
      </c>
      <c r="C673" s="268" t="s">
        <v>1436</v>
      </c>
      <c r="D673" s="274" t="s">
        <v>2928</v>
      </c>
      <c r="E673" s="274" t="s">
        <v>212</v>
      </c>
      <c r="F673" s="287">
        <v>56679456.880000003</v>
      </c>
      <c r="G673" s="267">
        <v>0</v>
      </c>
      <c r="H673" s="288" t="s">
        <v>3769</v>
      </c>
      <c r="I673" s="289">
        <v>0</v>
      </c>
      <c r="J673" s="269">
        <v>0</v>
      </c>
    </row>
    <row r="674" spans="2:10">
      <c r="B674" s="268" t="s">
        <v>3764</v>
      </c>
      <c r="C674" s="268" t="s">
        <v>6005</v>
      </c>
      <c r="D674" s="274" t="s">
        <v>6006</v>
      </c>
      <c r="E674" s="274" t="s">
        <v>6007</v>
      </c>
      <c r="F674" s="287">
        <v>75205464.75</v>
      </c>
      <c r="G674" s="267">
        <v>0</v>
      </c>
      <c r="H674" s="288" t="s">
        <v>3769</v>
      </c>
      <c r="I674" s="289">
        <v>0</v>
      </c>
      <c r="J674" s="269">
        <v>0</v>
      </c>
    </row>
    <row r="675" spans="2:10">
      <c r="B675" s="268" t="s">
        <v>3764</v>
      </c>
      <c r="C675" s="268" t="s">
        <v>4550</v>
      </c>
      <c r="D675" s="274" t="s">
        <v>3331</v>
      </c>
      <c r="E675" s="274" t="s">
        <v>663</v>
      </c>
      <c r="F675" s="287">
        <v>35168933.270000003</v>
      </c>
      <c r="G675" s="267">
        <v>0</v>
      </c>
      <c r="H675" s="288" t="s">
        <v>3769</v>
      </c>
      <c r="I675" s="289">
        <v>0</v>
      </c>
      <c r="J675" s="269">
        <v>0</v>
      </c>
    </row>
    <row r="676" spans="2:10">
      <c r="B676" s="268" t="s">
        <v>3764</v>
      </c>
      <c r="C676" s="268" t="s">
        <v>4551</v>
      </c>
      <c r="D676" s="274" t="s">
        <v>3330</v>
      </c>
      <c r="E676" s="274" t="s">
        <v>743</v>
      </c>
      <c r="F676" s="287">
        <v>57761079.68</v>
      </c>
      <c r="G676" s="267">
        <v>0</v>
      </c>
      <c r="H676" s="288" t="s">
        <v>3769</v>
      </c>
      <c r="I676" s="289">
        <v>0</v>
      </c>
      <c r="J676" s="269">
        <v>0</v>
      </c>
    </row>
    <row r="677" spans="2:10">
      <c r="B677" s="268" t="s">
        <v>3764</v>
      </c>
      <c r="C677" s="268" t="s">
        <v>1525</v>
      </c>
      <c r="D677" s="274" t="s">
        <v>3741</v>
      </c>
      <c r="E677" s="274" t="s">
        <v>340</v>
      </c>
      <c r="F677" s="287">
        <v>38064006.859999999</v>
      </c>
      <c r="G677" s="267">
        <v>0</v>
      </c>
      <c r="H677" s="288" t="s">
        <v>3769</v>
      </c>
      <c r="I677" s="289">
        <v>0</v>
      </c>
      <c r="J677" s="269">
        <v>0</v>
      </c>
    </row>
    <row r="678" spans="2:10">
      <c r="B678" s="268" t="s">
        <v>3764</v>
      </c>
      <c r="C678" s="268" t="s">
        <v>4552</v>
      </c>
      <c r="D678" s="274" t="s">
        <v>3692</v>
      </c>
      <c r="E678" s="274" t="s">
        <v>586</v>
      </c>
      <c r="F678" s="287">
        <v>132957828.86</v>
      </c>
      <c r="G678" s="267">
        <v>0</v>
      </c>
      <c r="H678" s="288" t="s">
        <v>3769</v>
      </c>
      <c r="I678" s="289">
        <v>0</v>
      </c>
      <c r="J678" s="269">
        <v>0</v>
      </c>
    </row>
    <row r="679" spans="2:10">
      <c r="B679" s="268" t="s">
        <v>3764</v>
      </c>
      <c r="C679" s="268" t="s">
        <v>1711</v>
      </c>
      <c r="D679" s="274" t="s">
        <v>3078</v>
      </c>
      <c r="E679" s="274" t="s">
        <v>598</v>
      </c>
      <c r="F679" s="287">
        <v>36576733.789999999</v>
      </c>
      <c r="G679" s="267">
        <v>0</v>
      </c>
      <c r="H679" s="288" t="s">
        <v>3769</v>
      </c>
      <c r="I679" s="289">
        <v>0</v>
      </c>
      <c r="J679" s="269">
        <v>0</v>
      </c>
    </row>
    <row r="680" spans="2:10">
      <c r="B680" s="268" t="s">
        <v>3764</v>
      </c>
      <c r="C680" s="268" t="s">
        <v>1663</v>
      </c>
      <c r="D680" s="274" t="s">
        <v>2872</v>
      </c>
      <c r="E680" s="274" t="s">
        <v>165</v>
      </c>
      <c r="F680" s="287">
        <v>44663949.43</v>
      </c>
      <c r="G680" s="267">
        <v>0</v>
      </c>
      <c r="H680" s="288" t="s">
        <v>3769</v>
      </c>
      <c r="I680" s="289">
        <v>0</v>
      </c>
      <c r="J680" s="269">
        <v>0</v>
      </c>
    </row>
    <row r="681" spans="2:10">
      <c r="B681" s="268" t="s">
        <v>3764</v>
      </c>
      <c r="C681" s="268" t="s">
        <v>5536</v>
      </c>
      <c r="D681" s="274" t="s">
        <v>5537</v>
      </c>
      <c r="E681" s="274" t="s">
        <v>422</v>
      </c>
      <c r="F681" s="287">
        <v>134215979.20999999</v>
      </c>
      <c r="G681" s="267">
        <v>0</v>
      </c>
      <c r="H681" s="288" t="s">
        <v>3769</v>
      </c>
      <c r="I681" s="289">
        <v>0</v>
      </c>
      <c r="J681" s="269">
        <v>0</v>
      </c>
    </row>
    <row r="682" spans="2:10">
      <c r="B682" s="268" t="s">
        <v>3764</v>
      </c>
      <c r="C682" s="268" t="s">
        <v>4553</v>
      </c>
      <c r="D682" s="274" t="s">
        <v>3048</v>
      </c>
      <c r="E682" s="274" t="s">
        <v>246</v>
      </c>
      <c r="F682" s="287">
        <v>135156295.53999999</v>
      </c>
      <c r="G682" s="267">
        <v>0</v>
      </c>
      <c r="H682" s="288" t="s">
        <v>3769</v>
      </c>
      <c r="I682" s="289">
        <v>0</v>
      </c>
      <c r="J682" s="269">
        <v>0</v>
      </c>
    </row>
    <row r="683" spans="2:10">
      <c r="B683" s="268" t="s">
        <v>3764</v>
      </c>
      <c r="C683" s="268" t="s">
        <v>1761</v>
      </c>
      <c r="D683" s="274" t="s">
        <v>3712</v>
      </c>
      <c r="E683" s="274" t="s">
        <v>669</v>
      </c>
      <c r="F683" s="287">
        <v>34884990.960000001</v>
      </c>
      <c r="G683" s="267">
        <v>0</v>
      </c>
      <c r="H683" s="288" t="s">
        <v>3769</v>
      </c>
      <c r="I683" s="289">
        <v>0</v>
      </c>
      <c r="J683" s="269">
        <v>0</v>
      </c>
    </row>
    <row r="684" spans="2:10">
      <c r="B684" s="268" t="s">
        <v>3764</v>
      </c>
      <c r="C684" s="268" t="s">
        <v>4554</v>
      </c>
      <c r="D684" s="274" t="s">
        <v>2748</v>
      </c>
      <c r="E684" s="274" t="s">
        <v>399</v>
      </c>
      <c r="F684" s="287">
        <v>198570881.00999999</v>
      </c>
      <c r="G684" s="267">
        <v>129</v>
      </c>
      <c r="H684" s="288" t="s">
        <v>3770</v>
      </c>
      <c r="I684" s="289">
        <v>8.0552933603662696E-2</v>
      </c>
      <c r="J684" s="269">
        <v>15995466.9936193</v>
      </c>
    </row>
    <row r="685" spans="2:10">
      <c r="B685" s="268" t="s">
        <v>3764</v>
      </c>
      <c r="C685" s="268" t="s">
        <v>1660</v>
      </c>
      <c r="D685" s="274" t="s">
        <v>3548</v>
      </c>
      <c r="E685" s="274" t="s">
        <v>534</v>
      </c>
      <c r="F685" s="287">
        <v>145004439.55000001</v>
      </c>
      <c r="G685" s="267">
        <v>0</v>
      </c>
      <c r="H685" s="288" t="s">
        <v>3769</v>
      </c>
      <c r="I685" s="289">
        <v>0</v>
      </c>
      <c r="J685" s="269">
        <v>0</v>
      </c>
    </row>
    <row r="686" spans="2:10">
      <c r="B686" s="268" t="s">
        <v>3764</v>
      </c>
      <c r="C686" s="268" t="s">
        <v>1483</v>
      </c>
      <c r="D686" s="274" t="s">
        <v>3736</v>
      </c>
      <c r="E686" s="274" t="s">
        <v>283</v>
      </c>
      <c r="F686" s="287">
        <v>51746106.479999997</v>
      </c>
      <c r="G686" s="267">
        <v>0</v>
      </c>
      <c r="H686" s="288" t="s">
        <v>3769</v>
      </c>
      <c r="I686" s="289">
        <v>0</v>
      </c>
      <c r="J686" s="269">
        <v>0</v>
      </c>
    </row>
    <row r="687" spans="2:10">
      <c r="B687" s="268" t="s">
        <v>3764</v>
      </c>
      <c r="C687" s="268" t="s">
        <v>3374</v>
      </c>
      <c r="D687" s="274" t="s">
        <v>3375</v>
      </c>
      <c r="E687" s="274" t="s">
        <v>3376</v>
      </c>
      <c r="F687" s="287">
        <v>58959917.479999997</v>
      </c>
      <c r="G687" s="267">
        <v>0</v>
      </c>
      <c r="H687" s="288" t="s">
        <v>3769</v>
      </c>
      <c r="I687" s="289">
        <v>0</v>
      </c>
      <c r="J687" s="269">
        <v>0</v>
      </c>
    </row>
    <row r="688" spans="2:10">
      <c r="B688" s="268" t="s">
        <v>3764</v>
      </c>
      <c r="C688" s="268" t="s">
        <v>3408</v>
      </c>
      <c r="D688" s="274" t="s">
        <v>3409</v>
      </c>
      <c r="E688" s="274" t="s">
        <v>3410</v>
      </c>
      <c r="F688" s="287">
        <v>54832401.130000003</v>
      </c>
      <c r="G688" s="267">
        <v>0</v>
      </c>
      <c r="H688" s="288" t="s">
        <v>3770</v>
      </c>
      <c r="I688" s="289">
        <v>8.0552933603662696E-2</v>
      </c>
      <c r="J688" s="269">
        <v>4416910.7675542897</v>
      </c>
    </row>
    <row r="689" spans="2:10">
      <c r="B689" s="268" t="s">
        <v>3764</v>
      </c>
      <c r="C689" s="268" t="s">
        <v>4555</v>
      </c>
      <c r="D689" s="274" t="s">
        <v>3409</v>
      </c>
      <c r="E689" s="274" t="s">
        <v>3410</v>
      </c>
      <c r="F689" s="287">
        <v>78521192.049999997</v>
      </c>
      <c r="G689" s="267">
        <v>72</v>
      </c>
      <c r="H689" s="288" t="s">
        <v>3770</v>
      </c>
      <c r="I689" s="289">
        <v>8.0552933603662696E-2</v>
      </c>
      <c r="J689" s="269">
        <v>6325112.3696841002</v>
      </c>
    </row>
    <row r="690" spans="2:10">
      <c r="B690" s="268" t="s">
        <v>3764</v>
      </c>
      <c r="C690" s="268" t="s">
        <v>3568</v>
      </c>
      <c r="D690" s="274" t="s">
        <v>3569</v>
      </c>
      <c r="E690" s="274" t="s">
        <v>3570</v>
      </c>
      <c r="F690" s="287">
        <v>378772143.38999999</v>
      </c>
      <c r="G690" s="267">
        <v>0</v>
      </c>
      <c r="H690" s="288" t="s">
        <v>3769</v>
      </c>
      <c r="I690" s="289">
        <v>0</v>
      </c>
      <c r="J690" s="269">
        <v>0</v>
      </c>
    </row>
    <row r="691" spans="2:10">
      <c r="B691" s="268" t="s">
        <v>3764</v>
      </c>
      <c r="C691" s="268" t="s">
        <v>3458</v>
      </c>
      <c r="D691" s="274" t="s">
        <v>3459</v>
      </c>
      <c r="E691" s="274" t="s">
        <v>3460</v>
      </c>
      <c r="F691" s="287">
        <v>112168598.40000001</v>
      </c>
      <c r="G691" s="267">
        <v>0</v>
      </c>
      <c r="H691" s="288" t="s">
        <v>3769</v>
      </c>
      <c r="I691" s="289">
        <v>0</v>
      </c>
      <c r="J691" s="269">
        <v>0</v>
      </c>
    </row>
    <row r="692" spans="2:10">
      <c r="B692" s="268" t="s">
        <v>3764</v>
      </c>
      <c r="C692" s="268" t="s">
        <v>5538</v>
      </c>
      <c r="D692" s="274" t="s">
        <v>3459</v>
      </c>
      <c r="E692" s="274" t="s">
        <v>3460</v>
      </c>
      <c r="F692" s="287">
        <v>58924213.18</v>
      </c>
      <c r="G692" s="267">
        <v>0</v>
      </c>
      <c r="H692" s="288" t="s">
        <v>3769</v>
      </c>
      <c r="I692" s="289">
        <v>0</v>
      </c>
      <c r="J692" s="269">
        <v>0</v>
      </c>
    </row>
    <row r="693" spans="2:10">
      <c r="B693" s="268" t="s">
        <v>3764</v>
      </c>
      <c r="C693" s="268" t="s">
        <v>3682</v>
      </c>
      <c r="D693" s="274" t="s">
        <v>3683</v>
      </c>
      <c r="E693" s="274" t="s">
        <v>3684</v>
      </c>
      <c r="F693" s="287">
        <v>23023486.530000001</v>
      </c>
      <c r="G693" s="267">
        <v>0</v>
      </c>
      <c r="H693" s="288" t="s">
        <v>3769</v>
      </c>
      <c r="I693" s="289">
        <v>0</v>
      </c>
      <c r="J693" s="269">
        <v>0</v>
      </c>
    </row>
    <row r="694" spans="2:10">
      <c r="B694" s="268" t="s">
        <v>3764</v>
      </c>
      <c r="C694" s="268" t="s">
        <v>2867</v>
      </c>
      <c r="D694" s="274" t="s">
        <v>2868</v>
      </c>
      <c r="E694" s="274" t="s">
        <v>2869</v>
      </c>
      <c r="F694" s="287">
        <v>55221624.219999999</v>
      </c>
      <c r="G694" s="267">
        <v>0</v>
      </c>
      <c r="H694" s="288" t="s">
        <v>3769</v>
      </c>
      <c r="I694" s="289">
        <v>0</v>
      </c>
      <c r="J694" s="269">
        <v>0</v>
      </c>
    </row>
    <row r="695" spans="2:10">
      <c r="B695" s="268" t="s">
        <v>3764</v>
      </c>
      <c r="C695" s="268" t="s">
        <v>4557</v>
      </c>
      <c r="D695" s="274" t="s">
        <v>4556</v>
      </c>
      <c r="E695" s="274" t="s">
        <v>4027</v>
      </c>
      <c r="F695" s="287">
        <v>74961384.799999997</v>
      </c>
      <c r="G695" s="267">
        <v>0</v>
      </c>
      <c r="H695" s="288" t="s">
        <v>3769</v>
      </c>
      <c r="I695" s="289">
        <v>0</v>
      </c>
      <c r="J695" s="269">
        <v>0</v>
      </c>
    </row>
    <row r="696" spans="2:10">
      <c r="B696" s="268" t="s">
        <v>3764</v>
      </c>
      <c r="C696" s="268" t="s">
        <v>5539</v>
      </c>
      <c r="D696" s="274" t="s">
        <v>4556</v>
      </c>
      <c r="E696" s="274" t="s">
        <v>4027</v>
      </c>
      <c r="F696" s="287">
        <v>222371552.81</v>
      </c>
      <c r="G696" s="267">
        <v>0</v>
      </c>
      <c r="H696" s="288" t="s">
        <v>3769</v>
      </c>
      <c r="I696" s="289">
        <v>0</v>
      </c>
      <c r="J696" s="269">
        <v>0</v>
      </c>
    </row>
    <row r="697" spans="2:10">
      <c r="B697" s="268" t="s">
        <v>3764</v>
      </c>
      <c r="C697" s="268" t="s">
        <v>4558</v>
      </c>
      <c r="D697" s="274" t="s">
        <v>4559</v>
      </c>
      <c r="E697" s="274" t="s">
        <v>4028</v>
      </c>
      <c r="F697" s="287">
        <v>57243825.549999997</v>
      </c>
      <c r="G697" s="267">
        <v>0</v>
      </c>
      <c r="H697" s="288" t="s">
        <v>3769</v>
      </c>
      <c r="I697" s="289">
        <v>0</v>
      </c>
      <c r="J697" s="269">
        <v>0</v>
      </c>
    </row>
    <row r="698" spans="2:10">
      <c r="B698" s="268" t="s">
        <v>3764</v>
      </c>
      <c r="C698" s="268" t="s">
        <v>4560</v>
      </c>
      <c r="D698" s="274" t="s">
        <v>4561</v>
      </c>
      <c r="E698" s="274" t="s">
        <v>551</v>
      </c>
      <c r="F698" s="287">
        <v>48647243.289999999</v>
      </c>
      <c r="G698" s="267">
        <v>0</v>
      </c>
      <c r="H698" s="288" t="s">
        <v>3769</v>
      </c>
      <c r="I698" s="289">
        <v>0</v>
      </c>
      <c r="J698" s="269">
        <v>0</v>
      </c>
    </row>
    <row r="699" spans="2:10">
      <c r="B699" s="268" t="s">
        <v>3764</v>
      </c>
      <c r="C699" s="268" t="s">
        <v>4562</v>
      </c>
      <c r="D699" s="274" t="s">
        <v>4563</v>
      </c>
      <c r="E699" s="274" t="s">
        <v>4029</v>
      </c>
      <c r="F699" s="287">
        <v>26357020.739999998</v>
      </c>
      <c r="G699" s="267">
        <v>97</v>
      </c>
      <c r="H699" s="288" t="s">
        <v>3769</v>
      </c>
      <c r="I699" s="289">
        <v>7.6832029851907303E-3</v>
      </c>
      <c r="J699" s="269">
        <v>202506.34043030199</v>
      </c>
    </row>
    <row r="700" spans="2:10">
      <c r="B700" s="268" t="s">
        <v>3764</v>
      </c>
      <c r="C700" s="268" t="s">
        <v>4564</v>
      </c>
      <c r="D700" s="274" t="s">
        <v>4565</v>
      </c>
      <c r="E700" s="274" t="s">
        <v>4030</v>
      </c>
      <c r="F700" s="287">
        <v>48215475.359999999</v>
      </c>
      <c r="G700" s="267">
        <v>0</v>
      </c>
      <c r="H700" s="288" t="s">
        <v>3769</v>
      </c>
      <c r="I700" s="289">
        <v>0</v>
      </c>
      <c r="J700" s="269">
        <v>0</v>
      </c>
    </row>
    <row r="701" spans="2:10">
      <c r="B701" s="268" t="s">
        <v>3764</v>
      </c>
      <c r="C701" s="268" t="s">
        <v>4566</v>
      </c>
      <c r="D701" s="274" t="s">
        <v>4567</v>
      </c>
      <c r="E701" s="274" t="s">
        <v>155</v>
      </c>
      <c r="F701" s="287">
        <v>78011154.680000007</v>
      </c>
      <c r="G701" s="267">
        <v>111</v>
      </c>
      <c r="H701" s="288" t="s">
        <v>3770</v>
      </c>
      <c r="I701" s="289">
        <v>8.0552933603662696E-2</v>
      </c>
      <c r="J701" s="269">
        <v>6284027.3632830996</v>
      </c>
    </row>
    <row r="702" spans="2:10">
      <c r="B702" s="268" t="s">
        <v>3764</v>
      </c>
      <c r="C702" s="268" t="s">
        <v>4568</v>
      </c>
      <c r="D702" s="274" t="s">
        <v>4569</v>
      </c>
      <c r="E702" s="274" t="s">
        <v>4031</v>
      </c>
      <c r="F702" s="287">
        <v>740653447.19000006</v>
      </c>
      <c r="G702" s="267">
        <v>0</v>
      </c>
      <c r="H702" s="288" t="s">
        <v>3769</v>
      </c>
      <c r="I702" s="289">
        <v>0</v>
      </c>
      <c r="J702" s="269">
        <v>0</v>
      </c>
    </row>
    <row r="703" spans="2:10">
      <c r="B703" s="268" t="s">
        <v>3764</v>
      </c>
      <c r="C703" s="268" t="s">
        <v>4570</v>
      </c>
      <c r="D703" s="274" t="s">
        <v>4571</v>
      </c>
      <c r="E703" s="274" t="s">
        <v>4032</v>
      </c>
      <c r="F703" s="287">
        <v>69503606.129999995</v>
      </c>
      <c r="G703" s="267">
        <v>0</v>
      </c>
      <c r="H703" s="288" t="s">
        <v>3769</v>
      </c>
      <c r="I703" s="289">
        <v>0</v>
      </c>
      <c r="J703" s="269">
        <v>0</v>
      </c>
    </row>
    <row r="704" spans="2:10">
      <c r="B704" s="268" t="s">
        <v>3764</v>
      </c>
      <c r="C704" s="268" t="s">
        <v>5540</v>
      </c>
      <c r="D704" s="274" t="s">
        <v>4571</v>
      </c>
      <c r="E704" s="274" t="s">
        <v>4032</v>
      </c>
      <c r="F704" s="287">
        <v>52477670.460000001</v>
      </c>
      <c r="G704" s="267">
        <v>0</v>
      </c>
      <c r="H704" s="288" t="s">
        <v>3769</v>
      </c>
      <c r="I704" s="289">
        <v>0</v>
      </c>
      <c r="J704" s="269">
        <v>0</v>
      </c>
    </row>
    <row r="705" spans="2:10">
      <c r="B705" s="268" t="s">
        <v>3764</v>
      </c>
      <c r="C705" s="268" t="s">
        <v>4572</v>
      </c>
      <c r="D705" s="274" t="s">
        <v>4573</v>
      </c>
      <c r="E705" s="274" t="s">
        <v>4033</v>
      </c>
      <c r="F705" s="287">
        <v>22029082.309999999</v>
      </c>
      <c r="G705" s="267">
        <v>0</v>
      </c>
      <c r="H705" s="288" t="s">
        <v>3769</v>
      </c>
      <c r="I705" s="289">
        <v>0</v>
      </c>
      <c r="J705" s="269">
        <v>0</v>
      </c>
    </row>
    <row r="706" spans="2:10">
      <c r="B706" s="268" t="s">
        <v>3764</v>
      </c>
      <c r="C706" s="268" t="s">
        <v>4574</v>
      </c>
      <c r="D706" s="274" t="s">
        <v>4575</v>
      </c>
      <c r="E706" s="274" t="s">
        <v>4034</v>
      </c>
      <c r="F706" s="287">
        <v>64287923.390000001</v>
      </c>
      <c r="G706" s="267">
        <v>75</v>
      </c>
      <c r="H706" s="288" t="s">
        <v>3769</v>
      </c>
      <c r="I706" s="289">
        <v>7.6832029851907303E-3</v>
      </c>
      <c r="J706" s="269">
        <v>493937.16490176099</v>
      </c>
    </row>
    <row r="707" spans="2:10">
      <c r="B707" s="268" t="s">
        <v>3764</v>
      </c>
      <c r="C707" s="268" t="s">
        <v>4576</v>
      </c>
      <c r="D707" s="274" t="s">
        <v>4577</v>
      </c>
      <c r="E707" s="274" t="s">
        <v>4035</v>
      </c>
      <c r="F707" s="287">
        <v>26357020.739999998</v>
      </c>
      <c r="G707" s="267">
        <v>0</v>
      </c>
      <c r="H707" s="288" t="s">
        <v>3769</v>
      </c>
      <c r="I707" s="289">
        <v>0</v>
      </c>
      <c r="J707" s="269">
        <v>0</v>
      </c>
    </row>
    <row r="708" spans="2:10">
      <c r="B708" s="268" t="s">
        <v>3764</v>
      </c>
      <c r="C708" s="268" t="s">
        <v>4578</v>
      </c>
      <c r="D708" s="274" t="s">
        <v>4579</v>
      </c>
      <c r="E708" s="274" t="s">
        <v>4036</v>
      </c>
      <c r="F708" s="287">
        <v>79678431.019999996</v>
      </c>
      <c r="G708" s="267">
        <v>0</v>
      </c>
      <c r="H708" s="288" t="s">
        <v>3769</v>
      </c>
      <c r="I708" s="289">
        <v>0</v>
      </c>
      <c r="J708" s="269">
        <v>0</v>
      </c>
    </row>
    <row r="709" spans="2:10">
      <c r="B709" s="268" t="s">
        <v>3764</v>
      </c>
      <c r="C709" s="268" t="s">
        <v>4580</v>
      </c>
      <c r="D709" s="274" t="s">
        <v>4581</v>
      </c>
      <c r="E709" s="274" t="s">
        <v>4037</v>
      </c>
      <c r="F709" s="287">
        <v>248157867.00999999</v>
      </c>
      <c r="G709" s="267">
        <v>0</v>
      </c>
      <c r="H709" s="288" t="s">
        <v>3769</v>
      </c>
      <c r="I709" s="289">
        <v>0</v>
      </c>
      <c r="J709" s="269">
        <v>0</v>
      </c>
    </row>
    <row r="710" spans="2:10">
      <c r="B710" s="268" t="s">
        <v>3764</v>
      </c>
      <c r="C710" s="268" t="s">
        <v>4582</v>
      </c>
      <c r="D710" s="274" t="s">
        <v>4583</v>
      </c>
      <c r="E710" s="274" t="s">
        <v>4038</v>
      </c>
      <c r="F710" s="287">
        <v>143396746.90000001</v>
      </c>
      <c r="G710" s="267">
        <v>0</v>
      </c>
      <c r="H710" s="288" t="s">
        <v>3769</v>
      </c>
      <c r="I710" s="289">
        <v>0</v>
      </c>
      <c r="J710" s="269">
        <v>0</v>
      </c>
    </row>
    <row r="711" spans="2:10">
      <c r="B711" s="268" t="s">
        <v>3764</v>
      </c>
      <c r="C711" s="268" t="s">
        <v>4584</v>
      </c>
      <c r="D711" s="274" t="s">
        <v>4585</v>
      </c>
      <c r="E711" s="274" t="s">
        <v>4039</v>
      </c>
      <c r="F711" s="287">
        <v>1397000000</v>
      </c>
      <c r="G711" s="267">
        <v>0</v>
      </c>
      <c r="H711" s="288" t="s">
        <v>3769</v>
      </c>
      <c r="I711" s="289">
        <v>0</v>
      </c>
      <c r="J711" s="269">
        <v>0</v>
      </c>
    </row>
    <row r="712" spans="2:10">
      <c r="B712" s="268" t="s">
        <v>3764</v>
      </c>
      <c r="C712" s="268" t="s">
        <v>4586</v>
      </c>
      <c r="D712" s="274" t="s">
        <v>4585</v>
      </c>
      <c r="E712" s="274" t="s">
        <v>4039</v>
      </c>
      <c r="F712" s="287">
        <v>388895919.43000001</v>
      </c>
      <c r="G712" s="267">
        <v>0</v>
      </c>
      <c r="H712" s="288" t="s">
        <v>3769</v>
      </c>
      <c r="I712" s="289">
        <v>0</v>
      </c>
      <c r="J712" s="269">
        <v>0</v>
      </c>
    </row>
    <row r="713" spans="2:10">
      <c r="B713" s="268" t="s">
        <v>3764</v>
      </c>
      <c r="C713" s="268" t="s">
        <v>4587</v>
      </c>
      <c r="D713" s="274" t="s">
        <v>4588</v>
      </c>
      <c r="E713" s="274" t="s">
        <v>4040</v>
      </c>
      <c r="F713" s="287">
        <v>131051301.36</v>
      </c>
      <c r="G713" s="267">
        <v>0</v>
      </c>
      <c r="H713" s="288" t="s">
        <v>3769</v>
      </c>
      <c r="I713" s="289">
        <v>0</v>
      </c>
      <c r="J713" s="269">
        <v>0</v>
      </c>
    </row>
    <row r="714" spans="2:10">
      <c r="B714" s="268" t="s">
        <v>3764</v>
      </c>
      <c r="C714" s="268" t="s">
        <v>4589</v>
      </c>
      <c r="D714" s="274" t="s">
        <v>4590</v>
      </c>
      <c r="E714" s="274" t="s">
        <v>4041</v>
      </c>
      <c r="F714" s="287">
        <v>37150693.039999999</v>
      </c>
      <c r="G714" s="267">
        <v>0</v>
      </c>
      <c r="H714" s="288" t="s">
        <v>3769</v>
      </c>
      <c r="I714" s="289">
        <v>0</v>
      </c>
      <c r="J714" s="269">
        <v>0</v>
      </c>
    </row>
    <row r="715" spans="2:10">
      <c r="B715" s="268" t="s">
        <v>3764</v>
      </c>
      <c r="C715" s="268" t="s">
        <v>4591</v>
      </c>
      <c r="D715" s="274" t="s">
        <v>4592</v>
      </c>
      <c r="E715" s="274" t="s">
        <v>4042</v>
      </c>
      <c r="F715" s="287">
        <v>80871783.540000007</v>
      </c>
      <c r="G715" s="267">
        <v>0</v>
      </c>
      <c r="H715" s="288" t="s">
        <v>3769</v>
      </c>
      <c r="I715" s="289">
        <v>0</v>
      </c>
      <c r="J715" s="269">
        <v>0</v>
      </c>
    </row>
    <row r="716" spans="2:10">
      <c r="B716" s="268" t="s">
        <v>3764</v>
      </c>
      <c r="C716" s="268" t="s">
        <v>6008</v>
      </c>
      <c r="D716" s="274" t="s">
        <v>4593</v>
      </c>
      <c r="E716" s="274" t="s">
        <v>4043</v>
      </c>
      <c r="F716" s="287">
        <v>43181466.840000004</v>
      </c>
      <c r="G716" s="267">
        <v>59</v>
      </c>
      <c r="H716" s="288" t="s">
        <v>3769</v>
      </c>
      <c r="I716" s="289">
        <v>7.6832029851907303E-3</v>
      </c>
      <c r="J716" s="269">
        <v>331771.974930002</v>
      </c>
    </row>
    <row r="717" spans="2:10">
      <c r="B717" s="268" t="s">
        <v>3764</v>
      </c>
      <c r="C717" s="268" t="s">
        <v>4594</v>
      </c>
      <c r="D717" s="274" t="s">
        <v>4595</v>
      </c>
      <c r="E717" s="274" t="s">
        <v>4044</v>
      </c>
      <c r="F717" s="287">
        <v>36190248.039999999</v>
      </c>
      <c r="G717" s="267">
        <v>0</v>
      </c>
      <c r="H717" s="288" t="s">
        <v>3769</v>
      </c>
      <c r="I717" s="289">
        <v>0</v>
      </c>
      <c r="J717" s="269">
        <v>0</v>
      </c>
    </row>
    <row r="718" spans="2:10">
      <c r="B718" s="268" t="s">
        <v>3764</v>
      </c>
      <c r="C718" s="268" t="s">
        <v>4596</v>
      </c>
      <c r="D718" s="274" t="s">
        <v>4595</v>
      </c>
      <c r="E718" s="274" t="s">
        <v>4044</v>
      </c>
      <c r="F718" s="287">
        <v>67131726.840000004</v>
      </c>
      <c r="G718" s="267">
        <v>0</v>
      </c>
      <c r="H718" s="288" t="s">
        <v>3769</v>
      </c>
      <c r="I718" s="289">
        <v>0</v>
      </c>
      <c r="J718" s="269">
        <v>0</v>
      </c>
    </row>
    <row r="719" spans="2:10">
      <c r="B719" s="268" t="s">
        <v>3764</v>
      </c>
      <c r="C719" s="268" t="s">
        <v>4597</v>
      </c>
      <c r="D719" s="274" t="s">
        <v>4598</v>
      </c>
      <c r="E719" s="274" t="s">
        <v>4045</v>
      </c>
      <c r="F719" s="287">
        <v>61791832.270000003</v>
      </c>
      <c r="G719" s="267">
        <v>0</v>
      </c>
      <c r="H719" s="288" t="s">
        <v>3769</v>
      </c>
      <c r="I719" s="289">
        <v>0</v>
      </c>
      <c r="J719" s="269">
        <v>0</v>
      </c>
    </row>
    <row r="720" spans="2:10">
      <c r="B720" s="268" t="s">
        <v>3764</v>
      </c>
      <c r="C720" s="268" t="s">
        <v>5700</v>
      </c>
      <c r="D720" s="274" t="s">
        <v>4599</v>
      </c>
      <c r="E720" s="274" t="s">
        <v>4046</v>
      </c>
      <c r="F720" s="287">
        <v>223348391.75999999</v>
      </c>
      <c r="G720" s="267">
        <v>0</v>
      </c>
      <c r="H720" s="288" t="s">
        <v>3769</v>
      </c>
      <c r="I720" s="289">
        <v>0</v>
      </c>
      <c r="J720" s="269">
        <v>0</v>
      </c>
    </row>
    <row r="721" spans="2:10">
      <c r="B721" s="268" t="s">
        <v>3764</v>
      </c>
      <c r="C721" s="268" t="s">
        <v>6176</v>
      </c>
      <c r="D721" s="274" t="s">
        <v>4599</v>
      </c>
      <c r="E721" s="274" t="s">
        <v>4046</v>
      </c>
      <c r="F721" s="287">
        <v>96139189.849999994</v>
      </c>
      <c r="G721" s="267">
        <v>0</v>
      </c>
      <c r="H721" s="288" t="s">
        <v>3769</v>
      </c>
      <c r="I721" s="289">
        <v>0</v>
      </c>
      <c r="J721" s="269">
        <v>0</v>
      </c>
    </row>
    <row r="722" spans="2:10">
      <c r="B722" s="268" t="s">
        <v>3764</v>
      </c>
      <c r="C722" s="268" t="s">
        <v>4600</v>
      </c>
      <c r="D722" s="274" t="s">
        <v>4601</v>
      </c>
      <c r="E722" s="274" t="s">
        <v>4047</v>
      </c>
      <c r="F722" s="287">
        <v>1225528348.3399999</v>
      </c>
      <c r="G722" s="267">
        <v>0</v>
      </c>
      <c r="H722" s="288" t="s">
        <v>3769</v>
      </c>
      <c r="I722" s="289">
        <v>0</v>
      </c>
      <c r="J722" s="269">
        <v>0</v>
      </c>
    </row>
    <row r="723" spans="2:10">
      <c r="B723" s="268" t="s">
        <v>3764</v>
      </c>
      <c r="C723" s="268" t="s">
        <v>4602</v>
      </c>
      <c r="D723" s="274" t="s">
        <v>4603</v>
      </c>
      <c r="E723" s="274" t="s">
        <v>4048</v>
      </c>
      <c r="F723" s="287">
        <v>39600179.060000002</v>
      </c>
      <c r="G723" s="267">
        <v>0</v>
      </c>
      <c r="H723" s="288" t="s">
        <v>3769</v>
      </c>
      <c r="I723" s="289">
        <v>0</v>
      </c>
      <c r="J723" s="269">
        <v>0</v>
      </c>
    </row>
    <row r="724" spans="2:10">
      <c r="B724" s="268" t="s">
        <v>3764</v>
      </c>
      <c r="C724" s="268" t="s">
        <v>6314</v>
      </c>
      <c r="D724" s="274" t="s">
        <v>6315</v>
      </c>
      <c r="E724" s="274" t="s">
        <v>6316</v>
      </c>
      <c r="F724" s="287">
        <v>96601966.670000002</v>
      </c>
      <c r="G724" s="267">
        <v>0</v>
      </c>
      <c r="H724" s="288" t="s">
        <v>3769</v>
      </c>
      <c r="I724" s="289">
        <v>0</v>
      </c>
      <c r="J724" s="269">
        <v>0</v>
      </c>
    </row>
    <row r="725" spans="2:10">
      <c r="B725" s="268" t="s">
        <v>3764</v>
      </c>
      <c r="C725" s="268" t="s">
        <v>4604</v>
      </c>
      <c r="D725" s="274" t="s">
        <v>4605</v>
      </c>
      <c r="E725" s="274" t="s">
        <v>4049</v>
      </c>
      <c r="F725" s="287">
        <v>88492831.700000003</v>
      </c>
      <c r="G725" s="267">
        <v>0</v>
      </c>
      <c r="H725" s="288" t="s">
        <v>3769</v>
      </c>
      <c r="I725" s="289">
        <v>0</v>
      </c>
      <c r="J725" s="269">
        <v>0</v>
      </c>
    </row>
    <row r="726" spans="2:10">
      <c r="B726" s="268" t="s">
        <v>3764</v>
      </c>
      <c r="C726" s="268" t="s">
        <v>5701</v>
      </c>
      <c r="D726" s="274" t="s">
        <v>4605</v>
      </c>
      <c r="E726" s="274" t="s">
        <v>4049</v>
      </c>
      <c r="F726" s="287">
        <v>143700866.75999999</v>
      </c>
      <c r="G726" s="267">
        <v>0</v>
      </c>
      <c r="H726" s="288" t="s">
        <v>3769</v>
      </c>
      <c r="I726" s="289">
        <v>0</v>
      </c>
      <c r="J726" s="269">
        <v>0</v>
      </c>
    </row>
    <row r="727" spans="2:10">
      <c r="B727" s="268" t="s">
        <v>3764</v>
      </c>
      <c r="C727" s="268" t="s">
        <v>4606</v>
      </c>
      <c r="D727" s="274" t="s">
        <v>4607</v>
      </c>
      <c r="E727" s="274" t="s">
        <v>4050</v>
      </c>
      <c r="F727" s="287">
        <v>599747500</v>
      </c>
      <c r="G727" s="267">
        <v>0</v>
      </c>
      <c r="H727" s="288" t="s">
        <v>3769</v>
      </c>
      <c r="I727" s="289">
        <v>0</v>
      </c>
      <c r="J727" s="269">
        <v>0</v>
      </c>
    </row>
    <row r="728" spans="2:10">
      <c r="B728" s="268" t="s">
        <v>3764</v>
      </c>
      <c r="C728" s="268" t="s">
        <v>4608</v>
      </c>
      <c r="D728" s="274" t="s">
        <v>4607</v>
      </c>
      <c r="E728" s="274" t="s">
        <v>4050</v>
      </c>
      <c r="F728" s="287">
        <v>268842923.38999999</v>
      </c>
      <c r="G728" s="267">
        <v>0</v>
      </c>
      <c r="H728" s="288" t="s">
        <v>3769</v>
      </c>
      <c r="I728" s="289">
        <v>0</v>
      </c>
      <c r="J728" s="269">
        <v>0</v>
      </c>
    </row>
    <row r="729" spans="2:10">
      <c r="B729" s="268" t="s">
        <v>3764</v>
      </c>
      <c r="C729" s="268" t="s">
        <v>4609</v>
      </c>
      <c r="D729" s="274" t="s">
        <v>4610</v>
      </c>
      <c r="E729" s="274" t="s">
        <v>4051</v>
      </c>
      <c r="F729" s="287">
        <v>26374315.34</v>
      </c>
      <c r="G729" s="267">
        <v>0</v>
      </c>
      <c r="H729" s="288" t="s">
        <v>3769</v>
      </c>
      <c r="I729" s="289">
        <v>0</v>
      </c>
      <c r="J729" s="269">
        <v>0</v>
      </c>
    </row>
    <row r="730" spans="2:10">
      <c r="B730" s="268" t="s">
        <v>3764</v>
      </c>
      <c r="C730" s="268" t="s">
        <v>4611</v>
      </c>
      <c r="D730" s="274" t="s">
        <v>4612</v>
      </c>
      <c r="E730" s="274" t="s">
        <v>325</v>
      </c>
      <c r="F730" s="287">
        <v>58230189.020000003</v>
      </c>
      <c r="G730" s="267">
        <v>0</v>
      </c>
      <c r="H730" s="288" t="s">
        <v>3769</v>
      </c>
      <c r="I730" s="289">
        <v>0</v>
      </c>
      <c r="J730" s="269">
        <v>0</v>
      </c>
    </row>
    <row r="731" spans="2:10">
      <c r="B731" s="268" t="s">
        <v>3764</v>
      </c>
      <c r="C731" s="268" t="s">
        <v>4613</v>
      </c>
      <c r="D731" s="274" t="s">
        <v>4614</v>
      </c>
      <c r="E731" s="274" t="s">
        <v>4052</v>
      </c>
      <c r="F731" s="287">
        <v>23451907.32</v>
      </c>
      <c r="G731" s="267">
        <v>0</v>
      </c>
      <c r="H731" s="288" t="s">
        <v>3769</v>
      </c>
      <c r="I731" s="289">
        <v>0</v>
      </c>
      <c r="J731" s="269">
        <v>0</v>
      </c>
    </row>
    <row r="732" spans="2:10">
      <c r="B732" s="268" t="s">
        <v>3764</v>
      </c>
      <c r="C732" s="268" t="s">
        <v>4615</v>
      </c>
      <c r="D732" s="274" t="s">
        <v>4616</v>
      </c>
      <c r="E732" s="274" t="s">
        <v>4053</v>
      </c>
      <c r="F732" s="287">
        <v>110666239.56</v>
      </c>
      <c r="G732" s="267">
        <v>0</v>
      </c>
      <c r="H732" s="288" t="s">
        <v>3769</v>
      </c>
      <c r="I732" s="289">
        <v>0</v>
      </c>
      <c r="J732" s="269">
        <v>0</v>
      </c>
    </row>
    <row r="733" spans="2:10">
      <c r="B733" s="268" t="s">
        <v>3764</v>
      </c>
      <c r="C733" s="268" t="s">
        <v>6177</v>
      </c>
      <c r="D733" s="274" t="s">
        <v>4617</v>
      </c>
      <c r="E733" s="274" t="s">
        <v>4054</v>
      </c>
      <c r="F733" s="287">
        <v>95890821.590000004</v>
      </c>
      <c r="G733" s="267">
        <v>0</v>
      </c>
      <c r="H733" s="288" t="s">
        <v>3769</v>
      </c>
      <c r="I733" s="289">
        <v>0</v>
      </c>
      <c r="J733" s="269">
        <v>0</v>
      </c>
    </row>
    <row r="734" spans="2:10">
      <c r="B734" s="268" t="s">
        <v>3764</v>
      </c>
      <c r="C734" s="268" t="s">
        <v>4618</v>
      </c>
      <c r="D734" s="274" t="s">
        <v>4619</v>
      </c>
      <c r="E734" s="274" t="s">
        <v>4055</v>
      </c>
      <c r="F734" s="287">
        <v>62168973.960000001</v>
      </c>
      <c r="G734" s="267">
        <v>74</v>
      </c>
      <c r="H734" s="288" t="s">
        <v>3770</v>
      </c>
      <c r="I734" s="289">
        <v>8.0552933603662696E-2</v>
      </c>
      <c r="J734" s="269">
        <v>5007893.23160771</v>
      </c>
    </row>
    <row r="735" spans="2:10">
      <c r="B735" s="268" t="s">
        <v>3764</v>
      </c>
      <c r="C735" s="268" t="s">
        <v>4620</v>
      </c>
      <c r="D735" s="274" t="s">
        <v>4621</v>
      </c>
      <c r="E735" s="274" t="s">
        <v>4056</v>
      </c>
      <c r="F735" s="287">
        <v>65521010.840000004</v>
      </c>
      <c r="G735" s="267">
        <v>0</v>
      </c>
      <c r="H735" s="288" t="s">
        <v>3769</v>
      </c>
      <c r="I735" s="289">
        <v>0</v>
      </c>
      <c r="J735" s="269">
        <v>0</v>
      </c>
    </row>
    <row r="736" spans="2:10">
      <c r="B736" s="268" t="s">
        <v>3764</v>
      </c>
      <c r="C736" s="268" t="s">
        <v>4622</v>
      </c>
      <c r="D736" s="274" t="s">
        <v>4623</v>
      </c>
      <c r="E736" s="274" t="s">
        <v>4057</v>
      </c>
      <c r="F736" s="287">
        <v>13615175.109999999</v>
      </c>
      <c r="G736" s="267">
        <v>0</v>
      </c>
      <c r="H736" s="288" t="s">
        <v>3769</v>
      </c>
      <c r="I736" s="289">
        <v>0</v>
      </c>
      <c r="J736" s="269">
        <v>0</v>
      </c>
    </row>
    <row r="737" spans="2:10">
      <c r="B737" s="268" t="s">
        <v>3764</v>
      </c>
      <c r="C737" s="268" t="s">
        <v>4624</v>
      </c>
      <c r="D737" s="274" t="s">
        <v>4625</v>
      </c>
      <c r="E737" s="274" t="s">
        <v>4058</v>
      </c>
      <c r="F737" s="287">
        <v>80178227.790000007</v>
      </c>
      <c r="G737" s="267">
        <v>0</v>
      </c>
      <c r="H737" s="288" t="s">
        <v>3769</v>
      </c>
      <c r="I737" s="289">
        <v>0</v>
      </c>
      <c r="J737" s="269">
        <v>0</v>
      </c>
    </row>
    <row r="738" spans="2:10">
      <c r="B738" s="268" t="s">
        <v>3764</v>
      </c>
      <c r="C738" s="268" t="s">
        <v>4626</v>
      </c>
      <c r="D738" s="274" t="s">
        <v>4627</v>
      </c>
      <c r="E738" s="274" t="s">
        <v>4059</v>
      </c>
      <c r="F738" s="287">
        <v>62369932.939999998</v>
      </c>
      <c r="G738" s="267">
        <v>0</v>
      </c>
      <c r="H738" s="288" t="s">
        <v>3769</v>
      </c>
      <c r="I738" s="289">
        <v>0</v>
      </c>
      <c r="J738" s="269">
        <v>0</v>
      </c>
    </row>
    <row r="739" spans="2:10">
      <c r="B739" s="268" t="s">
        <v>3764</v>
      </c>
      <c r="C739" s="268" t="s">
        <v>4628</v>
      </c>
      <c r="D739" s="274" t="s">
        <v>4629</v>
      </c>
      <c r="E739" s="274" t="s">
        <v>4060</v>
      </c>
      <c r="F739" s="287">
        <v>22295765.98</v>
      </c>
      <c r="G739" s="267">
        <v>0</v>
      </c>
      <c r="H739" s="288" t="s">
        <v>3769</v>
      </c>
      <c r="I739" s="289">
        <v>0</v>
      </c>
      <c r="J739" s="269">
        <v>0</v>
      </c>
    </row>
    <row r="740" spans="2:10">
      <c r="B740" s="268" t="s">
        <v>3764</v>
      </c>
      <c r="C740" s="268" t="s">
        <v>4630</v>
      </c>
      <c r="D740" s="274" t="s">
        <v>4631</v>
      </c>
      <c r="E740" s="274" t="s">
        <v>4061</v>
      </c>
      <c r="F740" s="287">
        <v>710521427.10000002</v>
      </c>
      <c r="G740" s="267">
        <v>60</v>
      </c>
      <c r="H740" s="288" t="s">
        <v>3769</v>
      </c>
      <c r="I740" s="289">
        <v>7.6832029851907303E-3</v>
      </c>
      <c r="J740" s="269">
        <v>5459080.3497366998</v>
      </c>
    </row>
    <row r="741" spans="2:10">
      <c r="B741" s="268" t="s">
        <v>3764</v>
      </c>
      <c r="C741" s="268" t="s">
        <v>4632</v>
      </c>
      <c r="D741" s="274" t="s">
        <v>4633</v>
      </c>
      <c r="E741" s="274" t="s">
        <v>4062</v>
      </c>
      <c r="F741" s="287">
        <v>41646334.170000002</v>
      </c>
      <c r="G741" s="267">
        <v>0</v>
      </c>
      <c r="H741" s="288" t="s">
        <v>3769</v>
      </c>
      <c r="I741" s="289">
        <v>0</v>
      </c>
      <c r="J741" s="269">
        <v>0</v>
      </c>
    </row>
    <row r="742" spans="2:10">
      <c r="B742" s="268" t="s">
        <v>3764</v>
      </c>
      <c r="C742" s="268" t="s">
        <v>4634</v>
      </c>
      <c r="D742" s="274" t="s">
        <v>4635</v>
      </c>
      <c r="E742" s="274" t="s">
        <v>161</v>
      </c>
      <c r="F742" s="287">
        <v>33987887.68</v>
      </c>
      <c r="G742" s="267">
        <v>64</v>
      </c>
      <c r="H742" s="288" t="s">
        <v>3770</v>
      </c>
      <c r="I742" s="289">
        <v>8.0552933603662696E-2</v>
      </c>
      <c r="J742" s="269">
        <v>2737824.0596157801</v>
      </c>
    </row>
    <row r="743" spans="2:10">
      <c r="B743" s="268" t="s">
        <v>3764</v>
      </c>
      <c r="C743" s="268" t="s">
        <v>4636</v>
      </c>
      <c r="D743" s="274" t="s">
        <v>4637</v>
      </c>
      <c r="E743" s="274" t="s">
        <v>4063</v>
      </c>
      <c r="F743" s="287">
        <v>59016581.740000002</v>
      </c>
      <c r="G743" s="267">
        <v>0</v>
      </c>
      <c r="H743" s="288" t="s">
        <v>3769</v>
      </c>
      <c r="I743" s="289">
        <v>0</v>
      </c>
      <c r="J743" s="269">
        <v>0</v>
      </c>
    </row>
    <row r="744" spans="2:10">
      <c r="B744" s="268" t="s">
        <v>3764</v>
      </c>
      <c r="C744" s="268" t="s">
        <v>4640</v>
      </c>
      <c r="D744" s="274" t="s">
        <v>4639</v>
      </c>
      <c r="E744" s="274" t="s">
        <v>4064</v>
      </c>
      <c r="F744" s="287">
        <v>231916984.37</v>
      </c>
      <c r="G744" s="267">
        <v>0</v>
      </c>
      <c r="H744" s="288" t="s">
        <v>3769</v>
      </c>
      <c r="I744" s="289">
        <v>0</v>
      </c>
      <c r="J744" s="269">
        <v>0</v>
      </c>
    </row>
    <row r="745" spans="2:10">
      <c r="B745" s="268" t="s">
        <v>3764</v>
      </c>
      <c r="C745" s="268" t="s">
        <v>4638</v>
      </c>
      <c r="D745" s="274" t="s">
        <v>4639</v>
      </c>
      <c r="E745" s="274" t="s">
        <v>4064</v>
      </c>
      <c r="F745" s="287">
        <v>268361724.84</v>
      </c>
      <c r="G745" s="267">
        <v>60</v>
      </c>
      <c r="H745" s="288" t="s">
        <v>3769</v>
      </c>
      <c r="I745" s="289">
        <v>7.6832029851907303E-3</v>
      </c>
      <c r="J745" s="269">
        <v>2061877.60540162</v>
      </c>
    </row>
    <row r="746" spans="2:10">
      <c r="B746" s="268" t="s">
        <v>3764</v>
      </c>
      <c r="C746" s="268" t="s">
        <v>4641</v>
      </c>
      <c r="D746" s="274" t="s">
        <v>4642</v>
      </c>
      <c r="E746" s="274" t="s">
        <v>4065</v>
      </c>
      <c r="F746" s="287">
        <v>78609845.430000007</v>
      </c>
      <c r="G746" s="267">
        <v>0</v>
      </c>
      <c r="H746" s="288" t="s">
        <v>3769</v>
      </c>
      <c r="I746" s="289">
        <v>0</v>
      </c>
      <c r="J746" s="269">
        <v>0</v>
      </c>
    </row>
    <row r="747" spans="2:10">
      <c r="B747" s="268" t="s">
        <v>3764</v>
      </c>
      <c r="C747" s="268" t="s">
        <v>4643</v>
      </c>
      <c r="D747" s="274" t="s">
        <v>4644</v>
      </c>
      <c r="E747" s="274" t="s">
        <v>4066</v>
      </c>
      <c r="F747" s="287">
        <v>364942833.56</v>
      </c>
      <c r="G747" s="267">
        <v>0</v>
      </c>
      <c r="H747" s="288" t="s">
        <v>3769</v>
      </c>
      <c r="I747" s="289">
        <v>0</v>
      </c>
      <c r="J747" s="269">
        <v>0</v>
      </c>
    </row>
    <row r="748" spans="2:10">
      <c r="B748" s="268" t="s">
        <v>3764</v>
      </c>
      <c r="C748" s="268" t="s">
        <v>4645</v>
      </c>
      <c r="D748" s="274" t="s">
        <v>4646</v>
      </c>
      <c r="E748" s="274" t="s">
        <v>4067</v>
      </c>
      <c r="F748" s="287">
        <v>26648822.68</v>
      </c>
      <c r="G748" s="267">
        <v>0</v>
      </c>
      <c r="H748" s="288" t="s">
        <v>3769</v>
      </c>
      <c r="I748" s="289">
        <v>0</v>
      </c>
      <c r="J748" s="269">
        <v>0</v>
      </c>
    </row>
    <row r="749" spans="2:10">
      <c r="B749" s="268" t="s">
        <v>3764</v>
      </c>
      <c r="C749" s="268" t="s">
        <v>4647</v>
      </c>
      <c r="D749" s="274" t="s">
        <v>4646</v>
      </c>
      <c r="E749" s="274" t="s">
        <v>4067</v>
      </c>
      <c r="F749" s="287">
        <v>27768278.559999999</v>
      </c>
      <c r="G749" s="267">
        <v>0</v>
      </c>
      <c r="H749" s="288" t="s">
        <v>3769</v>
      </c>
      <c r="I749" s="289">
        <v>0</v>
      </c>
      <c r="J749" s="269">
        <v>0</v>
      </c>
    </row>
    <row r="750" spans="2:10">
      <c r="B750" s="268" t="s">
        <v>3764</v>
      </c>
      <c r="C750" s="268" t="s">
        <v>4648</v>
      </c>
      <c r="D750" s="274" t="s">
        <v>4649</v>
      </c>
      <c r="E750" s="274" t="s">
        <v>4068</v>
      </c>
      <c r="F750" s="287">
        <v>107388569.90000001</v>
      </c>
      <c r="G750" s="267">
        <v>0</v>
      </c>
      <c r="H750" s="288" t="s">
        <v>3769</v>
      </c>
      <c r="I750" s="289">
        <v>0</v>
      </c>
      <c r="J750" s="269">
        <v>0</v>
      </c>
    </row>
    <row r="751" spans="2:10">
      <c r="B751" s="268" t="s">
        <v>3764</v>
      </c>
      <c r="C751" s="268" t="s">
        <v>4650</v>
      </c>
      <c r="D751" s="274" t="s">
        <v>4651</v>
      </c>
      <c r="E751" s="274" t="s">
        <v>4069</v>
      </c>
      <c r="F751" s="287">
        <v>100894941.73</v>
      </c>
      <c r="G751" s="267">
        <v>67</v>
      </c>
      <c r="H751" s="288" t="s">
        <v>3769</v>
      </c>
      <c r="I751" s="289">
        <v>7.6832029851907303E-3</v>
      </c>
      <c r="J751" s="269">
        <v>775196.31749058096</v>
      </c>
    </row>
    <row r="752" spans="2:10">
      <c r="B752" s="268" t="s">
        <v>3764</v>
      </c>
      <c r="C752" s="268" t="s">
        <v>4652</v>
      </c>
      <c r="D752" s="274" t="s">
        <v>4653</v>
      </c>
      <c r="E752" s="274" t="s">
        <v>4070</v>
      </c>
      <c r="F752" s="287">
        <v>578067268.13</v>
      </c>
      <c r="G752" s="267">
        <v>0</v>
      </c>
      <c r="H752" s="288" t="s">
        <v>3769</v>
      </c>
      <c r="I752" s="289">
        <v>0</v>
      </c>
      <c r="J752" s="269">
        <v>0</v>
      </c>
    </row>
    <row r="753" spans="2:10">
      <c r="B753" s="268" t="s">
        <v>3764</v>
      </c>
      <c r="C753" s="268" t="s">
        <v>6317</v>
      </c>
      <c r="D753" s="274" t="s">
        <v>4653</v>
      </c>
      <c r="E753" s="274" t="s">
        <v>4070</v>
      </c>
      <c r="F753" s="287">
        <v>592457550</v>
      </c>
      <c r="G753" s="267">
        <v>0</v>
      </c>
      <c r="H753" s="288" t="s">
        <v>3769</v>
      </c>
      <c r="I753" s="289">
        <v>0</v>
      </c>
      <c r="J753" s="269">
        <v>0</v>
      </c>
    </row>
    <row r="754" spans="2:10">
      <c r="B754" s="268" t="s">
        <v>3764</v>
      </c>
      <c r="C754" s="268" t="s">
        <v>4654</v>
      </c>
      <c r="D754" s="274" t="s">
        <v>4655</v>
      </c>
      <c r="E754" s="274" t="s">
        <v>4071</v>
      </c>
      <c r="F754" s="287">
        <v>85513177.659999996</v>
      </c>
      <c r="G754" s="267">
        <v>0</v>
      </c>
      <c r="H754" s="288" t="s">
        <v>3769</v>
      </c>
      <c r="I754" s="289">
        <v>0</v>
      </c>
      <c r="J754" s="269">
        <v>0</v>
      </c>
    </row>
    <row r="755" spans="2:10">
      <c r="B755" s="268" t="s">
        <v>3764</v>
      </c>
      <c r="C755" s="268" t="s">
        <v>4656</v>
      </c>
      <c r="D755" s="274" t="s">
        <v>4657</v>
      </c>
      <c r="E755" s="274" t="s">
        <v>4072</v>
      </c>
      <c r="F755" s="287">
        <v>98633468.709999993</v>
      </c>
      <c r="G755" s="267">
        <v>130</v>
      </c>
      <c r="H755" s="288" t="s">
        <v>3770</v>
      </c>
      <c r="I755" s="289">
        <v>8.0552933603662696E-2</v>
      </c>
      <c r="J755" s="269">
        <v>7945215.2560955696</v>
      </c>
    </row>
    <row r="756" spans="2:10">
      <c r="B756" s="268" t="s">
        <v>3764</v>
      </c>
      <c r="C756" s="268" t="s">
        <v>4658</v>
      </c>
      <c r="D756" s="274" t="s">
        <v>4659</v>
      </c>
      <c r="E756" s="274" t="s">
        <v>4073</v>
      </c>
      <c r="F756" s="287">
        <v>30661325.73</v>
      </c>
      <c r="G756" s="267">
        <v>0</v>
      </c>
      <c r="H756" s="288" t="s">
        <v>3769</v>
      </c>
      <c r="I756" s="289">
        <v>0</v>
      </c>
      <c r="J756" s="269">
        <v>0</v>
      </c>
    </row>
    <row r="757" spans="2:10">
      <c r="B757" s="268" t="s">
        <v>3764</v>
      </c>
      <c r="C757" s="268" t="s">
        <v>4660</v>
      </c>
      <c r="D757" s="274" t="s">
        <v>4661</v>
      </c>
      <c r="E757" s="274" t="s">
        <v>4074</v>
      </c>
      <c r="F757" s="287">
        <v>63847361.079999998</v>
      </c>
      <c r="G757" s="267">
        <v>0</v>
      </c>
      <c r="H757" s="288" t="s">
        <v>3769</v>
      </c>
      <c r="I757" s="289">
        <v>0</v>
      </c>
      <c r="J757" s="269">
        <v>0</v>
      </c>
    </row>
    <row r="758" spans="2:10">
      <c r="B758" s="268" t="s">
        <v>3764</v>
      </c>
      <c r="C758" s="268" t="s">
        <v>4662</v>
      </c>
      <c r="D758" s="274" t="s">
        <v>4663</v>
      </c>
      <c r="E758" s="274" t="s">
        <v>417</v>
      </c>
      <c r="F758" s="287">
        <v>28128424.329999998</v>
      </c>
      <c r="G758" s="267">
        <v>0</v>
      </c>
      <c r="H758" s="288" t="s">
        <v>3769</v>
      </c>
      <c r="I758" s="289">
        <v>0</v>
      </c>
      <c r="J758" s="269">
        <v>0</v>
      </c>
    </row>
    <row r="759" spans="2:10">
      <c r="B759" s="268" t="s">
        <v>3764</v>
      </c>
      <c r="C759" s="268" t="s">
        <v>4664</v>
      </c>
      <c r="D759" s="274" t="s">
        <v>4665</v>
      </c>
      <c r="E759" s="274" t="s">
        <v>4075</v>
      </c>
      <c r="F759" s="287">
        <v>197565275.71000001</v>
      </c>
      <c r="G759" s="267">
        <v>0</v>
      </c>
      <c r="H759" s="288" t="s">
        <v>3769</v>
      </c>
      <c r="I759" s="289">
        <v>0</v>
      </c>
      <c r="J759" s="269">
        <v>0</v>
      </c>
    </row>
    <row r="760" spans="2:10">
      <c r="B760" s="268" t="s">
        <v>3764</v>
      </c>
      <c r="C760" s="268" t="s">
        <v>4666</v>
      </c>
      <c r="D760" s="274" t="s">
        <v>4667</v>
      </c>
      <c r="E760" s="274" t="s">
        <v>4076</v>
      </c>
      <c r="F760" s="287">
        <v>455925684.63999999</v>
      </c>
      <c r="G760" s="267">
        <v>0</v>
      </c>
      <c r="H760" s="288" t="s">
        <v>3769</v>
      </c>
      <c r="I760" s="289">
        <v>0</v>
      </c>
      <c r="J760" s="269">
        <v>0</v>
      </c>
    </row>
    <row r="761" spans="2:10">
      <c r="B761" s="268" t="s">
        <v>3764</v>
      </c>
      <c r="C761" s="268" t="s">
        <v>4668</v>
      </c>
      <c r="D761" s="274" t="s">
        <v>4669</v>
      </c>
      <c r="E761" s="274" t="s">
        <v>4077</v>
      </c>
      <c r="F761" s="287">
        <v>20548282.850000001</v>
      </c>
      <c r="G761" s="267">
        <v>0</v>
      </c>
      <c r="H761" s="288" t="s">
        <v>3769</v>
      </c>
      <c r="I761" s="289">
        <v>0</v>
      </c>
      <c r="J761" s="269">
        <v>0</v>
      </c>
    </row>
    <row r="762" spans="2:10">
      <c r="B762" s="268" t="s">
        <v>3764</v>
      </c>
      <c r="C762" s="268" t="s">
        <v>4670</v>
      </c>
      <c r="D762" s="274" t="s">
        <v>4671</v>
      </c>
      <c r="E762" s="274" t="s">
        <v>4078</v>
      </c>
      <c r="F762" s="287">
        <v>36600460.280000001</v>
      </c>
      <c r="G762" s="267">
        <v>0</v>
      </c>
      <c r="H762" s="288" t="s">
        <v>3769</v>
      </c>
      <c r="I762" s="289">
        <v>0</v>
      </c>
      <c r="J762" s="269">
        <v>0</v>
      </c>
    </row>
    <row r="763" spans="2:10">
      <c r="B763" s="268" t="s">
        <v>3764</v>
      </c>
      <c r="C763" s="268" t="s">
        <v>4672</v>
      </c>
      <c r="D763" s="274" t="s">
        <v>4673</v>
      </c>
      <c r="E763" s="274" t="s">
        <v>4079</v>
      </c>
      <c r="F763" s="287">
        <v>80367752.689999998</v>
      </c>
      <c r="G763" s="267">
        <v>0</v>
      </c>
      <c r="H763" s="288" t="s">
        <v>3769</v>
      </c>
      <c r="I763" s="289">
        <v>0</v>
      </c>
      <c r="J763" s="269">
        <v>0</v>
      </c>
    </row>
    <row r="764" spans="2:10">
      <c r="B764" s="268" t="s">
        <v>3764</v>
      </c>
      <c r="C764" s="268" t="s">
        <v>4674</v>
      </c>
      <c r="D764" s="274" t="s">
        <v>4675</v>
      </c>
      <c r="E764" s="274" t="s">
        <v>4080</v>
      </c>
      <c r="F764" s="287">
        <v>10000000</v>
      </c>
      <c r="G764" s="267">
        <v>0</v>
      </c>
      <c r="H764" s="288" t="s">
        <v>3769</v>
      </c>
      <c r="I764" s="289">
        <v>0</v>
      </c>
      <c r="J764" s="269">
        <v>0</v>
      </c>
    </row>
    <row r="765" spans="2:10">
      <c r="B765" s="268" t="s">
        <v>3764</v>
      </c>
      <c r="C765" s="268" t="s">
        <v>4676</v>
      </c>
      <c r="D765" s="274" t="s">
        <v>4677</v>
      </c>
      <c r="E765" s="274" t="s">
        <v>4081</v>
      </c>
      <c r="F765" s="287">
        <v>105257679.70999999</v>
      </c>
      <c r="G765" s="267">
        <v>0</v>
      </c>
      <c r="H765" s="288" t="s">
        <v>3769</v>
      </c>
      <c r="I765" s="289">
        <v>0</v>
      </c>
      <c r="J765" s="269">
        <v>0</v>
      </c>
    </row>
    <row r="766" spans="2:10">
      <c r="B766" s="268" t="s">
        <v>3764</v>
      </c>
      <c r="C766" s="268" t="s">
        <v>5541</v>
      </c>
      <c r="D766" s="274" t="s">
        <v>4678</v>
      </c>
      <c r="E766" s="274" t="s">
        <v>4082</v>
      </c>
      <c r="F766" s="287">
        <v>177400808.21000001</v>
      </c>
      <c r="G766" s="267">
        <v>0</v>
      </c>
      <c r="H766" s="288" t="s">
        <v>3769</v>
      </c>
      <c r="I766" s="289">
        <v>0</v>
      </c>
      <c r="J766" s="269">
        <v>0</v>
      </c>
    </row>
    <row r="767" spans="2:10">
      <c r="B767" s="268" t="s">
        <v>3764</v>
      </c>
      <c r="C767" s="268" t="s">
        <v>4679</v>
      </c>
      <c r="D767" s="274" t="s">
        <v>4680</v>
      </c>
      <c r="E767" s="274" t="s">
        <v>4083</v>
      </c>
      <c r="F767" s="287">
        <v>71688926.980000004</v>
      </c>
      <c r="G767" s="267">
        <v>59</v>
      </c>
      <c r="H767" s="288" t="s">
        <v>3769</v>
      </c>
      <c r="I767" s="289">
        <v>7.6832029851907303E-3</v>
      </c>
      <c r="J767" s="269">
        <v>550800.57777785603</v>
      </c>
    </row>
    <row r="768" spans="2:10">
      <c r="B768" s="268" t="s">
        <v>3764</v>
      </c>
      <c r="C768" s="268" t="s">
        <v>4681</v>
      </c>
      <c r="D768" s="274" t="s">
        <v>4682</v>
      </c>
      <c r="E768" s="274" t="s">
        <v>4084</v>
      </c>
      <c r="F768" s="287">
        <v>441104366.18000001</v>
      </c>
      <c r="G768" s="267">
        <v>0</v>
      </c>
      <c r="H768" s="288" t="s">
        <v>3769</v>
      </c>
      <c r="I768" s="289">
        <v>0</v>
      </c>
      <c r="J768" s="269">
        <v>0</v>
      </c>
    </row>
    <row r="769" spans="2:10">
      <c r="B769" s="268" t="s">
        <v>3764</v>
      </c>
      <c r="C769" s="268" t="s">
        <v>4683</v>
      </c>
      <c r="D769" s="274" t="s">
        <v>4684</v>
      </c>
      <c r="E769" s="274" t="s">
        <v>947</v>
      </c>
      <c r="F769" s="287">
        <v>609163878.34000003</v>
      </c>
      <c r="G769" s="267">
        <v>0</v>
      </c>
      <c r="H769" s="288" t="s">
        <v>3769</v>
      </c>
      <c r="I769" s="289">
        <v>0</v>
      </c>
      <c r="J769" s="269">
        <v>0</v>
      </c>
    </row>
    <row r="770" spans="2:10">
      <c r="B770" s="268" t="s">
        <v>3764</v>
      </c>
      <c r="C770" s="268" t="s">
        <v>4685</v>
      </c>
      <c r="D770" s="274" t="s">
        <v>4686</v>
      </c>
      <c r="E770" s="274" t="s">
        <v>4085</v>
      </c>
      <c r="F770" s="287">
        <v>114065915.81999999</v>
      </c>
      <c r="G770" s="267">
        <v>0</v>
      </c>
      <c r="H770" s="288" t="s">
        <v>3769</v>
      </c>
      <c r="I770" s="289">
        <v>0</v>
      </c>
      <c r="J770" s="269">
        <v>0</v>
      </c>
    </row>
    <row r="771" spans="2:10">
      <c r="B771" s="268" t="s">
        <v>3764</v>
      </c>
      <c r="C771" s="268" t="s">
        <v>5542</v>
      </c>
      <c r="D771" s="274" t="s">
        <v>5543</v>
      </c>
      <c r="E771" s="274" t="s">
        <v>5544</v>
      </c>
      <c r="F771" s="287">
        <v>961548803.97000003</v>
      </c>
      <c r="G771" s="267">
        <v>0</v>
      </c>
      <c r="H771" s="288" t="s">
        <v>3769</v>
      </c>
      <c r="I771" s="289">
        <v>0</v>
      </c>
      <c r="J771" s="269">
        <v>0</v>
      </c>
    </row>
    <row r="772" spans="2:10">
      <c r="B772" s="268" t="s">
        <v>3764</v>
      </c>
      <c r="C772" s="268" t="s">
        <v>4687</v>
      </c>
      <c r="D772" s="274" t="s">
        <v>4688</v>
      </c>
      <c r="E772" s="274" t="s">
        <v>4086</v>
      </c>
      <c r="F772" s="287">
        <v>30682833.690000001</v>
      </c>
      <c r="G772" s="267">
        <v>0</v>
      </c>
      <c r="H772" s="288" t="s">
        <v>3769</v>
      </c>
      <c r="I772" s="289">
        <v>0</v>
      </c>
      <c r="J772" s="269">
        <v>0</v>
      </c>
    </row>
    <row r="773" spans="2:10">
      <c r="B773" s="268" t="s">
        <v>3764</v>
      </c>
      <c r="C773" s="268" t="s">
        <v>4689</v>
      </c>
      <c r="D773" s="274" t="s">
        <v>4690</v>
      </c>
      <c r="E773" s="274" t="s">
        <v>4087</v>
      </c>
      <c r="F773" s="287">
        <v>296146296.72000003</v>
      </c>
      <c r="G773" s="267">
        <v>69</v>
      </c>
      <c r="H773" s="288" t="s">
        <v>3769</v>
      </c>
      <c r="I773" s="289">
        <v>7.6832029851907303E-3</v>
      </c>
      <c r="J773" s="269">
        <v>2275352.11101228</v>
      </c>
    </row>
    <row r="774" spans="2:10">
      <c r="B774" s="268" t="s">
        <v>3764</v>
      </c>
      <c r="C774" s="268" t="s">
        <v>5545</v>
      </c>
      <c r="D774" s="274" t="s">
        <v>5546</v>
      </c>
      <c r="E774" s="274" t="s">
        <v>5547</v>
      </c>
      <c r="F774" s="287">
        <v>215233028.06</v>
      </c>
      <c r="G774" s="267">
        <v>0</v>
      </c>
      <c r="H774" s="288" t="s">
        <v>3769</v>
      </c>
      <c r="I774" s="289">
        <v>0</v>
      </c>
      <c r="J774" s="269">
        <v>0</v>
      </c>
    </row>
    <row r="775" spans="2:10">
      <c r="B775" s="268" t="s">
        <v>3764</v>
      </c>
      <c r="C775" s="268" t="s">
        <v>4691</v>
      </c>
      <c r="D775" s="274" t="s">
        <v>4692</v>
      </c>
      <c r="E775" s="274" t="s">
        <v>4088</v>
      </c>
      <c r="F775" s="287">
        <v>73232033.769999996</v>
      </c>
      <c r="G775" s="267">
        <v>0</v>
      </c>
      <c r="H775" s="288" t="s">
        <v>3769</v>
      </c>
      <c r="I775" s="289">
        <v>0</v>
      </c>
      <c r="J775" s="269">
        <v>0</v>
      </c>
    </row>
    <row r="776" spans="2:10">
      <c r="B776" s="268" t="s">
        <v>3764</v>
      </c>
      <c r="C776" s="268" t="s">
        <v>5548</v>
      </c>
      <c r="D776" s="274" t="s">
        <v>5549</v>
      </c>
      <c r="E776" s="274" t="s">
        <v>5550</v>
      </c>
      <c r="F776" s="287">
        <v>2000000000</v>
      </c>
      <c r="G776" s="267">
        <v>0</v>
      </c>
      <c r="H776" s="288" t="s">
        <v>3769</v>
      </c>
      <c r="I776" s="289">
        <v>0</v>
      </c>
      <c r="J776" s="269">
        <v>0</v>
      </c>
    </row>
    <row r="777" spans="2:10">
      <c r="B777" s="268" t="s">
        <v>3764</v>
      </c>
      <c r="C777" s="268" t="s">
        <v>5551</v>
      </c>
      <c r="D777" s="274" t="s">
        <v>5552</v>
      </c>
      <c r="E777" s="274" t="s">
        <v>5553</v>
      </c>
      <c r="F777" s="287">
        <v>119084124.44</v>
      </c>
      <c r="G777" s="267">
        <v>0</v>
      </c>
      <c r="H777" s="288" t="s">
        <v>3769</v>
      </c>
      <c r="I777" s="289">
        <v>0</v>
      </c>
      <c r="J777" s="269">
        <v>0</v>
      </c>
    </row>
    <row r="778" spans="2:10">
      <c r="B778" s="268" t="s">
        <v>3764</v>
      </c>
      <c r="C778" s="268" t="s">
        <v>5554</v>
      </c>
      <c r="D778" s="274" t="s">
        <v>5555</v>
      </c>
      <c r="E778" s="274" t="s">
        <v>271</v>
      </c>
      <c r="F778" s="287">
        <v>44668997.850000001</v>
      </c>
      <c r="G778" s="267">
        <v>0</v>
      </c>
      <c r="H778" s="288" t="s">
        <v>3769</v>
      </c>
      <c r="I778" s="289">
        <v>0</v>
      </c>
      <c r="J778" s="269">
        <v>0</v>
      </c>
    </row>
    <row r="779" spans="2:10">
      <c r="B779" s="268" t="s">
        <v>3764</v>
      </c>
      <c r="C779" s="268" t="s">
        <v>6178</v>
      </c>
      <c r="D779" s="274" t="s">
        <v>6179</v>
      </c>
      <c r="E779" s="274" t="s">
        <v>6180</v>
      </c>
      <c r="F779" s="287">
        <v>1389184302.1199999</v>
      </c>
      <c r="G779" s="267">
        <v>0</v>
      </c>
      <c r="H779" s="288" t="s">
        <v>3769</v>
      </c>
      <c r="I779" s="289">
        <v>0</v>
      </c>
      <c r="J779" s="269">
        <v>0</v>
      </c>
    </row>
    <row r="780" spans="2:10">
      <c r="B780" s="268" t="s">
        <v>3764</v>
      </c>
      <c r="C780" s="268" t="s">
        <v>6318</v>
      </c>
      <c r="D780" s="274" t="s">
        <v>6319</v>
      </c>
      <c r="E780" s="274" t="s">
        <v>6320</v>
      </c>
      <c r="F780" s="287">
        <v>244544766.66999999</v>
      </c>
      <c r="G780" s="267">
        <v>0</v>
      </c>
      <c r="H780" s="288" t="s">
        <v>3769</v>
      </c>
      <c r="I780" s="289">
        <v>0</v>
      </c>
      <c r="J780" s="269">
        <v>0</v>
      </c>
    </row>
    <row r="781" spans="2:10">
      <c r="B781" s="268" t="s">
        <v>3764</v>
      </c>
      <c r="C781" s="268" t="s">
        <v>5556</v>
      </c>
      <c r="D781" s="274" t="s">
        <v>5557</v>
      </c>
      <c r="E781" s="274" t="s">
        <v>5558</v>
      </c>
      <c r="F781" s="287">
        <v>81004457.640000001</v>
      </c>
      <c r="G781" s="267">
        <v>64</v>
      </c>
      <c r="H781" s="288" t="s">
        <v>3769</v>
      </c>
      <c r="I781" s="289">
        <v>7.6832029851907303E-3</v>
      </c>
      <c r="J781" s="269">
        <v>622373.69075340405</v>
      </c>
    </row>
    <row r="782" spans="2:10">
      <c r="B782" s="268" t="s">
        <v>3764</v>
      </c>
      <c r="C782" s="268" t="s">
        <v>5559</v>
      </c>
      <c r="D782" s="274" t="s">
        <v>5560</v>
      </c>
      <c r="E782" s="274" t="s">
        <v>5561</v>
      </c>
      <c r="F782" s="287">
        <v>43370251.520000003</v>
      </c>
      <c r="G782" s="267">
        <v>0</v>
      </c>
      <c r="H782" s="288" t="s">
        <v>3769</v>
      </c>
      <c r="I782" s="289">
        <v>0</v>
      </c>
      <c r="J782" s="269">
        <v>0</v>
      </c>
    </row>
    <row r="783" spans="2:10">
      <c r="B783" s="268" t="s">
        <v>3764</v>
      </c>
      <c r="C783" s="268" t="s">
        <v>5702</v>
      </c>
      <c r="D783" s="274" t="s">
        <v>5703</v>
      </c>
      <c r="E783" s="274" t="s">
        <v>5704</v>
      </c>
      <c r="F783" s="287">
        <v>188390412.75999999</v>
      </c>
      <c r="G783" s="267">
        <v>0</v>
      </c>
      <c r="H783" s="288" t="s">
        <v>3769</v>
      </c>
      <c r="I783" s="289">
        <v>0</v>
      </c>
      <c r="J783" s="269">
        <v>0</v>
      </c>
    </row>
    <row r="784" spans="2:10">
      <c r="B784" s="268" t="s">
        <v>3764</v>
      </c>
      <c r="C784" s="268" t="s">
        <v>5889</v>
      </c>
      <c r="D784" s="274" t="s">
        <v>5705</v>
      </c>
      <c r="E784" s="274" t="s">
        <v>5706</v>
      </c>
      <c r="F784" s="287">
        <v>146465494.96000001</v>
      </c>
      <c r="G784" s="267">
        <v>0</v>
      </c>
      <c r="H784" s="288" t="s">
        <v>3769</v>
      </c>
      <c r="I784" s="289">
        <v>0</v>
      </c>
      <c r="J784" s="269">
        <v>0</v>
      </c>
    </row>
    <row r="785" spans="2:10">
      <c r="B785" s="268" t="s">
        <v>3764</v>
      </c>
      <c r="C785" s="268" t="s">
        <v>5707</v>
      </c>
      <c r="D785" s="274" t="s">
        <v>5708</v>
      </c>
      <c r="E785" s="274" t="s">
        <v>5709</v>
      </c>
      <c r="F785" s="287">
        <v>26077068.550000001</v>
      </c>
      <c r="G785" s="267">
        <v>0</v>
      </c>
      <c r="H785" s="288" t="s">
        <v>3769</v>
      </c>
      <c r="I785" s="289">
        <v>0</v>
      </c>
      <c r="J785" s="269">
        <v>0</v>
      </c>
    </row>
    <row r="786" spans="2:10">
      <c r="B786" s="268" t="s">
        <v>3764</v>
      </c>
      <c r="C786" s="268" t="s">
        <v>5710</v>
      </c>
      <c r="D786" s="274" t="s">
        <v>5711</v>
      </c>
      <c r="E786" s="274" t="s">
        <v>5712</v>
      </c>
      <c r="F786" s="287">
        <v>37574892.140000001</v>
      </c>
      <c r="G786" s="267">
        <v>0</v>
      </c>
      <c r="H786" s="288" t="s">
        <v>3769</v>
      </c>
      <c r="I786" s="289">
        <v>0</v>
      </c>
      <c r="J786" s="269">
        <v>0</v>
      </c>
    </row>
    <row r="787" spans="2:10">
      <c r="B787" s="268" t="s">
        <v>3764</v>
      </c>
      <c r="C787" s="268" t="s">
        <v>5713</v>
      </c>
      <c r="D787" s="274" t="s">
        <v>5714</v>
      </c>
      <c r="E787" s="274" t="s">
        <v>5715</v>
      </c>
      <c r="F787" s="287">
        <v>124921093.31</v>
      </c>
      <c r="G787" s="267">
        <v>0</v>
      </c>
      <c r="H787" s="288" t="s">
        <v>3769</v>
      </c>
      <c r="I787" s="289">
        <v>0</v>
      </c>
      <c r="J787" s="269">
        <v>0</v>
      </c>
    </row>
    <row r="788" spans="2:10">
      <c r="B788" s="268" t="s">
        <v>3764</v>
      </c>
      <c r="C788" s="268" t="s">
        <v>5890</v>
      </c>
      <c r="D788" s="274" t="s">
        <v>5891</v>
      </c>
      <c r="E788" s="274" t="s">
        <v>5892</v>
      </c>
      <c r="F788" s="287">
        <v>119992228.55</v>
      </c>
      <c r="G788" s="267">
        <v>0</v>
      </c>
      <c r="H788" s="288" t="s">
        <v>3769</v>
      </c>
      <c r="I788" s="289">
        <v>0</v>
      </c>
      <c r="J788" s="269">
        <v>0</v>
      </c>
    </row>
    <row r="789" spans="2:10">
      <c r="B789" s="268" t="s">
        <v>3764</v>
      </c>
      <c r="C789" s="268" t="s">
        <v>5893</v>
      </c>
      <c r="D789" s="274" t="s">
        <v>5894</v>
      </c>
      <c r="E789" s="274" t="s">
        <v>5895</v>
      </c>
      <c r="F789" s="287">
        <v>41369320.979999997</v>
      </c>
      <c r="G789" s="267">
        <v>0</v>
      </c>
      <c r="H789" s="288" t="s">
        <v>3769</v>
      </c>
      <c r="I789" s="289">
        <v>0</v>
      </c>
      <c r="J789" s="269">
        <v>0</v>
      </c>
    </row>
    <row r="790" spans="2:10">
      <c r="B790" s="268" t="s">
        <v>3764</v>
      </c>
      <c r="C790" s="268" t="s">
        <v>5896</v>
      </c>
      <c r="D790" s="274" t="s">
        <v>5897</v>
      </c>
      <c r="E790" s="274" t="s">
        <v>5898</v>
      </c>
      <c r="F790" s="287">
        <v>27000000</v>
      </c>
      <c r="G790" s="267">
        <v>0</v>
      </c>
      <c r="H790" s="288" t="s">
        <v>3769</v>
      </c>
      <c r="I790" s="289">
        <v>0</v>
      </c>
      <c r="J790" s="269">
        <v>0</v>
      </c>
    </row>
    <row r="791" spans="2:10">
      <c r="B791" s="268" t="s">
        <v>3764</v>
      </c>
      <c r="C791" s="268" t="s">
        <v>6009</v>
      </c>
      <c r="D791" s="274" t="s">
        <v>6010</v>
      </c>
      <c r="E791" s="274" t="s">
        <v>6011</v>
      </c>
      <c r="F791" s="287">
        <v>122350442.12</v>
      </c>
      <c r="G791" s="267">
        <v>0</v>
      </c>
      <c r="H791" s="288" t="s">
        <v>3769</v>
      </c>
      <c r="I791" s="289">
        <v>0</v>
      </c>
      <c r="J791" s="269">
        <v>0</v>
      </c>
    </row>
    <row r="792" spans="2:10">
      <c r="B792" s="268" t="s">
        <v>3764</v>
      </c>
      <c r="C792" s="268" t="s">
        <v>6012</v>
      </c>
      <c r="D792" s="274" t="s">
        <v>6013</v>
      </c>
      <c r="E792" s="274" t="s">
        <v>6014</v>
      </c>
      <c r="F792" s="287">
        <v>23040796.57</v>
      </c>
      <c r="G792" s="267">
        <v>0</v>
      </c>
      <c r="H792" s="288" t="s">
        <v>3769</v>
      </c>
      <c r="I792" s="289">
        <v>0</v>
      </c>
      <c r="J792" s="269">
        <v>0</v>
      </c>
    </row>
    <row r="793" spans="2:10">
      <c r="B793" s="268" t="s">
        <v>3764</v>
      </c>
      <c r="C793" s="268" t="s">
        <v>6015</v>
      </c>
      <c r="D793" s="274" t="s">
        <v>6016</v>
      </c>
      <c r="E793" s="274" t="s">
        <v>6017</v>
      </c>
      <c r="F793" s="287">
        <v>51782260.840000004</v>
      </c>
      <c r="G793" s="267">
        <v>0</v>
      </c>
      <c r="H793" s="288" t="s">
        <v>3769</v>
      </c>
      <c r="I793" s="289">
        <v>0</v>
      </c>
      <c r="J793" s="269">
        <v>0</v>
      </c>
    </row>
    <row r="794" spans="2:10">
      <c r="B794" s="268" t="s">
        <v>3764</v>
      </c>
      <c r="C794" s="268" t="s">
        <v>6018</v>
      </c>
      <c r="D794" s="274" t="s">
        <v>6019</v>
      </c>
      <c r="E794" s="274" t="s">
        <v>6020</v>
      </c>
      <c r="F794" s="287">
        <v>141224709.53</v>
      </c>
      <c r="G794" s="267">
        <v>0</v>
      </c>
      <c r="H794" s="288" t="s">
        <v>3769</v>
      </c>
      <c r="I794" s="289">
        <v>0</v>
      </c>
      <c r="J794" s="269">
        <v>0</v>
      </c>
    </row>
    <row r="795" spans="2:10">
      <c r="B795" s="268" t="s">
        <v>3764</v>
      </c>
      <c r="C795" s="268" t="s">
        <v>6181</v>
      </c>
      <c r="D795" s="274" t="s">
        <v>6182</v>
      </c>
      <c r="E795" s="274" t="s">
        <v>6183</v>
      </c>
      <c r="F795" s="287">
        <v>488018932.18000001</v>
      </c>
      <c r="G795" s="267">
        <v>0</v>
      </c>
      <c r="H795" s="288" t="s">
        <v>3769</v>
      </c>
      <c r="I795" s="289">
        <v>0</v>
      </c>
      <c r="J795" s="269">
        <v>0</v>
      </c>
    </row>
    <row r="796" spans="2:10">
      <c r="B796" s="268" t="s">
        <v>3764</v>
      </c>
      <c r="C796" s="268" t="s">
        <v>6184</v>
      </c>
      <c r="D796" s="274" t="s">
        <v>6185</v>
      </c>
      <c r="E796" s="274" t="s">
        <v>6186</v>
      </c>
      <c r="F796" s="287">
        <v>195456070.66999999</v>
      </c>
      <c r="G796" s="267">
        <v>0</v>
      </c>
      <c r="H796" s="288" t="s">
        <v>3769</v>
      </c>
      <c r="I796" s="289">
        <v>0</v>
      </c>
      <c r="J796" s="269">
        <v>0</v>
      </c>
    </row>
    <row r="797" spans="2:10">
      <c r="B797" s="268" t="s">
        <v>3764</v>
      </c>
      <c r="C797" s="268" t="s">
        <v>6321</v>
      </c>
      <c r="D797" s="274" t="s">
        <v>6322</v>
      </c>
      <c r="E797" s="274" t="s">
        <v>6323</v>
      </c>
      <c r="F797" s="287">
        <v>787207833.33000004</v>
      </c>
      <c r="G797" s="267">
        <v>0</v>
      </c>
      <c r="H797" s="288" t="s">
        <v>3769</v>
      </c>
      <c r="I797" s="289">
        <v>0</v>
      </c>
      <c r="J797" s="269">
        <v>0</v>
      </c>
    </row>
    <row r="798" spans="2:10">
      <c r="B798" s="268" t="s">
        <v>3764</v>
      </c>
      <c r="C798" s="268" t="s">
        <v>6187</v>
      </c>
      <c r="D798" s="274" t="s">
        <v>6188</v>
      </c>
      <c r="E798" s="274" t="s">
        <v>6189</v>
      </c>
      <c r="F798" s="287">
        <v>46665619.170000002</v>
      </c>
      <c r="G798" s="267">
        <v>0</v>
      </c>
      <c r="H798" s="288" t="s">
        <v>3769</v>
      </c>
      <c r="I798" s="289">
        <v>0</v>
      </c>
      <c r="J798" s="269">
        <v>0</v>
      </c>
    </row>
    <row r="799" spans="2:10">
      <c r="B799" s="268" t="s">
        <v>3764</v>
      </c>
      <c r="C799" s="268" t="s">
        <v>6190</v>
      </c>
      <c r="D799" s="274" t="s">
        <v>6191</v>
      </c>
      <c r="E799" s="274" t="s">
        <v>6192</v>
      </c>
      <c r="F799" s="287">
        <v>38493186</v>
      </c>
      <c r="G799" s="267">
        <v>0</v>
      </c>
      <c r="H799" s="288" t="s">
        <v>3769</v>
      </c>
      <c r="I799" s="289">
        <v>0</v>
      </c>
      <c r="J799" s="269">
        <v>0</v>
      </c>
    </row>
    <row r="800" spans="2:10">
      <c r="B800" s="268" t="s">
        <v>3764</v>
      </c>
      <c r="C800" s="268" t="s">
        <v>6193</v>
      </c>
      <c r="D800" s="274" t="s">
        <v>6194</v>
      </c>
      <c r="E800" s="274" t="s">
        <v>6195</v>
      </c>
      <c r="F800" s="287">
        <v>115006654.39</v>
      </c>
      <c r="G800" s="267">
        <v>0</v>
      </c>
      <c r="H800" s="288" t="s">
        <v>3769</v>
      </c>
      <c r="I800" s="289">
        <v>0</v>
      </c>
      <c r="J800" s="269">
        <v>0</v>
      </c>
    </row>
    <row r="801" spans="2:10">
      <c r="B801" s="268" t="s">
        <v>3764</v>
      </c>
      <c r="C801" s="268" t="s">
        <v>6196</v>
      </c>
      <c r="D801" s="274" t="s">
        <v>6197</v>
      </c>
      <c r="E801" s="274" t="s">
        <v>6198</v>
      </c>
      <c r="F801" s="287">
        <v>38356288.299999997</v>
      </c>
      <c r="G801" s="267">
        <v>0</v>
      </c>
      <c r="H801" s="288" t="s">
        <v>3769</v>
      </c>
      <c r="I801" s="289">
        <v>0</v>
      </c>
      <c r="J801" s="269">
        <v>0</v>
      </c>
    </row>
    <row r="802" spans="2:10">
      <c r="B802" s="268" t="s">
        <v>3764</v>
      </c>
      <c r="C802" s="268" t="s">
        <v>6324</v>
      </c>
      <c r="D802" s="274" t="s">
        <v>6325</v>
      </c>
      <c r="E802" s="274" t="s">
        <v>6326</v>
      </c>
      <c r="F802" s="287">
        <v>44182446.25</v>
      </c>
      <c r="G802" s="267">
        <v>0</v>
      </c>
      <c r="H802" s="288" t="s">
        <v>3769</v>
      </c>
      <c r="I802" s="289">
        <v>0</v>
      </c>
      <c r="J802" s="269">
        <v>0</v>
      </c>
    </row>
    <row r="803" spans="2:10">
      <c r="B803" s="268" t="s">
        <v>3764</v>
      </c>
      <c r="C803" s="268" t="s">
        <v>6327</v>
      </c>
      <c r="D803" s="274" t="s">
        <v>6328</v>
      </c>
      <c r="E803" s="274" t="s">
        <v>6329</v>
      </c>
      <c r="F803" s="287">
        <v>531901803</v>
      </c>
      <c r="G803" s="267">
        <v>0</v>
      </c>
      <c r="H803" s="288" t="s">
        <v>3769</v>
      </c>
      <c r="I803" s="289">
        <v>0</v>
      </c>
      <c r="J803" s="269">
        <v>0</v>
      </c>
    </row>
    <row r="804" spans="2:10">
      <c r="B804" s="268" t="s">
        <v>3764</v>
      </c>
      <c r="C804" s="268" t="s">
        <v>6330</v>
      </c>
      <c r="D804" s="274" t="s">
        <v>6331</v>
      </c>
      <c r="E804" s="274" t="s">
        <v>6332</v>
      </c>
      <c r="F804" s="287">
        <v>53879504.170000002</v>
      </c>
      <c r="G804" s="267">
        <v>0</v>
      </c>
      <c r="H804" s="288" t="s">
        <v>3769</v>
      </c>
      <c r="I804" s="289">
        <v>0</v>
      </c>
      <c r="J804" s="269">
        <v>0</v>
      </c>
    </row>
    <row r="805" spans="2:10">
      <c r="B805" s="268" t="s">
        <v>3764</v>
      </c>
      <c r="C805" s="268" t="s">
        <v>6453</v>
      </c>
      <c r="D805" s="274" t="s">
        <v>6454</v>
      </c>
      <c r="E805" s="274" t="s">
        <v>6455</v>
      </c>
      <c r="F805" s="287">
        <v>1025200000</v>
      </c>
      <c r="G805" s="267">
        <v>0</v>
      </c>
      <c r="H805" s="288" t="s">
        <v>3769</v>
      </c>
      <c r="I805" s="289">
        <v>0</v>
      </c>
      <c r="J805" s="269">
        <v>0</v>
      </c>
    </row>
    <row r="806" spans="2:10">
      <c r="B806" s="268" t="s">
        <v>3764</v>
      </c>
      <c r="C806" s="268" t="s">
        <v>6333</v>
      </c>
      <c r="D806" s="274" t="s">
        <v>6334</v>
      </c>
      <c r="E806" s="274" t="s">
        <v>6335</v>
      </c>
      <c r="F806" s="287">
        <v>51521841.25</v>
      </c>
      <c r="G806" s="267">
        <v>0</v>
      </c>
      <c r="H806" s="288" t="s">
        <v>3769</v>
      </c>
      <c r="I806" s="289">
        <v>0</v>
      </c>
      <c r="J806" s="269">
        <v>0</v>
      </c>
    </row>
    <row r="807" spans="2:10">
      <c r="B807" s="268" t="s">
        <v>3764</v>
      </c>
      <c r="C807" s="268" t="s">
        <v>6336</v>
      </c>
      <c r="D807" s="274" t="s">
        <v>6337</v>
      </c>
      <c r="E807" s="274" t="s">
        <v>6338</v>
      </c>
      <c r="F807" s="287">
        <v>49310837.5</v>
      </c>
      <c r="G807" s="267">
        <v>0</v>
      </c>
      <c r="H807" s="288" t="s">
        <v>3769</v>
      </c>
      <c r="I807" s="289">
        <v>0</v>
      </c>
      <c r="J807" s="269">
        <v>0</v>
      </c>
    </row>
    <row r="808" spans="2:10">
      <c r="B808" s="268" t="s">
        <v>3764</v>
      </c>
      <c r="C808" s="268" t="s">
        <v>6339</v>
      </c>
      <c r="D808" s="274" t="s">
        <v>6340</v>
      </c>
      <c r="E808" s="274" t="s">
        <v>6341</v>
      </c>
      <c r="F808" s="287">
        <v>90302516.620000005</v>
      </c>
      <c r="G808" s="267">
        <v>0</v>
      </c>
      <c r="H808" s="288" t="s">
        <v>3769</v>
      </c>
      <c r="I808" s="289">
        <v>0</v>
      </c>
      <c r="J808" s="269">
        <v>0</v>
      </c>
    </row>
    <row r="809" spans="2:10">
      <c r="B809" s="268" t="s">
        <v>3764</v>
      </c>
      <c r="C809" s="268" t="s">
        <v>6456</v>
      </c>
      <c r="D809" s="274" t="s">
        <v>6457</v>
      </c>
      <c r="E809" s="274" t="s">
        <v>6458</v>
      </c>
      <c r="F809" s="287">
        <v>30000000</v>
      </c>
      <c r="G809" s="267">
        <v>0</v>
      </c>
      <c r="H809" s="288" t="s">
        <v>3769</v>
      </c>
      <c r="I809" s="289">
        <v>0</v>
      </c>
      <c r="J809" s="269">
        <v>0</v>
      </c>
    </row>
    <row r="810" spans="2:10">
      <c r="B810" s="268" t="s">
        <v>3764</v>
      </c>
      <c r="C810" s="268" t="s">
        <v>6459</v>
      </c>
      <c r="D810" s="274" t="s">
        <v>6460</v>
      </c>
      <c r="E810" s="274" t="s">
        <v>6461</v>
      </c>
      <c r="F810" s="287">
        <v>71250000</v>
      </c>
      <c r="G810" s="267">
        <v>0</v>
      </c>
      <c r="H810" s="288" t="s">
        <v>3769</v>
      </c>
      <c r="I810" s="289">
        <v>0</v>
      </c>
      <c r="J810" s="269">
        <v>0</v>
      </c>
    </row>
    <row r="811" spans="2:10">
      <c r="B811" s="268" t="s">
        <v>3764</v>
      </c>
      <c r="C811" s="268" t="s">
        <v>6462</v>
      </c>
      <c r="D811" s="274" t="s">
        <v>6463</v>
      </c>
      <c r="E811" s="274" t="s">
        <v>6464</v>
      </c>
      <c r="F811" s="287">
        <v>300000000</v>
      </c>
      <c r="G811" s="267">
        <v>0</v>
      </c>
      <c r="H811" s="288" t="s">
        <v>3769</v>
      </c>
      <c r="I811" s="289">
        <v>0</v>
      </c>
      <c r="J811" s="269">
        <v>0</v>
      </c>
    </row>
    <row r="812" spans="2:10">
      <c r="B812" s="268" t="s">
        <v>3764</v>
      </c>
      <c r="C812" s="268" t="s">
        <v>4693</v>
      </c>
      <c r="D812" s="274" t="s">
        <v>3268</v>
      </c>
      <c r="E812" s="274" t="s">
        <v>981</v>
      </c>
      <c r="F812" s="287">
        <v>104494642.12</v>
      </c>
      <c r="G812" s="267">
        <v>0</v>
      </c>
      <c r="H812" s="288" t="s">
        <v>3769</v>
      </c>
      <c r="I812" s="289">
        <v>0</v>
      </c>
      <c r="J812" s="269">
        <v>0</v>
      </c>
    </row>
    <row r="813" spans="2:10">
      <c r="B813" s="268" t="s">
        <v>3764</v>
      </c>
      <c r="C813" s="268" t="s">
        <v>1557</v>
      </c>
      <c r="D813" s="274" t="s">
        <v>2408</v>
      </c>
      <c r="E813" s="274" t="s">
        <v>401</v>
      </c>
      <c r="F813" s="287">
        <v>47064103.630000003</v>
      </c>
      <c r="G813" s="267">
        <v>1711</v>
      </c>
      <c r="H813" s="288" t="s">
        <v>3771</v>
      </c>
      <c r="I813" s="289">
        <v>0.53415108625553198</v>
      </c>
      <c r="J813" s="269">
        <v>25139342.077607401</v>
      </c>
    </row>
    <row r="814" spans="2:10">
      <c r="B814" s="268" t="s">
        <v>3764</v>
      </c>
      <c r="C814" s="268" t="s">
        <v>1792</v>
      </c>
      <c r="D814" s="274" t="s">
        <v>2407</v>
      </c>
      <c r="E814" s="274" t="s">
        <v>706</v>
      </c>
      <c r="F814" s="287">
        <v>1000000000</v>
      </c>
      <c r="G814" s="267">
        <v>0</v>
      </c>
      <c r="H814" s="288" t="s">
        <v>3769</v>
      </c>
      <c r="I814" s="289">
        <v>0</v>
      </c>
      <c r="J814" s="269">
        <v>0</v>
      </c>
    </row>
    <row r="815" spans="2:10">
      <c r="B815" s="268" t="s">
        <v>3764</v>
      </c>
      <c r="C815" s="268" t="s">
        <v>1434</v>
      </c>
      <c r="D815" s="274" t="s">
        <v>3754</v>
      </c>
      <c r="E815" s="274" t="s">
        <v>209</v>
      </c>
      <c r="F815" s="287">
        <v>2813360.59</v>
      </c>
      <c r="G815" s="267">
        <v>869</v>
      </c>
      <c r="H815" s="288" t="s">
        <v>3771</v>
      </c>
      <c r="I815" s="289">
        <v>0.53415108625553198</v>
      </c>
      <c r="J815" s="269">
        <v>1502759.6151769999</v>
      </c>
    </row>
    <row r="816" spans="2:10">
      <c r="B816" s="268" t="s">
        <v>3764</v>
      </c>
      <c r="C816" s="268" t="s">
        <v>1432</v>
      </c>
      <c r="D816" s="274" t="s">
        <v>3179</v>
      </c>
      <c r="E816" s="274" t="s">
        <v>206</v>
      </c>
      <c r="F816" s="287">
        <v>515758.4</v>
      </c>
      <c r="G816" s="267">
        <v>583</v>
      </c>
      <c r="H816" s="288" t="s">
        <v>3771</v>
      </c>
      <c r="I816" s="289">
        <v>0.53415108625553198</v>
      </c>
      <c r="J816" s="269">
        <v>275492.90960541501</v>
      </c>
    </row>
    <row r="817" spans="2:10">
      <c r="B817" s="268" t="s">
        <v>3764</v>
      </c>
      <c r="C817" s="268" t="s">
        <v>1487</v>
      </c>
      <c r="D817" s="274" t="s">
        <v>3108</v>
      </c>
      <c r="E817" s="274" t="s">
        <v>290</v>
      </c>
      <c r="F817" s="287">
        <v>23482465.530000001</v>
      </c>
      <c r="G817" s="267">
        <v>0</v>
      </c>
      <c r="H817" s="288" t="s">
        <v>3769</v>
      </c>
      <c r="I817" s="289">
        <v>0</v>
      </c>
      <c r="J817" s="269">
        <v>0</v>
      </c>
    </row>
    <row r="818" spans="2:10">
      <c r="B818" s="268" t="s">
        <v>3764</v>
      </c>
      <c r="C818" s="268" t="s">
        <v>4694</v>
      </c>
      <c r="D818" s="274" t="s">
        <v>2527</v>
      </c>
      <c r="E818" s="274" t="s">
        <v>731</v>
      </c>
      <c r="F818" s="287">
        <v>17893156.940000001</v>
      </c>
      <c r="G818" s="267">
        <v>0</v>
      </c>
      <c r="H818" s="288" t="s">
        <v>3769</v>
      </c>
      <c r="I818" s="289">
        <v>0</v>
      </c>
      <c r="J818" s="269">
        <v>0</v>
      </c>
    </row>
    <row r="819" spans="2:10">
      <c r="B819" s="268" t="s">
        <v>3764</v>
      </c>
      <c r="C819" s="268" t="s">
        <v>6342</v>
      </c>
      <c r="D819" s="274" t="s">
        <v>3617</v>
      </c>
      <c r="E819" s="274" t="s">
        <v>574</v>
      </c>
      <c r="F819" s="287">
        <v>40461729.060000002</v>
      </c>
      <c r="G819" s="267">
        <v>0</v>
      </c>
      <c r="H819" s="288" t="s">
        <v>3769</v>
      </c>
      <c r="I819" s="289">
        <v>0</v>
      </c>
      <c r="J819" s="269">
        <v>0</v>
      </c>
    </row>
    <row r="820" spans="2:10">
      <c r="B820" s="268" t="s">
        <v>3764</v>
      </c>
      <c r="C820" s="268" t="s">
        <v>5716</v>
      </c>
      <c r="D820" s="274" t="s">
        <v>5717</v>
      </c>
      <c r="E820" s="274" t="s">
        <v>5718</v>
      </c>
      <c r="F820" s="287">
        <v>5953853.5700000003</v>
      </c>
      <c r="G820" s="267">
        <v>0</v>
      </c>
      <c r="H820" s="288" t="s">
        <v>3769</v>
      </c>
      <c r="I820" s="289">
        <v>0</v>
      </c>
      <c r="J820" s="269">
        <v>0</v>
      </c>
    </row>
    <row r="821" spans="2:10">
      <c r="B821" s="268" t="s">
        <v>3764</v>
      </c>
      <c r="C821" s="268" t="s">
        <v>1687</v>
      </c>
      <c r="D821" s="274" t="s">
        <v>2410</v>
      </c>
      <c r="E821" s="274" t="s">
        <v>571</v>
      </c>
      <c r="F821" s="287">
        <v>6931623.5599999996</v>
      </c>
      <c r="G821" s="267">
        <v>1884</v>
      </c>
      <c r="H821" s="288" t="s">
        <v>3771</v>
      </c>
      <c r="I821" s="289">
        <v>0.53415108625553198</v>
      </c>
      <c r="J821" s="269">
        <v>3702534.2540884302</v>
      </c>
    </row>
    <row r="822" spans="2:10">
      <c r="B822" s="268" t="s">
        <v>3764</v>
      </c>
      <c r="C822" s="268" t="s">
        <v>4695</v>
      </c>
      <c r="D822" s="274" t="s">
        <v>3653</v>
      </c>
      <c r="E822" s="274" t="s">
        <v>378</v>
      </c>
      <c r="F822" s="287">
        <v>28541424.609999999</v>
      </c>
      <c r="G822" s="267">
        <v>80</v>
      </c>
      <c r="H822" s="288" t="s">
        <v>3769</v>
      </c>
      <c r="I822" s="289">
        <v>7.6832029851907303E-3</v>
      </c>
      <c r="J822" s="269">
        <v>219289.55876514799</v>
      </c>
    </row>
    <row r="823" spans="2:10">
      <c r="B823" s="268" t="s">
        <v>3764</v>
      </c>
      <c r="C823" s="268" t="s">
        <v>4696</v>
      </c>
      <c r="D823" s="274" t="s">
        <v>4697</v>
      </c>
      <c r="E823" s="274" t="s">
        <v>4089</v>
      </c>
      <c r="F823" s="287">
        <v>50570665.539999999</v>
      </c>
      <c r="G823" s="267">
        <v>0</v>
      </c>
      <c r="H823" s="288" t="s">
        <v>3769</v>
      </c>
      <c r="I823" s="289">
        <v>0</v>
      </c>
      <c r="J823" s="269">
        <v>0</v>
      </c>
    </row>
    <row r="824" spans="2:10">
      <c r="B824" s="268" t="s">
        <v>3764</v>
      </c>
      <c r="C824" s="268" t="s">
        <v>1717</v>
      </c>
      <c r="D824" s="274" t="s">
        <v>2480</v>
      </c>
      <c r="E824" s="274" t="s">
        <v>604</v>
      </c>
      <c r="F824" s="287">
        <v>80536.100000000006</v>
      </c>
      <c r="G824" s="267">
        <v>1137</v>
      </c>
      <c r="H824" s="288" t="s">
        <v>3771</v>
      </c>
      <c r="I824" s="289">
        <v>0.53415108625553198</v>
      </c>
      <c r="J824" s="269">
        <v>43018.445297784099</v>
      </c>
    </row>
    <row r="825" spans="2:10">
      <c r="B825" s="268" t="s">
        <v>3764</v>
      </c>
      <c r="C825" s="268" t="s">
        <v>1582</v>
      </c>
      <c r="D825" s="274" t="s">
        <v>3224</v>
      </c>
      <c r="E825" s="274" t="s">
        <v>436</v>
      </c>
      <c r="F825" s="287">
        <v>136325994.72</v>
      </c>
      <c r="G825" s="267">
        <v>0</v>
      </c>
      <c r="H825" s="288" t="s">
        <v>3769</v>
      </c>
      <c r="I825" s="289">
        <v>0</v>
      </c>
      <c r="J825" s="269">
        <v>0</v>
      </c>
    </row>
    <row r="826" spans="2:10">
      <c r="B826" s="268" t="s">
        <v>3764</v>
      </c>
      <c r="C826" s="268" t="s">
        <v>1729</v>
      </c>
      <c r="D826" s="274" t="s">
        <v>2423</v>
      </c>
      <c r="E826" s="274" t="s">
        <v>623</v>
      </c>
      <c r="F826" s="287">
        <v>3709723.98</v>
      </c>
      <c r="G826" s="267">
        <v>1727</v>
      </c>
      <c r="H826" s="288" t="s">
        <v>3771</v>
      </c>
      <c r="I826" s="289">
        <v>0.53415108625553198</v>
      </c>
      <c r="J826" s="269">
        <v>1981553.09362519</v>
      </c>
    </row>
    <row r="827" spans="2:10">
      <c r="B827" s="268" t="s">
        <v>3764</v>
      </c>
      <c r="C827" s="268" t="s">
        <v>1674</v>
      </c>
      <c r="D827" s="274" t="s">
        <v>3193</v>
      </c>
      <c r="E827" s="274" t="s">
        <v>552</v>
      </c>
      <c r="F827" s="287">
        <v>2421060.9300000002</v>
      </c>
      <c r="G827" s="267">
        <v>0</v>
      </c>
      <c r="H827" s="288" t="s">
        <v>3769</v>
      </c>
      <c r="I827" s="289">
        <v>0</v>
      </c>
      <c r="J827" s="269">
        <v>0</v>
      </c>
    </row>
    <row r="828" spans="2:10">
      <c r="B828" s="268" t="s">
        <v>3764</v>
      </c>
      <c r="C828" s="268" t="s">
        <v>1455</v>
      </c>
      <c r="D828" s="274" t="s">
        <v>2570</v>
      </c>
      <c r="E828" s="274" t="s">
        <v>236</v>
      </c>
      <c r="F828" s="287">
        <v>123522065.44</v>
      </c>
      <c r="G828" s="267">
        <v>994</v>
      </c>
      <c r="H828" s="288" t="s">
        <v>3771</v>
      </c>
      <c r="I828" s="289">
        <v>0.53415108625553198</v>
      </c>
      <c r="J828" s="269">
        <v>65979445.431302898</v>
      </c>
    </row>
    <row r="829" spans="2:10">
      <c r="B829" s="268" t="s">
        <v>3764</v>
      </c>
      <c r="C829" s="268" t="s">
        <v>1635</v>
      </c>
      <c r="D829" s="274" t="s">
        <v>3077</v>
      </c>
      <c r="E829" s="274" t="s">
        <v>498</v>
      </c>
      <c r="F829" s="287">
        <v>587600641.54999995</v>
      </c>
      <c r="G829" s="267">
        <v>0</v>
      </c>
      <c r="H829" s="288" t="s">
        <v>3769</v>
      </c>
      <c r="I829" s="289">
        <v>0</v>
      </c>
      <c r="J829" s="269">
        <v>0</v>
      </c>
    </row>
    <row r="830" spans="2:10">
      <c r="B830" s="268" t="s">
        <v>3764</v>
      </c>
      <c r="C830" s="268" t="s">
        <v>1539</v>
      </c>
      <c r="D830" s="274" t="s">
        <v>2473</v>
      </c>
      <c r="E830" s="274" t="s">
        <v>248</v>
      </c>
      <c r="F830" s="287">
        <v>1126420575.51</v>
      </c>
      <c r="G830" s="267">
        <v>0</v>
      </c>
      <c r="H830" s="288" t="s">
        <v>3769</v>
      </c>
      <c r="I830" s="289">
        <v>0</v>
      </c>
      <c r="J830" s="269">
        <v>0</v>
      </c>
    </row>
    <row r="831" spans="2:10">
      <c r="B831" s="268" t="s">
        <v>3764</v>
      </c>
      <c r="C831" s="268" t="s">
        <v>1462</v>
      </c>
      <c r="D831" s="274" t="s">
        <v>2473</v>
      </c>
      <c r="E831" s="274" t="s">
        <v>248</v>
      </c>
      <c r="F831" s="287">
        <v>222279868.05000001</v>
      </c>
      <c r="G831" s="267">
        <v>0</v>
      </c>
      <c r="H831" s="288" t="s">
        <v>3769</v>
      </c>
      <c r="I831" s="289">
        <v>0</v>
      </c>
      <c r="J831" s="269">
        <v>0</v>
      </c>
    </row>
    <row r="832" spans="2:10">
      <c r="B832" s="268" t="s">
        <v>3764</v>
      </c>
      <c r="C832" s="268" t="s">
        <v>4698</v>
      </c>
      <c r="D832" s="274" t="s">
        <v>2473</v>
      </c>
      <c r="E832" s="274" t="s">
        <v>248</v>
      </c>
      <c r="F832" s="287">
        <v>1261946024.0699999</v>
      </c>
      <c r="G832" s="267">
        <v>0</v>
      </c>
      <c r="H832" s="288" t="s">
        <v>3769</v>
      </c>
      <c r="I832" s="289">
        <v>0</v>
      </c>
      <c r="J832" s="269">
        <v>0</v>
      </c>
    </row>
    <row r="833" spans="2:10">
      <c r="B833" s="268" t="s">
        <v>3764</v>
      </c>
      <c r="C833" s="268" t="s">
        <v>1788</v>
      </c>
      <c r="D833" s="274" t="s">
        <v>2419</v>
      </c>
      <c r="E833" s="274" t="s">
        <v>319</v>
      </c>
      <c r="F833" s="287">
        <v>511816891.70999998</v>
      </c>
      <c r="G833" s="267">
        <v>0</v>
      </c>
      <c r="H833" s="288" t="s">
        <v>3769</v>
      </c>
      <c r="I833" s="289">
        <v>0</v>
      </c>
      <c r="J833" s="269">
        <v>0</v>
      </c>
    </row>
    <row r="834" spans="2:10">
      <c r="B834" s="268" t="s">
        <v>3764</v>
      </c>
      <c r="C834" s="268" t="s">
        <v>6199</v>
      </c>
      <c r="D834" s="274" t="s">
        <v>3201</v>
      </c>
      <c r="E834" s="274" t="s">
        <v>1057</v>
      </c>
      <c r="F834" s="287">
        <v>484253188.12</v>
      </c>
      <c r="G834" s="267">
        <v>0</v>
      </c>
      <c r="H834" s="288" t="s">
        <v>3769</v>
      </c>
      <c r="I834" s="289">
        <v>0</v>
      </c>
      <c r="J834" s="269">
        <v>0</v>
      </c>
    </row>
    <row r="835" spans="2:10">
      <c r="B835" s="268" t="s">
        <v>3765</v>
      </c>
      <c r="C835" s="268" t="s">
        <v>4699</v>
      </c>
      <c r="D835" s="274" t="s">
        <v>4700</v>
      </c>
      <c r="E835" s="274" t="s">
        <v>4090</v>
      </c>
      <c r="F835" s="287">
        <v>53043146.329999998</v>
      </c>
      <c r="G835" s="267">
        <v>0</v>
      </c>
      <c r="H835" s="288" t="s">
        <v>3769</v>
      </c>
      <c r="I835" s="289">
        <v>0</v>
      </c>
      <c r="J835" s="269">
        <v>0</v>
      </c>
    </row>
    <row r="836" spans="2:10">
      <c r="B836" s="268" t="s">
        <v>3765</v>
      </c>
      <c r="C836" s="268" t="s">
        <v>1859</v>
      </c>
      <c r="D836" s="274" t="s">
        <v>2979</v>
      </c>
      <c r="E836" s="274" t="s">
        <v>792</v>
      </c>
      <c r="F836" s="287">
        <v>1200000000</v>
      </c>
      <c r="G836" s="267">
        <v>0</v>
      </c>
      <c r="H836" s="288" t="s">
        <v>3769</v>
      </c>
      <c r="I836" s="289">
        <v>0</v>
      </c>
      <c r="J836" s="269">
        <v>0</v>
      </c>
    </row>
    <row r="837" spans="2:10">
      <c r="B837" s="268" t="s">
        <v>3765</v>
      </c>
      <c r="C837" s="268" t="s">
        <v>6343</v>
      </c>
      <c r="D837" s="274" t="s">
        <v>2979</v>
      </c>
      <c r="E837" s="274" t="s">
        <v>792</v>
      </c>
      <c r="F837" s="287">
        <v>65852071.880000003</v>
      </c>
      <c r="G837" s="267">
        <v>0</v>
      </c>
      <c r="H837" s="288" t="s">
        <v>3769</v>
      </c>
      <c r="I837" s="289">
        <v>0</v>
      </c>
      <c r="J837" s="269">
        <v>0</v>
      </c>
    </row>
    <row r="838" spans="2:10">
      <c r="B838" s="268" t="s">
        <v>3765</v>
      </c>
      <c r="C838" s="268" t="s">
        <v>6465</v>
      </c>
      <c r="D838" s="274" t="s">
        <v>2979</v>
      </c>
      <c r="E838" s="274" t="s">
        <v>792</v>
      </c>
      <c r="F838" s="287">
        <v>550000000</v>
      </c>
      <c r="G838" s="267">
        <v>0</v>
      </c>
      <c r="H838" s="288" t="s">
        <v>3769</v>
      </c>
      <c r="I838" s="289">
        <v>0</v>
      </c>
      <c r="J838" s="269">
        <v>0</v>
      </c>
    </row>
    <row r="839" spans="2:10">
      <c r="B839" s="268" t="s">
        <v>3765</v>
      </c>
      <c r="C839" s="268" t="s">
        <v>4701</v>
      </c>
      <c r="D839" s="274" t="s">
        <v>4702</v>
      </c>
      <c r="E839" s="274" t="s">
        <v>4091</v>
      </c>
      <c r="F839" s="287">
        <v>75999650.719999999</v>
      </c>
      <c r="G839" s="267">
        <v>0</v>
      </c>
      <c r="H839" s="288" t="s">
        <v>3769</v>
      </c>
      <c r="I839" s="289">
        <v>0</v>
      </c>
      <c r="J839" s="269">
        <v>0</v>
      </c>
    </row>
    <row r="840" spans="2:10">
      <c r="B840" s="268" t="s">
        <v>3765</v>
      </c>
      <c r="C840" s="268" t="s">
        <v>4703</v>
      </c>
      <c r="D840" s="274" t="s">
        <v>4702</v>
      </c>
      <c r="E840" s="274" t="s">
        <v>4091</v>
      </c>
      <c r="F840" s="287">
        <v>22777027.98</v>
      </c>
      <c r="G840" s="267">
        <v>0</v>
      </c>
      <c r="H840" s="288" t="s">
        <v>3769</v>
      </c>
      <c r="I840" s="289">
        <v>0</v>
      </c>
      <c r="J840" s="269">
        <v>0</v>
      </c>
    </row>
    <row r="841" spans="2:10">
      <c r="B841" s="268" t="s">
        <v>3765</v>
      </c>
      <c r="C841" s="268" t="s">
        <v>4704</v>
      </c>
      <c r="D841" s="274" t="s">
        <v>4705</v>
      </c>
      <c r="E841" s="274" t="s">
        <v>4092</v>
      </c>
      <c r="F841" s="287">
        <v>87411281.689999998</v>
      </c>
      <c r="G841" s="267">
        <v>67</v>
      </c>
      <c r="H841" s="288" t="s">
        <v>3770</v>
      </c>
      <c r="I841" s="289">
        <v>8.0552933603662696E-2</v>
      </c>
      <c r="J841" s="269">
        <v>7041235.1701856302</v>
      </c>
    </row>
    <row r="842" spans="2:10">
      <c r="B842" s="268" t="s">
        <v>3765</v>
      </c>
      <c r="C842" s="268" t="s">
        <v>6021</v>
      </c>
      <c r="D842" s="274" t="s">
        <v>6022</v>
      </c>
      <c r="E842" s="274" t="s">
        <v>6023</v>
      </c>
      <c r="F842" s="287">
        <v>36132318.740000002</v>
      </c>
      <c r="G842" s="267">
        <v>0</v>
      </c>
      <c r="H842" s="288" t="s">
        <v>3769</v>
      </c>
      <c r="I842" s="289">
        <v>0</v>
      </c>
      <c r="J842" s="269">
        <v>0</v>
      </c>
    </row>
    <row r="843" spans="2:10">
      <c r="B843" s="268" t="s">
        <v>3765</v>
      </c>
      <c r="C843" s="268" t="s">
        <v>6466</v>
      </c>
      <c r="D843" s="274" t="s">
        <v>6022</v>
      </c>
      <c r="E843" s="274" t="s">
        <v>6023</v>
      </c>
      <c r="F843" s="287">
        <v>63000000</v>
      </c>
      <c r="G843" s="267">
        <v>0</v>
      </c>
      <c r="H843" s="288" t="s">
        <v>3769</v>
      </c>
      <c r="I843" s="289">
        <v>0</v>
      </c>
      <c r="J843" s="269">
        <v>0</v>
      </c>
    </row>
    <row r="844" spans="2:10">
      <c r="B844" s="268" t="s">
        <v>3765</v>
      </c>
      <c r="C844" s="268" t="s">
        <v>1855</v>
      </c>
      <c r="D844" s="274" t="s">
        <v>2819</v>
      </c>
      <c r="E844" s="274" t="s">
        <v>788</v>
      </c>
      <c r="F844" s="287">
        <v>840467556.07000005</v>
      </c>
      <c r="G844" s="267">
        <v>0</v>
      </c>
      <c r="H844" s="288" t="s">
        <v>3769</v>
      </c>
      <c r="I844" s="289">
        <v>0</v>
      </c>
      <c r="J844" s="269">
        <v>0</v>
      </c>
    </row>
    <row r="845" spans="2:10">
      <c r="B845" s="268" t="s">
        <v>3765</v>
      </c>
      <c r="C845" s="268" t="s">
        <v>4706</v>
      </c>
      <c r="D845" s="274" t="s">
        <v>3118</v>
      </c>
      <c r="E845" s="274" t="s">
        <v>969</v>
      </c>
      <c r="F845" s="287">
        <v>54598285.689999998</v>
      </c>
      <c r="G845" s="267">
        <v>0</v>
      </c>
      <c r="H845" s="288" t="s">
        <v>3769</v>
      </c>
      <c r="I845" s="289">
        <v>0</v>
      </c>
      <c r="J845" s="269">
        <v>0</v>
      </c>
    </row>
    <row r="846" spans="2:10">
      <c r="B846" s="268" t="s">
        <v>3765</v>
      </c>
      <c r="C846" s="268" t="s">
        <v>4707</v>
      </c>
      <c r="D846" s="274" t="s">
        <v>3118</v>
      </c>
      <c r="E846" s="274" t="s">
        <v>969</v>
      </c>
      <c r="F846" s="287">
        <v>164286858.37</v>
      </c>
      <c r="G846" s="267">
        <v>0</v>
      </c>
      <c r="H846" s="288" t="s">
        <v>3769</v>
      </c>
      <c r="I846" s="289">
        <v>0</v>
      </c>
      <c r="J846" s="269">
        <v>0</v>
      </c>
    </row>
    <row r="847" spans="2:10">
      <c r="B847" s="268" t="s">
        <v>3765</v>
      </c>
      <c r="C847" s="268" t="s">
        <v>1867</v>
      </c>
      <c r="D847" s="274" t="s">
        <v>2616</v>
      </c>
      <c r="E847" s="274" t="s">
        <v>802</v>
      </c>
      <c r="F847" s="287">
        <v>59530501.380000003</v>
      </c>
      <c r="G847" s="267">
        <v>0</v>
      </c>
      <c r="H847" s="288" t="s">
        <v>3769</v>
      </c>
      <c r="I847" s="289">
        <v>0</v>
      </c>
      <c r="J847" s="269">
        <v>0</v>
      </c>
    </row>
    <row r="848" spans="2:10">
      <c r="B848" s="268" t="s">
        <v>3765</v>
      </c>
      <c r="C848" s="268" t="s">
        <v>1869</v>
      </c>
      <c r="D848" s="274" t="s">
        <v>2657</v>
      </c>
      <c r="E848" s="274" t="s">
        <v>778</v>
      </c>
      <c r="F848" s="287">
        <v>554839493.57000005</v>
      </c>
      <c r="G848" s="267">
        <v>0</v>
      </c>
      <c r="H848" s="288" t="s">
        <v>3769</v>
      </c>
      <c r="I848" s="289">
        <v>0</v>
      </c>
      <c r="J848" s="269">
        <v>0</v>
      </c>
    </row>
    <row r="849" spans="2:10">
      <c r="B849" s="268" t="s">
        <v>3765</v>
      </c>
      <c r="C849" s="268" t="s">
        <v>4708</v>
      </c>
      <c r="D849" s="274" t="s">
        <v>2657</v>
      </c>
      <c r="E849" s="274" t="s">
        <v>778</v>
      </c>
      <c r="F849" s="287">
        <v>116996480.77</v>
      </c>
      <c r="G849" s="267">
        <v>0</v>
      </c>
      <c r="H849" s="288" t="s">
        <v>3769</v>
      </c>
      <c r="I849" s="289">
        <v>0</v>
      </c>
      <c r="J849" s="269">
        <v>0</v>
      </c>
    </row>
    <row r="850" spans="2:10">
      <c r="B850" s="268" t="s">
        <v>3765</v>
      </c>
      <c r="C850" s="268" t="s">
        <v>5719</v>
      </c>
      <c r="D850" s="274" t="s">
        <v>3444</v>
      </c>
      <c r="E850" s="274" t="s">
        <v>990</v>
      </c>
      <c r="F850" s="287">
        <v>12648219.27</v>
      </c>
      <c r="G850" s="267">
        <v>0</v>
      </c>
      <c r="H850" s="288" t="s">
        <v>3769</v>
      </c>
      <c r="I850" s="289">
        <v>0</v>
      </c>
      <c r="J850" s="269">
        <v>0</v>
      </c>
    </row>
    <row r="851" spans="2:10">
      <c r="B851" s="268" t="s">
        <v>3765</v>
      </c>
      <c r="C851" s="268" t="s">
        <v>1911</v>
      </c>
      <c r="D851" s="274" t="s">
        <v>2799</v>
      </c>
      <c r="E851" s="274" t="s">
        <v>878</v>
      </c>
      <c r="F851" s="287">
        <v>55687935.939999998</v>
      </c>
      <c r="G851" s="267">
        <v>143</v>
      </c>
      <c r="H851" s="288" t="s">
        <v>3770</v>
      </c>
      <c r="I851" s="289">
        <v>8.0552933603662696E-2</v>
      </c>
      <c r="J851" s="269">
        <v>4485826.6062998399</v>
      </c>
    </row>
    <row r="852" spans="2:10">
      <c r="B852" s="268" t="s">
        <v>3765</v>
      </c>
      <c r="C852" s="268" t="s">
        <v>4709</v>
      </c>
      <c r="D852" s="274" t="s">
        <v>2666</v>
      </c>
      <c r="E852" s="274" t="s">
        <v>4093</v>
      </c>
      <c r="F852" s="287">
        <v>19517547.41</v>
      </c>
      <c r="G852" s="267">
        <v>72</v>
      </c>
      <c r="H852" s="288" t="s">
        <v>3769</v>
      </c>
      <c r="I852" s="289">
        <v>7.6832029851907303E-3</v>
      </c>
      <c r="J852" s="269">
        <v>149957.278524113</v>
      </c>
    </row>
    <row r="853" spans="2:10">
      <c r="B853" s="268" t="s">
        <v>3765</v>
      </c>
      <c r="C853" s="268" t="s">
        <v>4710</v>
      </c>
      <c r="D853" s="274" t="s">
        <v>4711</v>
      </c>
      <c r="E853" s="274" t="s">
        <v>4094</v>
      </c>
      <c r="F853" s="287">
        <v>30406137.920000002</v>
      </c>
      <c r="G853" s="267">
        <v>0</v>
      </c>
      <c r="H853" s="288" t="s">
        <v>3769</v>
      </c>
      <c r="I853" s="289">
        <v>0</v>
      </c>
      <c r="J853" s="269">
        <v>0</v>
      </c>
    </row>
    <row r="854" spans="2:10">
      <c r="B854" s="268" t="s">
        <v>3765</v>
      </c>
      <c r="C854" s="268" t="s">
        <v>1888</v>
      </c>
      <c r="D854" s="274" t="s">
        <v>2655</v>
      </c>
      <c r="E854" s="274" t="s">
        <v>842</v>
      </c>
      <c r="F854" s="287">
        <v>74818808.900000006</v>
      </c>
      <c r="G854" s="267">
        <v>0</v>
      </c>
      <c r="H854" s="288" t="s">
        <v>3769</v>
      </c>
      <c r="I854" s="289">
        <v>0</v>
      </c>
      <c r="J854" s="269">
        <v>0</v>
      </c>
    </row>
    <row r="855" spans="2:10">
      <c r="B855" s="268" t="s">
        <v>3765</v>
      </c>
      <c r="C855" s="268" t="s">
        <v>4712</v>
      </c>
      <c r="D855" s="274" t="s">
        <v>2655</v>
      </c>
      <c r="E855" s="274" t="s">
        <v>842</v>
      </c>
      <c r="F855" s="287">
        <v>22565457.829999998</v>
      </c>
      <c r="G855" s="267">
        <v>0</v>
      </c>
      <c r="H855" s="288" t="s">
        <v>3769</v>
      </c>
      <c r="I855" s="289">
        <v>0</v>
      </c>
      <c r="J855" s="269">
        <v>0</v>
      </c>
    </row>
    <row r="856" spans="2:10">
      <c r="B856" s="268" t="s">
        <v>3765</v>
      </c>
      <c r="C856" s="268" t="s">
        <v>1946</v>
      </c>
      <c r="D856" s="274" t="s">
        <v>3567</v>
      </c>
      <c r="E856" s="274" t="s">
        <v>848</v>
      </c>
      <c r="F856" s="287">
        <v>1416178918.3199999</v>
      </c>
      <c r="G856" s="267">
        <v>94</v>
      </c>
      <c r="H856" s="288" t="s">
        <v>3769</v>
      </c>
      <c r="I856" s="289">
        <v>7.6832029851907303E-3</v>
      </c>
      <c r="J856" s="269">
        <v>10880790.092800399</v>
      </c>
    </row>
    <row r="857" spans="2:10">
      <c r="B857" s="268" t="s">
        <v>3765</v>
      </c>
      <c r="C857" s="268" t="s">
        <v>6467</v>
      </c>
      <c r="D857" s="274" t="s">
        <v>6468</v>
      </c>
      <c r="E857" s="274" t="s">
        <v>164</v>
      </c>
      <c r="F857" s="287">
        <v>52500000</v>
      </c>
      <c r="G857" s="267">
        <v>0</v>
      </c>
      <c r="H857" s="288" t="s">
        <v>3769</v>
      </c>
      <c r="I857" s="289">
        <v>0</v>
      </c>
      <c r="J857" s="269">
        <v>0</v>
      </c>
    </row>
    <row r="858" spans="2:10">
      <c r="B858" s="268" t="s">
        <v>3765</v>
      </c>
      <c r="C858" s="268" t="s">
        <v>5899</v>
      </c>
      <c r="D858" s="274" t="s">
        <v>2729</v>
      </c>
      <c r="E858" s="274" t="s">
        <v>876</v>
      </c>
      <c r="F858" s="287">
        <v>150127460.24000001</v>
      </c>
      <c r="G858" s="267">
        <v>0</v>
      </c>
      <c r="H858" s="288" t="s">
        <v>3769</v>
      </c>
      <c r="I858" s="289">
        <v>0</v>
      </c>
      <c r="J858" s="269">
        <v>0</v>
      </c>
    </row>
    <row r="859" spans="2:10">
      <c r="B859" s="268" t="s">
        <v>3765</v>
      </c>
      <c r="C859" s="268" t="s">
        <v>1897</v>
      </c>
      <c r="D859" s="274" t="s">
        <v>2838</v>
      </c>
      <c r="E859" s="274" t="s">
        <v>856</v>
      </c>
      <c r="F859" s="287">
        <v>6217007</v>
      </c>
      <c r="G859" s="267">
        <v>919</v>
      </c>
      <c r="H859" s="288" t="s">
        <v>3771</v>
      </c>
      <c r="I859" s="289">
        <v>0.53415108625553198</v>
      </c>
      <c r="J859" s="269">
        <v>3320821.0423082402</v>
      </c>
    </row>
    <row r="860" spans="2:10">
      <c r="B860" s="268" t="s">
        <v>3765</v>
      </c>
      <c r="C860" s="268" t="s">
        <v>4713</v>
      </c>
      <c r="D860" s="274" t="s">
        <v>4714</v>
      </c>
      <c r="E860" s="274" t="s">
        <v>940</v>
      </c>
      <c r="F860" s="287">
        <v>140897475.36000001</v>
      </c>
      <c r="G860" s="267">
        <v>64</v>
      </c>
      <c r="H860" s="288" t="s">
        <v>3769</v>
      </c>
      <c r="I860" s="289">
        <v>7.6832029851907303E-3</v>
      </c>
      <c r="J860" s="269">
        <v>1082543.90329179</v>
      </c>
    </row>
    <row r="861" spans="2:10">
      <c r="B861" s="268" t="s">
        <v>3765</v>
      </c>
      <c r="C861" s="268" t="s">
        <v>4715</v>
      </c>
      <c r="D861" s="274" t="s">
        <v>4716</v>
      </c>
      <c r="E861" s="274" t="s">
        <v>4095</v>
      </c>
      <c r="F861" s="287">
        <v>40338037.039999999</v>
      </c>
      <c r="G861" s="267">
        <v>0</v>
      </c>
      <c r="H861" s="288" t="s">
        <v>3769</v>
      </c>
      <c r="I861" s="289">
        <v>0</v>
      </c>
      <c r="J861" s="269">
        <v>0</v>
      </c>
    </row>
    <row r="862" spans="2:10">
      <c r="B862" s="268" t="s">
        <v>3765</v>
      </c>
      <c r="C862" s="268" t="s">
        <v>5900</v>
      </c>
      <c r="D862" s="274" t="s">
        <v>2632</v>
      </c>
      <c r="E862" s="274" t="s">
        <v>4096</v>
      </c>
      <c r="F862" s="287">
        <v>361855956.58999997</v>
      </c>
      <c r="G862" s="267">
        <v>0</v>
      </c>
      <c r="H862" s="288" t="s">
        <v>3769</v>
      </c>
      <c r="I862" s="289">
        <v>0</v>
      </c>
      <c r="J862" s="269">
        <v>0</v>
      </c>
    </row>
    <row r="863" spans="2:10">
      <c r="B863" s="268" t="s">
        <v>3765</v>
      </c>
      <c r="C863" s="268" t="s">
        <v>1953</v>
      </c>
      <c r="D863" s="274" t="s">
        <v>2991</v>
      </c>
      <c r="E863" s="274" t="s">
        <v>923</v>
      </c>
      <c r="F863" s="287">
        <v>104474194.23</v>
      </c>
      <c r="G863" s="267">
        <v>0</v>
      </c>
      <c r="H863" s="288" t="s">
        <v>3769</v>
      </c>
      <c r="I863" s="289">
        <v>0</v>
      </c>
      <c r="J863" s="269">
        <v>0</v>
      </c>
    </row>
    <row r="864" spans="2:10">
      <c r="B864" s="268" t="s">
        <v>3765</v>
      </c>
      <c r="C864" s="268" t="s">
        <v>1941</v>
      </c>
      <c r="D864" s="274" t="s">
        <v>2630</v>
      </c>
      <c r="E864" s="274" t="s">
        <v>190</v>
      </c>
      <c r="F864" s="287">
        <v>0</v>
      </c>
      <c r="G864" s="267">
        <v>0</v>
      </c>
      <c r="H864" s="288" t="s">
        <v>3769</v>
      </c>
      <c r="I864" s="289">
        <v>0</v>
      </c>
      <c r="J864" s="269">
        <v>0</v>
      </c>
    </row>
    <row r="865" spans="2:10">
      <c r="B865" s="268" t="s">
        <v>3765</v>
      </c>
      <c r="C865" s="268" t="s">
        <v>1940</v>
      </c>
      <c r="D865" s="274" t="s">
        <v>2630</v>
      </c>
      <c r="E865" s="274" t="s">
        <v>190</v>
      </c>
      <c r="F865" s="287">
        <v>24934938.859999999</v>
      </c>
      <c r="G865" s="267">
        <v>141</v>
      </c>
      <c r="H865" s="288" t="s">
        <v>3772</v>
      </c>
      <c r="I865" s="289">
        <v>0.222481666289018</v>
      </c>
      <c r="J865" s="269">
        <v>5547566.7463875804</v>
      </c>
    </row>
    <row r="866" spans="2:10">
      <c r="B866" s="268" t="s">
        <v>3765</v>
      </c>
      <c r="C866" s="268" t="s">
        <v>4717</v>
      </c>
      <c r="D866" s="274" t="s">
        <v>3397</v>
      </c>
      <c r="E866" s="274" t="s">
        <v>980</v>
      </c>
      <c r="F866" s="287">
        <v>2895701.7</v>
      </c>
      <c r="G866" s="267">
        <v>0</v>
      </c>
      <c r="H866" s="288" t="s">
        <v>3769</v>
      </c>
      <c r="I866" s="289">
        <v>0</v>
      </c>
      <c r="J866" s="269">
        <v>0</v>
      </c>
    </row>
    <row r="867" spans="2:10">
      <c r="B867" s="268" t="s">
        <v>3765</v>
      </c>
      <c r="C867" s="268" t="s">
        <v>1945</v>
      </c>
      <c r="D867" s="274" t="s">
        <v>2675</v>
      </c>
      <c r="E867" s="274" t="s">
        <v>915</v>
      </c>
      <c r="F867" s="287">
        <v>260743.46</v>
      </c>
      <c r="G867" s="267">
        <v>1078</v>
      </c>
      <c r="H867" s="288" t="s">
        <v>3771</v>
      </c>
      <c r="I867" s="289">
        <v>0.53415108625553198</v>
      </c>
      <c r="J867" s="269">
        <v>139276.402393025</v>
      </c>
    </row>
    <row r="868" spans="2:10">
      <c r="B868" s="268" t="s">
        <v>3765</v>
      </c>
      <c r="C868" s="268" t="s">
        <v>4718</v>
      </c>
      <c r="D868" s="274" t="s">
        <v>4719</v>
      </c>
      <c r="E868" s="274" t="s">
        <v>4097</v>
      </c>
      <c r="F868" s="287">
        <v>6108179.54</v>
      </c>
      <c r="G868" s="267">
        <v>0</v>
      </c>
      <c r="H868" s="288" t="s">
        <v>3769</v>
      </c>
      <c r="I868" s="289">
        <v>0</v>
      </c>
      <c r="J868" s="269">
        <v>0</v>
      </c>
    </row>
    <row r="869" spans="2:10">
      <c r="B869" s="268" t="s">
        <v>3765</v>
      </c>
      <c r="C869" s="268" t="s">
        <v>1943</v>
      </c>
      <c r="D869" s="274" t="s">
        <v>3112</v>
      </c>
      <c r="E869" s="274" t="s">
        <v>913</v>
      </c>
      <c r="F869" s="287">
        <v>14123493.23</v>
      </c>
      <c r="G869" s="267">
        <v>79</v>
      </c>
      <c r="H869" s="288" t="s">
        <v>3769</v>
      </c>
      <c r="I869" s="289">
        <v>7.6832029851907303E-3</v>
      </c>
      <c r="J869" s="269">
        <v>108513.66534605699</v>
      </c>
    </row>
    <row r="870" spans="2:10">
      <c r="B870" s="268" t="s">
        <v>3765</v>
      </c>
      <c r="C870" s="268" t="s">
        <v>6344</v>
      </c>
      <c r="D870" s="274" t="s">
        <v>6024</v>
      </c>
      <c r="E870" s="274" t="s">
        <v>6025</v>
      </c>
      <c r="F870" s="287">
        <v>100000000</v>
      </c>
      <c r="G870" s="267">
        <v>0</v>
      </c>
      <c r="H870" s="288" t="s">
        <v>3769</v>
      </c>
      <c r="I870" s="289">
        <v>0</v>
      </c>
      <c r="J870" s="269">
        <v>0</v>
      </c>
    </row>
    <row r="871" spans="2:10">
      <c r="B871" s="268" t="s">
        <v>3765</v>
      </c>
      <c r="C871" s="268" t="s">
        <v>1883</v>
      </c>
      <c r="D871" s="274" t="s">
        <v>3023</v>
      </c>
      <c r="E871" s="274" t="s">
        <v>831</v>
      </c>
      <c r="F871" s="287">
        <v>781990854.58000004</v>
      </c>
      <c r="G871" s="267">
        <v>0</v>
      </c>
      <c r="H871" s="288" t="s">
        <v>3769</v>
      </c>
      <c r="I871" s="289">
        <v>0</v>
      </c>
      <c r="J871" s="269">
        <v>0</v>
      </c>
    </row>
    <row r="872" spans="2:10">
      <c r="B872" s="268" t="s">
        <v>3765</v>
      </c>
      <c r="C872" s="268" t="s">
        <v>6345</v>
      </c>
      <c r="D872" s="274" t="s">
        <v>2638</v>
      </c>
      <c r="E872" s="274" t="s">
        <v>965</v>
      </c>
      <c r="F872" s="287">
        <v>180870532.08000001</v>
      </c>
      <c r="G872" s="267">
        <v>0</v>
      </c>
      <c r="H872" s="288" t="s">
        <v>3769</v>
      </c>
      <c r="I872" s="289">
        <v>0</v>
      </c>
      <c r="J872" s="269">
        <v>0</v>
      </c>
    </row>
    <row r="873" spans="2:10">
      <c r="B873" s="268" t="s">
        <v>3765</v>
      </c>
      <c r="C873" s="268" t="s">
        <v>1919</v>
      </c>
      <c r="D873" s="274" t="s">
        <v>3222</v>
      </c>
      <c r="E873" s="274" t="s">
        <v>886</v>
      </c>
      <c r="F873" s="287">
        <v>259512988.22</v>
      </c>
      <c r="G873" s="267">
        <v>94</v>
      </c>
      <c r="H873" s="288" t="s">
        <v>3772</v>
      </c>
      <c r="I873" s="289">
        <v>0.222481666289018</v>
      </c>
      <c r="J873" s="269">
        <v>57736882.042827897</v>
      </c>
    </row>
    <row r="874" spans="2:10">
      <c r="B874" s="268" t="s">
        <v>3765</v>
      </c>
      <c r="C874" s="268" t="s">
        <v>1901</v>
      </c>
      <c r="D874" s="274" t="s">
        <v>2659</v>
      </c>
      <c r="E874" s="274" t="s">
        <v>864</v>
      </c>
      <c r="F874" s="287">
        <v>1779853.12</v>
      </c>
      <c r="G874" s="267">
        <v>1161</v>
      </c>
      <c r="H874" s="288" t="s">
        <v>3771</v>
      </c>
      <c r="I874" s="289">
        <v>0.53415108625553198</v>
      </c>
      <c r="J874" s="269">
        <v>950710.47742329806</v>
      </c>
    </row>
    <row r="875" spans="2:10">
      <c r="B875" s="268" t="s">
        <v>3765</v>
      </c>
      <c r="C875" s="268" t="s">
        <v>1936</v>
      </c>
      <c r="D875" s="274" t="s">
        <v>2962</v>
      </c>
      <c r="E875" s="274" t="s">
        <v>906</v>
      </c>
      <c r="F875" s="287">
        <v>9424645.4499999993</v>
      </c>
      <c r="G875" s="267">
        <v>0</v>
      </c>
      <c r="H875" s="288" t="s">
        <v>3769</v>
      </c>
      <c r="I875" s="289">
        <v>0</v>
      </c>
      <c r="J875" s="269">
        <v>0</v>
      </c>
    </row>
    <row r="876" spans="2:10">
      <c r="B876" s="268" t="s">
        <v>3765</v>
      </c>
      <c r="C876" s="268" t="s">
        <v>4720</v>
      </c>
      <c r="D876" s="274" t="s">
        <v>4721</v>
      </c>
      <c r="E876" s="274" t="s">
        <v>3029</v>
      </c>
      <c r="F876" s="287">
        <v>87963062.489999995</v>
      </c>
      <c r="G876" s="267">
        <v>0</v>
      </c>
      <c r="H876" s="288" t="s">
        <v>3769</v>
      </c>
      <c r="I876" s="289">
        <v>0</v>
      </c>
      <c r="J876" s="269">
        <v>0</v>
      </c>
    </row>
    <row r="877" spans="2:10">
      <c r="B877" s="268" t="s">
        <v>3765</v>
      </c>
      <c r="C877" s="268" t="s">
        <v>4722</v>
      </c>
      <c r="D877" s="274" t="s">
        <v>4723</v>
      </c>
      <c r="E877" s="274" t="s">
        <v>4098</v>
      </c>
      <c r="F877" s="287">
        <v>39805172.450000003</v>
      </c>
      <c r="G877" s="267">
        <v>0</v>
      </c>
      <c r="H877" s="288" t="s">
        <v>3769</v>
      </c>
      <c r="I877" s="289">
        <v>0</v>
      </c>
      <c r="J877" s="269">
        <v>0</v>
      </c>
    </row>
    <row r="878" spans="2:10">
      <c r="B878" s="268" t="s">
        <v>3765</v>
      </c>
      <c r="C878" s="268" t="s">
        <v>4724</v>
      </c>
      <c r="D878" s="274" t="s">
        <v>3436</v>
      </c>
      <c r="E878" s="274" t="s">
        <v>779</v>
      </c>
      <c r="F878" s="287">
        <v>63864725.119999997</v>
      </c>
      <c r="G878" s="267">
        <v>0</v>
      </c>
      <c r="H878" s="288" t="s">
        <v>3769</v>
      </c>
      <c r="I878" s="289">
        <v>0</v>
      </c>
      <c r="J878" s="269">
        <v>0</v>
      </c>
    </row>
    <row r="879" spans="2:10">
      <c r="B879" s="268" t="s">
        <v>3765</v>
      </c>
      <c r="C879" s="268" t="s">
        <v>1955</v>
      </c>
      <c r="D879" s="274" t="s">
        <v>3594</v>
      </c>
      <c r="E879" s="274" t="s">
        <v>925</v>
      </c>
      <c r="F879" s="287">
        <v>103864245.45</v>
      </c>
      <c r="G879" s="267">
        <v>125</v>
      </c>
      <c r="H879" s="288" t="s">
        <v>3770</v>
      </c>
      <c r="I879" s="289">
        <v>8.0552933603662696E-2</v>
      </c>
      <c r="J879" s="269">
        <v>8366569.6675283797</v>
      </c>
    </row>
    <row r="880" spans="2:10">
      <c r="B880" s="268" t="s">
        <v>3765</v>
      </c>
      <c r="C880" s="268" t="s">
        <v>4725</v>
      </c>
      <c r="D880" s="274" t="s">
        <v>2775</v>
      </c>
      <c r="E880" s="274" t="s">
        <v>893</v>
      </c>
      <c r="F880" s="287">
        <v>6108179.54</v>
      </c>
      <c r="G880" s="267">
        <v>0</v>
      </c>
      <c r="H880" s="288" t="s">
        <v>3769</v>
      </c>
      <c r="I880" s="289">
        <v>0</v>
      </c>
      <c r="J880" s="269">
        <v>0</v>
      </c>
    </row>
    <row r="881" spans="2:10">
      <c r="B881" s="268" t="s">
        <v>3765</v>
      </c>
      <c r="C881" s="268" t="s">
        <v>1954</v>
      </c>
      <c r="D881" s="274" t="s">
        <v>3347</v>
      </c>
      <c r="E881" s="274" t="s">
        <v>924</v>
      </c>
      <c r="F881" s="287">
        <v>302489553.04000002</v>
      </c>
      <c r="G881" s="267">
        <v>0</v>
      </c>
      <c r="H881" s="288" t="s">
        <v>3769</v>
      </c>
      <c r="I881" s="289">
        <v>0</v>
      </c>
      <c r="J881" s="269">
        <v>0</v>
      </c>
    </row>
    <row r="882" spans="2:10">
      <c r="B882" s="268" t="s">
        <v>3765</v>
      </c>
      <c r="C882" s="268" t="s">
        <v>3513</v>
      </c>
      <c r="D882" s="274" t="s">
        <v>3514</v>
      </c>
      <c r="E882" s="274" t="s">
        <v>3515</v>
      </c>
      <c r="F882" s="287">
        <v>4665817.75</v>
      </c>
      <c r="G882" s="267">
        <v>137</v>
      </c>
      <c r="H882" s="288" t="s">
        <v>3772</v>
      </c>
      <c r="I882" s="289">
        <v>0.222481666289018</v>
      </c>
      <c r="J882" s="269">
        <v>1038058.90762087</v>
      </c>
    </row>
    <row r="883" spans="2:10">
      <c r="B883" s="268" t="s">
        <v>3765</v>
      </c>
      <c r="C883" s="268" t="s">
        <v>1982</v>
      </c>
      <c r="D883" s="274" t="s">
        <v>3472</v>
      </c>
      <c r="E883" s="274" t="s">
        <v>961</v>
      </c>
      <c r="F883" s="287">
        <v>208173.38</v>
      </c>
      <c r="G883" s="267">
        <v>921</v>
      </c>
      <c r="H883" s="288" t="s">
        <v>3771</v>
      </c>
      <c r="I883" s="289">
        <v>0.53415108625553198</v>
      </c>
      <c r="J883" s="269">
        <v>111196.037056485</v>
      </c>
    </row>
    <row r="884" spans="2:10">
      <c r="B884" s="268" t="s">
        <v>3765</v>
      </c>
      <c r="C884" s="268" t="s">
        <v>5720</v>
      </c>
      <c r="D884" s="274" t="s">
        <v>2639</v>
      </c>
      <c r="E884" s="274" t="s">
        <v>952</v>
      </c>
      <c r="F884" s="287">
        <v>28800029.199999999</v>
      </c>
      <c r="G884" s="267">
        <v>0</v>
      </c>
      <c r="H884" s="288" t="s">
        <v>3769</v>
      </c>
      <c r="I884" s="289">
        <v>0</v>
      </c>
      <c r="J884" s="269">
        <v>0</v>
      </c>
    </row>
    <row r="885" spans="2:10">
      <c r="B885" s="268" t="s">
        <v>3765</v>
      </c>
      <c r="C885" s="268" t="s">
        <v>5721</v>
      </c>
      <c r="D885" s="274" t="s">
        <v>3176</v>
      </c>
      <c r="E885" s="274" t="s">
        <v>882</v>
      </c>
      <c r="F885" s="287">
        <v>75389452.680000007</v>
      </c>
      <c r="G885" s="267">
        <v>0</v>
      </c>
      <c r="H885" s="288" t="s">
        <v>3769</v>
      </c>
      <c r="I885" s="289">
        <v>0</v>
      </c>
      <c r="J885" s="269">
        <v>0</v>
      </c>
    </row>
    <row r="886" spans="2:10">
      <c r="B886" s="268" t="s">
        <v>3765</v>
      </c>
      <c r="C886" s="268" t="s">
        <v>1973</v>
      </c>
      <c r="D886" s="274" t="s">
        <v>2926</v>
      </c>
      <c r="E886" s="274" t="s">
        <v>950</v>
      </c>
      <c r="F886" s="287">
        <v>75932358.780000001</v>
      </c>
      <c r="G886" s="267">
        <v>94</v>
      </c>
      <c r="H886" s="288" t="s">
        <v>3770</v>
      </c>
      <c r="I886" s="289">
        <v>8.0552933603662696E-2</v>
      </c>
      <c r="J886" s="269">
        <v>6116574.2551748296</v>
      </c>
    </row>
    <row r="887" spans="2:10">
      <c r="B887" s="268" t="s">
        <v>3765</v>
      </c>
      <c r="C887" s="268" t="s">
        <v>1878</v>
      </c>
      <c r="D887" s="274" t="s">
        <v>2642</v>
      </c>
      <c r="E887" s="274" t="s">
        <v>821</v>
      </c>
      <c r="F887" s="287">
        <v>4115631.13</v>
      </c>
      <c r="G887" s="267">
        <v>1210</v>
      </c>
      <c r="H887" s="288" t="s">
        <v>3771</v>
      </c>
      <c r="I887" s="289">
        <v>0.53415108625553198</v>
      </c>
      <c r="J887" s="269">
        <v>2198368.8387165801</v>
      </c>
    </row>
    <row r="888" spans="2:10">
      <c r="B888" s="268" t="s">
        <v>3765</v>
      </c>
      <c r="C888" s="268" t="s">
        <v>4726</v>
      </c>
      <c r="D888" s="274" t="s">
        <v>4727</v>
      </c>
      <c r="E888" s="274" t="s">
        <v>4099</v>
      </c>
      <c r="F888" s="287">
        <v>139390780.05000001</v>
      </c>
      <c r="G888" s="267">
        <v>0</v>
      </c>
      <c r="H888" s="288" t="s">
        <v>3769</v>
      </c>
      <c r="I888" s="289">
        <v>0</v>
      </c>
      <c r="J888" s="269">
        <v>0</v>
      </c>
    </row>
    <row r="889" spans="2:10">
      <c r="B889" s="268" t="s">
        <v>3765</v>
      </c>
      <c r="C889" s="268" t="s">
        <v>3099</v>
      </c>
      <c r="D889" s="274" t="s">
        <v>2945</v>
      </c>
      <c r="E889" s="274" t="s">
        <v>192</v>
      </c>
      <c r="F889" s="287">
        <v>2838472.98</v>
      </c>
      <c r="G889" s="267">
        <v>518</v>
      </c>
      <c r="H889" s="288" t="s">
        <v>3771</v>
      </c>
      <c r="I889" s="289">
        <v>0.53415108625553198</v>
      </c>
      <c r="J889" s="269">
        <v>1516173.42557397</v>
      </c>
    </row>
    <row r="890" spans="2:10">
      <c r="B890" s="268" t="s">
        <v>3765</v>
      </c>
      <c r="C890" s="268" t="s">
        <v>6026</v>
      </c>
      <c r="D890" s="274" t="s">
        <v>6027</v>
      </c>
      <c r="E890" s="274" t="s">
        <v>1157</v>
      </c>
      <c r="F890" s="287">
        <v>29604356.73</v>
      </c>
      <c r="G890" s="267">
        <v>0</v>
      </c>
      <c r="H890" s="288" t="s">
        <v>3769</v>
      </c>
      <c r="I890" s="289">
        <v>0</v>
      </c>
      <c r="J890" s="269">
        <v>0</v>
      </c>
    </row>
    <row r="891" spans="2:10">
      <c r="B891" s="268" t="s">
        <v>3765</v>
      </c>
      <c r="C891" s="268" t="s">
        <v>4728</v>
      </c>
      <c r="D891" s="274" t="s">
        <v>4729</v>
      </c>
      <c r="E891" s="274" t="s">
        <v>4100</v>
      </c>
      <c r="F891" s="287">
        <v>8005028.8700000001</v>
      </c>
      <c r="G891" s="267">
        <v>0</v>
      </c>
      <c r="H891" s="288" t="s">
        <v>3769</v>
      </c>
      <c r="I891" s="289">
        <v>0</v>
      </c>
      <c r="J891" s="269">
        <v>0</v>
      </c>
    </row>
    <row r="892" spans="2:10">
      <c r="B892" s="268" t="s">
        <v>3765</v>
      </c>
      <c r="C892" s="268" t="s">
        <v>1889</v>
      </c>
      <c r="D892" s="274" t="s">
        <v>2678</v>
      </c>
      <c r="E892" s="274" t="s">
        <v>843</v>
      </c>
      <c r="F892" s="287">
        <v>340683479.25</v>
      </c>
      <c r="G892" s="267">
        <v>0</v>
      </c>
      <c r="H892" s="288" t="s">
        <v>3769</v>
      </c>
      <c r="I892" s="289">
        <v>0</v>
      </c>
      <c r="J892" s="269">
        <v>0</v>
      </c>
    </row>
    <row r="893" spans="2:10">
      <c r="B893" s="268" t="s">
        <v>3765</v>
      </c>
      <c r="C893" s="268" t="s">
        <v>2012</v>
      </c>
      <c r="D893" s="274" t="s">
        <v>3546</v>
      </c>
      <c r="E893" s="274" t="s">
        <v>1001</v>
      </c>
      <c r="F893" s="287">
        <v>27721203.039999999</v>
      </c>
      <c r="G893" s="267">
        <v>67</v>
      </c>
      <c r="H893" s="288" t="s">
        <v>3770</v>
      </c>
      <c r="I893" s="289">
        <v>8.0552933603662696E-2</v>
      </c>
      <c r="J893" s="269">
        <v>2233024.22789477</v>
      </c>
    </row>
    <row r="894" spans="2:10">
      <c r="B894" s="268" t="s">
        <v>3765</v>
      </c>
      <c r="C894" s="268" t="s">
        <v>5562</v>
      </c>
      <c r="D894" s="274" t="s">
        <v>3698</v>
      </c>
      <c r="E894" s="274" t="s">
        <v>774</v>
      </c>
      <c r="F894" s="287">
        <v>59857586.649999999</v>
      </c>
      <c r="G894" s="267">
        <v>0</v>
      </c>
      <c r="H894" s="288" t="s">
        <v>3769</v>
      </c>
      <c r="I894" s="289">
        <v>0</v>
      </c>
      <c r="J894" s="269">
        <v>0</v>
      </c>
    </row>
    <row r="895" spans="2:10">
      <c r="B895" s="268" t="s">
        <v>3765</v>
      </c>
      <c r="C895" s="268" t="s">
        <v>4730</v>
      </c>
      <c r="D895" s="274" t="s">
        <v>2832</v>
      </c>
      <c r="E895" s="274" t="s">
        <v>154</v>
      </c>
      <c r="F895" s="287">
        <v>112679995.84999999</v>
      </c>
      <c r="G895" s="267">
        <v>0</v>
      </c>
      <c r="H895" s="288" t="s">
        <v>3769</v>
      </c>
      <c r="I895" s="289">
        <v>0</v>
      </c>
      <c r="J895" s="269">
        <v>0</v>
      </c>
    </row>
    <row r="896" spans="2:10">
      <c r="B896" s="268" t="s">
        <v>3765</v>
      </c>
      <c r="C896" s="268" t="s">
        <v>6028</v>
      </c>
      <c r="D896" s="274" t="s">
        <v>6029</v>
      </c>
      <c r="E896" s="274" t="s">
        <v>6030</v>
      </c>
      <c r="F896" s="287">
        <v>106945240.37</v>
      </c>
      <c r="G896" s="267">
        <v>0</v>
      </c>
      <c r="H896" s="288" t="s">
        <v>3769</v>
      </c>
      <c r="I896" s="289">
        <v>0</v>
      </c>
      <c r="J896" s="269">
        <v>0</v>
      </c>
    </row>
    <row r="897" spans="2:10">
      <c r="B897" s="268" t="s">
        <v>3765</v>
      </c>
      <c r="C897" s="268" t="s">
        <v>1984</v>
      </c>
      <c r="D897" s="274" t="s">
        <v>3540</v>
      </c>
      <c r="E897" s="274" t="s">
        <v>963</v>
      </c>
      <c r="F897" s="287">
        <v>9352608.3599999994</v>
      </c>
      <c r="G897" s="267">
        <v>794</v>
      </c>
      <c r="H897" s="288" t="s">
        <v>3771</v>
      </c>
      <c r="I897" s="289">
        <v>0.53415108625553198</v>
      </c>
      <c r="J897" s="269">
        <v>4995705.9148165695</v>
      </c>
    </row>
    <row r="898" spans="2:10">
      <c r="B898" s="268" t="s">
        <v>3765</v>
      </c>
      <c r="C898" s="268" t="s">
        <v>1902</v>
      </c>
      <c r="D898" s="274" t="s">
        <v>3034</v>
      </c>
      <c r="E898" s="274" t="s">
        <v>866</v>
      </c>
      <c r="F898" s="287">
        <v>969477.67</v>
      </c>
      <c r="G898" s="267">
        <v>824</v>
      </c>
      <c r="H898" s="288" t="s">
        <v>3771</v>
      </c>
      <c r="I898" s="289">
        <v>0.53415108625553198</v>
      </c>
      <c r="J898" s="269">
        <v>517847.55053098197</v>
      </c>
    </row>
    <row r="899" spans="2:10">
      <c r="B899" s="268" t="s">
        <v>3765</v>
      </c>
      <c r="C899" s="268" t="s">
        <v>1912</v>
      </c>
      <c r="D899" s="274" t="s">
        <v>2645</v>
      </c>
      <c r="E899" s="274" t="s">
        <v>879</v>
      </c>
      <c r="F899" s="287">
        <v>0</v>
      </c>
      <c r="G899" s="267">
        <v>739</v>
      </c>
      <c r="H899" s="288" t="s">
        <v>3769</v>
      </c>
      <c r="I899" s="289">
        <v>7.6832029851907303E-3</v>
      </c>
      <c r="J899" s="269">
        <v>0</v>
      </c>
    </row>
    <row r="900" spans="2:10">
      <c r="B900" s="268" t="s">
        <v>3765</v>
      </c>
      <c r="C900" s="268" t="s">
        <v>4731</v>
      </c>
      <c r="D900" s="274" t="s">
        <v>3516</v>
      </c>
      <c r="E900" s="274" t="s">
        <v>904</v>
      </c>
      <c r="F900" s="287">
        <v>134581508.93000001</v>
      </c>
      <c r="G900" s="267">
        <v>0</v>
      </c>
      <c r="H900" s="288" t="s">
        <v>3769</v>
      </c>
      <c r="I900" s="289">
        <v>0</v>
      </c>
      <c r="J900" s="269">
        <v>0</v>
      </c>
    </row>
    <row r="901" spans="2:10">
      <c r="B901" s="268" t="s">
        <v>3765</v>
      </c>
      <c r="C901" s="268" t="s">
        <v>6469</v>
      </c>
      <c r="D901" s="274" t="s">
        <v>3516</v>
      </c>
      <c r="E901" s="274" t="s">
        <v>904</v>
      </c>
      <c r="F901" s="287">
        <v>200000000</v>
      </c>
      <c r="G901" s="267">
        <v>0</v>
      </c>
      <c r="H901" s="288" t="s">
        <v>3769</v>
      </c>
      <c r="I901" s="289">
        <v>0</v>
      </c>
      <c r="J901" s="269">
        <v>0</v>
      </c>
    </row>
    <row r="902" spans="2:10">
      <c r="B902" s="268" t="s">
        <v>3765</v>
      </c>
      <c r="C902" s="268" t="s">
        <v>6031</v>
      </c>
      <c r="D902" s="274" t="s">
        <v>6032</v>
      </c>
      <c r="E902" s="274" t="s">
        <v>6033</v>
      </c>
      <c r="F902" s="287">
        <v>94149704.310000002</v>
      </c>
      <c r="G902" s="267">
        <v>0</v>
      </c>
      <c r="H902" s="288" t="s">
        <v>3769</v>
      </c>
      <c r="I902" s="289">
        <v>0</v>
      </c>
      <c r="J902" s="269">
        <v>0</v>
      </c>
    </row>
    <row r="903" spans="2:10">
      <c r="B903" s="268" t="s">
        <v>3765</v>
      </c>
      <c r="C903" s="268" t="s">
        <v>1925</v>
      </c>
      <c r="D903" s="274" t="s">
        <v>3614</v>
      </c>
      <c r="E903" s="274" t="s">
        <v>151</v>
      </c>
      <c r="F903" s="287">
        <v>10034891.73</v>
      </c>
      <c r="G903" s="267">
        <v>0</v>
      </c>
      <c r="H903" s="288" t="s">
        <v>3769</v>
      </c>
      <c r="I903" s="289">
        <v>0</v>
      </c>
      <c r="J903" s="269">
        <v>0</v>
      </c>
    </row>
    <row r="904" spans="2:10">
      <c r="B904" s="268" t="s">
        <v>3765</v>
      </c>
      <c r="C904" s="268" t="s">
        <v>4732</v>
      </c>
      <c r="D904" s="274" t="s">
        <v>3539</v>
      </c>
      <c r="E904" s="274" t="s">
        <v>935</v>
      </c>
      <c r="F904" s="287">
        <v>137597502.69999999</v>
      </c>
      <c r="G904" s="267">
        <v>0</v>
      </c>
      <c r="H904" s="288" t="s">
        <v>3769</v>
      </c>
      <c r="I904" s="289">
        <v>0</v>
      </c>
      <c r="J904" s="269">
        <v>0</v>
      </c>
    </row>
    <row r="905" spans="2:10">
      <c r="B905" s="268" t="s">
        <v>3765</v>
      </c>
      <c r="C905" s="268" t="s">
        <v>5563</v>
      </c>
      <c r="D905" s="274" t="s">
        <v>3539</v>
      </c>
      <c r="E905" s="274" t="s">
        <v>935</v>
      </c>
      <c r="F905" s="287">
        <v>61882570.869999997</v>
      </c>
      <c r="G905" s="267">
        <v>0</v>
      </c>
      <c r="H905" s="288" t="s">
        <v>3769</v>
      </c>
      <c r="I905" s="289">
        <v>0</v>
      </c>
      <c r="J905" s="269">
        <v>0</v>
      </c>
    </row>
    <row r="906" spans="2:10">
      <c r="B906" s="268" t="s">
        <v>3765</v>
      </c>
      <c r="C906" s="268" t="s">
        <v>1942</v>
      </c>
      <c r="D906" s="274" t="s">
        <v>2743</v>
      </c>
      <c r="E906" s="274" t="s">
        <v>912</v>
      </c>
      <c r="F906" s="287">
        <v>14152900.16</v>
      </c>
      <c r="G906" s="267">
        <v>0</v>
      </c>
      <c r="H906" s="288" t="s">
        <v>3769</v>
      </c>
      <c r="I906" s="289">
        <v>0</v>
      </c>
      <c r="J906" s="269">
        <v>0</v>
      </c>
    </row>
    <row r="907" spans="2:10">
      <c r="B907" s="268" t="s">
        <v>3765</v>
      </c>
      <c r="C907" s="268" t="s">
        <v>6034</v>
      </c>
      <c r="D907" s="274" t="s">
        <v>2883</v>
      </c>
      <c r="E907" s="274" t="s">
        <v>853</v>
      </c>
      <c r="F907" s="287">
        <v>84473460.189999998</v>
      </c>
      <c r="G907" s="267">
        <v>0</v>
      </c>
      <c r="H907" s="288" t="s">
        <v>3769</v>
      </c>
      <c r="I907" s="289">
        <v>0</v>
      </c>
      <c r="J907" s="269">
        <v>0</v>
      </c>
    </row>
    <row r="908" spans="2:10">
      <c r="B908" s="268" t="s">
        <v>3765</v>
      </c>
      <c r="C908" s="268" t="s">
        <v>2005</v>
      </c>
      <c r="D908" s="274" t="s">
        <v>2883</v>
      </c>
      <c r="E908" s="274" t="s">
        <v>853</v>
      </c>
      <c r="F908" s="287">
        <v>17864983.989999998</v>
      </c>
      <c r="G908" s="267">
        <v>65</v>
      </c>
      <c r="H908" s="288" t="s">
        <v>3769</v>
      </c>
      <c r="I908" s="289">
        <v>7.6832029851907303E-3</v>
      </c>
      <c r="J908" s="269">
        <v>137260.298322352</v>
      </c>
    </row>
    <row r="909" spans="2:10">
      <c r="B909" s="268" t="s">
        <v>3765</v>
      </c>
      <c r="C909" s="268" t="s">
        <v>5901</v>
      </c>
      <c r="D909" s="274" t="s">
        <v>5902</v>
      </c>
      <c r="E909" s="274" t="s">
        <v>5903</v>
      </c>
      <c r="F909" s="287">
        <v>48247186.939999998</v>
      </c>
      <c r="G909" s="267">
        <v>0</v>
      </c>
      <c r="H909" s="288" t="s">
        <v>3769</v>
      </c>
      <c r="I909" s="289">
        <v>0</v>
      </c>
      <c r="J909" s="269">
        <v>0</v>
      </c>
    </row>
    <row r="910" spans="2:10">
      <c r="B910" s="268" t="s">
        <v>3765</v>
      </c>
      <c r="C910" s="268" t="s">
        <v>5722</v>
      </c>
      <c r="D910" s="274" t="s">
        <v>5723</v>
      </c>
      <c r="E910" s="274" t="s">
        <v>5724</v>
      </c>
      <c r="F910" s="287">
        <v>92912720.209999993</v>
      </c>
      <c r="G910" s="267">
        <v>0</v>
      </c>
      <c r="H910" s="288" t="s">
        <v>3769</v>
      </c>
      <c r="I910" s="289">
        <v>0</v>
      </c>
      <c r="J910" s="269">
        <v>0</v>
      </c>
    </row>
    <row r="911" spans="2:10">
      <c r="B911" s="268" t="s">
        <v>3765</v>
      </c>
      <c r="C911" s="268" t="s">
        <v>5904</v>
      </c>
      <c r="D911" s="274" t="s">
        <v>3463</v>
      </c>
      <c r="E911" s="274" t="s">
        <v>4101</v>
      </c>
      <c r="F911" s="287">
        <v>84202309.879999995</v>
      </c>
      <c r="G911" s="267">
        <v>0</v>
      </c>
      <c r="H911" s="288" t="s">
        <v>3769</v>
      </c>
      <c r="I911" s="289">
        <v>0</v>
      </c>
      <c r="J911" s="269">
        <v>0</v>
      </c>
    </row>
    <row r="912" spans="2:10">
      <c r="B912" s="268" t="s">
        <v>3765</v>
      </c>
      <c r="C912" s="268" t="s">
        <v>4733</v>
      </c>
      <c r="D912" s="274" t="s">
        <v>3223</v>
      </c>
      <c r="E912" s="274" t="s">
        <v>971</v>
      </c>
      <c r="F912" s="287">
        <v>41196413.829999998</v>
      </c>
      <c r="G912" s="267">
        <v>0</v>
      </c>
      <c r="H912" s="288" t="s">
        <v>3769</v>
      </c>
      <c r="I912" s="289">
        <v>0</v>
      </c>
      <c r="J912" s="269">
        <v>0</v>
      </c>
    </row>
    <row r="913" spans="2:10">
      <c r="B913" s="268" t="s">
        <v>3765</v>
      </c>
      <c r="C913" s="268" t="s">
        <v>1974</v>
      </c>
      <c r="D913" s="274" t="s">
        <v>2371</v>
      </c>
      <c r="E913" s="274" t="s">
        <v>953</v>
      </c>
      <c r="F913" s="287">
        <v>0</v>
      </c>
      <c r="G913" s="267">
        <v>0</v>
      </c>
      <c r="H913" s="288" t="s">
        <v>3769</v>
      </c>
      <c r="I913" s="289">
        <v>7.6832029851907303E-3</v>
      </c>
      <c r="J913" s="269">
        <v>0</v>
      </c>
    </row>
    <row r="914" spans="2:10">
      <c r="B914" s="268" t="s">
        <v>3765</v>
      </c>
      <c r="C914" s="268" t="s">
        <v>1887</v>
      </c>
      <c r="D914" s="274" t="s">
        <v>3732</v>
      </c>
      <c r="E914" s="274" t="s">
        <v>841</v>
      </c>
      <c r="F914" s="287">
        <v>2832594</v>
      </c>
      <c r="G914" s="267">
        <v>0</v>
      </c>
      <c r="H914" s="288" t="s">
        <v>3769</v>
      </c>
      <c r="I914" s="289">
        <v>0</v>
      </c>
      <c r="J914" s="269">
        <v>0</v>
      </c>
    </row>
    <row r="915" spans="2:10">
      <c r="B915" s="268" t="s">
        <v>3765</v>
      </c>
      <c r="C915" s="268" t="s">
        <v>4734</v>
      </c>
      <c r="D915" s="274" t="s">
        <v>4735</v>
      </c>
      <c r="E915" s="274" t="s">
        <v>4102</v>
      </c>
      <c r="F915" s="287">
        <v>50000000</v>
      </c>
      <c r="G915" s="267">
        <v>0</v>
      </c>
      <c r="H915" s="288" t="s">
        <v>3769</v>
      </c>
      <c r="I915" s="289">
        <v>0</v>
      </c>
      <c r="J915" s="269">
        <v>0</v>
      </c>
    </row>
    <row r="916" spans="2:10">
      <c r="B916" s="268" t="s">
        <v>3765</v>
      </c>
      <c r="C916" s="268" t="s">
        <v>5725</v>
      </c>
      <c r="D916" s="274" t="s">
        <v>5726</v>
      </c>
      <c r="E916" s="274" t="s">
        <v>5727</v>
      </c>
      <c r="F916" s="287">
        <v>89582617.650000006</v>
      </c>
      <c r="G916" s="267">
        <v>0</v>
      </c>
      <c r="H916" s="288" t="s">
        <v>3769</v>
      </c>
      <c r="I916" s="289">
        <v>0</v>
      </c>
      <c r="J916" s="269">
        <v>0</v>
      </c>
    </row>
    <row r="917" spans="2:10">
      <c r="B917" s="268" t="s">
        <v>3765</v>
      </c>
      <c r="C917" s="268" t="s">
        <v>1908</v>
      </c>
      <c r="D917" s="274" t="s">
        <v>3704</v>
      </c>
      <c r="E917" s="274" t="s">
        <v>310</v>
      </c>
      <c r="F917" s="287">
        <v>36175343.719999999</v>
      </c>
      <c r="G917" s="267">
        <v>152</v>
      </c>
      <c r="H917" s="288" t="s">
        <v>3770</v>
      </c>
      <c r="I917" s="289">
        <v>8.0552933603662696E-2</v>
      </c>
      <c r="J917" s="269">
        <v>2914030.0607668301</v>
      </c>
    </row>
    <row r="918" spans="2:10">
      <c r="B918" s="268" t="s">
        <v>3765</v>
      </c>
      <c r="C918" s="268" t="s">
        <v>1990</v>
      </c>
      <c r="D918" s="274" t="s">
        <v>3505</v>
      </c>
      <c r="E918" s="274" t="s">
        <v>973</v>
      </c>
      <c r="F918" s="287">
        <v>7810882.8300000001</v>
      </c>
      <c r="G918" s="267">
        <v>0</v>
      </c>
      <c r="H918" s="288" t="s">
        <v>3770</v>
      </c>
      <c r="I918" s="289">
        <v>8.0552933603662696E-2</v>
      </c>
      <c r="J918" s="269">
        <v>629189.52599097905</v>
      </c>
    </row>
    <row r="919" spans="2:10">
      <c r="B919" s="268" t="s">
        <v>3765</v>
      </c>
      <c r="C919" s="268" t="s">
        <v>4736</v>
      </c>
      <c r="D919" s="274" t="s">
        <v>4737</v>
      </c>
      <c r="E919" s="274" t="s">
        <v>486</v>
      </c>
      <c r="F919" s="287">
        <v>18198523.370000001</v>
      </c>
      <c r="G919" s="267">
        <v>64</v>
      </c>
      <c r="H919" s="288" t="s">
        <v>3769</v>
      </c>
      <c r="I919" s="289">
        <v>7.6832029851907303E-3</v>
      </c>
      <c r="J919" s="269">
        <v>139822.94908244701</v>
      </c>
    </row>
    <row r="920" spans="2:10">
      <c r="B920" s="268" t="s">
        <v>3765</v>
      </c>
      <c r="C920" s="268" t="s">
        <v>4738</v>
      </c>
      <c r="D920" s="274" t="s">
        <v>2653</v>
      </c>
      <c r="E920" s="274" t="s">
        <v>164</v>
      </c>
      <c r="F920" s="287">
        <v>42773844.759999998</v>
      </c>
      <c r="G920" s="267">
        <v>65</v>
      </c>
      <c r="H920" s="288" t="s">
        <v>3769</v>
      </c>
      <c r="I920" s="289">
        <v>7.6832029851907303E-3</v>
      </c>
      <c r="J920" s="269">
        <v>328640.13174811698</v>
      </c>
    </row>
    <row r="921" spans="2:10">
      <c r="B921" s="268" t="s">
        <v>3765</v>
      </c>
      <c r="C921" s="268" t="s">
        <v>1885</v>
      </c>
      <c r="D921" s="274" t="s">
        <v>3200</v>
      </c>
      <c r="E921" s="274" t="s">
        <v>835</v>
      </c>
      <c r="F921" s="287">
        <v>175637599.69</v>
      </c>
      <c r="G921" s="267">
        <v>94</v>
      </c>
      <c r="H921" s="288" t="s">
        <v>3772</v>
      </c>
      <c r="I921" s="289">
        <v>0.222481666289018</v>
      </c>
      <c r="J921" s="269">
        <v>39076145.842034698</v>
      </c>
    </row>
    <row r="922" spans="2:10">
      <c r="B922" s="268" t="s">
        <v>3765</v>
      </c>
      <c r="C922" s="268" t="s">
        <v>6035</v>
      </c>
      <c r="D922" s="274" t="s">
        <v>6036</v>
      </c>
      <c r="E922" s="274" t="s">
        <v>6037</v>
      </c>
      <c r="F922" s="287">
        <v>51841639.799999997</v>
      </c>
      <c r="G922" s="267">
        <v>0</v>
      </c>
      <c r="H922" s="288" t="s">
        <v>3769</v>
      </c>
      <c r="I922" s="289">
        <v>0</v>
      </c>
      <c r="J922" s="269">
        <v>0</v>
      </c>
    </row>
    <row r="923" spans="2:10">
      <c r="B923" s="268" t="s">
        <v>3765</v>
      </c>
      <c r="C923" s="268" t="s">
        <v>4739</v>
      </c>
      <c r="D923" s="274" t="s">
        <v>2910</v>
      </c>
      <c r="E923" s="274" t="s">
        <v>987</v>
      </c>
      <c r="F923" s="287">
        <v>1198352.28</v>
      </c>
      <c r="G923" s="267">
        <v>0</v>
      </c>
      <c r="H923" s="288" t="s">
        <v>3769</v>
      </c>
      <c r="I923" s="289">
        <v>0</v>
      </c>
      <c r="J923" s="269">
        <v>0</v>
      </c>
    </row>
    <row r="924" spans="2:10">
      <c r="B924" s="268" t="s">
        <v>3765</v>
      </c>
      <c r="C924" s="268" t="s">
        <v>1975</v>
      </c>
      <c r="D924" s="274" t="s">
        <v>2627</v>
      </c>
      <c r="E924" s="274" t="s">
        <v>954</v>
      </c>
      <c r="F924" s="287">
        <v>191957.68</v>
      </c>
      <c r="G924" s="267">
        <v>1606</v>
      </c>
      <c r="H924" s="288" t="s">
        <v>3771</v>
      </c>
      <c r="I924" s="289">
        <v>0.53415108625553198</v>
      </c>
      <c r="J924" s="269">
        <v>102534.403287091</v>
      </c>
    </row>
    <row r="925" spans="2:10">
      <c r="B925" s="268" t="s">
        <v>3765</v>
      </c>
      <c r="C925" s="268" t="s">
        <v>5728</v>
      </c>
      <c r="D925" s="274" t="s">
        <v>3488</v>
      </c>
      <c r="E925" s="274" t="s">
        <v>947</v>
      </c>
      <c r="F925" s="287">
        <v>13912880.4</v>
      </c>
      <c r="G925" s="267">
        <v>0</v>
      </c>
      <c r="H925" s="288" t="s">
        <v>3769</v>
      </c>
      <c r="I925" s="289">
        <v>0</v>
      </c>
      <c r="J925" s="269">
        <v>0</v>
      </c>
    </row>
    <row r="926" spans="2:10">
      <c r="B926" s="268" t="s">
        <v>3765</v>
      </c>
      <c r="C926" s="268" t="s">
        <v>1962</v>
      </c>
      <c r="D926" s="274" t="s">
        <v>2640</v>
      </c>
      <c r="E926" s="274" t="s">
        <v>933</v>
      </c>
      <c r="F926" s="287">
        <v>3291350.51</v>
      </c>
      <c r="G926" s="267">
        <v>1464</v>
      </c>
      <c r="H926" s="288" t="s">
        <v>3771</v>
      </c>
      <c r="I926" s="289">
        <v>0.53415108625553198</v>
      </c>
      <c r="J926" s="269">
        <v>1758078.4501642</v>
      </c>
    </row>
    <row r="927" spans="2:10">
      <c r="B927" s="268" t="s">
        <v>3765</v>
      </c>
      <c r="C927" s="268" t="s">
        <v>1967</v>
      </c>
      <c r="D927" s="274" t="s">
        <v>3645</v>
      </c>
      <c r="E927" s="274" t="s">
        <v>941</v>
      </c>
      <c r="F927" s="287">
        <v>12938449.02</v>
      </c>
      <c r="G927" s="267">
        <v>0</v>
      </c>
      <c r="H927" s="288" t="s">
        <v>3769</v>
      </c>
      <c r="I927" s="289">
        <v>0</v>
      </c>
      <c r="J927" s="269">
        <v>0</v>
      </c>
    </row>
    <row r="928" spans="2:10">
      <c r="B928" s="268" t="s">
        <v>3765</v>
      </c>
      <c r="C928" s="268" t="s">
        <v>1881</v>
      </c>
      <c r="D928" s="274" t="s">
        <v>2772</v>
      </c>
      <c r="E928" s="274" t="s">
        <v>827</v>
      </c>
      <c r="F928" s="287">
        <v>136289942.75</v>
      </c>
      <c r="G928" s="267">
        <v>411</v>
      </c>
      <c r="H928" s="288" t="s">
        <v>3771</v>
      </c>
      <c r="I928" s="289">
        <v>0.53415108625553198</v>
      </c>
      <c r="J928" s="269">
        <v>72799420.965616807</v>
      </c>
    </row>
    <row r="929" spans="2:10">
      <c r="B929" s="268" t="s">
        <v>3765</v>
      </c>
      <c r="C929" s="268" t="s">
        <v>4740</v>
      </c>
      <c r="D929" s="274" t="s">
        <v>2641</v>
      </c>
      <c r="E929" s="274" t="s">
        <v>887</v>
      </c>
      <c r="F929" s="287">
        <v>27699737.739999998</v>
      </c>
      <c r="G929" s="267">
        <v>0</v>
      </c>
      <c r="H929" s="288" t="s">
        <v>3769</v>
      </c>
      <c r="I929" s="289">
        <v>0</v>
      </c>
      <c r="J929" s="269">
        <v>0</v>
      </c>
    </row>
    <row r="930" spans="2:10">
      <c r="B930" s="268" t="s">
        <v>3765</v>
      </c>
      <c r="C930" s="268" t="s">
        <v>2007</v>
      </c>
      <c r="D930" s="274" t="s">
        <v>3665</v>
      </c>
      <c r="E930" s="274" t="s">
        <v>247</v>
      </c>
      <c r="F930" s="287">
        <v>7812945.25</v>
      </c>
      <c r="G930" s="267">
        <v>0</v>
      </c>
      <c r="H930" s="288" t="s">
        <v>3769</v>
      </c>
      <c r="I930" s="289">
        <v>0</v>
      </c>
      <c r="J930" s="269">
        <v>0</v>
      </c>
    </row>
    <row r="931" spans="2:10">
      <c r="B931" s="268" t="s">
        <v>3765</v>
      </c>
      <c r="C931" s="268" t="s">
        <v>6200</v>
      </c>
      <c r="D931" s="274" t="s">
        <v>6201</v>
      </c>
      <c r="E931" s="274" t="s">
        <v>6202</v>
      </c>
      <c r="F931" s="287">
        <v>46600567.240000002</v>
      </c>
      <c r="G931" s="267">
        <v>0</v>
      </c>
      <c r="H931" s="288" t="s">
        <v>3769</v>
      </c>
      <c r="I931" s="289">
        <v>0</v>
      </c>
      <c r="J931" s="269">
        <v>0</v>
      </c>
    </row>
    <row r="932" spans="2:10">
      <c r="B932" s="268" t="s">
        <v>3765</v>
      </c>
      <c r="C932" s="268" t="s">
        <v>5564</v>
      </c>
      <c r="D932" s="274" t="s">
        <v>5565</v>
      </c>
      <c r="E932" s="274" t="s">
        <v>5566</v>
      </c>
      <c r="F932" s="287">
        <v>22558064.420000002</v>
      </c>
      <c r="G932" s="267">
        <v>0</v>
      </c>
      <c r="H932" s="288" t="s">
        <v>3769</v>
      </c>
      <c r="I932" s="289">
        <v>0</v>
      </c>
      <c r="J932" s="269">
        <v>0</v>
      </c>
    </row>
    <row r="933" spans="2:10">
      <c r="B933" s="268" t="s">
        <v>3765</v>
      </c>
      <c r="C933" s="268" t="s">
        <v>4741</v>
      </c>
      <c r="D933" s="274" t="s">
        <v>2648</v>
      </c>
      <c r="E933" s="274" t="s">
        <v>828</v>
      </c>
      <c r="F933" s="287">
        <v>25272707.309999999</v>
      </c>
      <c r="G933" s="267">
        <v>0</v>
      </c>
      <c r="H933" s="288" t="s">
        <v>3769</v>
      </c>
      <c r="I933" s="289">
        <v>0</v>
      </c>
      <c r="J933" s="269">
        <v>0</v>
      </c>
    </row>
    <row r="934" spans="2:10">
      <c r="B934" s="268" t="s">
        <v>3765</v>
      </c>
      <c r="C934" s="268" t="s">
        <v>4742</v>
      </c>
      <c r="D934" s="274" t="s">
        <v>2667</v>
      </c>
      <c r="E934" s="274" t="s">
        <v>998</v>
      </c>
      <c r="F934" s="287">
        <v>23317680.600000001</v>
      </c>
      <c r="G934" s="267">
        <v>0</v>
      </c>
      <c r="H934" s="288" t="s">
        <v>3769</v>
      </c>
      <c r="I934" s="289">
        <v>0</v>
      </c>
      <c r="J934" s="269">
        <v>0</v>
      </c>
    </row>
    <row r="935" spans="2:10">
      <c r="B935" s="268" t="s">
        <v>3765</v>
      </c>
      <c r="C935" s="268" t="s">
        <v>4743</v>
      </c>
      <c r="D935" s="274" t="s">
        <v>3003</v>
      </c>
      <c r="E935" s="274" t="s">
        <v>793</v>
      </c>
      <c r="F935" s="287">
        <v>26920563.260000002</v>
      </c>
      <c r="G935" s="267">
        <v>111</v>
      </c>
      <c r="H935" s="288" t="s">
        <v>3770</v>
      </c>
      <c r="I935" s="289">
        <v>8.0552933603662696E-2</v>
      </c>
      <c r="J935" s="269">
        <v>2168530.34485598</v>
      </c>
    </row>
    <row r="936" spans="2:10">
      <c r="B936" s="268" t="s">
        <v>3765</v>
      </c>
      <c r="C936" s="268" t="s">
        <v>1996</v>
      </c>
      <c r="D936" s="274" t="s">
        <v>3509</v>
      </c>
      <c r="E936" s="274" t="s">
        <v>978</v>
      </c>
      <c r="F936" s="287">
        <v>21589442.77</v>
      </c>
      <c r="G936" s="267">
        <v>0</v>
      </c>
      <c r="H936" s="288" t="s">
        <v>3769</v>
      </c>
      <c r="I936" s="289">
        <v>0</v>
      </c>
      <c r="J936" s="269">
        <v>0</v>
      </c>
    </row>
    <row r="937" spans="2:10">
      <c r="B937" s="268" t="s">
        <v>3765</v>
      </c>
      <c r="C937" s="268" t="s">
        <v>1969</v>
      </c>
      <c r="D937" s="274" t="s">
        <v>2844</v>
      </c>
      <c r="E937" s="274" t="s">
        <v>943</v>
      </c>
      <c r="F937" s="287">
        <v>310000000</v>
      </c>
      <c r="G937" s="267">
        <v>0</v>
      </c>
      <c r="H937" s="288" t="s">
        <v>3769</v>
      </c>
      <c r="I937" s="289">
        <v>0</v>
      </c>
      <c r="J937" s="269">
        <v>0</v>
      </c>
    </row>
    <row r="938" spans="2:10">
      <c r="B938" s="268" t="s">
        <v>3765</v>
      </c>
      <c r="C938" s="268" t="s">
        <v>4744</v>
      </c>
      <c r="D938" s="274" t="s">
        <v>2844</v>
      </c>
      <c r="E938" s="274" t="s">
        <v>943</v>
      </c>
      <c r="F938" s="287">
        <v>11492507.48</v>
      </c>
      <c r="G938" s="267">
        <v>0</v>
      </c>
      <c r="H938" s="288" t="s">
        <v>3769</v>
      </c>
      <c r="I938" s="289">
        <v>0</v>
      </c>
      <c r="J938" s="269">
        <v>0</v>
      </c>
    </row>
    <row r="939" spans="2:10">
      <c r="B939" s="268" t="s">
        <v>3765</v>
      </c>
      <c r="C939" s="268" t="s">
        <v>6346</v>
      </c>
      <c r="D939" s="274" t="s">
        <v>6347</v>
      </c>
      <c r="E939" s="274" t="s">
        <v>6348</v>
      </c>
      <c r="F939" s="287">
        <v>83209282.5</v>
      </c>
      <c r="G939" s="267">
        <v>0</v>
      </c>
      <c r="H939" s="288" t="s">
        <v>3769</v>
      </c>
      <c r="I939" s="289">
        <v>0</v>
      </c>
      <c r="J939" s="269">
        <v>0</v>
      </c>
    </row>
    <row r="940" spans="2:10">
      <c r="B940" s="268" t="s">
        <v>3765</v>
      </c>
      <c r="C940" s="268" t="s">
        <v>6203</v>
      </c>
      <c r="D940" s="274" t="s">
        <v>6204</v>
      </c>
      <c r="E940" s="274" t="s">
        <v>6205</v>
      </c>
      <c r="F940" s="287">
        <v>28782529.949999999</v>
      </c>
      <c r="G940" s="267">
        <v>0</v>
      </c>
      <c r="H940" s="288" t="s">
        <v>3769</v>
      </c>
      <c r="I940" s="289">
        <v>0</v>
      </c>
      <c r="J940" s="269">
        <v>0</v>
      </c>
    </row>
    <row r="941" spans="2:10">
      <c r="B941" s="268" t="s">
        <v>3765</v>
      </c>
      <c r="C941" s="268" t="s">
        <v>1896</v>
      </c>
      <c r="D941" s="274" t="s">
        <v>2954</v>
      </c>
      <c r="E941" s="274" t="s">
        <v>855</v>
      </c>
      <c r="F941" s="287">
        <v>28915560.16</v>
      </c>
      <c r="G941" s="267">
        <v>0</v>
      </c>
      <c r="H941" s="288" t="s">
        <v>3769</v>
      </c>
      <c r="I941" s="289">
        <v>0</v>
      </c>
      <c r="J941" s="269">
        <v>0</v>
      </c>
    </row>
    <row r="942" spans="2:10">
      <c r="B942" s="268" t="s">
        <v>3765</v>
      </c>
      <c r="C942" s="268" t="s">
        <v>2000</v>
      </c>
      <c r="D942" s="274" t="s">
        <v>2943</v>
      </c>
      <c r="E942" s="274" t="s">
        <v>983</v>
      </c>
      <c r="F942" s="287">
        <v>76933389.060000002</v>
      </c>
      <c r="G942" s="267">
        <v>128</v>
      </c>
      <c r="H942" s="288" t="s">
        <v>3770</v>
      </c>
      <c r="I942" s="289">
        <v>8.0552933603662696E-2</v>
      </c>
      <c r="J942" s="269">
        <v>6197210.1808549296</v>
      </c>
    </row>
    <row r="943" spans="2:10">
      <c r="B943" s="268" t="s">
        <v>3765</v>
      </c>
      <c r="C943" s="268" t="s">
        <v>1972</v>
      </c>
      <c r="D943" s="274" t="s">
        <v>3356</v>
      </c>
      <c r="E943" s="274" t="s">
        <v>422</v>
      </c>
      <c r="F943" s="287">
        <v>344324864.31999999</v>
      </c>
      <c r="G943" s="267">
        <v>0</v>
      </c>
      <c r="H943" s="288" t="s">
        <v>3769</v>
      </c>
      <c r="I943" s="289">
        <v>0</v>
      </c>
      <c r="J943" s="269">
        <v>0</v>
      </c>
    </row>
    <row r="944" spans="2:10">
      <c r="B944" s="268" t="s">
        <v>3765</v>
      </c>
      <c r="C944" s="268" t="s">
        <v>1907</v>
      </c>
      <c r="D944" s="274" t="s">
        <v>2620</v>
      </c>
      <c r="E944" s="274" t="s">
        <v>874</v>
      </c>
      <c r="F944" s="287">
        <v>399063.7</v>
      </c>
      <c r="G944" s="267">
        <v>2349</v>
      </c>
      <c r="H944" s="288" t="s">
        <v>3771</v>
      </c>
      <c r="I944" s="289">
        <v>0.53415108625553198</v>
      </c>
      <c r="J944" s="269">
        <v>213160.308840151</v>
      </c>
    </row>
    <row r="945" spans="2:10">
      <c r="B945" s="268" t="s">
        <v>3765</v>
      </c>
      <c r="C945" s="268" t="s">
        <v>4745</v>
      </c>
      <c r="D945" s="274" t="s">
        <v>4746</v>
      </c>
      <c r="E945" s="274" t="s">
        <v>4103</v>
      </c>
      <c r="F945" s="287">
        <v>53542810.659999996</v>
      </c>
      <c r="G945" s="267">
        <v>0</v>
      </c>
      <c r="H945" s="288" t="s">
        <v>3769</v>
      </c>
      <c r="I945" s="289">
        <v>0</v>
      </c>
      <c r="J945" s="269">
        <v>0</v>
      </c>
    </row>
    <row r="946" spans="2:10">
      <c r="B946" s="268" t="s">
        <v>3765</v>
      </c>
      <c r="C946" s="268" t="s">
        <v>1861</v>
      </c>
      <c r="D946" s="274" t="s">
        <v>2625</v>
      </c>
      <c r="E946" s="274" t="s">
        <v>795</v>
      </c>
      <c r="F946" s="287">
        <v>4879661.7</v>
      </c>
      <c r="G946" s="267">
        <v>1701</v>
      </c>
      <c r="H946" s="288" t="s">
        <v>3771</v>
      </c>
      <c r="I946" s="289">
        <v>0.53415108625553198</v>
      </c>
      <c r="J946" s="269">
        <v>2606476.59761451</v>
      </c>
    </row>
    <row r="947" spans="2:10">
      <c r="B947" s="268" t="s">
        <v>3765</v>
      </c>
      <c r="C947" s="268" t="s">
        <v>1985</v>
      </c>
      <c r="D947" s="274" t="s">
        <v>3275</v>
      </c>
      <c r="E947" s="274" t="s">
        <v>964</v>
      </c>
      <c r="F947" s="287">
        <v>36170816.780000001</v>
      </c>
      <c r="G947" s="267">
        <v>0</v>
      </c>
      <c r="H947" s="288" t="s">
        <v>3769</v>
      </c>
      <c r="I947" s="289">
        <v>0</v>
      </c>
      <c r="J947" s="269">
        <v>0</v>
      </c>
    </row>
    <row r="948" spans="2:10">
      <c r="B948" s="268" t="s">
        <v>3765</v>
      </c>
      <c r="C948" s="268" t="s">
        <v>4747</v>
      </c>
      <c r="D948" s="274" t="s">
        <v>4748</v>
      </c>
      <c r="E948" s="274" t="s">
        <v>4104</v>
      </c>
      <c r="F948" s="287">
        <v>260418681.03999999</v>
      </c>
      <c r="G948" s="267">
        <v>0</v>
      </c>
      <c r="H948" s="288" t="s">
        <v>3769</v>
      </c>
      <c r="I948" s="289">
        <v>0</v>
      </c>
      <c r="J948" s="269">
        <v>0</v>
      </c>
    </row>
    <row r="949" spans="2:10">
      <c r="B949" s="268" t="s">
        <v>3765</v>
      </c>
      <c r="C949" s="268" t="s">
        <v>4749</v>
      </c>
      <c r="D949" s="274" t="s">
        <v>2842</v>
      </c>
      <c r="E949" s="274" t="s">
        <v>846</v>
      </c>
      <c r="F949" s="287">
        <v>142373894.84</v>
      </c>
      <c r="G949" s="267">
        <v>0</v>
      </c>
      <c r="H949" s="288" t="s">
        <v>3769</v>
      </c>
      <c r="I949" s="289">
        <v>0</v>
      </c>
      <c r="J949" s="269">
        <v>0</v>
      </c>
    </row>
    <row r="950" spans="2:10">
      <c r="B950" s="268" t="s">
        <v>3765</v>
      </c>
      <c r="C950" s="268" t="s">
        <v>6206</v>
      </c>
      <c r="D950" s="274" t="s">
        <v>2842</v>
      </c>
      <c r="E950" s="274" t="s">
        <v>846</v>
      </c>
      <c r="F950" s="287">
        <v>67819613.400000006</v>
      </c>
      <c r="G950" s="267">
        <v>0</v>
      </c>
      <c r="H950" s="288" t="s">
        <v>3769</v>
      </c>
      <c r="I950" s="289">
        <v>0</v>
      </c>
      <c r="J950" s="269">
        <v>0</v>
      </c>
    </row>
    <row r="951" spans="2:10">
      <c r="B951" s="268" t="s">
        <v>3765</v>
      </c>
      <c r="C951" s="268" t="s">
        <v>4750</v>
      </c>
      <c r="D951" s="274" t="s">
        <v>3668</v>
      </c>
      <c r="E951" s="274" t="s">
        <v>825</v>
      </c>
      <c r="F951" s="287">
        <v>33453430</v>
      </c>
      <c r="G951" s="267">
        <v>0</v>
      </c>
      <c r="H951" s="288" t="s">
        <v>3769</v>
      </c>
      <c r="I951" s="289">
        <v>0</v>
      </c>
      <c r="J951" s="269">
        <v>0</v>
      </c>
    </row>
    <row r="952" spans="2:10">
      <c r="B952" s="268" t="s">
        <v>3765</v>
      </c>
      <c r="C952" s="268" t="s">
        <v>2010</v>
      </c>
      <c r="D952" s="274" t="s">
        <v>2348</v>
      </c>
      <c r="E952" s="274" t="s">
        <v>997</v>
      </c>
      <c r="F952" s="287">
        <v>56066304.490000002</v>
      </c>
      <c r="G952" s="267">
        <v>197</v>
      </c>
      <c r="H952" s="288" t="s">
        <v>3773</v>
      </c>
      <c r="I952" s="289">
        <v>0.28902535025529602</v>
      </c>
      <c r="J952" s="269">
        <v>16204583.292742301</v>
      </c>
    </row>
    <row r="953" spans="2:10">
      <c r="B953" s="268" t="s">
        <v>3765</v>
      </c>
      <c r="C953" s="268" t="s">
        <v>1924</v>
      </c>
      <c r="D953" s="274" t="s">
        <v>3377</v>
      </c>
      <c r="E953" s="274" t="s">
        <v>170</v>
      </c>
      <c r="F953" s="287">
        <v>4547607.8899999997</v>
      </c>
      <c r="G953" s="267">
        <v>0</v>
      </c>
      <c r="H953" s="288" t="s">
        <v>3769</v>
      </c>
      <c r="I953" s="289">
        <v>0</v>
      </c>
      <c r="J953" s="269">
        <v>0</v>
      </c>
    </row>
    <row r="954" spans="2:10">
      <c r="B954" s="268" t="s">
        <v>3765</v>
      </c>
      <c r="C954" s="268" t="s">
        <v>6207</v>
      </c>
      <c r="D954" s="274" t="s">
        <v>2752</v>
      </c>
      <c r="E954" s="274" t="s">
        <v>786</v>
      </c>
      <c r="F954" s="287">
        <v>160552477.34999999</v>
      </c>
      <c r="G954" s="267">
        <v>0</v>
      </c>
      <c r="H954" s="288" t="s">
        <v>3769</v>
      </c>
      <c r="I954" s="289">
        <v>0</v>
      </c>
      <c r="J954" s="269">
        <v>0</v>
      </c>
    </row>
    <row r="955" spans="2:10">
      <c r="B955" s="268" t="s">
        <v>3765</v>
      </c>
      <c r="C955" s="268" t="s">
        <v>6208</v>
      </c>
      <c r="D955" s="274" t="s">
        <v>6209</v>
      </c>
      <c r="E955" s="274" t="s">
        <v>6210</v>
      </c>
      <c r="F955" s="287">
        <v>34418070.020000003</v>
      </c>
      <c r="G955" s="267">
        <v>0</v>
      </c>
      <c r="H955" s="288" t="s">
        <v>3769</v>
      </c>
      <c r="I955" s="289">
        <v>0</v>
      </c>
      <c r="J955" s="269">
        <v>0</v>
      </c>
    </row>
    <row r="956" spans="2:10">
      <c r="B956" s="268" t="s">
        <v>3765</v>
      </c>
      <c r="C956" s="268" t="s">
        <v>4751</v>
      </c>
      <c r="D956" s="274" t="s">
        <v>4752</v>
      </c>
      <c r="E956" s="274" t="s">
        <v>4105</v>
      </c>
      <c r="F956" s="287">
        <v>67862074.489999995</v>
      </c>
      <c r="G956" s="267">
        <v>0</v>
      </c>
      <c r="H956" s="288" t="s">
        <v>3769</v>
      </c>
      <c r="I956" s="289">
        <v>0</v>
      </c>
      <c r="J956" s="269">
        <v>0</v>
      </c>
    </row>
    <row r="957" spans="2:10">
      <c r="B957" s="268" t="s">
        <v>3765</v>
      </c>
      <c r="C957" s="268" t="s">
        <v>1951</v>
      </c>
      <c r="D957" s="274" t="s">
        <v>2862</v>
      </c>
      <c r="E957" s="274" t="s">
        <v>542</v>
      </c>
      <c r="F957" s="287">
        <v>286916956.19</v>
      </c>
      <c r="G957" s="267">
        <v>0</v>
      </c>
      <c r="H957" s="288" t="s">
        <v>3769</v>
      </c>
      <c r="I957" s="289">
        <v>0</v>
      </c>
      <c r="J957" s="269">
        <v>0</v>
      </c>
    </row>
    <row r="958" spans="2:10">
      <c r="B958" s="268" t="s">
        <v>3765</v>
      </c>
      <c r="C958" s="268" t="s">
        <v>2013</v>
      </c>
      <c r="D958" s="274" t="s">
        <v>2879</v>
      </c>
      <c r="E958" s="274" t="s">
        <v>838</v>
      </c>
      <c r="F958" s="287">
        <v>57606017.170000002</v>
      </c>
      <c r="G958" s="267">
        <v>0</v>
      </c>
      <c r="H958" s="288" t="s">
        <v>3769</v>
      </c>
      <c r="I958" s="289">
        <v>0</v>
      </c>
      <c r="J958" s="269">
        <v>0</v>
      </c>
    </row>
    <row r="959" spans="2:10">
      <c r="B959" s="268" t="s">
        <v>3765</v>
      </c>
      <c r="C959" s="268" t="s">
        <v>6470</v>
      </c>
      <c r="D959" s="274" t="s">
        <v>2879</v>
      </c>
      <c r="E959" s="274" t="s">
        <v>838</v>
      </c>
      <c r="F959" s="287">
        <v>112500000</v>
      </c>
      <c r="G959" s="267">
        <v>0</v>
      </c>
      <c r="H959" s="288" t="s">
        <v>3769</v>
      </c>
      <c r="I959" s="289">
        <v>0</v>
      </c>
      <c r="J959" s="269">
        <v>0</v>
      </c>
    </row>
    <row r="960" spans="2:10">
      <c r="B960" s="268" t="s">
        <v>3765</v>
      </c>
      <c r="C960" s="268" t="s">
        <v>1988</v>
      </c>
      <c r="D960" s="274" t="s">
        <v>2634</v>
      </c>
      <c r="E960" s="274" t="s">
        <v>970</v>
      </c>
      <c r="F960" s="287">
        <v>5500925</v>
      </c>
      <c r="G960" s="267">
        <v>1402</v>
      </c>
      <c r="H960" s="288" t="s">
        <v>3771</v>
      </c>
      <c r="I960" s="289">
        <v>0.53415108625553198</v>
      </c>
      <c r="J960" s="269">
        <v>2938325.0641602101</v>
      </c>
    </row>
    <row r="961" spans="2:10">
      <c r="B961" s="268" t="s">
        <v>3765</v>
      </c>
      <c r="C961" s="268" t="s">
        <v>5567</v>
      </c>
      <c r="D961" s="274" t="s">
        <v>5568</v>
      </c>
      <c r="E961" s="274" t="s">
        <v>5569</v>
      </c>
      <c r="F961" s="287">
        <v>47483686.32</v>
      </c>
      <c r="G961" s="267">
        <v>0</v>
      </c>
      <c r="H961" s="288" t="s">
        <v>3769</v>
      </c>
      <c r="I961" s="289">
        <v>0</v>
      </c>
      <c r="J961" s="269">
        <v>0</v>
      </c>
    </row>
    <row r="962" spans="2:10">
      <c r="B962" s="268" t="s">
        <v>3765</v>
      </c>
      <c r="C962" s="268" t="s">
        <v>6471</v>
      </c>
      <c r="D962" s="274" t="s">
        <v>2892</v>
      </c>
      <c r="E962" s="274" t="s">
        <v>809</v>
      </c>
      <c r="F962" s="287">
        <v>130000000</v>
      </c>
      <c r="G962" s="267">
        <v>0</v>
      </c>
      <c r="H962" s="288" t="s">
        <v>3769</v>
      </c>
      <c r="I962" s="289">
        <v>0</v>
      </c>
      <c r="J962" s="269">
        <v>0</v>
      </c>
    </row>
    <row r="963" spans="2:10">
      <c r="B963" s="268" t="s">
        <v>3765</v>
      </c>
      <c r="C963" s="268" t="s">
        <v>4753</v>
      </c>
      <c r="D963" s="274" t="s">
        <v>2633</v>
      </c>
      <c r="E963" s="274" t="s">
        <v>804</v>
      </c>
      <c r="F963" s="287">
        <v>19280934.68</v>
      </c>
      <c r="G963" s="267">
        <v>0</v>
      </c>
      <c r="H963" s="288" t="s">
        <v>3769</v>
      </c>
      <c r="I963" s="289">
        <v>0</v>
      </c>
      <c r="J963" s="269">
        <v>0</v>
      </c>
    </row>
    <row r="964" spans="2:10">
      <c r="B964" s="268" t="s">
        <v>3765</v>
      </c>
      <c r="C964" s="268" t="s">
        <v>4754</v>
      </c>
      <c r="D964" s="274" t="s">
        <v>3647</v>
      </c>
      <c r="E964" s="274" t="s">
        <v>818</v>
      </c>
      <c r="F964" s="287">
        <v>28387262.109999999</v>
      </c>
      <c r="G964" s="267">
        <v>0</v>
      </c>
      <c r="H964" s="288" t="s">
        <v>3769</v>
      </c>
      <c r="I964" s="289">
        <v>0</v>
      </c>
      <c r="J964" s="269">
        <v>0</v>
      </c>
    </row>
    <row r="965" spans="2:10">
      <c r="B965" s="268" t="s">
        <v>3765</v>
      </c>
      <c r="C965" s="268" t="s">
        <v>1928</v>
      </c>
      <c r="D965" s="274" t="s">
        <v>2621</v>
      </c>
      <c r="E965" s="274" t="s">
        <v>895</v>
      </c>
      <c r="F965" s="287">
        <v>5072593.43</v>
      </c>
      <c r="G965" s="267">
        <v>2065</v>
      </c>
      <c r="H965" s="288" t="s">
        <v>3771</v>
      </c>
      <c r="I965" s="289">
        <v>0.53415108625553198</v>
      </c>
      <c r="J965" s="269">
        <v>2709531.29076717</v>
      </c>
    </row>
    <row r="966" spans="2:10">
      <c r="B966" s="268" t="s">
        <v>3765</v>
      </c>
      <c r="C966" s="268" t="s">
        <v>2001</v>
      </c>
      <c r="D966" s="274" t="s">
        <v>3073</v>
      </c>
      <c r="E966" s="274" t="s">
        <v>984</v>
      </c>
      <c r="F966" s="287">
        <v>106760344.41</v>
      </c>
      <c r="G966" s="267">
        <v>0</v>
      </c>
      <c r="H966" s="288" t="s">
        <v>3769</v>
      </c>
      <c r="I966" s="289">
        <v>0</v>
      </c>
      <c r="J966" s="269">
        <v>0</v>
      </c>
    </row>
    <row r="967" spans="2:10">
      <c r="B967" s="268" t="s">
        <v>3765</v>
      </c>
      <c r="C967" s="268" t="s">
        <v>1997</v>
      </c>
      <c r="D967" s="274" t="s">
        <v>2346</v>
      </c>
      <c r="E967" s="274" t="s">
        <v>632</v>
      </c>
      <c r="F967" s="287">
        <v>76843017.439999998</v>
      </c>
      <c r="G967" s="267">
        <v>99</v>
      </c>
      <c r="H967" s="288" t="s">
        <v>3770</v>
      </c>
      <c r="I967" s="289">
        <v>8.0552933603662696E-2</v>
      </c>
      <c r="J967" s="269">
        <v>6189930.4817494098</v>
      </c>
    </row>
    <row r="968" spans="2:10">
      <c r="B968" s="268" t="s">
        <v>3765</v>
      </c>
      <c r="C968" s="268" t="s">
        <v>1858</v>
      </c>
      <c r="D968" s="274" t="s">
        <v>2346</v>
      </c>
      <c r="E968" s="274" t="s">
        <v>632</v>
      </c>
      <c r="F968" s="287">
        <v>117636831.27</v>
      </c>
      <c r="G968" s="267">
        <v>99</v>
      </c>
      <c r="H968" s="288" t="s">
        <v>3770</v>
      </c>
      <c r="I968" s="289">
        <v>8.0552933603662696E-2</v>
      </c>
      <c r="J968" s="269">
        <v>9475991.8586375806</v>
      </c>
    </row>
    <row r="969" spans="2:10">
      <c r="B969" s="268" t="s">
        <v>3765</v>
      </c>
      <c r="C969" s="268" t="s">
        <v>1921</v>
      </c>
      <c r="D969" s="274" t="s">
        <v>3261</v>
      </c>
      <c r="E969" s="274" t="s">
        <v>890</v>
      </c>
      <c r="F969" s="287">
        <v>70005578.25</v>
      </c>
      <c r="G969" s="267">
        <v>0</v>
      </c>
      <c r="H969" s="288" t="s">
        <v>3769</v>
      </c>
      <c r="I969" s="289">
        <v>0</v>
      </c>
      <c r="J969" s="269">
        <v>0</v>
      </c>
    </row>
    <row r="970" spans="2:10">
      <c r="B970" s="268" t="s">
        <v>3765</v>
      </c>
      <c r="C970" s="268" t="s">
        <v>5905</v>
      </c>
      <c r="D970" s="274" t="s">
        <v>3261</v>
      </c>
      <c r="E970" s="274" t="s">
        <v>890</v>
      </c>
      <c r="F970" s="287">
        <v>47270220.07</v>
      </c>
      <c r="G970" s="267">
        <v>0</v>
      </c>
      <c r="H970" s="288" t="s">
        <v>3769</v>
      </c>
      <c r="I970" s="289">
        <v>0</v>
      </c>
      <c r="J970" s="269">
        <v>0</v>
      </c>
    </row>
    <row r="971" spans="2:10">
      <c r="B971" s="268" t="s">
        <v>3765</v>
      </c>
      <c r="C971" s="268" t="s">
        <v>1895</v>
      </c>
      <c r="D971" s="274" t="s">
        <v>3598</v>
      </c>
      <c r="E971" s="274" t="s">
        <v>852</v>
      </c>
      <c r="F971" s="287">
        <v>1469337.53</v>
      </c>
      <c r="G971" s="267">
        <v>888</v>
      </c>
      <c r="H971" s="288" t="s">
        <v>3771</v>
      </c>
      <c r="I971" s="289">
        <v>0.53415108625553198</v>
      </c>
      <c r="J971" s="269">
        <v>784848.23772552004</v>
      </c>
    </row>
    <row r="972" spans="2:10">
      <c r="B972" s="268" t="s">
        <v>3765</v>
      </c>
      <c r="C972" s="268" t="s">
        <v>1977</v>
      </c>
      <c r="D972" s="274" t="s">
        <v>2617</v>
      </c>
      <c r="E972" s="274" t="s">
        <v>452</v>
      </c>
      <c r="F972" s="287">
        <v>0</v>
      </c>
      <c r="G972" s="267">
        <v>0</v>
      </c>
      <c r="H972" s="288" t="s">
        <v>3769</v>
      </c>
      <c r="I972" s="289">
        <v>0</v>
      </c>
      <c r="J972" s="269">
        <v>0</v>
      </c>
    </row>
    <row r="973" spans="2:10">
      <c r="B973" s="268" t="s">
        <v>3765</v>
      </c>
      <c r="C973" s="268" t="s">
        <v>1918</v>
      </c>
      <c r="D973" s="274" t="s">
        <v>2618</v>
      </c>
      <c r="E973" s="274" t="s">
        <v>885</v>
      </c>
      <c r="F973" s="287">
        <v>0</v>
      </c>
      <c r="G973" s="267">
        <v>1922</v>
      </c>
      <c r="H973" s="288" t="s">
        <v>3771</v>
      </c>
      <c r="I973" s="289">
        <v>0.53415108625553198</v>
      </c>
      <c r="J973" s="269">
        <v>0</v>
      </c>
    </row>
    <row r="974" spans="2:10">
      <c r="B974" s="268" t="s">
        <v>3765</v>
      </c>
      <c r="C974" s="268" t="s">
        <v>2004</v>
      </c>
      <c r="D974" s="274" t="s">
        <v>2650</v>
      </c>
      <c r="E974" s="274" t="s">
        <v>814</v>
      </c>
      <c r="F974" s="287">
        <v>0</v>
      </c>
      <c r="G974" s="267">
        <v>112</v>
      </c>
      <c r="H974" s="288" t="s">
        <v>3769</v>
      </c>
      <c r="I974" s="289">
        <v>7.6832029851907303E-3</v>
      </c>
      <c r="J974" s="269">
        <v>0</v>
      </c>
    </row>
    <row r="975" spans="2:10">
      <c r="B975" s="268" t="s">
        <v>3765</v>
      </c>
      <c r="C975" s="268" t="s">
        <v>4755</v>
      </c>
      <c r="D975" s="274" t="s">
        <v>2650</v>
      </c>
      <c r="E975" s="274" t="s">
        <v>814</v>
      </c>
      <c r="F975" s="287">
        <v>105275521.5</v>
      </c>
      <c r="G975" s="267">
        <v>119</v>
      </c>
      <c r="H975" s="288" t="s">
        <v>3770</v>
      </c>
      <c r="I975" s="289">
        <v>8.0552933603662696E-2</v>
      </c>
      <c r="J975" s="269">
        <v>8480252.0934804697</v>
      </c>
    </row>
    <row r="976" spans="2:10">
      <c r="B976" s="268" t="s">
        <v>3765</v>
      </c>
      <c r="C976" s="268" t="s">
        <v>4756</v>
      </c>
      <c r="D976" s="274" t="s">
        <v>2828</v>
      </c>
      <c r="E976" s="274" t="s">
        <v>949</v>
      </c>
      <c r="F976" s="287">
        <v>60995694.579999998</v>
      </c>
      <c r="G976" s="267">
        <v>0</v>
      </c>
      <c r="H976" s="288" t="s">
        <v>3769</v>
      </c>
      <c r="I976" s="289">
        <v>0</v>
      </c>
      <c r="J976" s="269">
        <v>0</v>
      </c>
    </row>
    <row r="977" spans="2:10">
      <c r="B977" s="268" t="s">
        <v>3765</v>
      </c>
      <c r="C977" s="268" t="s">
        <v>6038</v>
      </c>
      <c r="D977" s="274" t="s">
        <v>6039</v>
      </c>
      <c r="E977" s="274" t="s">
        <v>6040</v>
      </c>
      <c r="F977" s="287">
        <v>132282944.39</v>
      </c>
      <c r="G977" s="267">
        <v>0</v>
      </c>
      <c r="H977" s="288" t="s">
        <v>3769</v>
      </c>
      <c r="I977" s="289">
        <v>0</v>
      </c>
      <c r="J977" s="269">
        <v>0</v>
      </c>
    </row>
    <row r="978" spans="2:10">
      <c r="B978" s="268" t="s">
        <v>3765</v>
      </c>
      <c r="C978" s="268" t="s">
        <v>1960</v>
      </c>
      <c r="D978" s="274" t="s">
        <v>2656</v>
      </c>
      <c r="E978" s="274" t="s">
        <v>931</v>
      </c>
      <c r="F978" s="287">
        <v>18598312.219999999</v>
      </c>
      <c r="G978" s="267">
        <v>0</v>
      </c>
      <c r="H978" s="288" t="s">
        <v>3769</v>
      </c>
      <c r="I978" s="289">
        <v>0</v>
      </c>
      <c r="J978" s="269">
        <v>0</v>
      </c>
    </row>
    <row r="979" spans="2:10">
      <c r="B979" s="268" t="s">
        <v>3765</v>
      </c>
      <c r="C979" s="268" t="s">
        <v>1979</v>
      </c>
      <c r="D979" s="274" t="s">
        <v>2658</v>
      </c>
      <c r="E979" s="274" t="s">
        <v>958</v>
      </c>
      <c r="F979" s="287">
        <v>137736.81</v>
      </c>
      <c r="G979" s="267">
        <v>1196</v>
      </c>
      <c r="H979" s="288" t="s">
        <v>3771</v>
      </c>
      <c r="I979" s="289">
        <v>0.53415108625553198</v>
      </c>
      <c r="J979" s="269">
        <v>73572.266678871805</v>
      </c>
    </row>
    <row r="980" spans="2:10">
      <c r="B980" s="268" t="s">
        <v>3765</v>
      </c>
      <c r="C980" s="268" t="s">
        <v>1987</v>
      </c>
      <c r="D980" s="274" t="s">
        <v>3312</v>
      </c>
      <c r="E980" s="274" t="s">
        <v>967</v>
      </c>
      <c r="F980" s="287">
        <v>14621076.02</v>
      </c>
      <c r="G980" s="267">
        <v>0</v>
      </c>
      <c r="H980" s="288" t="s">
        <v>3769</v>
      </c>
      <c r="I980" s="289">
        <v>0</v>
      </c>
      <c r="J980" s="269">
        <v>0</v>
      </c>
    </row>
    <row r="981" spans="2:10">
      <c r="B981" s="268" t="s">
        <v>3765</v>
      </c>
      <c r="C981" s="268" t="s">
        <v>3491</v>
      </c>
      <c r="D981" s="274" t="s">
        <v>3312</v>
      </c>
      <c r="E981" s="274" t="s">
        <v>967</v>
      </c>
      <c r="F981" s="287">
        <v>600000000</v>
      </c>
      <c r="G981" s="267">
        <v>0</v>
      </c>
      <c r="H981" s="288" t="s">
        <v>3769</v>
      </c>
      <c r="I981" s="289">
        <v>0</v>
      </c>
      <c r="J981" s="269">
        <v>0</v>
      </c>
    </row>
    <row r="982" spans="2:10">
      <c r="B982" s="268" t="s">
        <v>3765</v>
      </c>
      <c r="C982" s="268" t="s">
        <v>5729</v>
      </c>
      <c r="D982" s="274" t="s">
        <v>5730</v>
      </c>
      <c r="E982" s="274" t="s">
        <v>5731</v>
      </c>
      <c r="F982" s="287">
        <v>180053185.34</v>
      </c>
      <c r="G982" s="267">
        <v>66</v>
      </c>
      <c r="H982" s="288" t="s">
        <v>3770</v>
      </c>
      <c r="I982" s="289">
        <v>8.0552933603662696E-2</v>
      </c>
      <c r="J982" s="269">
        <v>14503812.283821</v>
      </c>
    </row>
    <row r="983" spans="2:10">
      <c r="B983" s="268" t="s">
        <v>3765</v>
      </c>
      <c r="C983" s="268" t="s">
        <v>1852</v>
      </c>
      <c r="D983" s="274" t="s">
        <v>2619</v>
      </c>
      <c r="E983" s="274" t="s">
        <v>781</v>
      </c>
      <c r="F983" s="287">
        <v>50055147.020000003</v>
      </c>
      <c r="G983" s="267">
        <v>2215</v>
      </c>
      <c r="H983" s="288" t="s">
        <v>3771</v>
      </c>
      <c r="I983" s="289">
        <v>0.53415108625553198</v>
      </c>
      <c r="J983" s="269">
        <v>26737011.153413299</v>
      </c>
    </row>
    <row r="984" spans="2:10">
      <c r="B984" s="268" t="s">
        <v>3765</v>
      </c>
      <c r="C984" s="268" t="s">
        <v>4757</v>
      </c>
      <c r="D984" s="274" t="s">
        <v>4758</v>
      </c>
      <c r="E984" s="274" t="s">
        <v>4106</v>
      </c>
      <c r="F984" s="287">
        <v>28305635.260000002</v>
      </c>
      <c r="G984" s="267">
        <v>0</v>
      </c>
      <c r="H984" s="288" t="s">
        <v>3769</v>
      </c>
      <c r="I984" s="289">
        <v>0</v>
      </c>
      <c r="J984" s="269">
        <v>0</v>
      </c>
    </row>
    <row r="985" spans="2:10">
      <c r="B985" s="268" t="s">
        <v>3765</v>
      </c>
      <c r="C985" s="268" t="s">
        <v>1854</v>
      </c>
      <c r="D985" s="274" t="s">
        <v>3083</v>
      </c>
      <c r="E985" s="274" t="s">
        <v>785</v>
      </c>
      <c r="F985" s="287">
        <v>206070373.68000001</v>
      </c>
      <c r="G985" s="267">
        <v>113</v>
      </c>
      <c r="H985" s="288" t="s">
        <v>3770</v>
      </c>
      <c r="I985" s="289">
        <v>8.0552933603662696E-2</v>
      </c>
      <c r="J985" s="269">
        <v>16599573.128727</v>
      </c>
    </row>
    <row r="986" spans="2:10">
      <c r="B986" s="268" t="s">
        <v>3765</v>
      </c>
      <c r="C986" s="268" t="s">
        <v>4759</v>
      </c>
      <c r="D986" s="274" t="s">
        <v>2882</v>
      </c>
      <c r="E986" s="274" t="s">
        <v>926</v>
      </c>
      <c r="F986" s="287">
        <v>102756782.39</v>
      </c>
      <c r="G986" s="267">
        <v>86</v>
      </c>
      <c r="H986" s="288" t="s">
        <v>3769</v>
      </c>
      <c r="I986" s="289">
        <v>7.6832029851907303E-3</v>
      </c>
      <c r="J986" s="269">
        <v>789501.21720744297</v>
      </c>
    </row>
    <row r="987" spans="2:10">
      <c r="B987" s="268" t="s">
        <v>3765</v>
      </c>
      <c r="C987" s="268" t="s">
        <v>4760</v>
      </c>
      <c r="D987" s="274" t="s">
        <v>2661</v>
      </c>
      <c r="E987" s="274" t="s">
        <v>720</v>
      </c>
      <c r="F987" s="287">
        <v>67301032.950000003</v>
      </c>
      <c r="G987" s="267">
        <v>0</v>
      </c>
      <c r="H987" s="288" t="s">
        <v>3769</v>
      </c>
      <c r="I987" s="289">
        <v>0</v>
      </c>
      <c r="J987" s="269">
        <v>0</v>
      </c>
    </row>
    <row r="988" spans="2:10">
      <c r="B988" s="268" t="s">
        <v>3765</v>
      </c>
      <c r="C988" s="268" t="s">
        <v>6211</v>
      </c>
      <c r="D988" s="274" t="s">
        <v>3577</v>
      </c>
      <c r="E988" s="274" t="s">
        <v>805</v>
      </c>
      <c r="F988" s="287">
        <v>93088442.260000005</v>
      </c>
      <c r="G988" s="267">
        <v>0</v>
      </c>
      <c r="H988" s="288" t="s">
        <v>3769</v>
      </c>
      <c r="I988" s="289">
        <v>0</v>
      </c>
      <c r="J988" s="269">
        <v>0</v>
      </c>
    </row>
    <row r="989" spans="2:10">
      <c r="B989" s="268" t="s">
        <v>3765</v>
      </c>
      <c r="C989" s="268" t="s">
        <v>6349</v>
      </c>
      <c r="D989" s="274" t="s">
        <v>3127</v>
      </c>
      <c r="E989" s="274" t="s">
        <v>834</v>
      </c>
      <c r="F989" s="287">
        <v>129345278</v>
      </c>
      <c r="G989" s="267">
        <v>0</v>
      </c>
      <c r="H989" s="288" t="s">
        <v>3769</v>
      </c>
      <c r="I989" s="289">
        <v>0</v>
      </c>
      <c r="J989" s="269">
        <v>0</v>
      </c>
    </row>
    <row r="990" spans="2:10">
      <c r="B990" s="268" t="s">
        <v>3765</v>
      </c>
      <c r="C990" s="268" t="s">
        <v>1873</v>
      </c>
      <c r="D990" s="274" t="s">
        <v>2724</v>
      </c>
      <c r="E990" s="274" t="s">
        <v>776</v>
      </c>
      <c r="F990" s="287">
        <v>3978957.77</v>
      </c>
      <c r="G990" s="267">
        <v>96</v>
      </c>
      <c r="H990" s="288" t="s">
        <v>3769</v>
      </c>
      <c r="I990" s="289">
        <v>7.6832029851907303E-3</v>
      </c>
      <c r="J990" s="269">
        <v>30571.140216411801</v>
      </c>
    </row>
    <row r="991" spans="2:10">
      <c r="B991" s="268" t="s">
        <v>3765</v>
      </c>
      <c r="C991" s="268" t="s">
        <v>6041</v>
      </c>
      <c r="D991" s="274" t="s">
        <v>6042</v>
      </c>
      <c r="E991" s="274" t="s">
        <v>6043</v>
      </c>
      <c r="F991" s="287">
        <v>89710070.090000004</v>
      </c>
      <c r="G991" s="267">
        <v>0</v>
      </c>
      <c r="H991" s="288" t="s">
        <v>3769</v>
      </c>
      <c r="I991" s="289">
        <v>0</v>
      </c>
      <c r="J991" s="269">
        <v>0</v>
      </c>
    </row>
    <row r="992" spans="2:10">
      <c r="B992" s="268" t="s">
        <v>3765</v>
      </c>
      <c r="C992" s="268" t="s">
        <v>4761</v>
      </c>
      <c r="D992" s="274" t="s">
        <v>2953</v>
      </c>
      <c r="E992" s="274" t="s">
        <v>826</v>
      </c>
      <c r="F992" s="287">
        <v>78759424.780000001</v>
      </c>
      <c r="G992" s="267">
        <v>0</v>
      </c>
      <c r="H992" s="288" t="s">
        <v>3769</v>
      </c>
      <c r="I992" s="289">
        <v>0</v>
      </c>
      <c r="J992" s="269">
        <v>0</v>
      </c>
    </row>
    <row r="993" spans="2:10">
      <c r="B993" s="268" t="s">
        <v>3765</v>
      </c>
      <c r="C993" s="268" t="s">
        <v>1930</v>
      </c>
      <c r="D993" s="274" t="s">
        <v>3148</v>
      </c>
      <c r="E993" s="274" t="s">
        <v>898</v>
      </c>
      <c r="F993" s="287">
        <v>1020914.76</v>
      </c>
      <c r="G993" s="267">
        <v>423</v>
      </c>
      <c r="H993" s="288" t="s">
        <v>3771</v>
      </c>
      <c r="I993" s="289">
        <v>0.53415108625553198</v>
      </c>
      <c r="J993" s="269">
        <v>545322.72802830604</v>
      </c>
    </row>
    <row r="994" spans="2:10">
      <c r="B994" s="268" t="s">
        <v>3765</v>
      </c>
      <c r="C994" s="268" t="s">
        <v>4762</v>
      </c>
      <c r="D994" s="274" t="s">
        <v>4763</v>
      </c>
      <c r="E994" s="274" t="s">
        <v>4107</v>
      </c>
      <c r="F994" s="287">
        <v>36403616</v>
      </c>
      <c r="G994" s="267">
        <v>90</v>
      </c>
      <c r="H994" s="288" t="s">
        <v>3770</v>
      </c>
      <c r="I994" s="289">
        <v>8.0552933603662696E-2</v>
      </c>
      <c r="J994" s="269">
        <v>2932418.06258123</v>
      </c>
    </row>
    <row r="995" spans="2:10">
      <c r="B995" s="268" t="s">
        <v>3765</v>
      </c>
      <c r="C995" s="268" t="s">
        <v>6350</v>
      </c>
      <c r="D995" s="274" t="s">
        <v>6351</v>
      </c>
      <c r="E995" s="274" t="s">
        <v>6352</v>
      </c>
      <c r="F995" s="287">
        <v>101462532.5</v>
      </c>
      <c r="G995" s="267">
        <v>0</v>
      </c>
      <c r="H995" s="288" t="s">
        <v>3769</v>
      </c>
      <c r="I995" s="289">
        <v>0</v>
      </c>
      <c r="J995" s="269">
        <v>0</v>
      </c>
    </row>
    <row r="996" spans="2:10">
      <c r="B996" s="268" t="s">
        <v>3765</v>
      </c>
      <c r="C996" s="268" t="s">
        <v>6353</v>
      </c>
      <c r="D996" s="274" t="s">
        <v>6354</v>
      </c>
      <c r="E996" s="274" t="s">
        <v>6355</v>
      </c>
      <c r="F996" s="287">
        <v>76005801.670000002</v>
      </c>
      <c r="G996" s="267">
        <v>0</v>
      </c>
      <c r="H996" s="288" t="s">
        <v>3769</v>
      </c>
      <c r="I996" s="289">
        <v>0</v>
      </c>
      <c r="J996" s="269">
        <v>0</v>
      </c>
    </row>
    <row r="997" spans="2:10">
      <c r="B997" s="268" t="s">
        <v>3765</v>
      </c>
      <c r="C997" s="268" t="s">
        <v>1961</v>
      </c>
      <c r="D997" s="274" t="s">
        <v>3388</v>
      </c>
      <c r="E997" s="274" t="s">
        <v>932</v>
      </c>
      <c r="F997" s="287">
        <v>17843251.530000001</v>
      </c>
      <c r="G997" s="267">
        <v>59</v>
      </c>
      <c r="H997" s="288" t="s">
        <v>3769</v>
      </c>
      <c r="I997" s="289">
        <v>7.6832029851907303E-3</v>
      </c>
      <c r="J997" s="269">
        <v>137093.32342080501</v>
      </c>
    </row>
    <row r="998" spans="2:10">
      <c r="B998" s="268" t="s">
        <v>3765</v>
      </c>
      <c r="C998" s="268" t="s">
        <v>5732</v>
      </c>
      <c r="D998" s="274" t="s">
        <v>2880</v>
      </c>
      <c r="E998" s="274" t="s">
        <v>951</v>
      </c>
      <c r="F998" s="287">
        <v>77441588.579999998</v>
      </c>
      <c r="G998" s="267">
        <v>0</v>
      </c>
      <c r="H998" s="288" t="s">
        <v>3769</v>
      </c>
      <c r="I998" s="289">
        <v>0</v>
      </c>
      <c r="J998" s="269">
        <v>0</v>
      </c>
    </row>
    <row r="999" spans="2:10">
      <c r="B999" s="268" t="s">
        <v>3765</v>
      </c>
      <c r="C999" s="268" t="s">
        <v>4764</v>
      </c>
      <c r="D999" s="274" t="s">
        <v>3096</v>
      </c>
      <c r="E999" s="274" t="s">
        <v>784</v>
      </c>
      <c r="F999" s="287">
        <v>127613388.06999999</v>
      </c>
      <c r="G999" s="267">
        <v>97</v>
      </c>
      <c r="H999" s="288" t="s">
        <v>3770</v>
      </c>
      <c r="I999" s="289">
        <v>8.0552933603662696E-2</v>
      </c>
      <c r="J999" s="269">
        <v>10279632.7761411</v>
      </c>
    </row>
    <row r="1000" spans="2:10">
      <c r="B1000" s="268" t="s">
        <v>3765</v>
      </c>
      <c r="C1000" s="268" t="s">
        <v>5733</v>
      </c>
      <c r="D1000" s="274" t="s">
        <v>2813</v>
      </c>
      <c r="E1000" s="274" t="s">
        <v>823</v>
      </c>
      <c r="F1000" s="287">
        <v>146779303.22999999</v>
      </c>
      <c r="G1000" s="267">
        <v>0</v>
      </c>
      <c r="H1000" s="288" t="s">
        <v>3769</v>
      </c>
      <c r="I1000" s="289">
        <v>0</v>
      </c>
      <c r="J1000" s="269">
        <v>0</v>
      </c>
    </row>
    <row r="1001" spans="2:10">
      <c r="B1001" s="268" t="s">
        <v>3765</v>
      </c>
      <c r="C1001" s="268" t="s">
        <v>4765</v>
      </c>
      <c r="D1001" s="274" t="s">
        <v>2654</v>
      </c>
      <c r="E1001" s="274" t="s">
        <v>991</v>
      </c>
      <c r="F1001" s="287">
        <v>50876704.479999997</v>
      </c>
      <c r="G1001" s="267">
        <v>104</v>
      </c>
      <c r="H1001" s="288" t="s">
        <v>3770</v>
      </c>
      <c r="I1001" s="289">
        <v>8.0552933603662696E-2</v>
      </c>
      <c r="J1001" s="269">
        <v>4098267.7979506101</v>
      </c>
    </row>
    <row r="1002" spans="2:10">
      <c r="B1002" s="268" t="s">
        <v>3765</v>
      </c>
      <c r="C1002" s="268" t="s">
        <v>1914</v>
      </c>
      <c r="D1002" s="274" t="s">
        <v>2670</v>
      </c>
      <c r="E1002" s="274" t="s">
        <v>857</v>
      </c>
      <c r="F1002" s="287">
        <v>5735481.8300000001</v>
      </c>
      <c r="G1002" s="267">
        <v>323</v>
      </c>
      <c r="H1002" s="288" t="s">
        <v>3773</v>
      </c>
      <c r="I1002" s="289">
        <v>0.28902535025529602</v>
      </c>
      <c r="J1002" s="269">
        <v>1657699.6447986299</v>
      </c>
    </row>
    <row r="1003" spans="2:10">
      <c r="B1003" s="268" t="s">
        <v>3765</v>
      </c>
      <c r="C1003" s="268" t="s">
        <v>4766</v>
      </c>
      <c r="D1003" s="274" t="s">
        <v>4767</v>
      </c>
      <c r="E1003" s="274" t="s">
        <v>177</v>
      </c>
      <c r="F1003" s="287">
        <v>35715548.170000002</v>
      </c>
      <c r="G1003" s="267">
        <v>0</v>
      </c>
      <c r="H1003" s="288" t="s">
        <v>3769</v>
      </c>
      <c r="I1003" s="289">
        <v>0</v>
      </c>
      <c r="J1003" s="269">
        <v>0</v>
      </c>
    </row>
    <row r="1004" spans="2:10">
      <c r="B1004" s="268" t="s">
        <v>3765</v>
      </c>
      <c r="C1004" s="268" t="s">
        <v>1978</v>
      </c>
      <c r="D1004" s="274" t="s">
        <v>2629</v>
      </c>
      <c r="E1004" s="274" t="s">
        <v>957</v>
      </c>
      <c r="F1004" s="287">
        <v>3291593.73</v>
      </c>
      <c r="G1004" s="267">
        <v>1602</v>
      </c>
      <c r="H1004" s="288" t="s">
        <v>3771</v>
      </c>
      <c r="I1004" s="289">
        <v>0.53415108625553198</v>
      </c>
      <c r="J1004" s="269">
        <v>1758208.3663913901</v>
      </c>
    </row>
    <row r="1005" spans="2:10">
      <c r="B1005" s="268" t="s">
        <v>3765</v>
      </c>
      <c r="C1005" s="268" t="s">
        <v>1875</v>
      </c>
      <c r="D1005" s="274" t="s">
        <v>3239</v>
      </c>
      <c r="E1005" s="274" t="s">
        <v>815</v>
      </c>
      <c r="F1005" s="287">
        <v>3579541.85</v>
      </c>
      <c r="G1005" s="267">
        <v>529</v>
      </c>
      <c r="H1005" s="288" t="s">
        <v>3771</v>
      </c>
      <c r="I1005" s="289">
        <v>0.53415108625553198</v>
      </c>
      <c r="J1005" s="269">
        <v>1912016.1674746301</v>
      </c>
    </row>
    <row r="1006" spans="2:10">
      <c r="B1006" s="268" t="s">
        <v>3765</v>
      </c>
      <c r="C1006" s="268" t="s">
        <v>1870</v>
      </c>
      <c r="D1006" s="274" t="s">
        <v>2628</v>
      </c>
      <c r="E1006" s="274" t="s">
        <v>807</v>
      </c>
      <c r="F1006" s="287">
        <v>1059985.45</v>
      </c>
      <c r="G1006" s="267">
        <v>1624</v>
      </c>
      <c r="H1006" s="288" t="s">
        <v>3771</v>
      </c>
      <c r="I1006" s="289">
        <v>0.53415108625553198</v>
      </c>
      <c r="J1006" s="269">
        <v>566192.37953255896</v>
      </c>
    </row>
    <row r="1007" spans="2:10">
      <c r="B1007" s="268" t="s">
        <v>3765</v>
      </c>
      <c r="C1007" s="268" t="s">
        <v>1965</v>
      </c>
      <c r="D1007" s="274" t="s">
        <v>2626</v>
      </c>
      <c r="E1007" s="274" t="s">
        <v>939</v>
      </c>
      <c r="F1007" s="287">
        <v>3929774.46</v>
      </c>
      <c r="G1007" s="267">
        <v>1722</v>
      </c>
      <c r="H1007" s="288" t="s">
        <v>3771</v>
      </c>
      <c r="I1007" s="289">
        <v>0.53415108625553198</v>
      </c>
      <c r="J1007" s="269">
        <v>2099093.2965482399</v>
      </c>
    </row>
    <row r="1008" spans="2:10">
      <c r="B1008" s="268" t="s">
        <v>3765</v>
      </c>
      <c r="C1008" s="268" t="s">
        <v>6212</v>
      </c>
      <c r="D1008" s="274" t="s">
        <v>6213</v>
      </c>
      <c r="E1008" s="274" t="s">
        <v>6214</v>
      </c>
      <c r="F1008" s="287">
        <v>51484798</v>
      </c>
      <c r="G1008" s="267">
        <v>0</v>
      </c>
      <c r="H1008" s="288" t="s">
        <v>3769</v>
      </c>
      <c r="I1008" s="289">
        <v>0</v>
      </c>
      <c r="J1008" s="269">
        <v>0</v>
      </c>
    </row>
    <row r="1009" spans="2:10">
      <c r="B1009" s="268" t="s">
        <v>3765</v>
      </c>
      <c r="C1009" s="268" t="s">
        <v>4768</v>
      </c>
      <c r="D1009" s="274" t="s">
        <v>3597</v>
      </c>
      <c r="E1009" s="274" t="s">
        <v>868</v>
      </c>
      <c r="F1009" s="287">
        <v>60084515.600000001</v>
      </c>
      <c r="G1009" s="267">
        <v>0</v>
      </c>
      <c r="H1009" s="288" t="s">
        <v>3769</v>
      </c>
      <c r="I1009" s="289">
        <v>0</v>
      </c>
      <c r="J1009" s="269">
        <v>0</v>
      </c>
    </row>
    <row r="1010" spans="2:10">
      <c r="B1010" s="268" t="s">
        <v>3765</v>
      </c>
      <c r="C1010" s="268" t="s">
        <v>6472</v>
      </c>
      <c r="D1010" s="274" t="s">
        <v>4769</v>
      </c>
      <c r="E1010" s="274" t="s">
        <v>4108</v>
      </c>
      <c r="F1010" s="287">
        <v>40000000</v>
      </c>
      <c r="G1010" s="267">
        <v>0</v>
      </c>
      <c r="H1010" s="288" t="s">
        <v>3769</v>
      </c>
      <c r="I1010" s="289">
        <v>0</v>
      </c>
      <c r="J1010" s="269">
        <v>0</v>
      </c>
    </row>
    <row r="1011" spans="2:10">
      <c r="B1011" s="268" t="s">
        <v>3765</v>
      </c>
      <c r="C1011" s="268" t="s">
        <v>1850</v>
      </c>
      <c r="D1011" s="274" t="s">
        <v>2623</v>
      </c>
      <c r="E1011" s="274" t="s">
        <v>159</v>
      </c>
      <c r="F1011" s="287">
        <v>3081522.8</v>
      </c>
      <c r="G1011" s="267">
        <v>1798</v>
      </c>
      <c r="H1011" s="288" t="s">
        <v>3771</v>
      </c>
      <c r="I1011" s="289">
        <v>0.53415108625553198</v>
      </c>
      <c r="J1011" s="269">
        <v>1645998.7509411799</v>
      </c>
    </row>
    <row r="1012" spans="2:10">
      <c r="B1012" s="268" t="s">
        <v>3765</v>
      </c>
      <c r="C1012" s="268" t="s">
        <v>1906</v>
      </c>
      <c r="D1012" s="274" t="s">
        <v>3564</v>
      </c>
      <c r="E1012" s="274" t="s">
        <v>873</v>
      </c>
      <c r="F1012" s="287">
        <v>104652772.86</v>
      </c>
      <c r="G1012" s="267">
        <v>117</v>
      </c>
      <c r="H1012" s="288" t="s">
        <v>3770</v>
      </c>
      <c r="I1012" s="289">
        <v>8.0552933603662696E-2</v>
      </c>
      <c r="J1012" s="269">
        <v>8430087.8636307698</v>
      </c>
    </row>
    <row r="1013" spans="2:10">
      <c r="B1013" s="268" t="s">
        <v>3765</v>
      </c>
      <c r="C1013" s="268" t="s">
        <v>1851</v>
      </c>
      <c r="D1013" s="274" t="s">
        <v>2643</v>
      </c>
      <c r="E1013" s="274" t="s">
        <v>780</v>
      </c>
      <c r="F1013" s="287">
        <v>649392.09</v>
      </c>
      <c r="G1013" s="267">
        <v>1366</v>
      </c>
      <c r="H1013" s="288" t="s">
        <v>3771</v>
      </c>
      <c r="I1013" s="289">
        <v>0.53415108625553198</v>
      </c>
      <c r="J1013" s="269">
        <v>346873.49027925002</v>
      </c>
    </row>
    <row r="1014" spans="2:10">
      <c r="B1014" s="268" t="s">
        <v>3765</v>
      </c>
      <c r="C1014" s="268" t="s">
        <v>1891</v>
      </c>
      <c r="D1014" s="274" t="s">
        <v>2624</v>
      </c>
      <c r="E1014" s="274" t="s">
        <v>845</v>
      </c>
      <c r="F1014" s="287">
        <v>774601.31</v>
      </c>
      <c r="G1014" s="267">
        <v>1718</v>
      </c>
      <c r="H1014" s="288" t="s">
        <v>3771</v>
      </c>
      <c r="I1014" s="289">
        <v>0.53415108625553198</v>
      </c>
      <c r="J1014" s="269">
        <v>413754.13115145802</v>
      </c>
    </row>
    <row r="1015" spans="2:10">
      <c r="B1015" s="268" t="s">
        <v>3765</v>
      </c>
      <c r="C1015" s="268" t="s">
        <v>2003</v>
      </c>
      <c r="D1015" s="274" t="s">
        <v>3720</v>
      </c>
      <c r="E1015" s="274" t="s">
        <v>986</v>
      </c>
      <c r="F1015" s="287">
        <v>3119673.71</v>
      </c>
      <c r="G1015" s="267">
        <v>582</v>
      </c>
      <c r="H1015" s="288" t="s">
        <v>3771</v>
      </c>
      <c r="I1015" s="289">
        <v>0.53415108625553198</v>
      </c>
      <c r="J1015" s="269">
        <v>1666377.1009593201</v>
      </c>
    </row>
    <row r="1016" spans="2:10">
      <c r="B1016" s="268" t="s">
        <v>3765</v>
      </c>
      <c r="C1016" s="268" t="s">
        <v>4770</v>
      </c>
      <c r="D1016" s="274" t="s">
        <v>2810</v>
      </c>
      <c r="E1016" s="274" t="s">
        <v>994</v>
      </c>
      <c r="F1016" s="287">
        <v>665238808.42999995</v>
      </c>
      <c r="G1016" s="267">
        <v>0</v>
      </c>
      <c r="H1016" s="288" t="s">
        <v>3769</v>
      </c>
      <c r="I1016" s="289">
        <v>0</v>
      </c>
      <c r="J1016" s="269">
        <v>0</v>
      </c>
    </row>
    <row r="1017" spans="2:10">
      <c r="B1017" s="268" t="s">
        <v>3765</v>
      </c>
      <c r="C1017" s="268" t="s">
        <v>1991</v>
      </c>
      <c r="D1017" s="274" t="s">
        <v>3484</v>
      </c>
      <c r="E1017" s="274" t="s">
        <v>974</v>
      </c>
      <c r="F1017" s="287">
        <v>20137753.34</v>
      </c>
      <c r="G1017" s="267">
        <v>115</v>
      </c>
      <c r="H1017" s="288" t="s">
        <v>3769</v>
      </c>
      <c r="I1017" s="289">
        <v>7.6832029851907303E-3</v>
      </c>
      <c r="J1017" s="269">
        <v>154722.446576922</v>
      </c>
    </row>
    <row r="1018" spans="2:10">
      <c r="B1018" s="268" t="s">
        <v>3765</v>
      </c>
      <c r="C1018" s="268" t="s">
        <v>1994</v>
      </c>
      <c r="D1018" s="274" t="s">
        <v>2649</v>
      </c>
      <c r="E1018" s="274" t="s">
        <v>977</v>
      </c>
      <c r="F1018" s="287">
        <v>30672118.050000001</v>
      </c>
      <c r="G1018" s="267">
        <v>81</v>
      </c>
      <c r="H1018" s="288" t="s">
        <v>3769</v>
      </c>
      <c r="I1018" s="289">
        <v>7.6832029851907303E-3</v>
      </c>
      <c r="J1018" s="269">
        <v>235660.108963882</v>
      </c>
    </row>
    <row r="1019" spans="2:10">
      <c r="B1019" s="268" t="s">
        <v>3765</v>
      </c>
      <c r="C1019" s="268" t="s">
        <v>2008</v>
      </c>
      <c r="D1019" s="274" t="s">
        <v>2622</v>
      </c>
      <c r="E1019" s="274" t="s">
        <v>992</v>
      </c>
      <c r="F1019" s="287">
        <v>272780.93</v>
      </c>
      <c r="G1019" s="267">
        <v>1829</v>
      </c>
      <c r="H1019" s="288" t="s">
        <v>3771</v>
      </c>
      <c r="I1019" s="289">
        <v>0.53415108625553198</v>
      </c>
      <c r="J1019" s="269">
        <v>145706.23006929399</v>
      </c>
    </row>
    <row r="1020" spans="2:10">
      <c r="B1020" s="268" t="s">
        <v>3765</v>
      </c>
      <c r="C1020" s="268" t="s">
        <v>1992</v>
      </c>
      <c r="D1020" s="274" t="s">
        <v>2669</v>
      </c>
      <c r="E1020" s="274" t="s">
        <v>975</v>
      </c>
      <c r="F1020" s="287">
        <v>39819869.159999996</v>
      </c>
      <c r="G1020" s="267">
        <v>75</v>
      </c>
      <c r="H1020" s="288" t="s">
        <v>3769</v>
      </c>
      <c r="I1020" s="289">
        <v>7.6832029851907303E-3</v>
      </c>
      <c r="J1020" s="269">
        <v>305944.13760001602</v>
      </c>
    </row>
    <row r="1021" spans="2:10">
      <c r="B1021" s="268" t="s">
        <v>3765</v>
      </c>
      <c r="C1021" s="268" t="s">
        <v>1882</v>
      </c>
      <c r="D1021" s="274" t="s">
        <v>3280</v>
      </c>
      <c r="E1021" s="274" t="s">
        <v>829</v>
      </c>
      <c r="F1021" s="287">
        <v>39263688.799999997</v>
      </c>
      <c r="G1021" s="267">
        <v>96</v>
      </c>
      <c r="H1021" s="288" t="s">
        <v>3769</v>
      </c>
      <c r="I1021" s="289">
        <v>7.6832029851907303E-3</v>
      </c>
      <c r="J1021" s="269">
        <v>301670.89099776</v>
      </c>
    </row>
    <row r="1022" spans="2:10">
      <c r="B1022" s="268" t="s">
        <v>3765</v>
      </c>
      <c r="C1022" s="268" t="s">
        <v>1920</v>
      </c>
      <c r="D1022" s="274" t="s">
        <v>3702</v>
      </c>
      <c r="E1022" s="274" t="s">
        <v>888</v>
      </c>
      <c r="F1022" s="287">
        <v>65671737.299999997</v>
      </c>
      <c r="G1022" s="267">
        <v>139</v>
      </c>
      <c r="H1022" s="288" t="s">
        <v>3769</v>
      </c>
      <c r="I1022" s="289">
        <v>7.6832029851907303E-3</v>
      </c>
      <c r="J1022" s="269">
        <v>504569.28806602099</v>
      </c>
    </row>
    <row r="1023" spans="2:10">
      <c r="B1023" s="268" t="s">
        <v>3765</v>
      </c>
      <c r="C1023" s="268" t="s">
        <v>1892</v>
      </c>
      <c r="D1023" s="274" t="s">
        <v>2676</v>
      </c>
      <c r="E1023" s="274" t="s">
        <v>847</v>
      </c>
      <c r="F1023" s="287">
        <v>18258272.010000002</v>
      </c>
      <c r="G1023" s="267">
        <v>0</v>
      </c>
      <c r="H1023" s="288" t="s">
        <v>3769</v>
      </c>
      <c r="I1023" s="289">
        <v>0</v>
      </c>
      <c r="J1023" s="269">
        <v>0</v>
      </c>
    </row>
    <row r="1024" spans="2:10">
      <c r="B1024" s="268" t="s">
        <v>3765</v>
      </c>
      <c r="C1024" s="268" t="s">
        <v>4771</v>
      </c>
      <c r="D1024" s="274" t="s">
        <v>4772</v>
      </c>
      <c r="E1024" s="274" t="s">
        <v>4109</v>
      </c>
      <c r="F1024" s="287">
        <v>135622278.80000001</v>
      </c>
      <c r="G1024" s="267">
        <v>0</v>
      </c>
      <c r="H1024" s="288" t="s">
        <v>3769</v>
      </c>
      <c r="I1024" s="289">
        <v>0</v>
      </c>
      <c r="J1024" s="269">
        <v>0</v>
      </c>
    </row>
    <row r="1025" spans="2:10">
      <c r="B1025" s="268" t="s">
        <v>3765</v>
      </c>
      <c r="C1025" s="268" t="s">
        <v>1926</v>
      </c>
      <c r="D1025" s="274" t="s">
        <v>3611</v>
      </c>
      <c r="E1025" s="274" t="s">
        <v>894</v>
      </c>
      <c r="F1025" s="287">
        <v>8522638.3499999996</v>
      </c>
      <c r="G1025" s="267">
        <v>117</v>
      </c>
      <c r="H1025" s="288" t="s">
        <v>3769</v>
      </c>
      <c r="I1025" s="289">
        <v>7.6832029851907303E-3</v>
      </c>
      <c r="J1025" s="269">
        <v>65481.160412420999</v>
      </c>
    </row>
    <row r="1026" spans="2:10">
      <c r="B1026" s="268" t="s">
        <v>3765</v>
      </c>
      <c r="C1026" s="268" t="s">
        <v>1938</v>
      </c>
      <c r="D1026" s="274" t="s">
        <v>3578</v>
      </c>
      <c r="E1026" s="274" t="s">
        <v>909</v>
      </c>
      <c r="F1026" s="287">
        <v>13626510.93</v>
      </c>
      <c r="G1026" s="267">
        <v>0</v>
      </c>
      <c r="H1026" s="288" t="s">
        <v>3769</v>
      </c>
      <c r="I1026" s="289">
        <v>0</v>
      </c>
      <c r="J1026" s="269">
        <v>0</v>
      </c>
    </row>
    <row r="1027" spans="2:10">
      <c r="B1027" s="268" t="s">
        <v>3765</v>
      </c>
      <c r="C1027" s="268" t="s">
        <v>1950</v>
      </c>
      <c r="D1027" s="274" t="s">
        <v>2673</v>
      </c>
      <c r="E1027" s="274" t="s">
        <v>921</v>
      </c>
      <c r="F1027" s="287">
        <v>2403546.15</v>
      </c>
      <c r="G1027" s="267">
        <v>1029</v>
      </c>
      <c r="H1027" s="288" t="s">
        <v>3771</v>
      </c>
      <c r="I1027" s="289">
        <v>0.53415108625553198</v>
      </c>
      <c r="J1027" s="269">
        <v>1283856.7868878001</v>
      </c>
    </row>
    <row r="1028" spans="2:10">
      <c r="B1028" s="268" t="s">
        <v>3765</v>
      </c>
      <c r="C1028" s="268" t="s">
        <v>1876</v>
      </c>
      <c r="D1028" s="274" t="s">
        <v>2857</v>
      </c>
      <c r="E1028" s="274" t="s">
        <v>817</v>
      </c>
      <c r="F1028" s="287">
        <v>27057782.190000001</v>
      </c>
      <c r="G1028" s="267">
        <v>95</v>
      </c>
      <c r="H1028" s="288" t="s">
        <v>3769</v>
      </c>
      <c r="I1028" s="289">
        <v>7.6832029851907303E-3</v>
      </c>
      <c r="J1028" s="269">
        <v>207890.432894848</v>
      </c>
    </row>
    <row r="1029" spans="2:10">
      <c r="B1029" s="268" t="s">
        <v>3765</v>
      </c>
      <c r="C1029" s="268" t="s">
        <v>1944</v>
      </c>
      <c r="D1029" s="274" t="s">
        <v>3688</v>
      </c>
      <c r="E1029" s="274" t="s">
        <v>914</v>
      </c>
      <c r="F1029" s="287">
        <v>1559725.45</v>
      </c>
      <c r="G1029" s="267">
        <v>617</v>
      </c>
      <c r="H1029" s="288" t="s">
        <v>3771</v>
      </c>
      <c r="I1029" s="289">
        <v>0.53415108625553198</v>
      </c>
      <c r="J1029" s="269">
        <v>833129.04337789805</v>
      </c>
    </row>
    <row r="1030" spans="2:10">
      <c r="B1030" s="268" t="s">
        <v>3765</v>
      </c>
      <c r="C1030" s="268" t="s">
        <v>4773</v>
      </c>
      <c r="D1030" s="274" t="s">
        <v>3588</v>
      </c>
      <c r="E1030" s="274" t="s">
        <v>937</v>
      </c>
      <c r="F1030" s="287">
        <v>110763622.54000001</v>
      </c>
      <c r="G1030" s="267">
        <v>130</v>
      </c>
      <c r="H1030" s="288" t="s">
        <v>3770</v>
      </c>
      <c r="I1030" s="289">
        <v>8.0552933603662696E-2</v>
      </c>
      <c r="J1030" s="269">
        <v>8922334.7321657799</v>
      </c>
    </row>
    <row r="1031" spans="2:10">
      <c r="B1031" s="268" t="s">
        <v>3765</v>
      </c>
      <c r="C1031" s="268" t="s">
        <v>3120</v>
      </c>
      <c r="D1031" s="274" t="s">
        <v>3121</v>
      </c>
      <c r="E1031" s="274" t="s">
        <v>3122</v>
      </c>
      <c r="F1031" s="287">
        <v>34678161.810000002</v>
      </c>
      <c r="G1031" s="267">
        <v>143</v>
      </c>
      <c r="H1031" s="288" t="s">
        <v>3769</v>
      </c>
      <c r="I1031" s="289">
        <v>7.6832029851907303E-3</v>
      </c>
      <c r="J1031" s="269">
        <v>266439.35633951903</v>
      </c>
    </row>
    <row r="1032" spans="2:10">
      <c r="B1032" s="268" t="s">
        <v>3765</v>
      </c>
      <c r="C1032" s="268" t="s">
        <v>4774</v>
      </c>
      <c r="D1032" s="274" t="s">
        <v>2660</v>
      </c>
      <c r="E1032" s="274" t="s">
        <v>1000</v>
      </c>
      <c r="F1032" s="287">
        <v>30385881.940000001</v>
      </c>
      <c r="G1032" s="267">
        <v>0</v>
      </c>
      <c r="H1032" s="288" t="s">
        <v>3769</v>
      </c>
      <c r="I1032" s="289">
        <v>0</v>
      </c>
      <c r="J1032" s="269">
        <v>0</v>
      </c>
    </row>
    <row r="1033" spans="2:10">
      <c r="B1033" s="268" t="s">
        <v>3765</v>
      </c>
      <c r="C1033" s="268" t="s">
        <v>4775</v>
      </c>
      <c r="D1033" s="274" t="s">
        <v>2664</v>
      </c>
      <c r="E1033" s="274" t="s">
        <v>968</v>
      </c>
      <c r="F1033" s="287">
        <v>54285372.060000002</v>
      </c>
      <c r="G1033" s="267">
        <v>0</v>
      </c>
      <c r="H1033" s="288" t="s">
        <v>3769</v>
      </c>
      <c r="I1033" s="289">
        <v>0</v>
      </c>
      <c r="J1033" s="269">
        <v>0</v>
      </c>
    </row>
    <row r="1034" spans="2:10">
      <c r="B1034" s="268" t="s">
        <v>3765</v>
      </c>
      <c r="C1034" s="268" t="s">
        <v>6356</v>
      </c>
      <c r="D1034" s="274" t="s">
        <v>2786</v>
      </c>
      <c r="E1034" s="274" t="s">
        <v>861</v>
      </c>
      <c r="F1034" s="287">
        <v>38652360</v>
      </c>
      <c r="G1034" s="267">
        <v>0</v>
      </c>
      <c r="H1034" s="288" t="s">
        <v>3769</v>
      </c>
      <c r="I1034" s="289">
        <v>0</v>
      </c>
      <c r="J1034" s="269">
        <v>0</v>
      </c>
    </row>
    <row r="1035" spans="2:10">
      <c r="B1035" s="268" t="s">
        <v>3765</v>
      </c>
      <c r="C1035" s="268" t="s">
        <v>2011</v>
      </c>
      <c r="D1035" s="274" t="s">
        <v>2662</v>
      </c>
      <c r="E1035" s="274" t="s">
        <v>999</v>
      </c>
      <c r="F1035" s="287">
        <v>25760872.989999998</v>
      </c>
      <c r="G1035" s="267">
        <v>758</v>
      </c>
      <c r="H1035" s="288" t="s">
        <v>3771</v>
      </c>
      <c r="I1035" s="289">
        <v>0.53415108625553198</v>
      </c>
      <c r="J1035" s="269">
        <v>13760198.2904993</v>
      </c>
    </row>
    <row r="1036" spans="2:10">
      <c r="B1036" s="268" t="s">
        <v>3765</v>
      </c>
      <c r="C1036" s="268" t="s">
        <v>1849</v>
      </c>
      <c r="D1036" s="274" t="s">
        <v>2663</v>
      </c>
      <c r="E1036" s="274" t="s">
        <v>775</v>
      </c>
      <c r="F1036" s="287">
        <v>3210324.56</v>
      </c>
      <c r="G1036" s="267">
        <v>1210</v>
      </c>
      <c r="H1036" s="288" t="s">
        <v>3771</v>
      </c>
      <c r="I1036" s="289">
        <v>0.53415108625553198</v>
      </c>
      <c r="J1036" s="269">
        <v>1714798.3509568099</v>
      </c>
    </row>
    <row r="1037" spans="2:10">
      <c r="B1037" s="268" t="s">
        <v>3765</v>
      </c>
      <c r="C1037" s="268" t="s">
        <v>4776</v>
      </c>
      <c r="D1037" s="274" t="s">
        <v>3355</v>
      </c>
      <c r="E1037" s="274" t="s">
        <v>4110</v>
      </c>
      <c r="F1037" s="287">
        <v>118588323.29000001</v>
      </c>
      <c r="G1037" s="267">
        <v>79</v>
      </c>
      <c r="H1037" s="288" t="s">
        <v>3770</v>
      </c>
      <c r="I1037" s="289">
        <v>8.0552933603662696E-2</v>
      </c>
      <c r="J1037" s="269">
        <v>9552637.3321490604</v>
      </c>
    </row>
    <row r="1038" spans="2:10">
      <c r="B1038" s="268" t="s">
        <v>3765</v>
      </c>
      <c r="C1038" s="268" t="s">
        <v>6215</v>
      </c>
      <c r="D1038" s="274" t="s">
        <v>6216</v>
      </c>
      <c r="E1038" s="274" t="s">
        <v>6217</v>
      </c>
      <c r="F1038" s="287">
        <v>59486125.060000002</v>
      </c>
      <c r="G1038" s="267">
        <v>0</v>
      </c>
      <c r="H1038" s="288" t="s">
        <v>3769</v>
      </c>
      <c r="I1038" s="289">
        <v>0</v>
      </c>
      <c r="J1038" s="269">
        <v>0</v>
      </c>
    </row>
    <row r="1039" spans="2:10">
      <c r="B1039" s="268" t="s">
        <v>3765</v>
      </c>
      <c r="C1039" s="268" t="s">
        <v>1968</v>
      </c>
      <c r="D1039" s="274" t="s">
        <v>3714</v>
      </c>
      <c r="E1039" s="274" t="s">
        <v>942</v>
      </c>
      <c r="F1039" s="287">
        <v>9615739.3599999994</v>
      </c>
      <c r="G1039" s="267">
        <v>0</v>
      </c>
      <c r="H1039" s="288" t="s">
        <v>3769</v>
      </c>
      <c r="I1039" s="289">
        <v>0</v>
      </c>
      <c r="J1039" s="269">
        <v>0</v>
      </c>
    </row>
    <row r="1040" spans="2:10">
      <c r="B1040" s="268" t="s">
        <v>3765</v>
      </c>
      <c r="C1040" s="268" t="s">
        <v>4777</v>
      </c>
      <c r="D1040" s="274" t="s">
        <v>2665</v>
      </c>
      <c r="E1040" s="274" t="s">
        <v>850</v>
      </c>
      <c r="F1040" s="287">
        <v>57761079.68</v>
      </c>
      <c r="G1040" s="267">
        <v>64</v>
      </c>
      <c r="H1040" s="288" t="s">
        <v>3769</v>
      </c>
      <c r="I1040" s="289">
        <v>7.6832029851907303E-3</v>
      </c>
      <c r="J1040" s="269">
        <v>443790.09982521599</v>
      </c>
    </row>
    <row r="1041" spans="2:10">
      <c r="B1041" s="268" t="s">
        <v>3765</v>
      </c>
      <c r="C1041" s="268" t="s">
        <v>6218</v>
      </c>
      <c r="D1041" s="274" t="s">
        <v>5734</v>
      </c>
      <c r="E1041" s="274" t="s">
        <v>5735</v>
      </c>
      <c r="F1041" s="287">
        <v>191464683.71000001</v>
      </c>
      <c r="G1041" s="267">
        <v>0</v>
      </c>
      <c r="H1041" s="288" t="s">
        <v>3769</v>
      </c>
      <c r="I1041" s="289">
        <v>0</v>
      </c>
      <c r="J1041" s="269">
        <v>0</v>
      </c>
    </row>
    <row r="1042" spans="2:10">
      <c r="B1042" s="268" t="s">
        <v>3765</v>
      </c>
      <c r="C1042" s="268" t="s">
        <v>4778</v>
      </c>
      <c r="D1042" s="274" t="s">
        <v>4779</v>
      </c>
      <c r="E1042" s="274" t="s">
        <v>4111</v>
      </c>
      <c r="F1042" s="287">
        <v>32975948.09</v>
      </c>
      <c r="G1042" s="267">
        <v>0</v>
      </c>
      <c r="H1042" s="288" t="s">
        <v>3769</v>
      </c>
      <c r="I1042" s="289">
        <v>0</v>
      </c>
      <c r="J1042" s="269">
        <v>0</v>
      </c>
    </row>
    <row r="1043" spans="2:10">
      <c r="B1043" s="268" t="s">
        <v>3765</v>
      </c>
      <c r="C1043" s="268" t="s">
        <v>1865</v>
      </c>
      <c r="D1043" s="274" t="s">
        <v>2766</v>
      </c>
      <c r="E1043" s="274" t="s">
        <v>800</v>
      </c>
      <c r="F1043" s="287">
        <v>1962932.69</v>
      </c>
      <c r="G1043" s="267">
        <v>615</v>
      </c>
      <c r="H1043" s="288" t="s">
        <v>3771</v>
      </c>
      <c r="I1043" s="289">
        <v>0.53415108625553198</v>
      </c>
      <c r="J1043" s="269">
        <v>1048502.62860999</v>
      </c>
    </row>
    <row r="1044" spans="2:10">
      <c r="B1044" s="268" t="s">
        <v>3765</v>
      </c>
      <c r="C1044" s="268" t="s">
        <v>4780</v>
      </c>
      <c r="D1044" s="274" t="s">
        <v>2631</v>
      </c>
      <c r="E1044" s="274" t="s">
        <v>993</v>
      </c>
      <c r="F1044" s="287">
        <v>101989777.75</v>
      </c>
      <c r="G1044" s="267">
        <v>0</v>
      </c>
      <c r="H1044" s="288" t="s">
        <v>3769</v>
      </c>
      <c r="I1044" s="289">
        <v>0</v>
      </c>
      <c r="J1044" s="269">
        <v>0</v>
      </c>
    </row>
    <row r="1045" spans="2:10">
      <c r="B1045" s="268" t="s">
        <v>3765</v>
      </c>
      <c r="C1045" s="268" t="s">
        <v>5570</v>
      </c>
      <c r="D1045" s="274" t="s">
        <v>5571</v>
      </c>
      <c r="E1045" s="274" t="s">
        <v>5572</v>
      </c>
      <c r="F1045" s="287">
        <v>103915567.11</v>
      </c>
      <c r="G1045" s="267">
        <v>64</v>
      </c>
      <c r="H1045" s="288" t="s">
        <v>3769</v>
      </c>
      <c r="I1045" s="289">
        <v>7.6832029851907303E-3</v>
      </c>
      <c r="J1045" s="269">
        <v>798404.39542733994</v>
      </c>
    </row>
    <row r="1046" spans="2:10">
      <c r="B1046" s="268" t="s">
        <v>3765</v>
      </c>
      <c r="C1046" s="268" t="s">
        <v>4781</v>
      </c>
      <c r="D1046" s="274" t="s">
        <v>3006</v>
      </c>
      <c r="E1046" s="274" t="s">
        <v>956</v>
      </c>
      <c r="F1046" s="287">
        <v>57476842.140000001</v>
      </c>
      <c r="G1046" s="267">
        <v>78</v>
      </c>
      <c r="H1046" s="288" t="s">
        <v>3770</v>
      </c>
      <c r="I1046" s="289">
        <v>8.0552933603662696E-2</v>
      </c>
      <c r="J1046" s="269">
        <v>4629928.24865162</v>
      </c>
    </row>
    <row r="1047" spans="2:10">
      <c r="B1047" s="268" t="s">
        <v>3765</v>
      </c>
      <c r="C1047" s="268" t="s">
        <v>4782</v>
      </c>
      <c r="D1047" s="274" t="s">
        <v>2950</v>
      </c>
      <c r="E1047" s="274" t="s">
        <v>783</v>
      </c>
      <c r="F1047" s="287">
        <v>81489398.640000001</v>
      </c>
      <c r="G1047" s="267">
        <v>0</v>
      </c>
      <c r="H1047" s="288" t="s">
        <v>3769</v>
      </c>
      <c r="I1047" s="289">
        <v>0</v>
      </c>
      <c r="J1047" s="269">
        <v>0</v>
      </c>
    </row>
    <row r="1048" spans="2:10">
      <c r="B1048" s="268" t="s">
        <v>3765</v>
      </c>
      <c r="C1048" s="268" t="s">
        <v>1937</v>
      </c>
      <c r="D1048" s="274" t="s">
        <v>2825</v>
      </c>
      <c r="E1048" s="274" t="s">
        <v>907</v>
      </c>
      <c r="F1048" s="287">
        <v>1381224.25</v>
      </c>
      <c r="G1048" s="267">
        <v>65</v>
      </c>
      <c r="H1048" s="288" t="s">
        <v>3769</v>
      </c>
      <c r="I1048" s="289">
        <v>7.6832029851907303E-3</v>
      </c>
      <c r="J1048" s="269">
        <v>10612.2262808178</v>
      </c>
    </row>
    <row r="1049" spans="2:10">
      <c r="B1049" s="268" t="s">
        <v>3765</v>
      </c>
      <c r="C1049" s="268" t="s">
        <v>1884</v>
      </c>
      <c r="D1049" s="274" t="s">
        <v>2918</v>
      </c>
      <c r="E1049" s="274" t="s">
        <v>833</v>
      </c>
      <c r="F1049" s="287">
        <v>2650697.63</v>
      </c>
      <c r="G1049" s="267">
        <v>667</v>
      </c>
      <c r="H1049" s="288" t="s">
        <v>3771</v>
      </c>
      <c r="I1049" s="289">
        <v>0.53415108625553198</v>
      </c>
      <c r="J1049" s="269">
        <v>1415873.01839946</v>
      </c>
    </row>
    <row r="1050" spans="2:10">
      <c r="B1050" s="268" t="s">
        <v>3765</v>
      </c>
      <c r="C1050" s="268" t="s">
        <v>1933</v>
      </c>
      <c r="D1050" s="274" t="s">
        <v>2644</v>
      </c>
      <c r="E1050" s="274" t="s">
        <v>902</v>
      </c>
      <c r="F1050" s="287">
        <v>2835746.61</v>
      </c>
      <c r="G1050" s="267">
        <v>1360</v>
      </c>
      <c r="H1050" s="288" t="s">
        <v>3771</v>
      </c>
      <c r="I1050" s="289">
        <v>0.53415108625553198</v>
      </c>
      <c r="J1050" s="269">
        <v>1514717.13207694</v>
      </c>
    </row>
    <row r="1051" spans="2:10">
      <c r="B1051" s="268" t="s">
        <v>3765</v>
      </c>
      <c r="C1051" s="268" t="s">
        <v>1923</v>
      </c>
      <c r="D1051" s="274" t="s">
        <v>2830</v>
      </c>
      <c r="E1051" s="274" t="s">
        <v>892</v>
      </c>
      <c r="F1051" s="287">
        <v>1937218.57</v>
      </c>
      <c r="G1051" s="267">
        <v>648</v>
      </c>
      <c r="H1051" s="288" t="s">
        <v>3771</v>
      </c>
      <c r="I1051" s="289">
        <v>0.53415108625553198</v>
      </c>
      <c r="J1051" s="269">
        <v>1034767.40347988</v>
      </c>
    </row>
    <row r="1052" spans="2:10">
      <c r="B1052" s="268" t="s">
        <v>3765</v>
      </c>
      <c r="C1052" s="268" t="s">
        <v>1879</v>
      </c>
      <c r="D1052" s="274" t="s">
        <v>2635</v>
      </c>
      <c r="E1052" s="274" t="s">
        <v>822</v>
      </c>
      <c r="F1052" s="287">
        <v>0</v>
      </c>
      <c r="G1052" s="267">
        <v>0</v>
      </c>
      <c r="H1052" s="288" t="s">
        <v>3769</v>
      </c>
      <c r="I1052" s="289">
        <v>0</v>
      </c>
      <c r="J1052" s="269">
        <v>0</v>
      </c>
    </row>
    <row r="1053" spans="2:10">
      <c r="B1053" s="268" t="s">
        <v>3765</v>
      </c>
      <c r="C1053" s="268" t="s">
        <v>4783</v>
      </c>
      <c r="D1053" s="274" t="s">
        <v>2636</v>
      </c>
      <c r="E1053" s="274" t="s">
        <v>908</v>
      </c>
      <c r="F1053" s="287">
        <v>14193631.050000001</v>
      </c>
      <c r="G1053" s="267">
        <v>98</v>
      </c>
      <c r="H1053" s="288" t="s">
        <v>3769</v>
      </c>
      <c r="I1053" s="289">
        <v>7.6832029851907303E-3</v>
      </c>
      <c r="J1053" s="269">
        <v>109052.548454055</v>
      </c>
    </row>
    <row r="1054" spans="2:10">
      <c r="B1054" s="268" t="s">
        <v>3765</v>
      </c>
      <c r="C1054" s="268" t="s">
        <v>4784</v>
      </c>
      <c r="D1054" s="274" t="s">
        <v>2637</v>
      </c>
      <c r="E1054" s="274" t="s">
        <v>936</v>
      </c>
      <c r="F1054" s="287">
        <v>104862400.48999999</v>
      </c>
      <c r="G1054" s="267">
        <v>0</v>
      </c>
      <c r="H1054" s="288" t="s">
        <v>3769</v>
      </c>
      <c r="I1054" s="289">
        <v>0</v>
      </c>
      <c r="J1054" s="269">
        <v>0</v>
      </c>
    </row>
    <row r="1055" spans="2:10">
      <c r="B1055" s="268" t="s">
        <v>3765</v>
      </c>
      <c r="C1055" s="268" t="s">
        <v>1904</v>
      </c>
      <c r="D1055" s="274" t="s">
        <v>3286</v>
      </c>
      <c r="E1055" s="274" t="s">
        <v>870</v>
      </c>
      <c r="F1055" s="287">
        <v>7795967.5</v>
      </c>
      <c r="G1055" s="267">
        <v>67</v>
      </c>
      <c r="H1055" s="288" t="s">
        <v>3769</v>
      </c>
      <c r="I1055" s="289">
        <v>7.6832029851907303E-3</v>
      </c>
      <c r="J1055" s="269">
        <v>59898.0007684499</v>
      </c>
    </row>
    <row r="1056" spans="2:10">
      <c r="B1056" s="268" t="s">
        <v>3765</v>
      </c>
      <c r="C1056" s="268" t="s">
        <v>1916</v>
      </c>
      <c r="D1056" s="274" t="s">
        <v>2647</v>
      </c>
      <c r="E1056" s="274" t="s">
        <v>884</v>
      </c>
      <c r="F1056" s="287">
        <v>730394.79</v>
      </c>
      <c r="G1056" s="267">
        <v>1317</v>
      </c>
      <c r="H1056" s="288" t="s">
        <v>3771</v>
      </c>
      <c r="I1056" s="289">
        <v>0.53415108625553198</v>
      </c>
      <c r="J1056" s="269">
        <v>390141.17047388101</v>
      </c>
    </row>
    <row r="1057" spans="2:10">
      <c r="B1057" s="268" t="s">
        <v>3765</v>
      </c>
      <c r="C1057" s="268" t="s">
        <v>3525</v>
      </c>
      <c r="D1057" s="274" t="s">
        <v>3084</v>
      </c>
      <c r="E1057" s="274" t="s">
        <v>813</v>
      </c>
      <c r="F1057" s="287">
        <v>1265940.8</v>
      </c>
      <c r="G1057" s="267">
        <v>429</v>
      </c>
      <c r="H1057" s="288" t="s">
        <v>3771</v>
      </c>
      <c r="I1057" s="289">
        <v>0.53415108625553198</v>
      </c>
      <c r="J1057" s="269">
        <v>676203.653455197</v>
      </c>
    </row>
    <row r="1058" spans="2:10">
      <c r="B1058" s="268" t="s">
        <v>3765</v>
      </c>
      <c r="C1058" s="268" t="s">
        <v>1898</v>
      </c>
      <c r="D1058" s="274" t="s">
        <v>3045</v>
      </c>
      <c r="E1058" s="274" t="s">
        <v>858</v>
      </c>
      <c r="F1058" s="287">
        <v>3925239.86</v>
      </c>
      <c r="G1058" s="267">
        <v>915</v>
      </c>
      <c r="H1058" s="288" t="s">
        <v>3771</v>
      </c>
      <c r="I1058" s="289">
        <v>0.53415108625553198</v>
      </c>
      <c r="J1058" s="269">
        <v>2096671.1350325099</v>
      </c>
    </row>
    <row r="1059" spans="2:10">
      <c r="B1059" s="268" t="s">
        <v>3765</v>
      </c>
      <c r="C1059" s="268" t="s">
        <v>6219</v>
      </c>
      <c r="D1059" s="274" t="s">
        <v>3517</v>
      </c>
      <c r="E1059" s="274" t="s">
        <v>782</v>
      </c>
      <c r="F1059" s="287">
        <v>8633883.5399999991</v>
      </c>
      <c r="G1059" s="267">
        <v>0</v>
      </c>
      <c r="H1059" s="288" t="s">
        <v>3769</v>
      </c>
      <c r="I1059" s="289">
        <v>0</v>
      </c>
      <c r="J1059" s="269">
        <v>0</v>
      </c>
    </row>
    <row r="1060" spans="2:10">
      <c r="B1060" s="268" t="s">
        <v>3765</v>
      </c>
      <c r="C1060" s="268" t="s">
        <v>4785</v>
      </c>
      <c r="D1060" s="274" t="s">
        <v>4786</v>
      </c>
      <c r="E1060" s="274" t="s">
        <v>4112</v>
      </c>
      <c r="F1060" s="287">
        <v>58488987.140000001</v>
      </c>
      <c r="G1060" s="267">
        <v>99</v>
      </c>
      <c r="H1060" s="288" t="s">
        <v>3769</v>
      </c>
      <c r="I1060" s="289">
        <v>7.6832029851907303E-3</v>
      </c>
      <c r="J1060" s="269">
        <v>449382.76059482998</v>
      </c>
    </row>
    <row r="1061" spans="2:10">
      <c r="B1061" s="268" t="s">
        <v>3765</v>
      </c>
      <c r="C1061" s="268" t="s">
        <v>6220</v>
      </c>
      <c r="D1061" s="274" t="s">
        <v>5573</v>
      </c>
      <c r="E1061" s="274" t="s">
        <v>5574</v>
      </c>
      <c r="F1061" s="287">
        <v>300000000</v>
      </c>
      <c r="G1061" s="267">
        <v>0</v>
      </c>
      <c r="H1061" s="288" t="s">
        <v>3769</v>
      </c>
      <c r="I1061" s="289">
        <v>0</v>
      </c>
      <c r="J1061" s="269">
        <v>0</v>
      </c>
    </row>
    <row r="1062" spans="2:10">
      <c r="B1062" s="268" t="s">
        <v>3765</v>
      </c>
      <c r="C1062" s="268" t="s">
        <v>4787</v>
      </c>
      <c r="D1062" s="274" t="s">
        <v>3352</v>
      </c>
      <c r="E1062" s="274" t="s">
        <v>854</v>
      </c>
      <c r="F1062" s="287">
        <v>272468952.11000001</v>
      </c>
      <c r="G1062" s="267">
        <v>0</v>
      </c>
      <c r="H1062" s="288" t="s">
        <v>3769</v>
      </c>
      <c r="I1062" s="289">
        <v>0</v>
      </c>
      <c r="J1062" s="269">
        <v>0</v>
      </c>
    </row>
    <row r="1063" spans="2:10">
      <c r="B1063" s="268" t="s">
        <v>3765</v>
      </c>
      <c r="C1063" s="268" t="s">
        <v>5575</v>
      </c>
      <c r="D1063" s="274" t="s">
        <v>3473</v>
      </c>
      <c r="E1063" s="274" t="s">
        <v>896</v>
      </c>
      <c r="F1063" s="287">
        <v>115200633.65000001</v>
      </c>
      <c r="G1063" s="267">
        <v>73</v>
      </c>
      <c r="H1063" s="288" t="s">
        <v>3769</v>
      </c>
      <c r="I1063" s="289">
        <v>7.6832029851907303E-3</v>
      </c>
      <c r="J1063" s="269">
        <v>885109.85235554399</v>
      </c>
    </row>
    <row r="1064" spans="2:10">
      <c r="B1064" s="268" t="s">
        <v>3765</v>
      </c>
      <c r="C1064" s="268" t="s">
        <v>6044</v>
      </c>
      <c r="D1064" s="274" t="s">
        <v>2831</v>
      </c>
      <c r="E1064" s="274" t="s">
        <v>818</v>
      </c>
      <c r="F1064" s="287">
        <v>93707287.150000006</v>
      </c>
      <c r="G1064" s="267">
        <v>0</v>
      </c>
      <c r="H1064" s="288" t="s">
        <v>3769</v>
      </c>
      <c r="I1064" s="289">
        <v>0</v>
      </c>
      <c r="J1064" s="269">
        <v>0</v>
      </c>
    </row>
    <row r="1065" spans="2:10">
      <c r="B1065" s="268" t="s">
        <v>3765</v>
      </c>
      <c r="C1065" s="268" t="s">
        <v>3673</v>
      </c>
      <c r="D1065" s="274" t="s">
        <v>3674</v>
      </c>
      <c r="E1065" s="274" t="s">
        <v>917</v>
      </c>
      <c r="F1065" s="287">
        <v>39315221.210000001</v>
      </c>
      <c r="G1065" s="267">
        <v>98</v>
      </c>
      <c r="H1065" s="288" t="s">
        <v>3770</v>
      </c>
      <c r="I1065" s="289">
        <v>8.0552933603662696E-2</v>
      </c>
      <c r="J1065" s="269">
        <v>3166956.40374244</v>
      </c>
    </row>
    <row r="1066" spans="2:10">
      <c r="B1066" s="268" t="s">
        <v>3765</v>
      </c>
      <c r="C1066" s="268" t="s">
        <v>1922</v>
      </c>
      <c r="D1066" s="274" t="s">
        <v>3031</v>
      </c>
      <c r="E1066" s="274" t="s">
        <v>891</v>
      </c>
      <c r="F1066" s="287">
        <v>3085864.06</v>
      </c>
      <c r="G1066" s="267">
        <v>76</v>
      </c>
      <c r="H1066" s="288" t="s">
        <v>3769</v>
      </c>
      <c r="I1066" s="289">
        <v>7.6832029851907303E-3</v>
      </c>
      <c r="J1066" s="269">
        <v>23709.319957684798</v>
      </c>
    </row>
    <row r="1067" spans="2:10">
      <c r="B1067" s="268" t="s">
        <v>3765</v>
      </c>
      <c r="C1067" s="268" t="s">
        <v>5736</v>
      </c>
      <c r="D1067" s="274" t="s">
        <v>3711</v>
      </c>
      <c r="E1067" s="274" t="s">
        <v>918</v>
      </c>
      <c r="F1067" s="287">
        <v>205762359.31</v>
      </c>
      <c r="G1067" s="267">
        <v>0</v>
      </c>
      <c r="H1067" s="288" t="s">
        <v>3769</v>
      </c>
      <c r="I1067" s="289">
        <v>0</v>
      </c>
      <c r="J1067" s="269">
        <v>0</v>
      </c>
    </row>
    <row r="1068" spans="2:10">
      <c r="B1068" s="268" t="s">
        <v>3765</v>
      </c>
      <c r="C1068" s="268" t="s">
        <v>1981</v>
      </c>
      <c r="D1068" s="274" t="s">
        <v>2919</v>
      </c>
      <c r="E1068" s="274" t="s">
        <v>960</v>
      </c>
      <c r="F1068" s="287">
        <v>13170241.560000001</v>
      </c>
      <c r="G1068" s="267">
        <v>64</v>
      </c>
      <c r="H1068" s="288" t="s">
        <v>3769</v>
      </c>
      <c r="I1068" s="289">
        <v>7.6832029851907303E-3</v>
      </c>
      <c r="J1068" s="269">
        <v>101189.639269475</v>
      </c>
    </row>
    <row r="1069" spans="2:10">
      <c r="B1069" s="268" t="s">
        <v>3765</v>
      </c>
      <c r="C1069" s="268" t="s">
        <v>4788</v>
      </c>
      <c r="D1069" s="274" t="s">
        <v>3344</v>
      </c>
      <c r="E1069" s="274" t="s">
        <v>860</v>
      </c>
      <c r="F1069" s="287">
        <v>5000000</v>
      </c>
      <c r="G1069" s="267">
        <v>0</v>
      </c>
      <c r="H1069" s="288" t="s">
        <v>3769</v>
      </c>
      <c r="I1069" s="289">
        <v>0</v>
      </c>
      <c r="J1069" s="269">
        <v>0</v>
      </c>
    </row>
    <row r="1070" spans="2:10">
      <c r="B1070" s="268" t="s">
        <v>3765</v>
      </c>
      <c r="C1070" s="268" t="s">
        <v>4789</v>
      </c>
      <c r="D1070" s="274" t="s">
        <v>3551</v>
      </c>
      <c r="E1070" s="274" t="s">
        <v>839</v>
      </c>
      <c r="F1070" s="287">
        <v>133782770.20999999</v>
      </c>
      <c r="G1070" s="267">
        <v>97</v>
      </c>
      <c r="H1070" s="288" t="s">
        <v>3770</v>
      </c>
      <c r="I1070" s="289">
        <v>8.0552933603662696E-2</v>
      </c>
      <c r="J1070" s="269">
        <v>10776594.6060402</v>
      </c>
    </row>
    <row r="1071" spans="2:10">
      <c r="B1071" s="268" t="s">
        <v>3765</v>
      </c>
      <c r="C1071" s="268" t="s">
        <v>5576</v>
      </c>
      <c r="D1071" s="274" t="s">
        <v>2893</v>
      </c>
      <c r="E1071" s="274" t="s">
        <v>881</v>
      </c>
      <c r="F1071" s="287">
        <v>4657942.1500000004</v>
      </c>
      <c r="G1071" s="267">
        <v>64</v>
      </c>
      <c r="H1071" s="288" t="s">
        <v>3769</v>
      </c>
      <c r="I1071" s="289">
        <v>7.6832029851907303E-3</v>
      </c>
      <c r="J1071" s="269">
        <v>35787.915031725701</v>
      </c>
    </row>
    <row r="1072" spans="2:10">
      <c r="B1072" s="268" t="s">
        <v>3765</v>
      </c>
      <c r="C1072" s="268" t="s">
        <v>4790</v>
      </c>
      <c r="D1072" s="274" t="s">
        <v>2646</v>
      </c>
      <c r="E1072" s="274" t="s">
        <v>474</v>
      </c>
      <c r="F1072" s="287">
        <v>58310960.68</v>
      </c>
      <c r="G1072" s="267">
        <v>0</v>
      </c>
      <c r="H1072" s="288" t="s">
        <v>3769</v>
      </c>
      <c r="I1072" s="289">
        <v>0</v>
      </c>
      <c r="J1072" s="269">
        <v>0</v>
      </c>
    </row>
    <row r="1073" spans="2:10">
      <c r="B1073" s="268" t="s">
        <v>3765</v>
      </c>
      <c r="C1073" s="268" t="s">
        <v>1931</v>
      </c>
      <c r="D1073" s="274" t="s">
        <v>3290</v>
      </c>
      <c r="E1073" s="274" t="s">
        <v>899</v>
      </c>
      <c r="F1073" s="287">
        <v>85807879.609999999</v>
      </c>
      <c r="G1073" s="267">
        <v>133</v>
      </c>
      <c r="H1073" s="288" t="s">
        <v>3770</v>
      </c>
      <c r="I1073" s="289">
        <v>8.0552933603662696E-2</v>
      </c>
      <c r="J1073" s="269">
        <v>6912076.4288954102</v>
      </c>
    </row>
    <row r="1074" spans="2:10">
      <c r="B1074" s="268" t="s">
        <v>3765</v>
      </c>
      <c r="C1074" s="268" t="s">
        <v>3452</v>
      </c>
      <c r="D1074" s="274" t="s">
        <v>3453</v>
      </c>
      <c r="E1074" s="274" t="s">
        <v>836</v>
      </c>
      <c r="F1074" s="287">
        <v>52554331.880000003</v>
      </c>
      <c r="G1074" s="267">
        <v>0</v>
      </c>
      <c r="H1074" s="288" t="s">
        <v>3769</v>
      </c>
      <c r="I1074" s="289">
        <v>0</v>
      </c>
      <c r="J1074" s="269">
        <v>0</v>
      </c>
    </row>
    <row r="1075" spans="2:10">
      <c r="B1075" s="268" t="s">
        <v>3765</v>
      </c>
      <c r="C1075" s="268" t="s">
        <v>1995</v>
      </c>
      <c r="D1075" s="274" t="s">
        <v>2677</v>
      </c>
      <c r="E1075" s="274" t="s">
        <v>172</v>
      </c>
      <c r="F1075" s="287">
        <v>32419564.23</v>
      </c>
      <c r="G1075" s="267">
        <v>1074</v>
      </c>
      <c r="H1075" s="288" t="s">
        <v>3771</v>
      </c>
      <c r="I1075" s="289">
        <v>0.53415108625553198</v>
      </c>
      <c r="J1075" s="269">
        <v>17316945.449385401</v>
      </c>
    </row>
    <row r="1076" spans="2:10">
      <c r="B1076" s="268" t="s">
        <v>3765</v>
      </c>
      <c r="C1076" s="268" t="s">
        <v>4791</v>
      </c>
      <c r="D1076" s="274" t="s">
        <v>2671</v>
      </c>
      <c r="E1076" s="274" t="s">
        <v>996</v>
      </c>
      <c r="F1076" s="287">
        <v>54807877.729999997</v>
      </c>
      <c r="G1076" s="267">
        <v>67</v>
      </c>
      <c r="H1076" s="288" t="s">
        <v>3769</v>
      </c>
      <c r="I1076" s="289">
        <v>7.6832029851907303E-3</v>
      </c>
      <c r="J1076" s="269">
        <v>421100.04978710401</v>
      </c>
    </row>
    <row r="1077" spans="2:10">
      <c r="B1077" s="268" t="s">
        <v>3765</v>
      </c>
      <c r="C1077" s="268" t="s">
        <v>1956</v>
      </c>
      <c r="D1077" s="274" t="s">
        <v>2652</v>
      </c>
      <c r="E1077" s="274" t="s">
        <v>927</v>
      </c>
      <c r="F1077" s="287">
        <v>0</v>
      </c>
      <c r="G1077" s="267">
        <v>0</v>
      </c>
      <c r="H1077" s="288" t="s">
        <v>3769</v>
      </c>
      <c r="I1077" s="289">
        <v>0</v>
      </c>
      <c r="J1077" s="269">
        <v>0</v>
      </c>
    </row>
    <row r="1078" spans="2:10">
      <c r="B1078" s="268" t="s">
        <v>3765</v>
      </c>
      <c r="C1078" s="268" t="s">
        <v>1894</v>
      </c>
      <c r="D1078" s="274" t="s">
        <v>2651</v>
      </c>
      <c r="E1078" s="274" t="s">
        <v>851</v>
      </c>
      <c r="F1078" s="287">
        <v>118615956.04000001</v>
      </c>
      <c r="G1078" s="267">
        <v>941</v>
      </c>
      <c r="H1078" s="288" t="s">
        <v>3771</v>
      </c>
      <c r="I1078" s="289">
        <v>0.53415108625553198</v>
      </c>
      <c r="J1078" s="269">
        <v>63358841.766004398</v>
      </c>
    </row>
    <row r="1079" spans="2:10">
      <c r="B1079" s="268" t="s">
        <v>3765</v>
      </c>
      <c r="C1079" s="268" t="s">
        <v>1964</v>
      </c>
      <c r="D1079" s="274" t="s">
        <v>3115</v>
      </c>
      <c r="E1079" s="274" t="s">
        <v>929</v>
      </c>
      <c r="F1079" s="287">
        <v>31965587.329999998</v>
      </c>
      <c r="G1079" s="267">
        <v>0</v>
      </c>
      <c r="H1079" s="288" t="s">
        <v>3769</v>
      </c>
      <c r="I1079" s="289">
        <v>0</v>
      </c>
      <c r="J1079" s="269">
        <v>0</v>
      </c>
    </row>
    <row r="1080" spans="2:10">
      <c r="B1080" s="268" t="s">
        <v>3765</v>
      </c>
      <c r="C1080" s="268" t="s">
        <v>1958</v>
      </c>
      <c r="D1080" s="274" t="s">
        <v>3115</v>
      </c>
      <c r="E1080" s="274" t="s">
        <v>929</v>
      </c>
      <c r="F1080" s="287">
        <v>28822746.719999999</v>
      </c>
      <c r="G1080" s="267">
        <v>0</v>
      </c>
      <c r="H1080" s="288" t="s">
        <v>3769</v>
      </c>
      <c r="I1080" s="289">
        <v>0</v>
      </c>
      <c r="J1080" s="269">
        <v>0</v>
      </c>
    </row>
    <row r="1081" spans="2:10">
      <c r="B1081" s="268" t="s">
        <v>3765</v>
      </c>
      <c r="C1081" s="268" t="s">
        <v>2009</v>
      </c>
      <c r="D1081" s="274" t="s">
        <v>3646</v>
      </c>
      <c r="E1081" s="274" t="s">
        <v>995</v>
      </c>
      <c r="F1081" s="287">
        <v>8303823.2800000003</v>
      </c>
      <c r="G1081" s="267">
        <v>0</v>
      </c>
      <c r="H1081" s="288" t="s">
        <v>3769</v>
      </c>
      <c r="I1081" s="289">
        <v>0</v>
      </c>
      <c r="J1081" s="269">
        <v>0</v>
      </c>
    </row>
    <row r="1082" spans="2:10">
      <c r="B1082" s="268" t="s">
        <v>3765</v>
      </c>
      <c r="C1082" s="268" t="s">
        <v>1952</v>
      </c>
      <c r="D1082" s="274" t="s">
        <v>2935</v>
      </c>
      <c r="E1082" s="274" t="s">
        <v>922</v>
      </c>
      <c r="F1082" s="287">
        <v>3981112.92</v>
      </c>
      <c r="G1082" s="267">
        <v>973</v>
      </c>
      <c r="H1082" s="288" t="s">
        <v>3771</v>
      </c>
      <c r="I1082" s="289">
        <v>0.53415108625553198</v>
      </c>
      <c r="J1082" s="269">
        <v>2126515.7907239301</v>
      </c>
    </row>
    <row r="1083" spans="2:10">
      <c r="B1083" s="268" t="s">
        <v>3765</v>
      </c>
      <c r="C1083" s="268" t="s">
        <v>1877</v>
      </c>
      <c r="D1083" s="274" t="s">
        <v>3620</v>
      </c>
      <c r="E1083" s="274" t="s">
        <v>820</v>
      </c>
      <c r="F1083" s="287">
        <v>4457649.2699999996</v>
      </c>
      <c r="G1083" s="267">
        <v>72</v>
      </c>
      <c r="H1083" s="288" t="s">
        <v>3769</v>
      </c>
      <c r="I1083" s="289">
        <v>7.6832029851907303E-3</v>
      </c>
      <c r="J1083" s="269">
        <v>34249.024178197302</v>
      </c>
    </row>
    <row r="1084" spans="2:10">
      <c r="B1084" s="268" t="s">
        <v>3765</v>
      </c>
      <c r="C1084" s="268" t="s">
        <v>4792</v>
      </c>
      <c r="D1084" s="274" t="s">
        <v>3659</v>
      </c>
      <c r="E1084" s="274" t="s">
        <v>832</v>
      </c>
      <c r="F1084" s="287">
        <v>73553795.760000005</v>
      </c>
      <c r="G1084" s="267">
        <v>0</v>
      </c>
      <c r="H1084" s="288" t="s">
        <v>3769</v>
      </c>
      <c r="I1084" s="289">
        <v>0</v>
      </c>
      <c r="J1084" s="269">
        <v>0</v>
      </c>
    </row>
    <row r="1085" spans="2:10">
      <c r="B1085" s="268" t="s">
        <v>3765</v>
      </c>
      <c r="C1085" s="268" t="s">
        <v>1905</v>
      </c>
      <c r="D1085" s="274" t="s">
        <v>3143</v>
      </c>
      <c r="E1085" s="274" t="s">
        <v>871</v>
      </c>
      <c r="F1085" s="287">
        <v>29541233.809999999</v>
      </c>
      <c r="G1085" s="267">
        <v>102</v>
      </c>
      <c r="H1085" s="288" t="s">
        <v>3770</v>
      </c>
      <c r="I1085" s="289">
        <v>8.0552933603662696E-2</v>
      </c>
      <c r="J1085" s="269">
        <v>2379633.0456671999</v>
      </c>
    </row>
    <row r="1086" spans="2:10">
      <c r="B1086" s="268" t="s">
        <v>3765</v>
      </c>
      <c r="C1086" s="268" t="s">
        <v>1874</v>
      </c>
      <c r="D1086" s="274" t="s">
        <v>2911</v>
      </c>
      <c r="E1086" s="274" t="s">
        <v>172</v>
      </c>
      <c r="F1086" s="287">
        <v>52246991.090000004</v>
      </c>
      <c r="G1086" s="267">
        <v>0</v>
      </c>
      <c r="H1086" s="288" t="s">
        <v>3769</v>
      </c>
      <c r="I1086" s="289">
        <v>0</v>
      </c>
      <c r="J1086" s="269">
        <v>0</v>
      </c>
    </row>
    <row r="1087" spans="2:10">
      <c r="B1087" s="268" t="s">
        <v>3765</v>
      </c>
      <c r="C1087" s="268" t="s">
        <v>1947</v>
      </c>
      <c r="D1087" s="274" t="s">
        <v>3616</v>
      </c>
      <c r="E1087" s="274" t="s">
        <v>916</v>
      </c>
      <c r="F1087" s="287">
        <v>26336697.370000001</v>
      </c>
      <c r="G1087" s="267">
        <v>0</v>
      </c>
      <c r="H1087" s="288" t="s">
        <v>3769</v>
      </c>
      <c r="I1087" s="289">
        <v>0</v>
      </c>
      <c r="J1087" s="269">
        <v>0</v>
      </c>
    </row>
    <row r="1088" spans="2:10">
      <c r="B1088" s="268" t="s">
        <v>3765</v>
      </c>
      <c r="C1088" s="268" t="s">
        <v>4793</v>
      </c>
      <c r="D1088" s="274" t="s">
        <v>3098</v>
      </c>
      <c r="E1088" s="274" t="s">
        <v>910</v>
      </c>
      <c r="F1088" s="287">
        <v>24068224.690000001</v>
      </c>
      <c r="G1088" s="267">
        <v>0</v>
      </c>
      <c r="H1088" s="288" t="s">
        <v>3769</v>
      </c>
      <c r="I1088" s="289">
        <v>0</v>
      </c>
      <c r="J1088" s="269">
        <v>0</v>
      </c>
    </row>
    <row r="1089" spans="2:10">
      <c r="B1089" s="268" t="s">
        <v>3765</v>
      </c>
      <c r="C1089" s="268" t="s">
        <v>4794</v>
      </c>
      <c r="D1089" s="274" t="s">
        <v>2668</v>
      </c>
      <c r="E1089" s="274" t="s">
        <v>811</v>
      </c>
      <c r="F1089" s="287">
        <v>16370105.91</v>
      </c>
      <c r="G1089" s="267">
        <v>109</v>
      </c>
      <c r="H1089" s="288" t="s">
        <v>3769</v>
      </c>
      <c r="I1089" s="289">
        <v>7.6832029851907303E-3</v>
      </c>
      <c r="J1089" s="269">
        <v>125774.8465956</v>
      </c>
    </row>
    <row r="1090" spans="2:10">
      <c r="B1090" s="268" t="s">
        <v>3765</v>
      </c>
      <c r="C1090" s="268" t="s">
        <v>4795</v>
      </c>
      <c r="D1090" s="274" t="s">
        <v>2672</v>
      </c>
      <c r="E1090" s="274" t="s">
        <v>948</v>
      </c>
      <c r="F1090" s="287">
        <v>51285458.689999998</v>
      </c>
      <c r="G1090" s="267">
        <v>0</v>
      </c>
      <c r="H1090" s="288" t="s">
        <v>3769</v>
      </c>
      <c r="I1090" s="289">
        <v>0</v>
      </c>
      <c r="J1090" s="269">
        <v>0</v>
      </c>
    </row>
    <row r="1091" spans="2:10">
      <c r="B1091" s="268" t="s">
        <v>3765</v>
      </c>
      <c r="C1091" s="268" t="s">
        <v>4796</v>
      </c>
      <c r="D1091" s="274" t="s">
        <v>2674</v>
      </c>
      <c r="E1091" s="274" t="s">
        <v>791</v>
      </c>
      <c r="F1091" s="287">
        <v>16417334.560000001</v>
      </c>
      <c r="G1091" s="267">
        <v>0</v>
      </c>
      <c r="H1091" s="288" t="s">
        <v>3769</v>
      </c>
      <c r="I1091" s="289">
        <v>0</v>
      </c>
      <c r="J1091" s="269">
        <v>0</v>
      </c>
    </row>
    <row r="1092" spans="2:10">
      <c r="B1092" s="268" t="s">
        <v>3765</v>
      </c>
      <c r="C1092" s="268" t="s">
        <v>6473</v>
      </c>
      <c r="D1092" s="274" t="s">
        <v>4797</v>
      </c>
      <c r="E1092" s="274" t="s">
        <v>4113</v>
      </c>
      <c r="F1092" s="287">
        <v>91000000</v>
      </c>
      <c r="G1092" s="267">
        <v>0</v>
      </c>
      <c r="H1092" s="288" t="s">
        <v>3769</v>
      </c>
      <c r="I1092" s="289">
        <v>0</v>
      </c>
      <c r="J1092" s="269">
        <v>0</v>
      </c>
    </row>
    <row r="1093" spans="2:10">
      <c r="B1093" s="268" t="s">
        <v>3765</v>
      </c>
      <c r="C1093" s="268" t="s">
        <v>4798</v>
      </c>
      <c r="D1093" s="274" t="s">
        <v>4799</v>
      </c>
      <c r="E1093" s="274" t="s">
        <v>4027</v>
      </c>
      <c r="F1093" s="287">
        <v>16277730.49</v>
      </c>
      <c r="G1093" s="267">
        <v>0</v>
      </c>
      <c r="H1093" s="288" t="s">
        <v>3769</v>
      </c>
      <c r="I1093" s="289">
        <v>0</v>
      </c>
      <c r="J1093" s="269">
        <v>0</v>
      </c>
    </row>
    <row r="1094" spans="2:10">
      <c r="B1094" s="268" t="s">
        <v>3765</v>
      </c>
      <c r="C1094" s="268" t="s">
        <v>1872</v>
      </c>
      <c r="D1094" s="274" t="s">
        <v>3493</v>
      </c>
      <c r="E1094" s="274" t="s">
        <v>810</v>
      </c>
      <c r="F1094" s="287">
        <v>5453911.2199999997</v>
      </c>
      <c r="G1094" s="267">
        <v>116</v>
      </c>
      <c r="H1094" s="288" t="s">
        <v>3772</v>
      </c>
      <c r="I1094" s="289">
        <v>0.222481666289018</v>
      </c>
      <c r="J1094" s="269">
        <v>1213395.2560179699</v>
      </c>
    </row>
    <row r="1095" spans="2:10">
      <c r="B1095" s="268" t="s">
        <v>3765</v>
      </c>
      <c r="C1095" s="268" t="s">
        <v>5737</v>
      </c>
      <c r="D1095" s="274" t="s">
        <v>3672</v>
      </c>
      <c r="E1095" s="274" t="s">
        <v>900</v>
      </c>
      <c r="F1095" s="287">
        <v>164607027.58000001</v>
      </c>
      <c r="G1095" s="267">
        <v>68</v>
      </c>
      <c r="H1095" s="288" t="s">
        <v>3769</v>
      </c>
      <c r="I1095" s="289">
        <v>7.6832029851907303E-3</v>
      </c>
      <c r="J1095" s="269">
        <v>1264709.20568603</v>
      </c>
    </row>
    <row r="1096" spans="2:10">
      <c r="B1096" s="268" t="s">
        <v>3765</v>
      </c>
      <c r="C1096" s="268" t="s">
        <v>4800</v>
      </c>
      <c r="D1096" s="274" t="s">
        <v>3715</v>
      </c>
      <c r="E1096" s="274" t="s">
        <v>816</v>
      </c>
      <c r="F1096" s="287">
        <v>79765160.640000001</v>
      </c>
      <c r="G1096" s="267">
        <v>0</v>
      </c>
      <c r="H1096" s="288" t="s">
        <v>3769</v>
      </c>
      <c r="I1096" s="289">
        <v>0</v>
      </c>
      <c r="J1096" s="269">
        <v>0</v>
      </c>
    </row>
    <row r="1097" spans="2:10">
      <c r="B1097" s="268" t="s">
        <v>3765</v>
      </c>
      <c r="C1097" s="268" t="s">
        <v>4801</v>
      </c>
      <c r="D1097" s="274" t="s">
        <v>3283</v>
      </c>
      <c r="E1097" s="274" t="s">
        <v>944</v>
      </c>
      <c r="F1097" s="287">
        <v>64815468.659999996</v>
      </c>
      <c r="G1097" s="267">
        <v>0</v>
      </c>
      <c r="H1097" s="288" t="s">
        <v>3769</v>
      </c>
      <c r="I1097" s="289">
        <v>0</v>
      </c>
      <c r="J1097" s="269">
        <v>0</v>
      </c>
    </row>
    <row r="1098" spans="2:10">
      <c r="B1098" s="268" t="s">
        <v>3765</v>
      </c>
      <c r="C1098" s="268" t="s">
        <v>1868</v>
      </c>
      <c r="D1098" s="274" t="s">
        <v>2796</v>
      </c>
      <c r="E1098" s="274" t="s">
        <v>803</v>
      </c>
      <c r="F1098" s="287">
        <v>1934973.07</v>
      </c>
      <c r="G1098" s="267">
        <v>111</v>
      </c>
      <c r="H1098" s="288" t="s">
        <v>3769</v>
      </c>
      <c r="I1098" s="289">
        <v>7.6832029851907303E-3</v>
      </c>
      <c r="J1098" s="269">
        <v>14866.7908676876</v>
      </c>
    </row>
    <row r="1099" spans="2:10">
      <c r="B1099" s="268" t="s">
        <v>3765</v>
      </c>
      <c r="C1099" s="268" t="s">
        <v>1927</v>
      </c>
      <c r="D1099" s="274" t="s">
        <v>2927</v>
      </c>
      <c r="E1099" s="274" t="s">
        <v>877</v>
      </c>
      <c r="F1099" s="287">
        <v>21381889.640000001</v>
      </c>
      <c r="G1099" s="267">
        <v>117</v>
      </c>
      <c r="H1099" s="288" t="s">
        <v>3770</v>
      </c>
      <c r="I1099" s="289">
        <v>8.0552933603662696E-2</v>
      </c>
      <c r="J1099" s="269">
        <v>1722373.93649176</v>
      </c>
    </row>
    <row r="1100" spans="2:10">
      <c r="B1100" s="268" t="s">
        <v>3765</v>
      </c>
      <c r="C1100" s="268" t="s">
        <v>1910</v>
      </c>
      <c r="D1100" s="274" t="s">
        <v>2927</v>
      </c>
      <c r="E1100" s="274" t="s">
        <v>877</v>
      </c>
      <c r="F1100" s="287">
        <v>104583835.54000001</v>
      </c>
      <c r="G1100" s="267">
        <v>128</v>
      </c>
      <c r="H1100" s="288" t="s">
        <v>3770</v>
      </c>
      <c r="I1100" s="289">
        <v>8.0552933603662696E-2</v>
      </c>
      <c r="J1100" s="269">
        <v>8424534.7602699995</v>
      </c>
    </row>
    <row r="1101" spans="2:10">
      <c r="B1101" s="268" t="s">
        <v>3765</v>
      </c>
      <c r="C1101" s="268" t="s">
        <v>1989</v>
      </c>
      <c r="D1101" s="274" t="s">
        <v>2739</v>
      </c>
      <c r="E1101" s="274" t="s">
        <v>972</v>
      </c>
      <c r="F1101" s="287">
        <v>41080277.759999998</v>
      </c>
      <c r="G1101" s="267">
        <v>0</v>
      </c>
      <c r="H1101" s="288" t="s">
        <v>3769</v>
      </c>
      <c r="I1101" s="289">
        <v>0</v>
      </c>
      <c r="J1101" s="269">
        <v>0</v>
      </c>
    </row>
    <row r="1102" spans="2:10">
      <c r="B1102" s="268" t="s">
        <v>3765</v>
      </c>
      <c r="C1102" s="268" t="s">
        <v>1893</v>
      </c>
      <c r="D1102" s="274" t="s">
        <v>3240</v>
      </c>
      <c r="E1102" s="274" t="s">
        <v>849</v>
      </c>
      <c r="F1102" s="287">
        <v>65824655.450000003</v>
      </c>
      <c r="G1102" s="267">
        <v>0</v>
      </c>
      <c r="H1102" s="288" t="s">
        <v>3769</v>
      </c>
      <c r="I1102" s="289">
        <v>0</v>
      </c>
      <c r="J1102" s="269">
        <v>0</v>
      </c>
    </row>
    <row r="1103" spans="2:10">
      <c r="B1103" s="268" t="s">
        <v>3765</v>
      </c>
      <c r="C1103" s="268" t="s">
        <v>1999</v>
      </c>
      <c r="D1103" s="274" t="s">
        <v>2999</v>
      </c>
      <c r="E1103" s="274" t="s">
        <v>982</v>
      </c>
      <c r="F1103" s="287">
        <v>3035945.94</v>
      </c>
      <c r="G1103" s="267">
        <v>832</v>
      </c>
      <c r="H1103" s="288" t="s">
        <v>3771</v>
      </c>
      <c r="I1103" s="289">
        <v>0.53415108625553198</v>
      </c>
      <c r="J1103" s="269">
        <v>1621653.82166407</v>
      </c>
    </row>
    <row r="1104" spans="2:10">
      <c r="B1104" s="268" t="s">
        <v>3765</v>
      </c>
      <c r="C1104" s="268" t="s">
        <v>5577</v>
      </c>
      <c r="D1104" s="274" t="s">
        <v>5578</v>
      </c>
      <c r="E1104" s="274" t="s">
        <v>5579</v>
      </c>
      <c r="F1104" s="287">
        <v>6612777.46</v>
      </c>
      <c r="G1104" s="267">
        <v>0</v>
      </c>
      <c r="H1104" s="288" t="s">
        <v>3769</v>
      </c>
      <c r="I1104" s="289">
        <v>0</v>
      </c>
      <c r="J1104" s="269">
        <v>0</v>
      </c>
    </row>
    <row r="1105" spans="2:10">
      <c r="B1105" s="268" t="s">
        <v>3765</v>
      </c>
      <c r="C1105" s="268" t="s">
        <v>1949</v>
      </c>
      <c r="D1105" s="274" t="s">
        <v>3607</v>
      </c>
      <c r="E1105" s="274" t="s">
        <v>920</v>
      </c>
      <c r="F1105" s="287">
        <v>1039906.48</v>
      </c>
      <c r="G1105" s="267">
        <v>775</v>
      </c>
      <c r="H1105" s="288" t="s">
        <v>3771</v>
      </c>
      <c r="I1105" s="289">
        <v>0.53415108625553198</v>
      </c>
      <c r="J1105" s="269">
        <v>555467.17589616601</v>
      </c>
    </row>
    <row r="1106" spans="2:10">
      <c r="B1106" s="268" t="s">
        <v>3765</v>
      </c>
      <c r="C1106" s="268" t="s">
        <v>1971</v>
      </c>
      <c r="D1106" s="274" t="s">
        <v>3288</v>
      </c>
      <c r="E1106" s="274" t="s">
        <v>946</v>
      </c>
      <c r="F1106" s="287">
        <v>15336697.939999999</v>
      </c>
      <c r="G1106" s="267">
        <v>0</v>
      </c>
      <c r="H1106" s="288" t="s">
        <v>3769</v>
      </c>
      <c r="I1106" s="289">
        <v>0</v>
      </c>
      <c r="J1106" s="269">
        <v>0</v>
      </c>
    </row>
    <row r="1107" spans="2:10">
      <c r="B1107" s="268" t="s">
        <v>3765</v>
      </c>
      <c r="C1107" s="268" t="s">
        <v>1966</v>
      </c>
      <c r="D1107" s="274" t="s">
        <v>3721</v>
      </c>
      <c r="E1107" s="274" t="s">
        <v>940</v>
      </c>
      <c r="F1107" s="287">
        <v>24184246.149999999</v>
      </c>
      <c r="G1107" s="267">
        <v>105</v>
      </c>
      <c r="H1107" s="288" t="s">
        <v>3770</v>
      </c>
      <c r="I1107" s="289">
        <v>8.0552933603662696E-2</v>
      </c>
      <c r="J1107" s="269">
        <v>1948111.97437558</v>
      </c>
    </row>
    <row r="1108" spans="2:10">
      <c r="B1108" s="268" t="s">
        <v>3765</v>
      </c>
      <c r="C1108" s="268" t="s">
        <v>1935</v>
      </c>
      <c r="D1108" s="274" t="s">
        <v>3392</v>
      </c>
      <c r="E1108" s="274" t="s">
        <v>905</v>
      </c>
      <c r="F1108" s="287">
        <v>710277.23</v>
      </c>
      <c r="G1108" s="267">
        <v>796</v>
      </c>
      <c r="H1108" s="288" t="s">
        <v>3771</v>
      </c>
      <c r="I1108" s="289">
        <v>0.53415108625553198</v>
      </c>
      <c r="J1108" s="269">
        <v>379395.35394707002</v>
      </c>
    </row>
    <row r="1109" spans="2:10">
      <c r="B1109" s="268" t="s">
        <v>3765</v>
      </c>
      <c r="C1109" s="268" t="s">
        <v>4802</v>
      </c>
      <c r="D1109" s="274" t="s">
        <v>2856</v>
      </c>
      <c r="E1109" s="274" t="s">
        <v>797</v>
      </c>
      <c r="F1109" s="287">
        <v>69313634.5</v>
      </c>
      <c r="G1109" s="267">
        <v>0</v>
      </c>
      <c r="H1109" s="288" t="s">
        <v>3769</v>
      </c>
      <c r="I1109" s="289">
        <v>0</v>
      </c>
      <c r="J1109" s="269">
        <v>0</v>
      </c>
    </row>
    <row r="1110" spans="2:10">
      <c r="B1110" s="268" t="s">
        <v>3765</v>
      </c>
      <c r="C1110" s="268" t="s">
        <v>1980</v>
      </c>
      <c r="D1110" s="274" t="s">
        <v>2963</v>
      </c>
      <c r="E1110" s="274" t="s">
        <v>959</v>
      </c>
      <c r="F1110" s="287">
        <v>23052710.84</v>
      </c>
      <c r="G1110" s="267">
        <v>0</v>
      </c>
      <c r="H1110" s="288" t="s">
        <v>3769</v>
      </c>
      <c r="I1110" s="289">
        <v>0</v>
      </c>
      <c r="J1110" s="269">
        <v>0</v>
      </c>
    </row>
    <row r="1111" spans="2:10">
      <c r="B1111" s="268" t="s">
        <v>3765</v>
      </c>
      <c r="C1111" s="268" t="s">
        <v>1853</v>
      </c>
      <c r="D1111" s="274" t="s">
        <v>3289</v>
      </c>
      <c r="E1111" s="274" t="s">
        <v>158</v>
      </c>
      <c r="F1111" s="287">
        <v>14326697.380000001</v>
      </c>
      <c r="G1111" s="267">
        <v>0</v>
      </c>
      <c r="H1111" s="288" t="s">
        <v>3769</v>
      </c>
      <c r="I1111" s="289">
        <v>0</v>
      </c>
      <c r="J1111" s="269">
        <v>0</v>
      </c>
    </row>
    <row r="1112" spans="2:10">
      <c r="B1112" s="268" t="s">
        <v>3765</v>
      </c>
      <c r="C1112" s="268" t="s">
        <v>4803</v>
      </c>
      <c r="D1112" s="274" t="s">
        <v>2881</v>
      </c>
      <c r="E1112" s="274" t="s">
        <v>163</v>
      </c>
      <c r="F1112" s="287">
        <v>63743795.289999999</v>
      </c>
      <c r="G1112" s="267">
        <v>59</v>
      </c>
      <c r="H1112" s="288" t="s">
        <v>3769</v>
      </c>
      <c r="I1112" s="289">
        <v>7.6832029851907303E-3</v>
      </c>
      <c r="J1112" s="269">
        <v>489756.518259515</v>
      </c>
    </row>
    <row r="1113" spans="2:10">
      <c r="B1113" s="268" t="s">
        <v>3765</v>
      </c>
      <c r="C1113" s="268" t="s">
        <v>6221</v>
      </c>
      <c r="D1113" s="274" t="s">
        <v>2854</v>
      </c>
      <c r="E1113" s="274" t="s">
        <v>865</v>
      </c>
      <c r="F1113" s="287">
        <v>70229676.629999995</v>
      </c>
      <c r="G1113" s="267">
        <v>0</v>
      </c>
      <c r="H1113" s="288" t="s">
        <v>3769</v>
      </c>
      <c r="I1113" s="289">
        <v>0</v>
      </c>
      <c r="J1113" s="269">
        <v>0</v>
      </c>
    </row>
    <row r="1114" spans="2:10">
      <c r="B1114" s="268" t="s">
        <v>3765</v>
      </c>
      <c r="C1114" s="268" t="s">
        <v>1986</v>
      </c>
      <c r="D1114" s="274" t="s">
        <v>2765</v>
      </c>
      <c r="E1114" s="274" t="s">
        <v>966</v>
      </c>
      <c r="F1114" s="287">
        <v>4759567.12</v>
      </c>
      <c r="G1114" s="267">
        <v>0</v>
      </c>
      <c r="H1114" s="288" t="s">
        <v>3769</v>
      </c>
      <c r="I1114" s="289">
        <v>0</v>
      </c>
      <c r="J1114" s="269">
        <v>0</v>
      </c>
    </row>
    <row r="1115" spans="2:10">
      <c r="B1115" s="268" t="s">
        <v>3765</v>
      </c>
      <c r="C1115" s="268" t="s">
        <v>1970</v>
      </c>
      <c r="D1115" s="274" t="s">
        <v>3335</v>
      </c>
      <c r="E1115" s="274" t="s">
        <v>945</v>
      </c>
      <c r="F1115" s="287">
        <v>48524007.799999997</v>
      </c>
      <c r="G1115" s="267">
        <v>627</v>
      </c>
      <c r="H1115" s="288" t="s">
        <v>3771</v>
      </c>
      <c r="I1115" s="289">
        <v>0.53415108625553198</v>
      </c>
      <c r="J1115" s="269">
        <v>25919151.475841898</v>
      </c>
    </row>
    <row r="1116" spans="2:10">
      <c r="B1116" s="268" t="s">
        <v>3765</v>
      </c>
      <c r="C1116" s="268" t="s">
        <v>4804</v>
      </c>
      <c r="D1116" s="274" t="s">
        <v>3649</v>
      </c>
      <c r="E1116" s="274" t="s">
        <v>830</v>
      </c>
      <c r="F1116" s="287">
        <v>43733220.509999998</v>
      </c>
      <c r="G1116" s="267">
        <v>80</v>
      </c>
      <c r="H1116" s="288" t="s">
        <v>3769</v>
      </c>
      <c r="I1116" s="289">
        <v>7.6832029851907303E-3</v>
      </c>
      <c r="J1116" s="269">
        <v>336011.21037443599</v>
      </c>
    </row>
    <row r="1117" spans="2:10">
      <c r="B1117" s="268" t="s">
        <v>3765</v>
      </c>
      <c r="C1117" s="268" t="s">
        <v>6045</v>
      </c>
      <c r="D1117" s="274" t="s">
        <v>3664</v>
      </c>
      <c r="E1117" s="274" t="s">
        <v>341</v>
      </c>
      <c r="F1117" s="287">
        <v>47074699.090000004</v>
      </c>
      <c r="G1117" s="267">
        <v>60</v>
      </c>
      <c r="H1117" s="288" t="s">
        <v>3769</v>
      </c>
      <c r="I1117" s="289">
        <v>7.6832029851907303E-3</v>
      </c>
      <c r="J1117" s="269">
        <v>361684.46857524302</v>
      </c>
    </row>
    <row r="1118" spans="2:10">
      <c r="B1118" s="268" t="s">
        <v>3765</v>
      </c>
      <c r="C1118" s="268" t="s">
        <v>1993</v>
      </c>
      <c r="D1118" s="274" t="s">
        <v>2967</v>
      </c>
      <c r="E1118" s="274" t="s">
        <v>976</v>
      </c>
      <c r="F1118" s="287">
        <v>17360015.870000001</v>
      </c>
      <c r="G1118" s="267">
        <v>0</v>
      </c>
      <c r="H1118" s="288" t="s">
        <v>3769</v>
      </c>
      <c r="I1118" s="289">
        <v>0</v>
      </c>
      <c r="J1118" s="269">
        <v>0</v>
      </c>
    </row>
    <row r="1119" spans="2:10">
      <c r="B1119" s="268" t="s">
        <v>3765</v>
      </c>
      <c r="C1119" s="268" t="s">
        <v>1939</v>
      </c>
      <c r="D1119" s="274" t="s">
        <v>3025</v>
      </c>
      <c r="E1119" s="274" t="s">
        <v>911</v>
      </c>
      <c r="F1119" s="287">
        <v>123922638.29000001</v>
      </c>
      <c r="G1119" s="267">
        <v>59</v>
      </c>
      <c r="H1119" s="288" t="s">
        <v>3769</v>
      </c>
      <c r="I1119" s="289">
        <v>7.6832029851907303E-3</v>
      </c>
      <c r="J1119" s="269">
        <v>952122.78444244002</v>
      </c>
    </row>
    <row r="1120" spans="2:10">
      <c r="B1120" s="268" t="s">
        <v>3765</v>
      </c>
      <c r="C1120" s="268" t="s">
        <v>1959</v>
      </c>
      <c r="D1120" s="274" t="s">
        <v>3358</v>
      </c>
      <c r="E1120" s="274" t="s">
        <v>930</v>
      </c>
      <c r="F1120" s="287">
        <v>13321985.25</v>
      </c>
      <c r="G1120" s="267">
        <v>0</v>
      </c>
      <c r="H1120" s="288" t="s">
        <v>3769</v>
      </c>
      <c r="I1120" s="289">
        <v>0</v>
      </c>
      <c r="J1120" s="269">
        <v>0</v>
      </c>
    </row>
    <row r="1121" spans="2:10">
      <c r="B1121" s="268" t="s">
        <v>3765</v>
      </c>
      <c r="C1121" s="268" t="s">
        <v>1903</v>
      </c>
      <c r="D1121" s="274" t="s">
        <v>3167</v>
      </c>
      <c r="E1121" s="274" t="s">
        <v>867</v>
      </c>
      <c r="F1121" s="287">
        <v>8076777.5800000001</v>
      </c>
      <c r="G1121" s="267">
        <v>0</v>
      </c>
      <c r="H1121" s="288" t="s">
        <v>3769</v>
      </c>
      <c r="I1121" s="289">
        <v>0</v>
      </c>
      <c r="J1121" s="269">
        <v>0</v>
      </c>
    </row>
    <row r="1122" spans="2:10">
      <c r="B1122" s="268" t="s">
        <v>3765</v>
      </c>
      <c r="C1122" s="268" t="s">
        <v>6357</v>
      </c>
      <c r="D1122" s="274" t="s">
        <v>6358</v>
      </c>
      <c r="E1122" s="274" t="s">
        <v>6359</v>
      </c>
      <c r="F1122" s="287">
        <v>289539450</v>
      </c>
      <c r="G1122" s="267">
        <v>0</v>
      </c>
      <c r="H1122" s="288" t="s">
        <v>3769</v>
      </c>
      <c r="I1122" s="289">
        <v>0</v>
      </c>
      <c r="J1122" s="269">
        <v>0</v>
      </c>
    </row>
    <row r="1123" spans="2:10">
      <c r="B1123" s="268" t="s">
        <v>3765</v>
      </c>
      <c r="C1123" s="268" t="s">
        <v>1860</v>
      </c>
      <c r="D1123" s="274" t="s">
        <v>3447</v>
      </c>
      <c r="E1123" s="274" t="s">
        <v>794</v>
      </c>
      <c r="F1123" s="287">
        <v>20193805.449999999</v>
      </c>
      <c r="G1123" s="267">
        <v>0</v>
      </c>
      <c r="H1123" s="288" t="s">
        <v>3769</v>
      </c>
      <c r="I1123" s="289">
        <v>0</v>
      </c>
      <c r="J1123" s="269">
        <v>0</v>
      </c>
    </row>
    <row r="1124" spans="2:10">
      <c r="B1124" s="268" t="s">
        <v>3765</v>
      </c>
      <c r="C1124" s="268" t="s">
        <v>2002</v>
      </c>
      <c r="D1124" s="274" t="s">
        <v>3151</v>
      </c>
      <c r="E1124" s="274" t="s">
        <v>985</v>
      </c>
      <c r="F1124" s="287">
        <v>18832383.760000002</v>
      </c>
      <c r="G1124" s="267">
        <v>126</v>
      </c>
      <c r="H1124" s="288" t="s">
        <v>3770</v>
      </c>
      <c r="I1124" s="289">
        <v>8.0552933603662696E-2</v>
      </c>
      <c r="J1124" s="269">
        <v>1517003.7586179699</v>
      </c>
    </row>
    <row r="1125" spans="2:10">
      <c r="B1125" s="268" t="s">
        <v>3765</v>
      </c>
      <c r="C1125" s="268" t="s">
        <v>1932</v>
      </c>
      <c r="D1125" s="274" t="s">
        <v>3010</v>
      </c>
      <c r="E1125" s="274" t="s">
        <v>901</v>
      </c>
      <c r="F1125" s="287">
        <v>11248756.470000001</v>
      </c>
      <c r="G1125" s="267">
        <v>0</v>
      </c>
      <c r="H1125" s="288" t="s">
        <v>3769</v>
      </c>
      <c r="I1125" s="289">
        <v>0</v>
      </c>
      <c r="J1125" s="269">
        <v>0</v>
      </c>
    </row>
    <row r="1126" spans="2:10">
      <c r="B1126" s="268" t="s">
        <v>3765</v>
      </c>
      <c r="C1126" s="268" t="s">
        <v>1948</v>
      </c>
      <c r="D1126" s="274" t="s">
        <v>2807</v>
      </c>
      <c r="E1126" s="274" t="s">
        <v>919</v>
      </c>
      <c r="F1126" s="287">
        <v>118039921.97</v>
      </c>
      <c r="G1126" s="267">
        <v>94</v>
      </c>
      <c r="H1126" s="288" t="s">
        <v>3770</v>
      </c>
      <c r="I1126" s="289">
        <v>8.0552933603662696E-2</v>
      </c>
      <c r="J1126" s="269">
        <v>9508461.9970309399</v>
      </c>
    </row>
    <row r="1127" spans="2:10">
      <c r="B1127" s="268" t="s">
        <v>3765</v>
      </c>
      <c r="C1127" s="268" t="s">
        <v>5580</v>
      </c>
      <c r="D1127" s="274" t="s">
        <v>3507</v>
      </c>
      <c r="E1127" s="274" t="s">
        <v>862</v>
      </c>
      <c r="F1127" s="287">
        <v>79139477.200000003</v>
      </c>
      <c r="G1127" s="267">
        <v>0</v>
      </c>
      <c r="H1127" s="288" t="s">
        <v>3769</v>
      </c>
      <c r="I1127" s="289">
        <v>0</v>
      </c>
      <c r="J1127" s="269">
        <v>0</v>
      </c>
    </row>
    <row r="1128" spans="2:10">
      <c r="B1128" s="268" t="s">
        <v>3765</v>
      </c>
      <c r="C1128" s="268" t="s">
        <v>1863</v>
      </c>
      <c r="D1128" s="274" t="s">
        <v>3323</v>
      </c>
      <c r="E1128" s="274" t="s">
        <v>798</v>
      </c>
      <c r="F1128" s="287">
        <v>49266894.810000002</v>
      </c>
      <c r="G1128" s="267">
        <v>0</v>
      </c>
      <c r="H1128" s="288" t="s">
        <v>3769</v>
      </c>
      <c r="I1128" s="289">
        <v>0</v>
      </c>
      <c r="J1128" s="269">
        <v>0</v>
      </c>
    </row>
    <row r="1129" spans="2:10">
      <c r="B1129" s="268" t="s">
        <v>3765</v>
      </c>
      <c r="C1129" s="268" t="s">
        <v>1998</v>
      </c>
      <c r="D1129" s="274" t="s">
        <v>3499</v>
      </c>
      <c r="E1129" s="274" t="s">
        <v>979</v>
      </c>
      <c r="F1129" s="287">
        <v>26698054.420000002</v>
      </c>
      <c r="G1129" s="267">
        <v>66</v>
      </c>
      <c r="H1129" s="288" t="s">
        <v>3769</v>
      </c>
      <c r="I1129" s="289">
        <v>7.6832029851907303E-3</v>
      </c>
      <c r="J1129" s="269">
        <v>205126.57141852801</v>
      </c>
    </row>
    <row r="1130" spans="2:10">
      <c r="B1130" s="268" t="s">
        <v>3765</v>
      </c>
      <c r="C1130" s="268" t="s">
        <v>1856</v>
      </c>
      <c r="D1130" s="274" t="s">
        <v>2920</v>
      </c>
      <c r="E1130" s="274" t="s">
        <v>789</v>
      </c>
      <c r="F1130" s="287">
        <v>44998576.82</v>
      </c>
      <c r="G1130" s="267">
        <v>0</v>
      </c>
      <c r="H1130" s="288" t="s">
        <v>3769</v>
      </c>
      <c r="I1130" s="289">
        <v>0</v>
      </c>
      <c r="J1130" s="269">
        <v>0</v>
      </c>
    </row>
    <row r="1131" spans="2:10">
      <c r="B1131" s="268" t="s">
        <v>3765</v>
      </c>
      <c r="C1131" s="268" t="s">
        <v>4805</v>
      </c>
      <c r="D1131" s="274" t="s">
        <v>3255</v>
      </c>
      <c r="E1131" s="274" t="s">
        <v>812</v>
      </c>
      <c r="F1131" s="287">
        <v>75784160.719999999</v>
      </c>
      <c r="G1131" s="267">
        <v>0</v>
      </c>
      <c r="H1131" s="288" t="s">
        <v>3769</v>
      </c>
      <c r="I1131" s="289">
        <v>0</v>
      </c>
      <c r="J1131" s="269">
        <v>0</v>
      </c>
    </row>
    <row r="1132" spans="2:10">
      <c r="B1132" s="268" t="s">
        <v>3765</v>
      </c>
      <c r="C1132" s="268" t="s">
        <v>1864</v>
      </c>
      <c r="D1132" s="274" t="s">
        <v>3541</v>
      </c>
      <c r="E1132" s="274" t="s">
        <v>799</v>
      </c>
      <c r="F1132" s="287">
        <v>25761883.039999999</v>
      </c>
      <c r="G1132" s="267">
        <v>0</v>
      </c>
      <c r="H1132" s="288" t="s">
        <v>3769</v>
      </c>
      <c r="I1132" s="289">
        <v>0</v>
      </c>
      <c r="J1132" s="269">
        <v>0</v>
      </c>
    </row>
    <row r="1133" spans="2:10">
      <c r="B1133" s="268" t="s">
        <v>3765</v>
      </c>
      <c r="C1133" s="268" t="s">
        <v>1915</v>
      </c>
      <c r="D1133" s="274" t="s">
        <v>3737</v>
      </c>
      <c r="E1133" s="274" t="s">
        <v>883</v>
      </c>
      <c r="F1133" s="287">
        <v>1250315.75</v>
      </c>
      <c r="G1133" s="267">
        <v>552</v>
      </c>
      <c r="H1133" s="288" t="s">
        <v>3771</v>
      </c>
      <c r="I1133" s="289">
        <v>0.53415108625553198</v>
      </c>
      <c r="J1133" s="269">
        <v>667857.51602490002</v>
      </c>
    </row>
    <row r="1134" spans="2:10">
      <c r="B1134" s="268" t="s">
        <v>3765</v>
      </c>
      <c r="C1134" s="268" t="s">
        <v>4806</v>
      </c>
      <c r="D1134" s="274" t="s">
        <v>3149</v>
      </c>
      <c r="E1134" s="274" t="s">
        <v>938</v>
      </c>
      <c r="F1134" s="287">
        <v>70223860.760000005</v>
      </c>
      <c r="G1134" s="267">
        <v>0</v>
      </c>
      <c r="H1134" s="288" t="s">
        <v>3769</v>
      </c>
      <c r="I1134" s="289">
        <v>0</v>
      </c>
      <c r="J1134" s="269">
        <v>0</v>
      </c>
    </row>
    <row r="1135" spans="2:10">
      <c r="B1135" s="268" t="s">
        <v>3765</v>
      </c>
      <c r="C1135" s="268" t="s">
        <v>4807</v>
      </c>
      <c r="D1135" s="274" t="s">
        <v>3248</v>
      </c>
      <c r="E1135" s="274" t="s">
        <v>787</v>
      </c>
      <c r="F1135" s="287">
        <v>98237163.140000001</v>
      </c>
      <c r="G1135" s="267">
        <v>0</v>
      </c>
      <c r="H1135" s="288" t="s">
        <v>3769</v>
      </c>
      <c r="I1135" s="289">
        <v>0</v>
      </c>
      <c r="J1135" s="269">
        <v>0</v>
      </c>
    </row>
    <row r="1136" spans="2:10">
      <c r="B1136" s="268" t="s">
        <v>3765</v>
      </c>
      <c r="C1136" s="268" t="s">
        <v>2014</v>
      </c>
      <c r="D1136" s="274" t="s">
        <v>3278</v>
      </c>
      <c r="E1136" s="274" t="s">
        <v>1002</v>
      </c>
      <c r="F1136" s="287">
        <v>80117328.989999995</v>
      </c>
      <c r="G1136" s="267">
        <v>0</v>
      </c>
      <c r="H1136" s="288" t="s">
        <v>3769</v>
      </c>
      <c r="I1136" s="289">
        <v>0</v>
      </c>
      <c r="J1136" s="269">
        <v>0</v>
      </c>
    </row>
    <row r="1137" spans="2:10">
      <c r="B1137" s="268" t="s">
        <v>3765</v>
      </c>
      <c r="C1137" s="268" t="s">
        <v>4808</v>
      </c>
      <c r="D1137" s="274" t="s">
        <v>3059</v>
      </c>
      <c r="E1137" s="274" t="s">
        <v>657</v>
      </c>
      <c r="F1137" s="287">
        <v>36313944.229999997</v>
      </c>
      <c r="G1137" s="267">
        <v>0</v>
      </c>
      <c r="H1137" s="288" t="s">
        <v>3769</v>
      </c>
      <c r="I1137" s="289">
        <v>0</v>
      </c>
      <c r="J1137" s="269">
        <v>0</v>
      </c>
    </row>
    <row r="1138" spans="2:10">
      <c r="B1138" s="268" t="s">
        <v>3765</v>
      </c>
      <c r="C1138" s="268" t="s">
        <v>2015</v>
      </c>
      <c r="D1138" s="274" t="s">
        <v>3361</v>
      </c>
      <c r="E1138" s="274" t="s">
        <v>157</v>
      </c>
      <c r="F1138" s="287">
        <v>51161694.960000001</v>
      </c>
      <c r="G1138" s="267">
        <v>0</v>
      </c>
      <c r="H1138" s="288" t="s">
        <v>3769</v>
      </c>
      <c r="I1138" s="289">
        <v>0</v>
      </c>
      <c r="J1138" s="269">
        <v>0</v>
      </c>
    </row>
    <row r="1139" spans="2:10">
      <c r="B1139" s="268" t="s">
        <v>3765</v>
      </c>
      <c r="C1139" s="268" t="s">
        <v>1957</v>
      </c>
      <c r="D1139" s="274" t="s">
        <v>3308</v>
      </c>
      <c r="E1139" s="274" t="s">
        <v>928</v>
      </c>
      <c r="F1139" s="287">
        <v>17640488.879999999</v>
      </c>
      <c r="G1139" s="267">
        <v>0</v>
      </c>
      <c r="H1139" s="288" t="s">
        <v>3769</v>
      </c>
      <c r="I1139" s="289">
        <v>0</v>
      </c>
      <c r="J1139" s="269">
        <v>0</v>
      </c>
    </row>
    <row r="1140" spans="2:10">
      <c r="B1140" s="268" t="s">
        <v>3765</v>
      </c>
      <c r="C1140" s="268" t="s">
        <v>4809</v>
      </c>
      <c r="D1140" s="274" t="s">
        <v>3197</v>
      </c>
      <c r="E1140" s="274" t="s">
        <v>889</v>
      </c>
      <c r="F1140" s="287">
        <v>104476507.69</v>
      </c>
      <c r="G1140" s="267">
        <v>100</v>
      </c>
      <c r="H1140" s="288" t="s">
        <v>3770</v>
      </c>
      <c r="I1140" s="289">
        <v>8.0552933603662696E-2</v>
      </c>
      <c r="J1140" s="269">
        <v>8415889.1870951299</v>
      </c>
    </row>
    <row r="1141" spans="2:10">
      <c r="B1141" s="268" t="s">
        <v>3765</v>
      </c>
      <c r="C1141" s="268" t="s">
        <v>5906</v>
      </c>
      <c r="D1141" s="274" t="s">
        <v>5907</v>
      </c>
      <c r="E1141" s="274" t="s">
        <v>217</v>
      </c>
      <c r="F1141" s="287">
        <v>19675414.149999999</v>
      </c>
      <c r="G1141" s="267">
        <v>65</v>
      </c>
      <c r="H1141" s="288" t="s">
        <v>3769</v>
      </c>
      <c r="I1141" s="289">
        <v>7.6832029851907303E-3</v>
      </c>
      <c r="J1141" s="269">
        <v>151170.200732144</v>
      </c>
    </row>
    <row r="1142" spans="2:10">
      <c r="B1142" s="268" t="s">
        <v>3765</v>
      </c>
      <c r="C1142" s="268" t="s">
        <v>1857</v>
      </c>
      <c r="D1142" s="274" t="s">
        <v>2733</v>
      </c>
      <c r="E1142" s="274" t="s">
        <v>790</v>
      </c>
      <c r="F1142" s="287">
        <v>29168164.16</v>
      </c>
      <c r="G1142" s="267">
        <v>0</v>
      </c>
      <c r="H1142" s="288" t="s">
        <v>3769</v>
      </c>
      <c r="I1142" s="289">
        <v>0</v>
      </c>
      <c r="J1142" s="269">
        <v>0</v>
      </c>
    </row>
    <row r="1143" spans="2:10">
      <c r="B1143" s="268" t="s">
        <v>3765</v>
      </c>
      <c r="C1143" s="268" t="s">
        <v>1866</v>
      </c>
      <c r="D1143" s="274" t="s">
        <v>2964</v>
      </c>
      <c r="E1143" s="274" t="s">
        <v>801</v>
      </c>
      <c r="F1143" s="287">
        <v>31007057.539999999</v>
      </c>
      <c r="G1143" s="267">
        <v>125</v>
      </c>
      <c r="H1143" s="288" t="s">
        <v>3770</v>
      </c>
      <c r="I1143" s="289">
        <v>8.0552933603662696E-2</v>
      </c>
      <c r="J1143" s="269">
        <v>2497709.4472645698</v>
      </c>
    </row>
    <row r="1144" spans="2:10">
      <c r="B1144" s="268" t="s">
        <v>3765</v>
      </c>
      <c r="C1144" s="268" t="s">
        <v>1909</v>
      </c>
      <c r="D1144" s="274" t="s">
        <v>3245</v>
      </c>
      <c r="E1144" s="274" t="s">
        <v>875</v>
      </c>
      <c r="F1144" s="287">
        <v>25571481.43</v>
      </c>
      <c r="G1144" s="267">
        <v>64</v>
      </c>
      <c r="H1144" s="288" t="s">
        <v>3769</v>
      </c>
      <c r="I1144" s="289">
        <v>7.6832029851907303E-3</v>
      </c>
      <c r="J1144" s="269">
        <v>196470.88245872501</v>
      </c>
    </row>
    <row r="1145" spans="2:10">
      <c r="B1145" s="268" t="s">
        <v>3765</v>
      </c>
      <c r="C1145" s="268" t="s">
        <v>1880</v>
      </c>
      <c r="D1145" s="274" t="s">
        <v>2736</v>
      </c>
      <c r="E1145" s="274" t="s">
        <v>824</v>
      </c>
      <c r="F1145" s="287">
        <v>44343481.32</v>
      </c>
      <c r="G1145" s="267">
        <v>0</v>
      </c>
      <c r="H1145" s="288" t="s">
        <v>3769</v>
      </c>
      <c r="I1145" s="289">
        <v>0</v>
      </c>
      <c r="J1145" s="269">
        <v>0</v>
      </c>
    </row>
    <row r="1146" spans="2:10">
      <c r="B1146" s="268" t="s">
        <v>3765</v>
      </c>
      <c r="C1146" s="268" t="s">
        <v>1900</v>
      </c>
      <c r="D1146" s="274" t="s">
        <v>2730</v>
      </c>
      <c r="E1146" s="274" t="s">
        <v>863</v>
      </c>
      <c r="F1146" s="287">
        <v>42415141.259999998</v>
      </c>
      <c r="G1146" s="267">
        <v>0</v>
      </c>
      <c r="H1146" s="288" t="s">
        <v>3769</v>
      </c>
      <c r="I1146" s="289">
        <v>0</v>
      </c>
      <c r="J1146" s="269">
        <v>0</v>
      </c>
    </row>
    <row r="1147" spans="2:10">
      <c r="B1147" s="268" t="s">
        <v>3765</v>
      </c>
      <c r="C1147" s="268" t="s">
        <v>1886</v>
      </c>
      <c r="D1147" s="274" t="s">
        <v>3579</v>
      </c>
      <c r="E1147" s="274" t="s">
        <v>840</v>
      </c>
      <c r="F1147" s="287">
        <v>14290097.42</v>
      </c>
      <c r="G1147" s="267">
        <v>0</v>
      </c>
      <c r="H1147" s="288" t="s">
        <v>3769</v>
      </c>
      <c r="I1147" s="289">
        <v>0</v>
      </c>
      <c r="J1147" s="269">
        <v>0</v>
      </c>
    </row>
    <row r="1148" spans="2:10">
      <c r="B1148" s="268" t="s">
        <v>3765</v>
      </c>
      <c r="C1148" s="268" t="s">
        <v>4810</v>
      </c>
      <c r="D1148" s="274" t="s">
        <v>3400</v>
      </c>
      <c r="E1148" s="274" t="s">
        <v>796</v>
      </c>
      <c r="F1148" s="287">
        <v>15717961.359999999</v>
      </c>
      <c r="G1148" s="267">
        <v>76</v>
      </c>
      <c r="H1148" s="288" t="s">
        <v>3769</v>
      </c>
      <c r="I1148" s="289">
        <v>7.6832029851907303E-3</v>
      </c>
      <c r="J1148" s="269">
        <v>120764.287642264</v>
      </c>
    </row>
    <row r="1149" spans="2:10">
      <c r="B1149" s="268" t="s">
        <v>3765</v>
      </c>
      <c r="C1149" s="268" t="s">
        <v>1862</v>
      </c>
      <c r="D1149" s="274" t="s">
        <v>3400</v>
      </c>
      <c r="E1149" s="274" t="s">
        <v>796</v>
      </c>
      <c r="F1149" s="287">
        <v>112686647.11</v>
      </c>
      <c r="G1149" s="267">
        <v>79</v>
      </c>
      <c r="H1149" s="288" t="s">
        <v>3769</v>
      </c>
      <c r="I1149" s="289">
        <v>7.6832029851907303E-3</v>
      </c>
      <c r="J1149" s="269">
        <v>865794.38346668705</v>
      </c>
    </row>
    <row r="1150" spans="2:10">
      <c r="B1150" s="268" t="s">
        <v>3765</v>
      </c>
      <c r="C1150" s="268" t="s">
        <v>1983</v>
      </c>
      <c r="D1150" s="274" t="s">
        <v>3609</v>
      </c>
      <c r="E1150" s="274" t="s">
        <v>962</v>
      </c>
      <c r="F1150" s="287">
        <v>40134224.359999999</v>
      </c>
      <c r="G1150" s="267">
        <v>135</v>
      </c>
      <c r="H1150" s="288" t="s">
        <v>3770</v>
      </c>
      <c r="I1150" s="289">
        <v>8.0552933603662696E-2</v>
      </c>
      <c r="J1150" s="269">
        <v>3232929.5101055801</v>
      </c>
    </row>
    <row r="1151" spans="2:10">
      <c r="B1151" s="268" t="s">
        <v>3765</v>
      </c>
      <c r="C1151" s="268" t="s">
        <v>5908</v>
      </c>
      <c r="D1151" s="274" t="s">
        <v>3468</v>
      </c>
      <c r="E1151" s="274" t="s">
        <v>988</v>
      </c>
      <c r="F1151" s="287">
        <v>78301900.859999999</v>
      </c>
      <c r="G1151" s="267">
        <v>0</v>
      </c>
      <c r="H1151" s="288" t="s">
        <v>3769</v>
      </c>
      <c r="I1151" s="289">
        <v>0</v>
      </c>
      <c r="J1151" s="269">
        <v>0</v>
      </c>
    </row>
    <row r="1152" spans="2:10">
      <c r="B1152" s="268" t="s">
        <v>3765</v>
      </c>
      <c r="C1152" s="268" t="s">
        <v>1929</v>
      </c>
      <c r="D1152" s="274" t="s">
        <v>3296</v>
      </c>
      <c r="E1152" s="274" t="s">
        <v>897</v>
      </c>
      <c r="F1152" s="287">
        <v>118166704.48</v>
      </c>
      <c r="G1152" s="267">
        <v>144</v>
      </c>
      <c r="H1152" s="288" t="s">
        <v>3770</v>
      </c>
      <c r="I1152" s="289">
        <v>8.0552933603662696E-2</v>
      </c>
      <c r="J1152" s="269">
        <v>9518674.7001410704</v>
      </c>
    </row>
    <row r="1153" spans="2:10">
      <c r="B1153" s="268" t="s">
        <v>3765</v>
      </c>
      <c r="C1153" s="268" t="s">
        <v>1899</v>
      </c>
      <c r="D1153" s="274" t="s">
        <v>3220</v>
      </c>
      <c r="E1153" s="274" t="s">
        <v>859</v>
      </c>
      <c r="F1153" s="287">
        <v>49103103.979999997</v>
      </c>
      <c r="G1153" s="267">
        <v>0</v>
      </c>
      <c r="H1153" s="288" t="s">
        <v>3769</v>
      </c>
      <c r="I1153" s="289">
        <v>0</v>
      </c>
      <c r="J1153" s="269">
        <v>0</v>
      </c>
    </row>
    <row r="1154" spans="2:10">
      <c r="B1154" s="268" t="s">
        <v>3765</v>
      </c>
      <c r="C1154" s="268" t="s">
        <v>1976</v>
      </c>
      <c r="D1154" s="274" t="s">
        <v>3063</v>
      </c>
      <c r="E1154" s="274" t="s">
        <v>955</v>
      </c>
      <c r="F1154" s="287">
        <v>11907452.08</v>
      </c>
      <c r="G1154" s="267">
        <v>104</v>
      </c>
      <c r="H1154" s="288" t="s">
        <v>3769</v>
      </c>
      <c r="I1154" s="289">
        <v>7.6832029851907303E-3</v>
      </c>
      <c r="J1154" s="269">
        <v>91487.371367071595</v>
      </c>
    </row>
    <row r="1155" spans="2:10">
      <c r="B1155" s="268" t="s">
        <v>3765</v>
      </c>
      <c r="C1155" s="268" t="s">
        <v>1913</v>
      </c>
      <c r="D1155" s="274" t="s">
        <v>2754</v>
      </c>
      <c r="E1155" s="274" t="s">
        <v>880</v>
      </c>
      <c r="F1155" s="287">
        <v>7831595.7199999997</v>
      </c>
      <c r="G1155" s="267">
        <v>68</v>
      </c>
      <c r="H1155" s="288" t="s">
        <v>3769</v>
      </c>
      <c r="I1155" s="289">
        <v>7.6832029851907303E-3</v>
      </c>
      <c r="J1155" s="269">
        <v>60171.739614710998</v>
      </c>
    </row>
    <row r="1156" spans="2:10">
      <c r="B1156" s="268" t="s">
        <v>3765</v>
      </c>
      <c r="C1156" s="268" t="s">
        <v>1963</v>
      </c>
      <c r="D1156" s="274" t="s">
        <v>3316</v>
      </c>
      <c r="E1156" s="274" t="s">
        <v>934</v>
      </c>
      <c r="F1156" s="287">
        <v>50967069.789999999</v>
      </c>
      <c r="G1156" s="267">
        <v>128</v>
      </c>
      <c r="H1156" s="288" t="s">
        <v>3770</v>
      </c>
      <c r="I1156" s="289">
        <v>8.0552933603662696E-2</v>
      </c>
      <c r="J1156" s="269">
        <v>4105546.9887671098</v>
      </c>
    </row>
    <row r="1157" spans="2:10">
      <c r="B1157" s="268" t="s">
        <v>3765</v>
      </c>
      <c r="C1157" s="268" t="s">
        <v>1871</v>
      </c>
      <c r="D1157" s="274" t="s">
        <v>3208</v>
      </c>
      <c r="E1157" s="274" t="s">
        <v>808</v>
      </c>
      <c r="F1157" s="287">
        <v>49673738.899999999</v>
      </c>
      <c r="G1157" s="267">
        <v>0</v>
      </c>
      <c r="H1157" s="288" t="s">
        <v>3769</v>
      </c>
      <c r="I1157" s="289">
        <v>0</v>
      </c>
      <c r="J1157" s="269">
        <v>0</v>
      </c>
    </row>
    <row r="1158" spans="2:10">
      <c r="B1158" s="268" t="s">
        <v>3765</v>
      </c>
      <c r="C1158" s="268" t="s">
        <v>1890</v>
      </c>
      <c r="D1158" s="274" t="s">
        <v>2820</v>
      </c>
      <c r="E1158" s="274" t="s">
        <v>474</v>
      </c>
      <c r="F1158" s="287">
        <v>3631614.51</v>
      </c>
      <c r="G1158" s="267">
        <v>71</v>
      </c>
      <c r="H1158" s="288" t="s">
        <v>3770</v>
      </c>
      <c r="I1158" s="289">
        <v>8.0552933603662696E-2</v>
      </c>
      <c r="J1158" s="269">
        <v>292537.202498128</v>
      </c>
    </row>
    <row r="1159" spans="2:10">
      <c r="B1159" s="268" t="s">
        <v>3765</v>
      </c>
      <c r="C1159" s="268" t="s">
        <v>6222</v>
      </c>
      <c r="D1159" s="274" t="s">
        <v>6223</v>
      </c>
      <c r="E1159" s="274" t="s">
        <v>6224</v>
      </c>
      <c r="F1159" s="287">
        <v>44789591</v>
      </c>
      <c r="G1159" s="267">
        <v>0</v>
      </c>
      <c r="H1159" s="288" t="s">
        <v>3769</v>
      </c>
      <c r="I1159" s="289">
        <v>0</v>
      </c>
      <c r="J1159" s="269">
        <v>0</v>
      </c>
    </row>
    <row r="1160" spans="2:10">
      <c r="B1160" s="268" t="s">
        <v>3765</v>
      </c>
      <c r="C1160" s="268" t="s">
        <v>1917</v>
      </c>
      <c r="D1160" s="274" t="s">
        <v>2934</v>
      </c>
      <c r="E1160" s="274" t="s">
        <v>149</v>
      </c>
      <c r="F1160" s="287">
        <v>48894646.810000002</v>
      </c>
      <c r="G1160" s="267">
        <v>0</v>
      </c>
      <c r="H1160" s="288" t="s">
        <v>3769</v>
      </c>
      <c r="I1160" s="289">
        <v>0</v>
      </c>
      <c r="J1160" s="269">
        <v>0</v>
      </c>
    </row>
    <row r="1161" spans="2:10">
      <c r="B1161" s="268" t="s">
        <v>3765</v>
      </c>
      <c r="C1161" s="268" t="s">
        <v>2006</v>
      </c>
      <c r="D1161" s="274" t="s">
        <v>3044</v>
      </c>
      <c r="E1161" s="274" t="s">
        <v>989</v>
      </c>
      <c r="F1161" s="287">
        <v>329403670.42000002</v>
      </c>
      <c r="G1161" s="267">
        <v>68</v>
      </c>
      <c r="H1161" s="288" t="s">
        <v>3769</v>
      </c>
      <c r="I1161" s="289">
        <v>7.6832029851907303E-3</v>
      </c>
      <c r="J1161" s="269">
        <v>2530875.2639037301</v>
      </c>
    </row>
    <row r="1162" spans="2:10">
      <c r="B1162" s="268" t="s">
        <v>3765</v>
      </c>
      <c r="C1162" s="268" t="s">
        <v>1934</v>
      </c>
      <c r="D1162" s="274" t="s">
        <v>3521</v>
      </c>
      <c r="E1162" s="274" t="s">
        <v>903</v>
      </c>
      <c r="F1162" s="287">
        <v>27231820.420000002</v>
      </c>
      <c r="G1162" s="267">
        <v>0</v>
      </c>
      <c r="H1162" s="288" t="s">
        <v>3769</v>
      </c>
      <c r="I1162" s="289">
        <v>0</v>
      </c>
      <c r="J1162" s="269">
        <v>0</v>
      </c>
    </row>
    <row r="1163" spans="2:10">
      <c r="B1163" s="268" t="s">
        <v>3765</v>
      </c>
      <c r="C1163" s="268" t="s">
        <v>3325</v>
      </c>
      <c r="D1163" s="274" t="s">
        <v>3326</v>
      </c>
      <c r="E1163" s="274" t="s">
        <v>3327</v>
      </c>
      <c r="F1163" s="287">
        <v>40290946.899999999</v>
      </c>
      <c r="G1163" s="267">
        <v>0</v>
      </c>
      <c r="H1163" s="288" t="s">
        <v>3769</v>
      </c>
      <c r="I1163" s="289">
        <v>0</v>
      </c>
      <c r="J1163" s="269">
        <v>0</v>
      </c>
    </row>
    <row r="1164" spans="2:10">
      <c r="B1164" s="268" t="s">
        <v>3765</v>
      </c>
      <c r="C1164" s="268" t="s">
        <v>3502</v>
      </c>
      <c r="D1164" s="274" t="s">
        <v>3503</v>
      </c>
      <c r="E1164" s="274" t="s">
        <v>3504</v>
      </c>
      <c r="F1164" s="287">
        <v>56836415.829999998</v>
      </c>
      <c r="G1164" s="267">
        <v>0</v>
      </c>
      <c r="H1164" s="288" t="s">
        <v>3769</v>
      </c>
      <c r="I1164" s="289">
        <v>0</v>
      </c>
      <c r="J1164" s="269">
        <v>0</v>
      </c>
    </row>
    <row r="1165" spans="2:10">
      <c r="B1165" s="268" t="s">
        <v>3765</v>
      </c>
      <c r="C1165" s="268" t="s">
        <v>4811</v>
      </c>
      <c r="D1165" s="274" t="s">
        <v>4812</v>
      </c>
      <c r="E1165" s="274" t="s">
        <v>4114</v>
      </c>
      <c r="F1165" s="287">
        <v>30866754.469999999</v>
      </c>
      <c r="G1165" s="267">
        <v>0</v>
      </c>
      <c r="H1165" s="288" t="s">
        <v>3769</v>
      </c>
      <c r="I1165" s="289">
        <v>0</v>
      </c>
      <c r="J1165" s="269">
        <v>0</v>
      </c>
    </row>
    <row r="1166" spans="2:10">
      <c r="B1166" s="268" t="s">
        <v>3765</v>
      </c>
      <c r="C1166" s="268" t="s">
        <v>4813</v>
      </c>
      <c r="D1166" s="274" t="s">
        <v>4814</v>
      </c>
      <c r="E1166" s="274" t="s">
        <v>727</v>
      </c>
      <c r="F1166" s="287">
        <v>304405894.38999999</v>
      </c>
      <c r="G1166" s="267">
        <v>0</v>
      </c>
      <c r="H1166" s="288" t="s">
        <v>3769</v>
      </c>
      <c r="I1166" s="289">
        <v>0</v>
      </c>
      <c r="J1166" s="269">
        <v>0</v>
      </c>
    </row>
    <row r="1167" spans="2:10">
      <c r="B1167" s="268" t="s">
        <v>3765</v>
      </c>
      <c r="C1167" s="268" t="s">
        <v>4815</v>
      </c>
      <c r="D1167" s="274" t="s">
        <v>4816</v>
      </c>
      <c r="E1167" s="274" t="s">
        <v>4030</v>
      </c>
      <c r="F1167" s="287">
        <v>61650734.380000003</v>
      </c>
      <c r="G1167" s="267">
        <v>0</v>
      </c>
      <c r="H1167" s="288" t="s">
        <v>3769</v>
      </c>
      <c r="I1167" s="289">
        <v>0</v>
      </c>
      <c r="J1167" s="269">
        <v>0</v>
      </c>
    </row>
    <row r="1168" spans="2:10">
      <c r="B1168" s="268" t="s">
        <v>3765</v>
      </c>
      <c r="C1168" s="268" t="s">
        <v>4817</v>
      </c>
      <c r="D1168" s="274" t="s">
        <v>4818</v>
      </c>
      <c r="E1168" s="274" t="s">
        <v>4115</v>
      </c>
      <c r="F1168" s="287">
        <v>145760200.36000001</v>
      </c>
      <c r="G1168" s="267">
        <v>0</v>
      </c>
      <c r="H1168" s="288" t="s">
        <v>3769</v>
      </c>
      <c r="I1168" s="289">
        <v>0</v>
      </c>
      <c r="J1168" s="269">
        <v>0</v>
      </c>
    </row>
    <row r="1169" spans="2:10">
      <c r="B1169" s="268" t="s">
        <v>3765</v>
      </c>
      <c r="C1169" s="268" t="s">
        <v>4819</v>
      </c>
      <c r="D1169" s="274" t="s">
        <v>4820</v>
      </c>
      <c r="E1169" s="274" t="s">
        <v>4116</v>
      </c>
      <c r="F1169" s="287">
        <v>252689752.49000001</v>
      </c>
      <c r="G1169" s="267">
        <v>0</v>
      </c>
      <c r="H1169" s="288" t="s">
        <v>3769</v>
      </c>
      <c r="I1169" s="289">
        <v>0</v>
      </c>
      <c r="J1169" s="269">
        <v>0</v>
      </c>
    </row>
    <row r="1170" spans="2:10">
      <c r="B1170" s="268" t="s">
        <v>3765</v>
      </c>
      <c r="C1170" s="268" t="s">
        <v>4821</v>
      </c>
      <c r="D1170" s="274" t="s">
        <v>4822</v>
      </c>
      <c r="E1170" s="274" t="s">
        <v>442</v>
      </c>
      <c r="F1170" s="287">
        <v>59565819.109999999</v>
      </c>
      <c r="G1170" s="267">
        <v>0</v>
      </c>
      <c r="H1170" s="288" t="s">
        <v>3769</v>
      </c>
      <c r="I1170" s="289">
        <v>0</v>
      </c>
      <c r="J1170" s="269">
        <v>0</v>
      </c>
    </row>
    <row r="1171" spans="2:10">
      <c r="B1171" s="268" t="s">
        <v>3765</v>
      </c>
      <c r="C1171" s="268" t="s">
        <v>4823</v>
      </c>
      <c r="D1171" s="274" t="s">
        <v>4824</v>
      </c>
      <c r="E1171" s="274" t="s">
        <v>4117</v>
      </c>
      <c r="F1171" s="287">
        <v>84540916.200000003</v>
      </c>
      <c r="G1171" s="267">
        <v>0</v>
      </c>
      <c r="H1171" s="288" t="s">
        <v>3769</v>
      </c>
      <c r="I1171" s="289">
        <v>0</v>
      </c>
      <c r="J1171" s="269">
        <v>0</v>
      </c>
    </row>
    <row r="1172" spans="2:10">
      <c r="B1172" s="268" t="s">
        <v>3765</v>
      </c>
      <c r="C1172" s="268" t="s">
        <v>6474</v>
      </c>
      <c r="D1172" s="274" t="s">
        <v>4825</v>
      </c>
      <c r="E1172" s="274" t="s">
        <v>4118</v>
      </c>
      <c r="F1172" s="287">
        <v>50500000</v>
      </c>
      <c r="G1172" s="267">
        <v>0</v>
      </c>
      <c r="H1172" s="288" t="s">
        <v>3769</v>
      </c>
      <c r="I1172" s="289">
        <v>0</v>
      </c>
      <c r="J1172" s="269">
        <v>0</v>
      </c>
    </row>
    <row r="1173" spans="2:10">
      <c r="B1173" s="268" t="s">
        <v>3765</v>
      </c>
      <c r="C1173" s="268" t="s">
        <v>4826</v>
      </c>
      <c r="D1173" s="274" t="s">
        <v>4827</v>
      </c>
      <c r="E1173" s="274" t="s">
        <v>4119</v>
      </c>
      <c r="F1173" s="287">
        <v>81311373.319999993</v>
      </c>
      <c r="G1173" s="267">
        <v>0</v>
      </c>
      <c r="H1173" s="288" t="s">
        <v>3769</v>
      </c>
      <c r="I1173" s="289">
        <v>0</v>
      </c>
      <c r="J1173" s="269">
        <v>0</v>
      </c>
    </row>
    <row r="1174" spans="2:10">
      <c r="B1174" s="268" t="s">
        <v>3765</v>
      </c>
      <c r="C1174" s="268" t="s">
        <v>4828</v>
      </c>
      <c r="D1174" s="274" t="s">
        <v>4829</v>
      </c>
      <c r="E1174" s="274" t="s">
        <v>4120</v>
      </c>
      <c r="F1174" s="287">
        <v>117942271.47</v>
      </c>
      <c r="G1174" s="267">
        <v>0</v>
      </c>
      <c r="H1174" s="288" t="s">
        <v>3769</v>
      </c>
      <c r="I1174" s="289">
        <v>0</v>
      </c>
      <c r="J1174" s="269">
        <v>0</v>
      </c>
    </row>
    <row r="1175" spans="2:10">
      <c r="B1175" s="268" t="s">
        <v>3765</v>
      </c>
      <c r="C1175" s="268" t="s">
        <v>4830</v>
      </c>
      <c r="D1175" s="274" t="s">
        <v>4831</v>
      </c>
      <c r="E1175" s="274" t="s">
        <v>4121</v>
      </c>
      <c r="F1175" s="287">
        <v>26172915.02</v>
      </c>
      <c r="G1175" s="267">
        <v>167</v>
      </c>
      <c r="H1175" s="288" t="s">
        <v>3772</v>
      </c>
      <c r="I1175" s="289">
        <v>0.222481666289018</v>
      </c>
      <c r="J1175" s="269">
        <v>5822993.7452904601</v>
      </c>
    </row>
    <row r="1176" spans="2:10">
      <c r="B1176" s="268" t="s">
        <v>3765</v>
      </c>
      <c r="C1176" s="268" t="s">
        <v>4832</v>
      </c>
      <c r="D1176" s="274" t="s">
        <v>4833</v>
      </c>
      <c r="E1176" s="274" t="s">
        <v>4122</v>
      </c>
      <c r="F1176" s="287">
        <v>32767637.789999999</v>
      </c>
      <c r="G1176" s="267">
        <v>0</v>
      </c>
      <c r="H1176" s="288" t="s">
        <v>3769</v>
      </c>
      <c r="I1176" s="289">
        <v>0</v>
      </c>
      <c r="J1176" s="269">
        <v>0</v>
      </c>
    </row>
    <row r="1177" spans="2:10">
      <c r="B1177" s="268" t="s">
        <v>3765</v>
      </c>
      <c r="C1177" s="268" t="s">
        <v>4834</v>
      </c>
      <c r="D1177" s="274" t="s">
        <v>4835</v>
      </c>
      <c r="E1177" s="274" t="s">
        <v>4123</v>
      </c>
      <c r="F1177" s="287">
        <v>129368690.3</v>
      </c>
      <c r="G1177" s="267">
        <v>0</v>
      </c>
      <c r="H1177" s="288" t="s">
        <v>3769</v>
      </c>
      <c r="I1177" s="289">
        <v>0</v>
      </c>
      <c r="J1177" s="269">
        <v>0</v>
      </c>
    </row>
    <row r="1178" spans="2:10">
      <c r="B1178" s="268" t="s">
        <v>3765</v>
      </c>
      <c r="C1178" s="268" t="s">
        <v>6475</v>
      </c>
      <c r="D1178" s="274" t="s">
        <v>4836</v>
      </c>
      <c r="E1178" s="274" t="s">
        <v>4124</v>
      </c>
      <c r="F1178" s="287">
        <v>75000000</v>
      </c>
      <c r="G1178" s="267">
        <v>0</v>
      </c>
      <c r="H1178" s="288" t="s">
        <v>3769</v>
      </c>
      <c r="I1178" s="289">
        <v>0</v>
      </c>
      <c r="J1178" s="269">
        <v>0</v>
      </c>
    </row>
    <row r="1179" spans="2:10">
      <c r="B1179" s="268" t="s">
        <v>3765</v>
      </c>
      <c r="C1179" s="268" t="s">
        <v>4837</v>
      </c>
      <c r="D1179" s="274" t="s">
        <v>4838</v>
      </c>
      <c r="E1179" s="274" t="s">
        <v>4125</v>
      </c>
      <c r="F1179" s="287">
        <v>9771749.5600000005</v>
      </c>
      <c r="G1179" s="267">
        <v>0</v>
      </c>
      <c r="H1179" s="288" t="s">
        <v>3769</v>
      </c>
      <c r="I1179" s="289">
        <v>0</v>
      </c>
      <c r="J1179" s="269">
        <v>0</v>
      </c>
    </row>
    <row r="1180" spans="2:10">
      <c r="B1180" s="268" t="s">
        <v>3765</v>
      </c>
      <c r="C1180" s="268" t="s">
        <v>4839</v>
      </c>
      <c r="D1180" s="274" t="s">
        <v>4840</v>
      </c>
      <c r="E1180" s="274" t="s">
        <v>4126</v>
      </c>
      <c r="F1180" s="287">
        <v>31232952.469999999</v>
      </c>
      <c r="G1180" s="267">
        <v>59</v>
      </c>
      <c r="H1180" s="288" t="s">
        <v>3769</v>
      </c>
      <c r="I1180" s="289">
        <v>7.6832029851907303E-3</v>
      </c>
      <c r="J1180" s="269">
        <v>239969.113653824</v>
      </c>
    </row>
    <row r="1181" spans="2:10">
      <c r="B1181" s="268" t="s">
        <v>3765</v>
      </c>
      <c r="C1181" s="268" t="s">
        <v>5738</v>
      </c>
      <c r="D1181" s="274" t="s">
        <v>4841</v>
      </c>
      <c r="E1181" s="274" t="s">
        <v>4127</v>
      </c>
      <c r="F1181" s="287">
        <v>51061812.350000001</v>
      </c>
      <c r="G1181" s="267">
        <v>0</v>
      </c>
      <c r="H1181" s="288" t="s">
        <v>3769</v>
      </c>
      <c r="I1181" s="289">
        <v>0</v>
      </c>
      <c r="J1181" s="269">
        <v>0</v>
      </c>
    </row>
    <row r="1182" spans="2:10">
      <c r="B1182" s="268" t="s">
        <v>3765</v>
      </c>
      <c r="C1182" s="268" t="s">
        <v>4842</v>
      </c>
      <c r="D1182" s="274" t="s">
        <v>4843</v>
      </c>
      <c r="E1182" s="274" t="s">
        <v>4128</v>
      </c>
      <c r="F1182" s="287">
        <v>5057565.04</v>
      </c>
      <c r="G1182" s="267">
        <v>0</v>
      </c>
      <c r="H1182" s="288" t="s">
        <v>3769</v>
      </c>
      <c r="I1182" s="289">
        <v>0</v>
      </c>
      <c r="J1182" s="269">
        <v>0</v>
      </c>
    </row>
    <row r="1183" spans="2:10">
      <c r="B1183" s="268" t="s">
        <v>3765</v>
      </c>
      <c r="C1183" s="268" t="s">
        <v>4844</v>
      </c>
      <c r="D1183" s="274" t="s">
        <v>4845</v>
      </c>
      <c r="E1183" s="274" t="s">
        <v>4129</v>
      </c>
      <c r="F1183" s="287">
        <v>68205461.290000007</v>
      </c>
      <c r="G1183" s="267">
        <v>0</v>
      </c>
      <c r="H1183" s="288" t="s">
        <v>3769</v>
      </c>
      <c r="I1183" s="289">
        <v>0</v>
      </c>
      <c r="J1183" s="269">
        <v>0</v>
      </c>
    </row>
    <row r="1184" spans="2:10">
      <c r="B1184" s="268" t="s">
        <v>3765</v>
      </c>
      <c r="C1184" s="268" t="s">
        <v>4846</v>
      </c>
      <c r="D1184" s="274" t="s">
        <v>4847</v>
      </c>
      <c r="E1184" s="274" t="s">
        <v>4130</v>
      </c>
      <c r="F1184" s="287">
        <v>24094820.66</v>
      </c>
      <c r="G1184" s="267">
        <v>0</v>
      </c>
      <c r="H1184" s="288" t="s">
        <v>3769</v>
      </c>
      <c r="I1184" s="289">
        <v>0</v>
      </c>
      <c r="J1184" s="269">
        <v>0</v>
      </c>
    </row>
    <row r="1185" spans="2:10">
      <c r="B1185" s="268" t="s">
        <v>3765</v>
      </c>
      <c r="C1185" s="268" t="s">
        <v>4848</v>
      </c>
      <c r="D1185" s="274" t="s">
        <v>4849</v>
      </c>
      <c r="E1185" s="274" t="s">
        <v>4131</v>
      </c>
      <c r="F1185" s="287">
        <v>23632460.940000001</v>
      </c>
      <c r="G1185" s="267">
        <v>0</v>
      </c>
      <c r="H1185" s="288" t="s">
        <v>3769</v>
      </c>
      <c r="I1185" s="289">
        <v>0</v>
      </c>
      <c r="J1185" s="269">
        <v>0</v>
      </c>
    </row>
    <row r="1186" spans="2:10">
      <c r="B1186" s="268" t="s">
        <v>3765</v>
      </c>
      <c r="C1186" s="268" t="s">
        <v>4850</v>
      </c>
      <c r="D1186" s="274" t="s">
        <v>4851</v>
      </c>
      <c r="E1186" s="274" t="s">
        <v>4132</v>
      </c>
      <c r="F1186" s="287">
        <v>54136583.969999999</v>
      </c>
      <c r="G1186" s="267">
        <v>0</v>
      </c>
      <c r="H1186" s="288" t="s">
        <v>3769</v>
      </c>
      <c r="I1186" s="289">
        <v>0</v>
      </c>
      <c r="J1186" s="269">
        <v>0</v>
      </c>
    </row>
    <row r="1187" spans="2:10">
      <c r="B1187" s="268" t="s">
        <v>3765</v>
      </c>
      <c r="C1187" s="268" t="s">
        <v>4852</v>
      </c>
      <c r="D1187" s="274" t="s">
        <v>4853</v>
      </c>
      <c r="E1187" s="274" t="s">
        <v>4133</v>
      </c>
      <c r="F1187" s="287">
        <v>40257744.990000002</v>
      </c>
      <c r="G1187" s="267">
        <v>65</v>
      </c>
      <c r="H1187" s="288" t="s">
        <v>3769</v>
      </c>
      <c r="I1187" s="289">
        <v>7.6832029851907303E-3</v>
      </c>
      <c r="J1187" s="269">
        <v>309308.42648421502</v>
      </c>
    </row>
    <row r="1188" spans="2:10">
      <c r="B1188" s="268" t="s">
        <v>3765</v>
      </c>
      <c r="C1188" s="268" t="s">
        <v>4854</v>
      </c>
      <c r="D1188" s="274" t="s">
        <v>4855</v>
      </c>
      <c r="E1188" s="274" t="s">
        <v>4134</v>
      </c>
      <c r="F1188" s="287">
        <v>68892994.859999999</v>
      </c>
      <c r="G1188" s="267">
        <v>0</v>
      </c>
      <c r="H1188" s="288" t="s">
        <v>3769</v>
      </c>
      <c r="I1188" s="289">
        <v>0</v>
      </c>
      <c r="J1188" s="269">
        <v>0</v>
      </c>
    </row>
    <row r="1189" spans="2:10">
      <c r="B1189" s="268" t="s">
        <v>3765</v>
      </c>
      <c r="C1189" s="268" t="s">
        <v>4856</v>
      </c>
      <c r="D1189" s="274" t="s">
        <v>4857</v>
      </c>
      <c r="E1189" s="274" t="s">
        <v>4135</v>
      </c>
      <c r="F1189" s="287">
        <v>79606175.590000004</v>
      </c>
      <c r="G1189" s="267">
        <v>0</v>
      </c>
      <c r="H1189" s="288" t="s">
        <v>3769</v>
      </c>
      <c r="I1189" s="289">
        <v>0</v>
      </c>
      <c r="J1189" s="269">
        <v>0</v>
      </c>
    </row>
    <row r="1190" spans="2:10">
      <c r="B1190" s="268" t="s">
        <v>3765</v>
      </c>
      <c r="C1190" s="268" t="s">
        <v>4858</v>
      </c>
      <c r="D1190" s="274" t="s">
        <v>4859</v>
      </c>
      <c r="E1190" s="274" t="s">
        <v>171</v>
      </c>
      <c r="F1190" s="287">
        <v>30306027.309999999</v>
      </c>
      <c r="G1190" s="267">
        <v>119</v>
      </c>
      <c r="H1190" s="288" t="s">
        <v>3770</v>
      </c>
      <c r="I1190" s="289">
        <v>8.0552933603662696E-2</v>
      </c>
      <c r="J1190" s="269">
        <v>2441239.40569322</v>
      </c>
    </row>
    <row r="1191" spans="2:10">
      <c r="B1191" s="268" t="s">
        <v>3765</v>
      </c>
      <c r="C1191" s="268" t="s">
        <v>4860</v>
      </c>
      <c r="D1191" s="274" t="s">
        <v>4861</v>
      </c>
      <c r="E1191" s="274" t="s">
        <v>950</v>
      </c>
      <c r="F1191" s="287">
        <v>43421415.479999997</v>
      </c>
      <c r="G1191" s="267">
        <v>0</v>
      </c>
      <c r="H1191" s="288" t="s">
        <v>3769</v>
      </c>
      <c r="I1191" s="289">
        <v>0</v>
      </c>
      <c r="J1191" s="269">
        <v>0</v>
      </c>
    </row>
    <row r="1192" spans="2:10">
      <c r="B1192" s="268" t="s">
        <v>3765</v>
      </c>
      <c r="C1192" s="268" t="s">
        <v>4862</v>
      </c>
      <c r="D1192" s="274" t="s">
        <v>4863</v>
      </c>
      <c r="E1192" s="274" t="s">
        <v>4136</v>
      </c>
      <c r="F1192" s="287">
        <v>42925998.969999999</v>
      </c>
      <c r="G1192" s="267">
        <v>110</v>
      </c>
      <c r="H1192" s="288" t="s">
        <v>3769</v>
      </c>
      <c r="I1192" s="289">
        <v>7.6832029851907303E-3</v>
      </c>
      <c r="J1192" s="269">
        <v>329809.16342859803</v>
      </c>
    </row>
    <row r="1193" spans="2:10">
      <c r="B1193" s="268" t="s">
        <v>3765</v>
      </c>
      <c r="C1193" s="268" t="s">
        <v>4864</v>
      </c>
      <c r="D1193" s="274" t="s">
        <v>4865</v>
      </c>
      <c r="E1193" s="274" t="s">
        <v>4137</v>
      </c>
      <c r="F1193" s="287">
        <v>22172029.07</v>
      </c>
      <c r="G1193" s="267">
        <v>0</v>
      </c>
      <c r="H1193" s="288" t="s">
        <v>3769</v>
      </c>
      <c r="I1193" s="289">
        <v>0</v>
      </c>
      <c r="J1193" s="269">
        <v>0</v>
      </c>
    </row>
    <row r="1194" spans="2:10">
      <c r="B1194" s="268" t="s">
        <v>3765</v>
      </c>
      <c r="C1194" s="268" t="s">
        <v>4866</v>
      </c>
      <c r="D1194" s="274" t="s">
        <v>4867</v>
      </c>
      <c r="E1194" s="274" t="s">
        <v>4138</v>
      </c>
      <c r="F1194" s="287">
        <v>72369520.180000007</v>
      </c>
      <c r="G1194" s="267">
        <v>72</v>
      </c>
      <c r="H1194" s="288" t="s">
        <v>3769</v>
      </c>
      <c r="I1194" s="289">
        <v>7.6832029851907303E-3</v>
      </c>
      <c r="J1194" s="269">
        <v>556029.71348379704</v>
      </c>
    </row>
    <row r="1195" spans="2:10">
      <c r="B1195" s="268" t="s">
        <v>3765</v>
      </c>
      <c r="C1195" s="268" t="s">
        <v>4868</v>
      </c>
      <c r="D1195" s="274" t="s">
        <v>4869</v>
      </c>
      <c r="E1195" s="274" t="s">
        <v>837</v>
      </c>
      <c r="F1195" s="287">
        <v>38992658.100000001</v>
      </c>
      <c r="G1195" s="267">
        <v>0</v>
      </c>
      <c r="H1195" s="288" t="s">
        <v>3769</v>
      </c>
      <c r="I1195" s="289">
        <v>0</v>
      </c>
      <c r="J1195" s="269">
        <v>0</v>
      </c>
    </row>
    <row r="1196" spans="2:10">
      <c r="B1196" s="268" t="s">
        <v>3765</v>
      </c>
      <c r="C1196" s="268" t="s">
        <v>4870</v>
      </c>
      <c r="D1196" s="274" t="s">
        <v>4871</v>
      </c>
      <c r="E1196" s="274" t="s">
        <v>4139</v>
      </c>
      <c r="F1196" s="287">
        <v>40270256.609999999</v>
      </c>
      <c r="G1196" s="267">
        <v>98</v>
      </c>
      <c r="H1196" s="288" t="s">
        <v>3770</v>
      </c>
      <c r="I1196" s="289">
        <v>8.0552933603662696E-2</v>
      </c>
      <c r="J1196" s="269">
        <v>3243887.3069077898</v>
      </c>
    </row>
    <row r="1197" spans="2:10">
      <c r="B1197" s="268" t="s">
        <v>3765</v>
      </c>
      <c r="C1197" s="268" t="s">
        <v>4872</v>
      </c>
      <c r="D1197" s="274" t="s">
        <v>4873</v>
      </c>
      <c r="E1197" s="274" t="s">
        <v>4140</v>
      </c>
      <c r="F1197" s="287">
        <v>82821872.909999996</v>
      </c>
      <c r="G1197" s="267">
        <v>0</v>
      </c>
      <c r="H1197" s="288" t="s">
        <v>3769</v>
      </c>
      <c r="I1197" s="289">
        <v>0</v>
      </c>
      <c r="J1197" s="269">
        <v>0</v>
      </c>
    </row>
    <row r="1198" spans="2:10">
      <c r="B1198" s="268" t="s">
        <v>3765</v>
      </c>
      <c r="C1198" s="268" t="s">
        <v>4874</v>
      </c>
      <c r="D1198" s="274" t="s">
        <v>4875</v>
      </c>
      <c r="E1198" s="274" t="s">
        <v>4141</v>
      </c>
      <c r="F1198" s="287">
        <v>19786130.530000001</v>
      </c>
      <c r="G1198" s="267">
        <v>81</v>
      </c>
      <c r="H1198" s="288" t="s">
        <v>3769</v>
      </c>
      <c r="I1198" s="289">
        <v>7.6832029851907303E-3</v>
      </c>
      <c r="J1198" s="269">
        <v>152020.857153469</v>
      </c>
    </row>
    <row r="1199" spans="2:10">
      <c r="B1199" s="268" t="s">
        <v>3765</v>
      </c>
      <c r="C1199" s="268" t="s">
        <v>4876</v>
      </c>
      <c r="D1199" s="274" t="s">
        <v>4877</v>
      </c>
      <c r="E1199" s="274" t="s">
        <v>4142</v>
      </c>
      <c r="F1199" s="287">
        <v>47110723.07</v>
      </c>
      <c r="G1199" s="267">
        <v>0</v>
      </c>
      <c r="H1199" s="288" t="s">
        <v>3769</v>
      </c>
      <c r="I1199" s="289">
        <v>0</v>
      </c>
      <c r="J1199" s="269">
        <v>0</v>
      </c>
    </row>
    <row r="1200" spans="2:10">
      <c r="B1200" s="268" t="s">
        <v>3765</v>
      </c>
      <c r="C1200" s="268" t="s">
        <v>6046</v>
      </c>
      <c r="D1200" s="274" t="s">
        <v>6047</v>
      </c>
      <c r="E1200" s="274" t="s">
        <v>6048</v>
      </c>
      <c r="F1200" s="287">
        <v>6925611.6200000001</v>
      </c>
      <c r="G1200" s="267">
        <v>0</v>
      </c>
      <c r="H1200" s="288" t="s">
        <v>3769</v>
      </c>
      <c r="I1200" s="289">
        <v>0</v>
      </c>
      <c r="J1200" s="269">
        <v>0</v>
      </c>
    </row>
    <row r="1201" spans="2:10">
      <c r="B1201" s="268" t="s">
        <v>3765</v>
      </c>
      <c r="C1201" s="268" t="s">
        <v>4878</v>
      </c>
      <c r="D1201" s="274" t="s">
        <v>4879</v>
      </c>
      <c r="E1201" s="274" t="s">
        <v>4143</v>
      </c>
      <c r="F1201" s="287">
        <v>150709888.78</v>
      </c>
      <c r="G1201" s="267">
        <v>0</v>
      </c>
      <c r="H1201" s="288" t="s">
        <v>3769</v>
      </c>
      <c r="I1201" s="289">
        <v>0</v>
      </c>
      <c r="J1201" s="269">
        <v>0</v>
      </c>
    </row>
    <row r="1202" spans="2:10">
      <c r="B1202" s="268" t="s">
        <v>3765</v>
      </c>
      <c r="C1202" s="268" t="s">
        <v>4880</v>
      </c>
      <c r="D1202" s="274" t="s">
        <v>4881</v>
      </c>
      <c r="E1202" s="274" t="s">
        <v>4144</v>
      </c>
      <c r="F1202" s="287">
        <v>69036118.719999999</v>
      </c>
      <c r="G1202" s="267">
        <v>0</v>
      </c>
      <c r="H1202" s="288" t="s">
        <v>3769</v>
      </c>
      <c r="I1202" s="289">
        <v>0</v>
      </c>
      <c r="J1202" s="269">
        <v>0</v>
      </c>
    </row>
    <row r="1203" spans="2:10">
      <c r="B1203" s="268" t="s">
        <v>3765</v>
      </c>
      <c r="C1203" s="268" t="s">
        <v>4882</v>
      </c>
      <c r="D1203" s="274" t="s">
        <v>4883</v>
      </c>
      <c r="E1203" s="274" t="s">
        <v>4145</v>
      </c>
      <c r="F1203" s="287">
        <v>33119410.949999999</v>
      </c>
      <c r="G1203" s="267">
        <v>0</v>
      </c>
      <c r="H1203" s="288" t="s">
        <v>3769</v>
      </c>
      <c r="I1203" s="289">
        <v>0</v>
      </c>
      <c r="J1203" s="269">
        <v>0</v>
      </c>
    </row>
    <row r="1204" spans="2:10">
      <c r="B1204" s="268" t="s">
        <v>3765</v>
      </c>
      <c r="C1204" s="268" t="s">
        <v>4884</v>
      </c>
      <c r="D1204" s="274" t="s">
        <v>4885</v>
      </c>
      <c r="E1204" s="274" t="s">
        <v>4146</v>
      </c>
      <c r="F1204" s="287">
        <v>66516207.43</v>
      </c>
      <c r="G1204" s="267">
        <v>0</v>
      </c>
      <c r="H1204" s="288" t="s">
        <v>3769</v>
      </c>
      <c r="I1204" s="289">
        <v>0</v>
      </c>
      <c r="J1204" s="269">
        <v>0</v>
      </c>
    </row>
    <row r="1205" spans="2:10">
      <c r="B1205" s="268" t="s">
        <v>3765</v>
      </c>
      <c r="C1205" s="268" t="s">
        <v>6476</v>
      </c>
      <c r="D1205" s="274" t="s">
        <v>4886</v>
      </c>
      <c r="E1205" s="274" t="s">
        <v>166</v>
      </c>
      <c r="F1205" s="287">
        <v>16000000</v>
      </c>
      <c r="G1205" s="267">
        <v>0</v>
      </c>
      <c r="H1205" s="288" t="s">
        <v>3769</v>
      </c>
      <c r="I1205" s="289">
        <v>0</v>
      </c>
      <c r="J1205" s="269">
        <v>0</v>
      </c>
    </row>
    <row r="1206" spans="2:10">
      <c r="B1206" s="268" t="s">
        <v>3765</v>
      </c>
      <c r="C1206" s="268" t="s">
        <v>4887</v>
      </c>
      <c r="D1206" s="274" t="s">
        <v>4888</v>
      </c>
      <c r="E1206" s="274" t="s">
        <v>4147</v>
      </c>
      <c r="F1206" s="287">
        <v>37907940.289999999</v>
      </c>
      <c r="G1206" s="267">
        <v>0</v>
      </c>
      <c r="H1206" s="288" t="s">
        <v>3769</v>
      </c>
      <c r="I1206" s="289">
        <v>0</v>
      </c>
      <c r="J1206" s="269">
        <v>0</v>
      </c>
    </row>
    <row r="1207" spans="2:10">
      <c r="B1207" s="268" t="s">
        <v>3765</v>
      </c>
      <c r="C1207" s="268" t="s">
        <v>4889</v>
      </c>
      <c r="D1207" s="274" t="s">
        <v>4890</v>
      </c>
      <c r="E1207" s="274" t="s">
        <v>153</v>
      </c>
      <c r="F1207" s="287">
        <v>62814647.619999997</v>
      </c>
      <c r="G1207" s="267">
        <v>0</v>
      </c>
      <c r="H1207" s="288" t="s">
        <v>3769</v>
      </c>
      <c r="I1207" s="289">
        <v>0</v>
      </c>
      <c r="J1207" s="269">
        <v>0</v>
      </c>
    </row>
    <row r="1208" spans="2:10">
      <c r="B1208" s="268" t="s">
        <v>3765</v>
      </c>
      <c r="C1208" s="268" t="s">
        <v>4891</v>
      </c>
      <c r="D1208" s="274" t="s">
        <v>4892</v>
      </c>
      <c r="E1208" s="274" t="s">
        <v>4148</v>
      </c>
      <c r="F1208" s="287">
        <v>82550352.75</v>
      </c>
      <c r="G1208" s="267">
        <v>113</v>
      </c>
      <c r="H1208" s="288" t="s">
        <v>3770</v>
      </c>
      <c r="I1208" s="289">
        <v>8.0552933603662696E-2</v>
      </c>
      <c r="J1208" s="269">
        <v>6649673.0840296801</v>
      </c>
    </row>
    <row r="1209" spans="2:10">
      <c r="B1209" s="268" t="s">
        <v>3765</v>
      </c>
      <c r="C1209" s="268" t="s">
        <v>4893</v>
      </c>
      <c r="D1209" s="274" t="s">
        <v>4894</v>
      </c>
      <c r="E1209" s="274" t="s">
        <v>173</v>
      </c>
      <c r="F1209" s="287">
        <v>67443755.120000005</v>
      </c>
      <c r="G1209" s="267">
        <v>0</v>
      </c>
      <c r="H1209" s="288" t="s">
        <v>3769</v>
      </c>
      <c r="I1209" s="289">
        <v>0</v>
      </c>
      <c r="J1209" s="269">
        <v>0</v>
      </c>
    </row>
    <row r="1210" spans="2:10">
      <c r="B1210" s="268" t="s">
        <v>3765</v>
      </c>
      <c r="C1210" s="268" t="s">
        <v>4895</v>
      </c>
      <c r="D1210" s="274" t="s">
        <v>4896</v>
      </c>
      <c r="E1210" s="274" t="s">
        <v>4149</v>
      </c>
      <c r="F1210" s="287">
        <v>77996933.840000004</v>
      </c>
      <c r="G1210" s="267">
        <v>0</v>
      </c>
      <c r="H1210" s="288" t="s">
        <v>3769</v>
      </c>
      <c r="I1210" s="289">
        <v>0</v>
      </c>
      <c r="J1210" s="269">
        <v>0</v>
      </c>
    </row>
    <row r="1211" spans="2:10">
      <c r="B1211" s="268" t="s">
        <v>3765</v>
      </c>
      <c r="C1211" s="268" t="s">
        <v>5581</v>
      </c>
      <c r="D1211" s="274" t="s">
        <v>4896</v>
      </c>
      <c r="E1211" s="274" t="s">
        <v>4149</v>
      </c>
      <c r="F1211" s="287">
        <v>44274402.490000002</v>
      </c>
      <c r="G1211" s="267">
        <v>59</v>
      </c>
      <c r="H1211" s="288" t="s">
        <v>3769</v>
      </c>
      <c r="I1211" s="289">
        <v>7.6832029851907303E-3</v>
      </c>
      <c r="J1211" s="269">
        <v>340169.22137870401</v>
      </c>
    </row>
    <row r="1212" spans="2:10">
      <c r="B1212" s="268" t="s">
        <v>3765</v>
      </c>
      <c r="C1212" s="268" t="s">
        <v>5909</v>
      </c>
      <c r="D1212" s="274" t="s">
        <v>4897</v>
      </c>
      <c r="E1212" s="274" t="s">
        <v>4150</v>
      </c>
      <c r="F1212" s="287">
        <v>119133330.52</v>
      </c>
      <c r="G1212" s="267">
        <v>0</v>
      </c>
      <c r="H1212" s="288" t="s">
        <v>3769</v>
      </c>
      <c r="I1212" s="289">
        <v>0</v>
      </c>
      <c r="J1212" s="269">
        <v>0</v>
      </c>
    </row>
    <row r="1213" spans="2:10">
      <c r="B1213" s="268" t="s">
        <v>3765</v>
      </c>
      <c r="C1213" s="268" t="s">
        <v>4898</v>
      </c>
      <c r="D1213" s="274" t="s">
        <v>4899</v>
      </c>
      <c r="E1213" s="274" t="s">
        <v>4151</v>
      </c>
      <c r="F1213" s="287">
        <v>108839199.47</v>
      </c>
      <c r="G1213" s="267">
        <v>0</v>
      </c>
      <c r="H1213" s="288" t="s">
        <v>3769</v>
      </c>
      <c r="I1213" s="289">
        <v>0</v>
      </c>
      <c r="J1213" s="269">
        <v>0</v>
      </c>
    </row>
    <row r="1214" spans="2:10">
      <c r="B1214" s="268" t="s">
        <v>3765</v>
      </c>
      <c r="C1214" s="268" t="s">
        <v>4900</v>
      </c>
      <c r="D1214" s="274" t="s">
        <v>4901</v>
      </c>
      <c r="E1214" s="274" t="s">
        <v>4152</v>
      </c>
      <c r="F1214" s="287">
        <v>125138902</v>
      </c>
      <c r="G1214" s="267">
        <v>0</v>
      </c>
      <c r="H1214" s="288" t="s">
        <v>3769</v>
      </c>
      <c r="I1214" s="289">
        <v>0</v>
      </c>
      <c r="J1214" s="269">
        <v>0</v>
      </c>
    </row>
    <row r="1215" spans="2:10">
      <c r="B1215" s="268" t="s">
        <v>3765</v>
      </c>
      <c r="C1215" s="268" t="s">
        <v>4902</v>
      </c>
      <c r="D1215" s="274" t="s">
        <v>4903</v>
      </c>
      <c r="E1215" s="274" t="s">
        <v>4153</v>
      </c>
      <c r="F1215" s="287">
        <v>24399655.66</v>
      </c>
      <c r="G1215" s="267">
        <v>0</v>
      </c>
      <c r="H1215" s="288" t="s">
        <v>3769</v>
      </c>
      <c r="I1215" s="289">
        <v>0</v>
      </c>
      <c r="J1215" s="269">
        <v>0</v>
      </c>
    </row>
    <row r="1216" spans="2:10">
      <c r="B1216" s="268" t="s">
        <v>3765</v>
      </c>
      <c r="C1216" s="268" t="s">
        <v>4904</v>
      </c>
      <c r="D1216" s="274" t="s">
        <v>4905</v>
      </c>
      <c r="E1216" s="274" t="s">
        <v>4154</v>
      </c>
      <c r="F1216" s="287">
        <v>18192821.829999998</v>
      </c>
      <c r="G1216" s="267">
        <v>0</v>
      </c>
      <c r="H1216" s="288" t="s">
        <v>3769</v>
      </c>
      <c r="I1216" s="289">
        <v>0</v>
      </c>
      <c r="J1216" s="269">
        <v>0</v>
      </c>
    </row>
    <row r="1217" spans="2:10">
      <c r="B1217" s="268" t="s">
        <v>3765</v>
      </c>
      <c r="C1217" s="268" t="s">
        <v>4906</v>
      </c>
      <c r="D1217" s="274" t="s">
        <v>4907</v>
      </c>
      <c r="E1217" s="274" t="s">
        <v>4155</v>
      </c>
      <c r="F1217" s="287">
        <v>26462680.109999999</v>
      </c>
      <c r="G1217" s="267">
        <v>0</v>
      </c>
      <c r="H1217" s="288" t="s">
        <v>3769</v>
      </c>
      <c r="I1217" s="289">
        <v>0</v>
      </c>
      <c r="J1217" s="269">
        <v>0</v>
      </c>
    </row>
    <row r="1218" spans="2:10">
      <c r="B1218" s="268" t="s">
        <v>3765</v>
      </c>
      <c r="C1218" s="268" t="s">
        <v>4908</v>
      </c>
      <c r="D1218" s="274" t="s">
        <v>4909</v>
      </c>
      <c r="E1218" s="274" t="s">
        <v>4156</v>
      </c>
      <c r="F1218" s="287">
        <v>73894935.769999996</v>
      </c>
      <c r="G1218" s="267">
        <v>97</v>
      </c>
      <c r="H1218" s="288" t="s">
        <v>3770</v>
      </c>
      <c r="I1218" s="289">
        <v>8.0552933603662696E-2</v>
      </c>
      <c r="J1218" s="269">
        <v>5952453.8547277302</v>
      </c>
    </row>
    <row r="1219" spans="2:10">
      <c r="B1219" s="268" t="s">
        <v>3765</v>
      </c>
      <c r="C1219" s="268" t="s">
        <v>4910</v>
      </c>
      <c r="D1219" s="274" t="s">
        <v>4911</v>
      </c>
      <c r="E1219" s="274" t="s">
        <v>4157</v>
      </c>
      <c r="F1219" s="287">
        <v>34408168.740000002</v>
      </c>
      <c r="G1219" s="267">
        <v>59</v>
      </c>
      <c r="H1219" s="288" t="s">
        <v>3769</v>
      </c>
      <c r="I1219" s="289">
        <v>7.6832029851907303E-3</v>
      </c>
      <c r="J1219" s="269">
        <v>264364.94477811398</v>
      </c>
    </row>
    <row r="1220" spans="2:10">
      <c r="B1220" s="268" t="s">
        <v>3765</v>
      </c>
      <c r="C1220" s="268" t="s">
        <v>4912</v>
      </c>
      <c r="D1220" s="274" t="s">
        <v>4913</v>
      </c>
      <c r="E1220" s="274" t="s">
        <v>4158</v>
      </c>
      <c r="F1220" s="287">
        <v>3185686.21</v>
      </c>
      <c r="G1220" s="267">
        <v>0</v>
      </c>
      <c r="H1220" s="288" t="s">
        <v>3769</v>
      </c>
      <c r="I1220" s="289">
        <v>0</v>
      </c>
      <c r="J1220" s="269">
        <v>0</v>
      </c>
    </row>
    <row r="1221" spans="2:10">
      <c r="B1221" s="268" t="s">
        <v>3765</v>
      </c>
      <c r="C1221" s="268" t="s">
        <v>4914</v>
      </c>
      <c r="D1221" s="274" t="s">
        <v>4915</v>
      </c>
      <c r="E1221" s="274" t="s">
        <v>4159</v>
      </c>
      <c r="F1221" s="287">
        <v>41852910.659999996</v>
      </c>
      <c r="G1221" s="267">
        <v>0</v>
      </c>
      <c r="H1221" s="288" t="s">
        <v>3769</v>
      </c>
      <c r="I1221" s="289">
        <v>0</v>
      </c>
      <c r="J1221" s="269">
        <v>0</v>
      </c>
    </row>
    <row r="1222" spans="2:10">
      <c r="B1222" s="268" t="s">
        <v>3765</v>
      </c>
      <c r="C1222" s="268" t="s">
        <v>6477</v>
      </c>
      <c r="D1222" s="274" t="s">
        <v>4916</v>
      </c>
      <c r="E1222" s="274" t="s">
        <v>4160</v>
      </c>
      <c r="F1222" s="287">
        <v>48000000</v>
      </c>
      <c r="G1222" s="267">
        <v>0</v>
      </c>
      <c r="H1222" s="288" t="s">
        <v>3769</v>
      </c>
      <c r="I1222" s="289">
        <v>0</v>
      </c>
      <c r="J1222" s="269">
        <v>0</v>
      </c>
    </row>
    <row r="1223" spans="2:10">
      <c r="B1223" s="268" t="s">
        <v>3765</v>
      </c>
      <c r="C1223" s="268" t="s">
        <v>4917</v>
      </c>
      <c r="D1223" s="274" t="s">
        <v>4918</v>
      </c>
      <c r="E1223" s="274" t="s">
        <v>4161</v>
      </c>
      <c r="F1223" s="287">
        <v>147509122.87</v>
      </c>
      <c r="G1223" s="267">
        <v>0</v>
      </c>
      <c r="H1223" s="288" t="s">
        <v>3769</v>
      </c>
      <c r="I1223" s="289">
        <v>0</v>
      </c>
      <c r="J1223" s="269">
        <v>0</v>
      </c>
    </row>
    <row r="1224" spans="2:10">
      <c r="B1224" s="268" t="s">
        <v>3765</v>
      </c>
      <c r="C1224" s="268" t="s">
        <v>4919</v>
      </c>
      <c r="D1224" s="274" t="s">
        <v>4920</v>
      </c>
      <c r="E1224" s="274" t="s">
        <v>4162</v>
      </c>
      <c r="F1224" s="287">
        <v>32680805.899999999</v>
      </c>
      <c r="G1224" s="267">
        <v>0</v>
      </c>
      <c r="H1224" s="288" t="s">
        <v>3769</v>
      </c>
      <c r="I1224" s="289">
        <v>0</v>
      </c>
      <c r="J1224" s="269">
        <v>0</v>
      </c>
    </row>
    <row r="1225" spans="2:10">
      <c r="B1225" s="268" t="s">
        <v>3765</v>
      </c>
      <c r="C1225" s="268" t="s">
        <v>4921</v>
      </c>
      <c r="D1225" s="274" t="s">
        <v>4922</v>
      </c>
      <c r="E1225" s="274" t="s">
        <v>4163</v>
      </c>
      <c r="F1225" s="287">
        <v>165908888.69999999</v>
      </c>
      <c r="G1225" s="267">
        <v>0</v>
      </c>
      <c r="H1225" s="288" t="s">
        <v>3769</v>
      </c>
      <c r="I1225" s="289">
        <v>0</v>
      </c>
      <c r="J1225" s="269">
        <v>0</v>
      </c>
    </row>
    <row r="1226" spans="2:10">
      <c r="B1226" s="268" t="s">
        <v>3765</v>
      </c>
      <c r="C1226" s="268" t="s">
        <v>4923</v>
      </c>
      <c r="D1226" s="274" t="s">
        <v>4924</v>
      </c>
      <c r="E1226" s="274" t="s">
        <v>4164</v>
      </c>
      <c r="F1226" s="287">
        <v>115036799.33</v>
      </c>
      <c r="G1226" s="267">
        <v>0</v>
      </c>
      <c r="H1226" s="288" t="s">
        <v>3769</v>
      </c>
      <c r="I1226" s="289">
        <v>0</v>
      </c>
      <c r="J1226" s="269">
        <v>0</v>
      </c>
    </row>
    <row r="1227" spans="2:10">
      <c r="B1227" s="268" t="s">
        <v>3765</v>
      </c>
      <c r="C1227" s="268" t="s">
        <v>4925</v>
      </c>
      <c r="D1227" s="274" t="s">
        <v>4926</v>
      </c>
      <c r="E1227" s="274" t="s">
        <v>4165</v>
      </c>
      <c r="F1227" s="287">
        <v>39921687</v>
      </c>
      <c r="G1227" s="267">
        <v>0</v>
      </c>
      <c r="H1227" s="288" t="s">
        <v>3769</v>
      </c>
      <c r="I1227" s="289">
        <v>0</v>
      </c>
      <c r="J1227" s="269">
        <v>0</v>
      </c>
    </row>
    <row r="1228" spans="2:10">
      <c r="B1228" s="268" t="s">
        <v>3765</v>
      </c>
      <c r="C1228" s="268" t="s">
        <v>4927</v>
      </c>
      <c r="D1228" s="274" t="s">
        <v>4928</v>
      </c>
      <c r="E1228" s="274" t="s">
        <v>4166</v>
      </c>
      <c r="F1228" s="287">
        <v>167158298.08000001</v>
      </c>
      <c r="G1228" s="267">
        <v>0</v>
      </c>
      <c r="H1228" s="288" t="s">
        <v>3769</v>
      </c>
      <c r="I1228" s="289">
        <v>0</v>
      </c>
      <c r="J1228" s="269">
        <v>0</v>
      </c>
    </row>
    <row r="1229" spans="2:10">
      <c r="B1229" s="268" t="s">
        <v>3765</v>
      </c>
      <c r="C1229" s="268" t="s">
        <v>4929</v>
      </c>
      <c r="D1229" s="274" t="s">
        <v>4930</v>
      </c>
      <c r="E1229" s="274" t="s">
        <v>4167</v>
      </c>
      <c r="F1229" s="287">
        <v>1822917.19</v>
      </c>
      <c r="G1229" s="267">
        <v>0</v>
      </c>
      <c r="H1229" s="288" t="s">
        <v>3769</v>
      </c>
      <c r="I1229" s="289">
        <v>0</v>
      </c>
      <c r="J1229" s="269">
        <v>0</v>
      </c>
    </row>
    <row r="1230" spans="2:10">
      <c r="B1230" s="268" t="s">
        <v>3765</v>
      </c>
      <c r="C1230" s="268" t="s">
        <v>4931</v>
      </c>
      <c r="D1230" s="274" t="s">
        <v>4932</v>
      </c>
      <c r="E1230" s="274" t="s">
        <v>4168</v>
      </c>
      <c r="F1230" s="287">
        <v>72106800.909999996</v>
      </c>
      <c r="G1230" s="267">
        <v>64</v>
      </c>
      <c r="H1230" s="288" t="s">
        <v>3770</v>
      </c>
      <c r="I1230" s="289">
        <v>8.0552933603662696E-2</v>
      </c>
      <c r="J1230" s="269">
        <v>5808414.34607575</v>
      </c>
    </row>
    <row r="1231" spans="2:10">
      <c r="B1231" s="268" t="s">
        <v>3765</v>
      </c>
      <c r="C1231" s="268" t="s">
        <v>4933</v>
      </c>
      <c r="D1231" s="274" t="s">
        <v>4934</v>
      </c>
      <c r="E1231" s="274" t="s">
        <v>4169</v>
      </c>
      <c r="F1231" s="287">
        <v>56208633.759999998</v>
      </c>
      <c r="G1231" s="267">
        <v>0</v>
      </c>
      <c r="H1231" s="288" t="s">
        <v>3769</v>
      </c>
      <c r="I1231" s="289">
        <v>0</v>
      </c>
      <c r="J1231" s="269">
        <v>0</v>
      </c>
    </row>
    <row r="1232" spans="2:10">
      <c r="B1232" s="268" t="s">
        <v>3765</v>
      </c>
      <c r="C1232" s="268" t="s">
        <v>5739</v>
      </c>
      <c r="D1232" s="274" t="s">
        <v>4934</v>
      </c>
      <c r="E1232" s="274" t="s">
        <v>4169</v>
      </c>
      <c r="F1232" s="287">
        <v>61809327.829999998</v>
      </c>
      <c r="G1232" s="267">
        <v>0</v>
      </c>
      <c r="H1232" s="288" t="s">
        <v>3769</v>
      </c>
      <c r="I1232" s="289">
        <v>0</v>
      </c>
      <c r="J1232" s="269">
        <v>0</v>
      </c>
    </row>
    <row r="1233" spans="2:10">
      <c r="B1233" s="268" t="s">
        <v>3765</v>
      </c>
      <c r="C1233" s="268" t="s">
        <v>4935</v>
      </c>
      <c r="D1233" s="274" t="s">
        <v>4936</v>
      </c>
      <c r="E1233" s="274" t="s">
        <v>4170</v>
      </c>
      <c r="F1233" s="287">
        <v>75485120.540000007</v>
      </c>
      <c r="G1233" s="267">
        <v>0</v>
      </c>
      <c r="H1233" s="288" t="s">
        <v>3769</v>
      </c>
      <c r="I1233" s="289">
        <v>0</v>
      </c>
      <c r="J1233" s="269">
        <v>0</v>
      </c>
    </row>
    <row r="1234" spans="2:10">
      <c r="B1234" s="268" t="s">
        <v>3765</v>
      </c>
      <c r="C1234" s="268" t="s">
        <v>4937</v>
      </c>
      <c r="D1234" s="274" t="s">
        <v>4938</v>
      </c>
      <c r="E1234" s="274" t="s">
        <v>4171</v>
      </c>
      <c r="F1234" s="287">
        <v>37109672.43</v>
      </c>
      <c r="G1234" s="267">
        <v>0</v>
      </c>
      <c r="H1234" s="288" t="s">
        <v>3769</v>
      </c>
      <c r="I1234" s="289">
        <v>0</v>
      </c>
      <c r="J1234" s="269">
        <v>0</v>
      </c>
    </row>
    <row r="1235" spans="2:10">
      <c r="B1235" s="268" t="s">
        <v>3765</v>
      </c>
      <c r="C1235" s="268" t="s">
        <v>4939</v>
      </c>
      <c r="D1235" s="274" t="s">
        <v>4940</v>
      </c>
      <c r="E1235" s="274" t="s">
        <v>4172</v>
      </c>
      <c r="F1235" s="287">
        <v>135898261.52000001</v>
      </c>
      <c r="G1235" s="267">
        <v>0</v>
      </c>
      <c r="H1235" s="288" t="s">
        <v>3769</v>
      </c>
      <c r="I1235" s="289">
        <v>0</v>
      </c>
      <c r="J1235" s="269">
        <v>0</v>
      </c>
    </row>
    <row r="1236" spans="2:10">
      <c r="B1236" s="268" t="s">
        <v>3765</v>
      </c>
      <c r="C1236" s="268" t="s">
        <v>4941</v>
      </c>
      <c r="D1236" s="274" t="s">
        <v>4942</v>
      </c>
      <c r="E1236" s="274" t="s">
        <v>4173</v>
      </c>
      <c r="F1236" s="287">
        <v>24613390.960000001</v>
      </c>
      <c r="G1236" s="267">
        <v>0</v>
      </c>
      <c r="H1236" s="288" t="s">
        <v>3769</v>
      </c>
      <c r="I1236" s="289">
        <v>0</v>
      </c>
      <c r="J1236" s="269">
        <v>0</v>
      </c>
    </row>
    <row r="1237" spans="2:10">
      <c r="B1237" s="268" t="s">
        <v>3765</v>
      </c>
      <c r="C1237" s="268" t="s">
        <v>4943</v>
      </c>
      <c r="D1237" s="274" t="s">
        <v>4944</v>
      </c>
      <c r="E1237" s="274" t="s">
        <v>4174</v>
      </c>
      <c r="F1237" s="287">
        <v>11671541.26</v>
      </c>
      <c r="G1237" s="267">
        <v>0</v>
      </c>
      <c r="H1237" s="288" t="s">
        <v>3769</v>
      </c>
      <c r="I1237" s="289">
        <v>0</v>
      </c>
      <c r="J1237" s="269">
        <v>0</v>
      </c>
    </row>
    <row r="1238" spans="2:10">
      <c r="B1238" s="268" t="s">
        <v>3765</v>
      </c>
      <c r="C1238" s="268" t="s">
        <v>5582</v>
      </c>
      <c r="D1238" s="274" t="s">
        <v>5583</v>
      </c>
      <c r="E1238" s="274" t="s">
        <v>5584</v>
      </c>
      <c r="F1238" s="287">
        <v>6061494.4800000004</v>
      </c>
      <c r="G1238" s="267">
        <v>64</v>
      </c>
      <c r="H1238" s="288" t="s">
        <v>3769</v>
      </c>
      <c r="I1238" s="289">
        <v>7.6832029851907303E-3</v>
      </c>
      <c r="J1238" s="269">
        <v>46571.692483453102</v>
      </c>
    </row>
    <row r="1239" spans="2:10">
      <c r="B1239" s="268" t="s">
        <v>3765</v>
      </c>
      <c r="C1239" s="268" t="s">
        <v>5585</v>
      </c>
      <c r="D1239" s="274" t="s">
        <v>5586</v>
      </c>
      <c r="E1239" s="274" t="s">
        <v>5587</v>
      </c>
      <c r="F1239" s="287">
        <v>41173566.799999997</v>
      </c>
      <c r="G1239" s="267">
        <v>64</v>
      </c>
      <c r="H1239" s="288" t="s">
        <v>3769</v>
      </c>
      <c r="I1239" s="289">
        <v>7.6832029851907303E-3</v>
      </c>
      <c r="J1239" s="269">
        <v>316344.87134870997</v>
      </c>
    </row>
    <row r="1240" spans="2:10">
      <c r="B1240" s="268" t="s">
        <v>3765</v>
      </c>
      <c r="C1240" s="268" t="s">
        <v>5588</v>
      </c>
      <c r="D1240" s="274" t="s">
        <v>5589</v>
      </c>
      <c r="E1240" s="274" t="s">
        <v>5590</v>
      </c>
      <c r="F1240" s="287">
        <v>89769547.620000005</v>
      </c>
      <c r="G1240" s="267">
        <v>0</v>
      </c>
      <c r="H1240" s="288" t="s">
        <v>3769</v>
      </c>
      <c r="I1240" s="289">
        <v>0</v>
      </c>
      <c r="J1240" s="269">
        <v>0</v>
      </c>
    </row>
    <row r="1241" spans="2:10">
      <c r="B1241" s="268" t="s">
        <v>3765</v>
      </c>
      <c r="C1241" s="268" t="s">
        <v>5591</v>
      </c>
      <c r="D1241" s="274" t="s">
        <v>5592</v>
      </c>
      <c r="E1241" s="274" t="s">
        <v>5593</v>
      </c>
      <c r="F1241" s="287">
        <v>40643648.57</v>
      </c>
      <c r="G1241" s="267">
        <v>0</v>
      </c>
      <c r="H1241" s="288" t="s">
        <v>3769</v>
      </c>
      <c r="I1241" s="289">
        <v>0</v>
      </c>
      <c r="J1241" s="269">
        <v>0</v>
      </c>
    </row>
    <row r="1242" spans="2:10">
      <c r="B1242" s="268" t="s">
        <v>3765</v>
      </c>
      <c r="C1242" s="268" t="s">
        <v>5594</v>
      </c>
      <c r="D1242" s="274" t="s">
        <v>5595</v>
      </c>
      <c r="E1242" s="274" t="s">
        <v>5596</v>
      </c>
      <c r="F1242" s="287">
        <v>5012122.57</v>
      </c>
      <c r="G1242" s="267">
        <v>0</v>
      </c>
      <c r="H1242" s="288" t="s">
        <v>3769</v>
      </c>
      <c r="I1242" s="289">
        <v>0</v>
      </c>
      <c r="J1242" s="269">
        <v>0</v>
      </c>
    </row>
    <row r="1243" spans="2:10">
      <c r="B1243" s="268" t="s">
        <v>3765</v>
      </c>
      <c r="C1243" s="268" t="s">
        <v>5597</v>
      </c>
      <c r="D1243" s="274" t="s">
        <v>5598</v>
      </c>
      <c r="E1243" s="274" t="s">
        <v>5599</v>
      </c>
      <c r="F1243" s="287">
        <v>34897959.770000003</v>
      </c>
      <c r="G1243" s="267">
        <v>0</v>
      </c>
      <c r="H1243" s="288" t="s">
        <v>3769</v>
      </c>
      <c r="I1243" s="289">
        <v>0</v>
      </c>
      <c r="J1243" s="269">
        <v>0</v>
      </c>
    </row>
    <row r="1244" spans="2:10">
      <c r="B1244" s="268" t="s">
        <v>3765</v>
      </c>
      <c r="C1244" s="268" t="s">
        <v>5600</v>
      </c>
      <c r="D1244" s="274" t="s">
        <v>5601</v>
      </c>
      <c r="E1244" s="274" t="s">
        <v>5602</v>
      </c>
      <c r="F1244" s="287">
        <v>25772470.170000002</v>
      </c>
      <c r="G1244" s="267">
        <v>0</v>
      </c>
      <c r="H1244" s="288" t="s">
        <v>3769</v>
      </c>
      <c r="I1244" s="289">
        <v>0</v>
      </c>
      <c r="J1244" s="269">
        <v>0</v>
      </c>
    </row>
    <row r="1245" spans="2:10">
      <c r="B1245" s="268" t="s">
        <v>3765</v>
      </c>
      <c r="C1245" s="268" t="s">
        <v>5603</v>
      </c>
      <c r="D1245" s="274" t="s">
        <v>5604</v>
      </c>
      <c r="E1245" s="274" t="s">
        <v>4331</v>
      </c>
      <c r="F1245" s="287">
        <v>40521973.390000001</v>
      </c>
      <c r="G1245" s="267">
        <v>64</v>
      </c>
      <c r="H1245" s="288" t="s">
        <v>3769</v>
      </c>
      <c r="I1245" s="289">
        <v>7.6832029851907303E-3</v>
      </c>
      <c r="J1245" s="269">
        <v>311338.54691586702</v>
      </c>
    </row>
    <row r="1246" spans="2:10">
      <c r="B1246" s="268" t="s">
        <v>3765</v>
      </c>
      <c r="C1246" s="268" t="s">
        <v>5605</v>
      </c>
      <c r="D1246" s="274" t="s">
        <v>5606</v>
      </c>
      <c r="E1246" s="274" t="s">
        <v>5607</v>
      </c>
      <c r="F1246" s="287">
        <v>34226133.880000003</v>
      </c>
      <c r="G1246" s="267">
        <v>0</v>
      </c>
      <c r="H1246" s="288" t="s">
        <v>3769</v>
      </c>
      <c r="I1246" s="289">
        <v>0</v>
      </c>
      <c r="J1246" s="269">
        <v>0</v>
      </c>
    </row>
    <row r="1247" spans="2:10">
      <c r="B1247" s="268" t="s">
        <v>3765</v>
      </c>
      <c r="C1247" s="268" t="s">
        <v>5740</v>
      </c>
      <c r="D1247" s="274" t="s">
        <v>5741</v>
      </c>
      <c r="E1247" s="274" t="s">
        <v>5742</v>
      </c>
      <c r="F1247" s="287">
        <v>36478850.890000001</v>
      </c>
      <c r="G1247" s="267">
        <v>0</v>
      </c>
      <c r="H1247" s="288" t="s">
        <v>3769</v>
      </c>
      <c r="I1247" s="289">
        <v>0</v>
      </c>
      <c r="J1247" s="269">
        <v>0</v>
      </c>
    </row>
    <row r="1248" spans="2:10">
      <c r="B1248" s="268" t="s">
        <v>3765</v>
      </c>
      <c r="C1248" s="268" t="s">
        <v>5743</v>
      </c>
      <c r="D1248" s="274" t="s">
        <v>5744</v>
      </c>
      <c r="E1248" s="274" t="s">
        <v>5745</v>
      </c>
      <c r="F1248" s="287">
        <v>86258998.090000004</v>
      </c>
      <c r="G1248" s="267">
        <v>0</v>
      </c>
      <c r="H1248" s="288" t="s">
        <v>3769</v>
      </c>
      <c r="I1248" s="289">
        <v>0</v>
      </c>
      <c r="J1248" s="269">
        <v>0</v>
      </c>
    </row>
    <row r="1249" spans="2:10">
      <c r="B1249" s="268" t="s">
        <v>3765</v>
      </c>
      <c r="C1249" s="268" t="s">
        <v>5746</v>
      </c>
      <c r="D1249" s="274" t="s">
        <v>5747</v>
      </c>
      <c r="E1249" s="274" t="s">
        <v>5748</v>
      </c>
      <c r="F1249" s="287">
        <v>90412228.930000007</v>
      </c>
      <c r="G1249" s="267">
        <v>0</v>
      </c>
      <c r="H1249" s="288" t="s">
        <v>3769</v>
      </c>
      <c r="I1249" s="289">
        <v>0</v>
      </c>
      <c r="J1249" s="269">
        <v>0</v>
      </c>
    </row>
    <row r="1250" spans="2:10">
      <c r="B1250" s="268" t="s">
        <v>3765</v>
      </c>
      <c r="C1250" s="268" t="s">
        <v>5749</v>
      </c>
      <c r="D1250" s="274" t="s">
        <v>5750</v>
      </c>
      <c r="E1250" s="274" t="s">
        <v>5751</v>
      </c>
      <c r="F1250" s="287">
        <v>134373926.46000001</v>
      </c>
      <c r="G1250" s="267">
        <v>0</v>
      </c>
      <c r="H1250" s="288" t="s">
        <v>3769</v>
      </c>
      <c r="I1250" s="289">
        <v>0</v>
      </c>
      <c r="J1250" s="269">
        <v>0</v>
      </c>
    </row>
    <row r="1251" spans="2:10">
      <c r="B1251" s="268" t="s">
        <v>3765</v>
      </c>
      <c r="C1251" s="268" t="s">
        <v>5752</v>
      </c>
      <c r="D1251" s="274" t="s">
        <v>5753</v>
      </c>
      <c r="E1251" s="274" t="s">
        <v>5754</v>
      </c>
      <c r="F1251" s="287">
        <v>104396239.67</v>
      </c>
      <c r="G1251" s="267">
        <v>0</v>
      </c>
      <c r="H1251" s="288" t="s">
        <v>3769</v>
      </c>
      <c r="I1251" s="289">
        <v>0</v>
      </c>
      <c r="J1251" s="269">
        <v>0</v>
      </c>
    </row>
    <row r="1252" spans="2:10">
      <c r="B1252" s="268" t="s">
        <v>3765</v>
      </c>
      <c r="C1252" s="268" t="s">
        <v>5755</v>
      </c>
      <c r="D1252" s="274" t="s">
        <v>5756</v>
      </c>
      <c r="E1252" s="274" t="s">
        <v>5757</v>
      </c>
      <c r="F1252" s="287">
        <v>300000000</v>
      </c>
      <c r="G1252" s="267">
        <v>0</v>
      </c>
      <c r="H1252" s="288" t="s">
        <v>3769</v>
      </c>
      <c r="I1252" s="289">
        <v>0</v>
      </c>
      <c r="J1252" s="269">
        <v>0</v>
      </c>
    </row>
    <row r="1253" spans="2:10">
      <c r="B1253" s="268" t="s">
        <v>3765</v>
      </c>
      <c r="C1253" s="268" t="s">
        <v>5910</v>
      </c>
      <c r="D1253" s="274" t="s">
        <v>5911</v>
      </c>
      <c r="E1253" s="274" t="s">
        <v>5912</v>
      </c>
      <c r="F1253" s="287">
        <v>79061972.579999998</v>
      </c>
      <c r="G1253" s="267">
        <v>0</v>
      </c>
      <c r="H1253" s="288" t="s">
        <v>3769</v>
      </c>
      <c r="I1253" s="289">
        <v>0</v>
      </c>
      <c r="J1253" s="269">
        <v>0</v>
      </c>
    </row>
    <row r="1254" spans="2:10">
      <c r="B1254" s="268" t="s">
        <v>3765</v>
      </c>
      <c r="C1254" s="268" t="s">
        <v>6049</v>
      </c>
      <c r="D1254" s="274" t="s">
        <v>6050</v>
      </c>
      <c r="E1254" s="274" t="s">
        <v>6051</v>
      </c>
      <c r="F1254" s="287">
        <v>75087282.689999998</v>
      </c>
      <c r="G1254" s="267">
        <v>0</v>
      </c>
      <c r="H1254" s="288" t="s">
        <v>3769</v>
      </c>
      <c r="I1254" s="289">
        <v>0</v>
      </c>
      <c r="J1254" s="269">
        <v>0</v>
      </c>
    </row>
    <row r="1255" spans="2:10">
      <c r="B1255" s="268" t="s">
        <v>3765</v>
      </c>
      <c r="C1255" s="268" t="s">
        <v>6052</v>
      </c>
      <c r="D1255" s="274" t="s">
        <v>6053</v>
      </c>
      <c r="E1255" s="274" t="s">
        <v>6054</v>
      </c>
      <c r="F1255" s="287">
        <v>54606936.259999998</v>
      </c>
      <c r="G1255" s="267">
        <v>0</v>
      </c>
      <c r="H1255" s="288" t="s">
        <v>3769</v>
      </c>
      <c r="I1255" s="289">
        <v>0</v>
      </c>
      <c r="J1255" s="269">
        <v>0</v>
      </c>
    </row>
    <row r="1256" spans="2:10">
      <c r="B1256" s="268" t="s">
        <v>3765</v>
      </c>
      <c r="C1256" s="268" t="s">
        <v>6055</v>
      </c>
      <c r="D1256" s="274" t="s">
        <v>6056</v>
      </c>
      <c r="E1256" s="274" t="s">
        <v>6057</v>
      </c>
      <c r="F1256" s="287">
        <v>57719982.469999999</v>
      </c>
      <c r="G1256" s="267">
        <v>0</v>
      </c>
      <c r="H1256" s="288" t="s">
        <v>3769</v>
      </c>
      <c r="I1256" s="289">
        <v>0</v>
      </c>
      <c r="J1256" s="269">
        <v>0</v>
      </c>
    </row>
    <row r="1257" spans="2:10">
      <c r="B1257" s="268" t="s">
        <v>3765</v>
      </c>
      <c r="C1257" s="268" t="s">
        <v>6058</v>
      </c>
      <c r="D1257" s="274" t="s">
        <v>6059</v>
      </c>
      <c r="E1257" s="274" t="s">
        <v>6060</v>
      </c>
      <c r="F1257" s="287">
        <v>76468667.540000007</v>
      </c>
      <c r="G1257" s="267">
        <v>0</v>
      </c>
      <c r="H1257" s="288" t="s">
        <v>3769</v>
      </c>
      <c r="I1257" s="289">
        <v>0</v>
      </c>
      <c r="J1257" s="269">
        <v>0</v>
      </c>
    </row>
    <row r="1258" spans="2:10">
      <c r="B1258" s="268" t="s">
        <v>3765</v>
      </c>
      <c r="C1258" s="268" t="s">
        <v>6061</v>
      </c>
      <c r="D1258" s="274" t="s">
        <v>6062</v>
      </c>
      <c r="E1258" s="274" t="s">
        <v>6063</v>
      </c>
      <c r="F1258" s="287">
        <v>165451961.31</v>
      </c>
      <c r="G1258" s="267">
        <v>0</v>
      </c>
      <c r="H1258" s="288" t="s">
        <v>3769</v>
      </c>
      <c r="I1258" s="289">
        <v>0</v>
      </c>
      <c r="J1258" s="269">
        <v>0</v>
      </c>
    </row>
    <row r="1259" spans="2:10">
      <c r="B1259" s="268" t="s">
        <v>3765</v>
      </c>
      <c r="C1259" s="268" t="s">
        <v>6064</v>
      </c>
      <c r="D1259" s="274" t="s">
        <v>6065</v>
      </c>
      <c r="E1259" s="274" t="s">
        <v>6066</v>
      </c>
      <c r="F1259" s="287">
        <v>146493807.55000001</v>
      </c>
      <c r="G1259" s="267">
        <v>0</v>
      </c>
      <c r="H1259" s="288" t="s">
        <v>3769</v>
      </c>
      <c r="I1259" s="289">
        <v>0</v>
      </c>
      <c r="J1259" s="269">
        <v>0</v>
      </c>
    </row>
    <row r="1260" spans="2:10">
      <c r="B1260" s="268" t="s">
        <v>3765</v>
      </c>
      <c r="C1260" s="268" t="s">
        <v>6067</v>
      </c>
      <c r="D1260" s="274" t="s">
        <v>6068</v>
      </c>
      <c r="E1260" s="274" t="s">
        <v>6069</v>
      </c>
      <c r="F1260" s="287">
        <v>101448379.61</v>
      </c>
      <c r="G1260" s="267">
        <v>0</v>
      </c>
      <c r="H1260" s="288" t="s">
        <v>3769</v>
      </c>
      <c r="I1260" s="289">
        <v>0</v>
      </c>
      <c r="J1260" s="269">
        <v>0</v>
      </c>
    </row>
    <row r="1261" spans="2:10">
      <c r="B1261" s="268" t="s">
        <v>3765</v>
      </c>
      <c r="C1261" s="268" t="s">
        <v>6070</v>
      </c>
      <c r="D1261" s="274" t="s">
        <v>6071</v>
      </c>
      <c r="E1261" s="274" t="s">
        <v>6072</v>
      </c>
      <c r="F1261" s="287">
        <v>51622602.259999998</v>
      </c>
      <c r="G1261" s="267">
        <v>0</v>
      </c>
      <c r="H1261" s="288" t="s">
        <v>3769</v>
      </c>
      <c r="I1261" s="289">
        <v>0</v>
      </c>
      <c r="J1261" s="269">
        <v>0</v>
      </c>
    </row>
    <row r="1262" spans="2:10">
      <c r="B1262" s="268" t="s">
        <v>3765</v>
      </c>
      <c r="C1262" s="268" t="s">
        <v>6225</v>
      </c>
      <c r="D1262" s="274" t="s">
        <v>6226</v>
      </c>
      <c r="E1262" s="274" t="s">
        <v>6227</v>
      </c>
      <c r="F1262" s="287">
        <v>93145250.430000007</v>
      </c>
      <c r="G1262" s="267">
        <v>0</v>
      </c>
      <c r="H1262" s="288" t="s">
        <v>3769</v>
      </c>
      <c r="I1262" s="289">
        <v>0</v>
      </c>
      <c r="J1262" s="269">
        <v>0</v>
      </c>
    </row>
    <row r="1263" spans="2:10">
      <c r="B1263" s="268" t="s">
        <v>3765</v>
      </c>
      <c r="C1263" s="268" t="s">
        <v>6228</v>
      </c>
      <c r="D1263" s="274" t="s">
        <v>6229</v>
      </c>
      <c r="E1263" s="274" t="s">
        <v>6230</v>
      </c>
      <c r="F1263" s="287">
        <v>226542627.08000001</v>
      </c>
      <c r="G1263" s="267">
        <v>0</v>
      </c>
      <c r="H1263" s="288" t="s">
        <v>3769</v>
      </c>
      <c r="I1263" s="289">
        <v>0</v>
      </c>
      <c r="J1263" s="269">
        <v>0</v>
      </c>
    </row>
    <row r="1264" spans="2:10">
      <c r="B1264" s="268" t="s">
        <v>3765</v>
      </c>
      <c r="C1264" s="268" t="s">
        <v>6231</v>
      </c>
      <c r="D1264" s="274" t="s">
        <v>6232</v>
      </c>
      <c r="E1264" s="274" t="s">
        <v>6233</v>
      </c>
      <c r="F1264" s="287">
        <v>172800315.53</v>
      </c>
      <c r="G1264" s="267">
        <v>0</v>
      </c>
      <c r="H1264" s="288" t="s">
        <v>3769</v>
      </c>
      <c r="I1264" s="289">
        <v>0</v>
      </c>
      <c r="J1264" s="269">
        <v>0</v>
      </c>
    </row>
    <row r="1265" spans="2:10">
      <c r="B1265" s="268" t="s">
        <v>3765</v>
      </c>
      <c r="C1265" s="268" t="s">
        <v>6360</v>
      </c>
      <c r="D1265" s="274" t="s">
        <v>6361</v>
      </c>
      <c r="E1265" s="274" t="s">
        <v>6362</v>
      </c>
      <c r="F1265" s="287">
        <v>29565834.670000002</v>
      </c>
      <c r="G1265" s="267">
        <v>0</v>
      </c>
      <c r="H1265" s="288" t="s">
        <v>3769</v>
      </c>
      <c r="I1265" s="289">
        <v>0</v>
      </c>
      <c r="J1265" s="269">
        <v>0</v>
      </c>
    </row>
    <row r="1266" spans="2:10">
      <c r="B1266" s="268" t="s">
        <v>3765</v>
      </c>
      <c r="C1266" s="268" t="s">
        <v>6363</v>
      </c>
      <c r="D1266" s="274" t="s">
        <v>6364</v>
      </c>
      <c r="E1266" s="274" t="s">
        <v>6365</v>
      </c>
      <c r="F1266" s="287">
        <v>4563887.66</v>
      </c>
      <c r="G1266" s="267">
        <v>0</v>
      </c>
      <c r="H1266" s="288" t="s">
        <v>3769</v>
      </c>
      <c r="I1266" s="289">
        <v>0</v>
      </c>
      <c r="J1266" s="269">
        <v>0</v>
      </c>
    </row>
    <row r="1267" spans="2:10">
      <c r="B1267" s="268" t="s">
        <v>3765</v>
      </c>
      <c r="C1267" s="268" t="s">
        <v>6478</v>
      </c>
      <c r="D1267" s="274" t="s">
        <v>6479</v>
      </c>
      <c r="E1267" s="274" t="s">
        <v>6480</v>
      </c>
      <c r="F1267" s="287">
        <v>51000000</v>
      </c>
      <c r="G1267" s="267">
        <v>0</v>
      </c>
      <c r="H1267" s="288" t="s">
        <v>3769</v>
      </c>
      <c r="I1267" s="289">
        <v>0</v>
      </c>
      <c r="J1267" s="269">
        <v>0</v>
      </c>
    </row>
    <row r="1268" spans="2:10">
      <c r="B1268" s="268" t="s">
        <v>3765</v>
      </c>
      <c r="C1268" s="268" t="s">
        <v>6366</v>
      </c>
      <c r="D1268" s="274" t="s">
        <v>6367</v>
      </c>
      <c r="E1268" s="274" t="s">
        <v>6368</v>
      </c>
      <c r="F1268" s="287">
        <v>49044462.5</v>
      </c>
      <c r="G1268" s="267">
        <v>0</v>
      </c>
      <c r="H1268" s="288" t="s">
        <v>3769</v>
      </c>
      <c r="I1268" s="289">
        <v>0</v>
      </c>
      <c r="J1268" s="269">
        <v>0</v>
      </c>
    </row>
    <row r="1269" spans="2:10">
      <c r="B1269" s="268" t="s">
        <v>3765</v>
      </c>
      <c r="C1269" s="268" t="s">
        <v>6369</v>
      </c>
      <c r="D1269" s="274" t="s">
        <v>6370</v>
      </c>
      <c r="E1269" s="274" t="s">
        <v>6371</v>
      </c>
      <c r="F1269" s="287">
        <v>49559048.25</v>
      </c>
      <c r="G1269" s="267">
        <v>0</v>
      </c>
      <c r="H1269" s="288" t="s">
        <v>3769</v>
      </c>
      <c r="I1269" s="289">
        <v>0</v>
      </c>
      <c r="J1269" s="269">
        <v>0</v>
      </c>
    </row>
    <row r="1270" spans="2:10">
      <c r="B1270" s="268" t="s">
        <v>3765</v>
      </c>
      <c r="C1270" s="268" t="s">
        <v>6372</v>
      </c>
      <c r="D1270" s="274" t="s">
        <v>6373</v>
      </c>
      <c r="E1270" s="274" t="s">
        <v>6374</v>
      </c>
      <c r="F1270" s="287">
        <v>86848288.670000002</v>
      </c>
      <c r="G1270" s="267">
        <v>0</v>
      </c>
      <c r="H1270" s="288" t="s">
        <v>3769</v>
      </c>
      <c r="I1270" s="289">
        <v>0</v>
      </c>
      <c r="J1270" s="269">
        <v>0</v>
      </c>
    </row>
    <row r="1271" spans="2:10">
      <c r="B1271" s="268" t="s">
        <v>3765</v>
      </c>
      <c r="C1271" s="268" t="s">
        <v>6375</v>
      </c>
      <c r="D1271" s="274" t="s">
        <v>6376</v>
      </c>
      <c r="E1271" s="274" t="s">
        <v>6377</v>
      </c>
      <c r="F1271" s="287">
        <v>88213077.5</v>
      </c>
      <c r="G1271" s="267">
        <v>0</v>
      </c>
      <c r="H1271" s="288" t="s">
        <v>3769</v>
      </c>
      <c r="I1271" s="289">
        <v>0</v>
      </c>
      <c r="J1271" s="269">
        <v>0</v>
      </c>
    </row>
    <row r="1272" spans="2:10">
      <c r="B1272" s="268" t="s">
        <v>3765</v>
      </c>
      <c r="C1272" s="268" t="s">
        <v>6481</v>
      </c>
      <c r="D1272" s="274" t="s">
        <v>6482</v>
      </c>
      <c r="E1272" s="274" t="s">
        <v>6483</v>
      </c>
      <c r="F1272" s="287">
        <v>51000000</v>
      </c>
      <c r="G1272" s="267">
        <v>0</v>
      </c>
      <c r="H1272" s="288" t="s">
        <v>3769</v>
      </c>
      <c r="I1272" s="289">
        <v>0</v>
      </c>
      <c r="J1272" s="269">
        <v>0</v>
      </c>
    </row>
    <row r="1273" spans="2:10">
      <c r="B1273" s="268" t="s">
        <v>3765</v>
      </c>
      <c r="C1273" s="268" t="s">
        <v>6484</v>
      </c>
      <c r="D1273" s="274" t="s">
        <v>6485</v>
      </c>
      <c r="E1273" s="274" t="s">
        <v>972</v>
      </c>
      <c r="F1273" s="287">
        <v>90000000</v>
      </c>
      <c r="G1273" s="267">
        <v>0</v>
      </c>
      <c r="H1273" s="288" t="s">
        <v>3769</v>
      </c>
      <c r="I1273" s="289">
        <v>0</v>
      </c>
      <c r="J1273" s="269">
        <v>0</v>
      </c>
    </row>
    <row r="1274" spans="2:10">
      <c r="B1274" s="268" t="s">
        <v>3765</v>
      </c>
      <c r="C1274" s="268" t="s">
        <v>6486</v>
      </c>
      <c r="D1274" s="274" t="s">
        <v>6487</v>
      </c>
      <c r="E1274" s="274" t="s">
        <v>6488</v>
      </c>
      <c r="F1274" s="287">
        <v>25000000</v>
      </c>
      <c r="G1274" s="267">
        <v>0</v>
      </c>
      <c r="H1274" s="288" t="s">
        <v>3769</v>
      </c>
      <c r="I1274" s="289">
        <v>0</v>
      </c>
      <c r="J1274" s="269">
        <v>0</v>
      </c>
    </row>
    <row r="1275" spans="2:10">
      <c r="B1275" s="268" t="s">
        <v>3766</v>
      </c>
      <c r="C1275" s="268" t="s">
        <v>6489</v>
      </c>
      <c r="D1275" s="274" t="s">
        <v>2941</v>
      </c>
      <c r="E1275" s="274" t="s">
        <v>1096</v>
      </c>
      <c r="F1275" s="287">
        <v>198000000</v>
      </c>
      <c r="G1275" s="267">
        <v>0</v>
      </c>
      <c r="H1275" s="288" t="s">
        <v>3769</v>
      </c>
      <c r="I1275" s="289">
        <v>0</v>
      </c>
      <c r="J1275" s="269">
        <v>0</v>
      </c>
    </row>
    <row r="1276" spans="2:10">
      <c r="B1276" s="268" t="s">
        <v>3766</v>
      </c>
      <c r="C1276" s="268" t="s">
        <v>2049</v>
      </c>
      <c r="D1276" s="274" t="s">
        <v>2884</v>
      </c>
      <c r="E1276" s="274" t="s">
        <v>1059</v>
      </c>
      <c r="F1276" s="287">
        <v>55431797.159999996</v>
      </c>
      <c r="G1276" s="267">
        <v>0</v>
      </c>
      <c r="H1276" s="288" t="s">
        <v>3769</v>
      </c>
      <c r="I1276" s="289">
        <v>0</v>
      </c>
      <c r="J1276" s="269">
        <v>0</v>
      </c>
    </row>
    <row r="1277" spans="2:10">
      <c r="B1277" s="268" t="s">
        <v>3766</v>
      </c>
      <c r="C1277" s="268" t="s">
        <v>2134</v>
      </c>
      <c r="D1277" s="274" t="s">
        <v>2822</v>
      </c>
      <c r="E1277" s="274" t="s">
        <v>1169</v>
      </c>
      <c r="F1277" s="287">
        <v>273119332.01999998</v>
      </c>
      <c r="G1277" s="267">
        <v>0</v>
      </c>
      <c r="H1277" s="288" t="s">
        <v>3769</v>
      </c>
      <c r="I1277" s="289">
        <v>0</v>
      </c>
      <c r="J1277" s="269">
        <v>0</v>
      </c>
    </row>
    <row r="1278" spans="2:10">
      <c r="B1278" s="268" t="s">
        <v>3766</v>
      </c>
      <c r="C1278" s="268" t="s">
        <v>2915</v>
      </c>
      <c r="D1278" s="274" t="s">
        <v>2916</v>
      </c>
      <c r="E1278" s="274" t="s">
        <v>2917</v>
      </c>
      <c r="F1278" s="287">
        <v>43154510.670000002</v>
      </c>
      <c r="G1278" s="267">
        <v>0</v>
      </c>
      <c r="H1278" s="288" t="s">
        <v>3769</v>
      </c>
      <c r="I1278" s="289">
        <v>0</v>
      </c>
      <c r="J1278" s="269">
        <v>0</v>
      </c>
    </row>
    <row r="1279" spans="2:10">
      <c r="B1279" s="268" t="s">
        <v>3766</v>
      </c>
      <c r="C1279" s="268" t="s">
        <v>4945</v>
      </c>
      <c r="D1279" s="274" t="s">
        <v>3241</v>
      </c>
      <c r="E1279" s="274" t="s">
        <v>359</v>
      </c>
      <c r="F1279" s="287">
        <v>95208520.079999998</v>
      </c>
      <c r="G1279" s="267">
        <v>0</v>
      </c>
      <c r="H1279" s="288" t="s">
        <v>3769</v>
      </c>
      <c r="I1279" s="289">
        <v>0</v>
      </c>
      <c r="J1279" s="269">
        <v>0</v>
      </c>
    </row>
    <row r="1280" spans="2:10">
      <c r="B1280" s="268" t="s">
        <v>3766</v>
      </c>
      <c r="C1280" s="268" t="s">
        <v>2031</v>
      </c>
      <c r="D1280" s="274" t="s">
        <v>3572</v>
      </c>
      <c r="E1280" s="274" t="s">
        <v>1031</v>
      </c>
      <c r="F1280" s="287">
        <v>7307025.5700000003</v>
      </c>
      <c r="G1280" s="267">
        <v>64</v>
      </c>
      <c r="H1280" s="288" t="s">
        <v>3769</v>
      </c>
      <c r="I1280" s="289">
        <v>7.6832029851907303E-3</v>
      </c>
      <c r="J1280" s="269">
        <v>56141.360672289004</v>
      </c>
    </row>
    <row r="1281" spans="2:10">
      <c r="B1281" s="268" t="s">
        <v>3766</v>
      </c>
      <c r="C1281" s="268" t="s">
        <v>2164</v>
      </c>
      <c r="D1281" s="274" t="s">
        <v>2798</v>
      </c>
      <c r="E1281" s="274" t="s">
        <v>1204</v>
      </c>
      <c r="F1281" s="287">
        <v>41754592.240000002</v>
      </c>
      <c r="G1281" s="267">
        <v>0</v>
      </c>
      <c r="H1281" s="288" t="s">
        <v>3769</v>
      </c>
      <c r="I1281" s="289">
        <v>0</v>
      </c>
      <c r="J1281" s="269">
        <v>0</v>
      </c>
    </row>
    <row r="1282" spans="2:10">
      <c r="B1282" s="268" t="s">
        <v>3766</v>
      </c>
      <c r="C1282" s="268" t="s">
        <v>6073</v>
      </c>
      <c r="D1282" s="274" t="s">
        <v>3500</v>
      </c>
      <c r="E1282" s="274" t="s">
        <v>1064</v>
      </c>
      <c r="F1282" s="287">
        <v>11512979.859999999</v>
      </c>
      <c r="G1282" s="267">
        <v>0</v>
      </c>
      <c r="H1282" s="288" t="s">
        <v>3769</v>
      </c>
      <c r="I1282" s="289">
        <v>0</v>
      </c>
      <c r="J1282" s="269">
        <v>0</v>
      </c>
    </row>
    <row r="1283" spans="2:10">
      <c r="B1283" s="268" t="s">
        <v>3766</v>
      </c>
      <c r="C1283" s="268" t="s">
        <v>4946</v>
      </c>
      <c r="D1283" s="274" t="s">
        <v>4947</v>
      </c>
      <c r="E1283" s="274" t="s">
        <v>1012</v>
      </c>
      <c r="F1283" s="287">
        <v>50100676.799999997</v>
      </c>
      <c r="G1283" s="267">
        <v>66</v>
      </c>
      <c r="H1283" s="288" t="s">
        <v>3769</v>
      </c>
      <c r="I1283" s="289">
        <v>7.6832029851907303E-3</v>
      </c>
      <c r="J1283" s="269">
        <v>384933.66954983602</v>
      </c>
    </row>
    <row r="1284" spans="2:10">
      <c r="B1284" s="268" t="s">
        <v>3766</v>
      </c>
      <c r="C1284" s="268" t="s">
        <v>6234</v>
      </c>
      <c r="D1284" s="274" t="s">
        <v>6235</v>
      </c>
      <c r="E1284" s="274" t="s">
        <v>4266</v>
      </c>
      <c r="F1284" s="287">
        <v>37367731.740000002</v>
      </c>
      <c r="G1284" s="267">
        <v>0</v>
      </c>
      <c r="H1284" s="288" t="s">
        <v>3769</v>
      </c>
      <c r="I1284" s="289">
        <v>0</v>
      </c>
      <c r="J1284" s="269">
        <v>0</v>
      </c>
    </row>
    <row r="1285" spans="2:10">
      <c r="B1285" s="268" t="s">
        <v>3766</v>
      </c>
      <c r="C1285" s="268" t="s">
        <v>4948</v>
      </c>
      <c r="D1285" s="274" t="s">
        <v>4949</v>
      </c>
      <c r="E1285" s="274" t="s">
        <v>4175</v>
      </c>
      <c r="F1285" s="287">
        <v>10521459.640000001</v>
      </c>
      <c r="G1285" s="267">
        <v>0</v>
      </c>
      <c r="H1285" s="288" t="s">
        <v>3769</v>
      </c>
      <c r="I1285" s="289">
        <v>0</v>
      </c>
      <c r="J1285" s="269">
        <v>0</v>
      </c>
    </row>
    <row r="1286" spans="2:10">
      <c r="B1286" s="268" t="s">
        <v>3766</v>
      </c>
      <c r="C1286" s="268" t="s">
        <v>4950</v>
      </c>
      <c r="D1286" s="274" t="s">
        <v>2694</v>
      </c>
      <c r="E1286" s="274" t="s">
        <v>1005</v>
      </c>
      <c r="F1286" s="287">
        <v>340520860.58999997</v>
      </c>
      <c r="G1286" s="267">
        <v>0</v>
      </c>
      <c r="H1286" s="288" t="s">
        <v>3769</v>
      </c>
      <c r="I1286" s="289">
        <v>0</v>
      </c>
      <c r="J1286" s="269">
        <v>0</v>
      </c>
    </row>
    <row r="1287" spans="2:10">
      <c r="B1287" s="268" t="s">
        <v>3766</v>
      </c>
      <c r="C1287" s="268" t="s">
        <v>2053</v>
      </c>
      <c r="D1287" s="274" t="s">
        <v>2375</v>
      </c>
      <c r="E1287" s="274" t="s">
        <v>1071</v>
      </c>
      <c r="F1287" s="287">
        <v>16994201.41</v>
      </c>
      <c r="G1287" s="267">
        <v>1810</v>
      </c>
      <c r="H1287" s="288" t="s">
        <v>3771</v>
      </c>
      <c r="I1287" s="289">
        <v>0.53415108625553198</v>
      </c>
      <c r="J1287" s="269">
        <v>9077471.1431967895</v>
      </c>
    </row>
    <row r="1288" spans="2:10">
      <c r="B1288" s="268" t="s">
        <v>3766</v>
      </c>
      <c r="C1288" s="268" t="s">
        <v>2140</v>
      </c>
      <c r="D1288" s="274" t="s">
        <v>2742</v>
      </c>
      <c r="E1288" s="274" t="s">
        <v>1177</v>
      </c>
      <c r="F1288" s="287">
        <v>42875772.380000003</v>
      </c>
      <c r="G1288" s="267">
        <v>0</v>
      </c>
      <c r="H1288" s="288" t="s">
        <v>3769</v>
      </c>
      <c r="I1288" s="289">
        <v>0</v>
      </c>
      <c r="J1288" s="269">
        <v>0</v>
      </c>
    </row>
    <row r="1289" spans="2:10">
      <c r="B1289" s="268" t="s">
        <v>3766</v>
      </c>
      <c r="C1289" s="268" t="s">
        <v>2057</v>
      </c>
      <c r="D1289" s="274" t="s">
        <v>3001</v>
      </c>
      <c r="E1289" s="274" t="s">
        <v>1075</v>
      </c>
      <c r="F1289" s="287">
        <v>30031062.52</v>
      </c>
      <c r="G1289" s="267">
        <v>0</v>
      </c>
      <c r="H1289" s="288" t="s">
        <v>3769</v>
      </c>
      <c r="I1289" s="289">
        <v>0</v>
      </c>
      <c r="J1289" s="269">
        <v>0</v>
      </c>
    </row>
    <row r="1290" spans="2:10">
      <c r="B1290" s="268" t="s">
        <v>3766</v>
      </c>
      <c r="C1290" s="268" t="s">
        <v>4951</v>
      </c>
      <c r="D1290" s="274" t="s">
        <v>3001</v>
      </c>
      <c r="E1290" s="274" t="s">
        <v>1075</v>
      </c>
      <c r="F1290" s="287">
        <v>109764080.16</v>
      </c>
      <c r="G1290" s="267">
        <v>0</v>
      </c>
      <c r="H1290" s="288" t="s">
        <v>3769</v>
      </c>
      <c r="I1290" s="289">
        <v>0</v>
      </c>
      <c r="J1290" s="269">
        <v>0</v>
      </c>
    </row>
    <row r="1291" spans="2:10">
      <c r="B1291" s="268" t="s">
        <v>3766</v>
      </c>
      <c r="C1291" s="268" t="s">
        <v>5913</v>
      </c>
      <c r="D1291" s="274" t="s">
        <v>2791</v>
      </c>
      <c r="E1291" s="274" t="s">
        <v>1007</v>
      </c>
      <c r="F1291" s="287">
        <v>184784519.47</v>
      </c>
      <c r="G1291" s="267">
        <v>0</v>
      </c>
      <c r="H1291" s="288" t="s">
        <v>3769</v>
      </c>
      <c r="I1291" s="289">
        <v>0</v>
      </c>
      <c r="J1291" s="269">
        <v>0</v>
      </c>
    </row>
    <row r="1292" spans="2:10">
      <c r="B1292" s="268" t="s">
        <v>3766</v>
      </c>
      <c r="C1292" s="268" t="s">
        <v>6490</v>
      </c>
      <c r="D1292" s="274" t="s">
        <v>2791</v>
      </c>
      <c r="E1292" s="274" t="s">
        <v>1007</v>
      </c>
      <c r="F1292" s="287">
        <v>337000000</v>
      </c>
      <c r="G1292" s="267">
        <v>0</v>
      </c>
      <c r="H1292" s="288" t="s">
        <v>3769</v>
      </c>
      <c r="I1292" s="289">
        <v>0</v>
      </c>
      <c r="J1292" s="269">
        <v>0</v>
      </c>
    </row>
    <row r="1293" spans="2:10">
      <c r="B1293" s="268" t="s">
        <v>3766</v>
      </c>
      <c r="C1293" s="268" t="s">
        <v>5914</v>
      </c>
      <c r="D1293" s="274" t="s">
        <v>5915</v>
      </c>
      <c r="E1293" s="274" t="s">
        <v>5916</v>
      </c>
      <c r="F1293" s="287">
        <v>24873066.59</v>
      </c>
      <c r="G1293" s="267">
        <v>0</v>
      </c>
      <c r="H1293" s="288" t="s">
        <v>3769</v>
      </c>
      <c r="I1293" s="289">
        <v>0</v>
      </c>
      <c r="J1293" s="269">
        <v>0</v>
      </c>
    </row>
    <row r="1294" spans="2:10">
      <c r="B1294" s="268" t="s">
        <v>3766</v>
      </c>
      <c r="C1294" s="268" t="s">
        <v>2173</v>
      </c>
      <c r="D1294" s="274" t="s">
        <v>2956</v>
      </c>
      <c r="E1294" s="274" t="s">
        <v>1214</v>
      </c>
      <c r="F1294" s="287">
        <v>59898725.109999999</v>
      </c>
      <c r="G1294" s="267">
        <v>0</v>
      </c>
      <c r="H1294" s="288" t="s">
        <v>3769</v>
      </c>
      <c r="I1294" s="289">
        <v>0</v>
      </c>
      <c r="J1294" s="269">
        <v>0</v>
      </c>
    </row>
    <row r="1295" spans="2:10">
      <c r="B1295" s="268" t="s">
        <v>3766</v>
      </c>
      <c r="C1295" s="268" t="s">
        <v>4952</v>
      </c>
      <c r="D1295" s="274" t="s">
        <v>4953</v>
      </c>
      <c r="E1295" s="274" t="s">
        <v>4176</v>
      </c>
      <c r="F1295" s="287">
        <v>38583065.700000003</v>
      </c>
      <c r="G1295" s="267">
        <v>60</v>
      </c>
      <c r="H1295" s="288" t="s">
        <v>3769</v>
      </c>
      <c r="I1295" s="289">
        <v>7.6832029851907303E-3</v>
      </c>
      <c r="J1295" s="269">
        <v>296441.52556405001</v>
      </c>
    </row>
    <row r="1296" spans="2:10">
      <c r="B1296" s="268" t="s">
        <v>3766</v>
      </c>
      <c r="C1296" s="268" t="s">
        <v>4954</v>
      </c>
      <c r="D1296" s="274" t="s">
        <v>4955</v>
      </c>
      <c r="E1296" s="274" t="s">
        <v>4177</v>
      </c>
      <c r="F1296" s="287">
        <v>32774906.32</v>
      </c>
      <c r="G1296" s="267">
        <v>0</v>
      </c>
      <c r="H1296" s="288" t="s">
        <v>3769</v>
      </c>
      <c r="I1296" s="289">
        <v>0</v>
      </c>
      <c r="J1296" s="269">
        <v>0</v>
      </c>
    </row>
    <row r="1297" spans="2:10">
      <c r="B1297" s="268" t="s">
        <v>3766</v>
      </c>
      <c r="C1297" s="268" t="s">
        <v>2151</v>
      </c>
      <c r="D1297" s="274" t="s">
        <v>3559</v>
      </c>
      <c r="E1297" s="274" t="s">
        <v>1187</v>
      </c>
      <c r="F1297" s="287">
        <v>56200857.859999999</v>
      </c>
      <c r="G1297" s="267">
        <v>70</v>
      </c>
      <c r="H1297" s="288" t="s">
        <v>3769</v>
      </c>
      <c r="I1297" s="289">
        <v>7.6832029851907303E-3</v>
      </c>
      <c r="J1297" s="269">
        <v>431802.59888023202</v>
      </c>
    </row>
    <row r="1298" spans="2:10">
      <c r="B1298" s="268" t="s">
        <v>3766</v>
      </c>
      <c r="C1298" s="268" t="s">
        <v>2156</v>
      </c>
      <c r="D1298" s="274" t="s">
        <v>2755</v>
      </c>
      <c r="E1298" s="274" t="s">
        <v>1193</v>
      </c>
      <c r="F1298" s="287">
        <v>45477382.450000003</v>
      </c>
      <c r="G1298" s="267">
        <v>0</v>
      </c>
      <c r="H1298" s="288" t="s">
        <v>3769</v>
      </c>
      <c r="I1298" s="289">
        <v>0</v>
      </c>
      <c r="J1298" s="269">
        <v>0</v>
      </c>
    </row>
    <row r="1299" spans="2:10">
      <c r="B1299" s="268" t="s">
        <v>3766</v>
      </c>
      <c r="C1299" s="268" t="s">
        <v>4956</v>
      </c>
      <c r="D1299" s="274" t="s">
        <v>2693</v>
      </c>
      <c r="E1299" s="274" t="s">
        <v>1156</v>
      </c>
      <c r="F1299" s="287">
        <v>47858853.490000002</v>
      </c>
      <c r="G1299" s="267">
        <v>0</v>
      </c>
      <c r="H1299" s="288" t="s">
        <v>3769</v>
      </c>
      <c r="I1299" s="289">
        <v>0</v>
      </c>
      <c r="J1299" s="269">
        <v>0</v>
      </c>
    </row>
    <row r="1300" spans="2:10">
      <c r="B1300" s="268" t="s">
        <v>3766</v>
      </c>
      <c r="C1300" s="268" t="s">
        <v>4957</v>
      </c>
      <c r="D1300" s="274" t="s">
        <v>3494</v>
      </c>
      <c r="E1300" s="274" t="s">
        <v>1104</v>
      </c>
      <c r="F1300" s="287">
        <v>111759978.95999999</v>
      </c>
      <c r="G1300" s="267">
        <v>69</v>
      </c>
      <c r="H1300" s="288" t="s">
        <v>3770</v>
      </c>
      <c r="I1300" s="289">
        <v>8.0552933603662696E-2</v>
      </c>
      <c r="J1300" s="269">
        <v>9002594.1647116207</v>
      </c>
    </row>
    <row r="1301" spans="2:10">
      <c r="B1301" s="268" t="s">
        <v>3766</v>
      </c>
      <c r="C1301" s="268" t="s">
        <v>6491</v>
      </c>
      <c r="D1301" s="274" t="s">
        <v>6492</v>
      </c>
      <c r="E1301" s="274" t="s">
        <v>6493</v>
      </c>
      <c r="F1301" s="287">
        <v>120000000</v>
      </c>
      <c r="G1301" s="267">
        <v>0</v>
      </c>
      <c r="H1301" s="288" t="s">
        <v>3769</v>
      </c>
      <c r="I1301" s="289">
        <v>0</v>
      </c>
      <c r="J1301" s="269">
        <v>0</v>
      </c>
    </row>
    <row r="1302" spans="2:10">
      <c r="B1302" s="268" t="s">
        <v>3766</v>
      </c>
      <c r="C1302" s="268" t="s">
        <v>3129</v>
      </c>
      <c r="D1302" s="274" t="s">
        <v>3130</v>
      </c>
      <c r="E1302" s="274" t="s">
        <v>3131</v>
      </c>
      <c r="F1302" s="287">
        <v>21729236.620000001</v>
      </c>
      <c r="G1302" s="267">
        <v>0</v>
      </c>
      <c r="H1302" s="288" t="s">
        <v>3769</v>
      </c>
      <c r="I1302" s="289">
        <v>0</v>
      </c>
      <c r="J1302" s="269">
        <v>0</v>
      </c>
    </row>
    <row r="1303" spans="2:10">
      <c r="B1303" s="268" t="s">
        <v>3766</v>
      </c>
      <c r="C1303" s="268" t="s">
        <v>2105</v>
      </c>
      <c r="D1303" s="274" t="s">
        <v>3438</v>
      </c>
      <c r="E1303" s="274" t="s">
        <v>1134</v>
      </c>
      <c r="F1303" s="287">
        <v>1872892.1</v>
      </c>
      <c r="G1303" s="267">
        <v>0</v>
      </c>
      <c r="H1303" s="288" t="s">
        <v>3769</v>
      </c>
      <c r="I1303" s="289">
        <v>0</v>
      </c>
      <c r="J1303" s="269">
        <v>0</v>
      </c>
    </row>
    <row r="1304" spans="2:10">
      <c r="B1304" s="268" t="s">
        <v>3766</v>
      </c>
      <c r="C1304" s="268" t="s">
        <v>6236</v>
      </c>
      <c r="D1304" s="274" t="s">
        <v>6237</v>
      </c>
      <c r="E1304" s="274" t="s">
        <v>6238</v>
      </c>
      <c r="F1304" s="287">
        <v>11423029.65</v>
      </c>
      <c r="G1304" s="267">
        <v>0</v>
      </c>
      <c r="H1304" s="288" t="s">
        <v>3769</v>
      </c>
      <c r="I1304" s="289">
        <v>0</v>
      </c>
      <c r="J1304" s="269">
        <v>0</v>
      </c>
    </row>
    <row r="1305" spans="2:10">
      <c r="B1305" s="268" t="s">
        <v>3766</v>
      </c>
      <c r="C1305" s="268" t="s">
        <v>6494</v>
      </c>
      <c r="D1305" s="274" t="s">
        <v>6495</v>
      </c>
      <c r="E1305" s="274" t="s">
        <v>6496</v>
      </c>
      <c r="F1305" s="287">
        <v>124000000</v>
      </c>
      <c r="G1305" s="267">
        <v>0</v>
      </c>
      <c r="H1305" s="288" t="s">
        <v>3769</v>
      </c>
      <c r="I1305" s="289">
        <v>0</v>
      </c>
      <c r="J1305" s="269">
        <v>0</v>
      </c>
    </row>
    <row r="1306" spans="2:10">
      <c r="B1306" s="268" t="s">
        <v>3766</v>
      </c>
      <c r="C1306" s="268" t="s">
        <v>4958</v>
      </c>
      <c r="D1306" s="274" t="s">
        <v>2976</v>
      </c>
      <c r="E1306" s="274" t="s">
        <v>1196</v>
      </c>
      <c r="F1306" s="287">
        <v>75239284.090000004</v>
      </c>
      <c r="G1306" s="267">
        <v>96</v>
      </c>
      <c r="H1306" s="288" t="s">
        <v>3770</v>
      </c>
      <c r="I1306" s="289">
        <v>8.0552933603662696E-2</v>
      </c>
      <c r="J1306" s="269">
        <v>6060745.0556888804</v>
      </c>
    </row>
    <row r="1307" spans="2:10">
      <c r="B1307" s="268" t="s">
        <v>3766</v>
      </c>
      <c r="C1307" s="268" t="s">
        <v>5608</v>
      </c>
      <c r="D1307" s="274" t="s">
        <v>2710</v>
      </c>
      <c r="E1307" s="274" t="s">
        <v>1060</v>
      </c>
      <c r="F1307" s="287">
        <v>71392697.090000004</v>
      </c>
      <c r="G1307" s="267">
        <v>0</v>
      </c>
      <c r="H1307" s="288" t="s">
        <v>3769</v>
      </c>
      <c r="I1307" s="289">
        <v>0</v>
      </c>
      <c r="J1307" s="269">
        <v>0</v>
      </c>
    </row>
    <row r="1308" spans="2:10">
      <c r="B1308" s="268" t="s">
        <v>3766</v>
      </c>
      <c r="C1308" s="268" t="s">
        <v>4959</v>
      </c>
      <c r="D1308" s="274" t="s">
        <v>2751</v>
      </c>
      <c r="E1308" s="274" t="s">
        <v>1090</v>
      </c>
      <c r="F1308" s="287">
        <v>15335034.880000001</v>
      </c>
      <c r="G1308" s="267">
        <v>0</v>
      </c>
      <c r="H1308" s="288" t="s">
        <v>3769</v>
      </c>
      <c r="I1308" s="289">
        <v>0</v>
      </c>
      <c r="J1308" s="269">
        <v>0</v>
      </c>
    </row>
    <row r="1309" spans="2:10">
      <c r="B1309" s="268" t="s">
        <v>3766</v>
      </c>
      <c r="C1309" s="268" t="s">
        <v>2097</v>
      </c>
      <c r="D1309" s="274" t="s">
        <v>3455</v>
      </c>
      <c r="E1309" s="274" t="s">
        <v>1050</v>
      </c>
      <c r="F1309" s="287">
        <v>66413709.390000001</v>
      </c>
      <c r="G1309" s="267">
        <v>72</v>
      </c>
      <c r="H1309" s="288" t="s">
        <v>3769</v>
      </c>
      <c r="I1309" s="289">
        <v>7.6832029851907303E-3</v>
      </c>
      <c r="J1309" s="269">
        <v>510270.01024283801</v>
      </c>
    </row>
    <row r="1310" spans="2:10">
      <c r="B1310" s="268" t="s">
        <v>3766</v>
      </c>
      <c r="C1310" s="268" t="s">
        <v>2075</v>
      </c>
      <c r="D1310" s="274" t="s">
        <v>3589</v>
      </c>
      <c r="E1310" s="274" t="s">
        <v>1093</v>
      </c>
      <c r="F1310" s="287">
        <v>25814350.48</v>
      </c>
      <c r="G1310" s="267">
        <v>0</v>
      </c>
      <c r="H1310" s="288" t="s">
        <v>3769</v>
      </c>
      <c r="I1310" s="289">
        <v>0</v>
      </c>
      <c r="J1310" s="269">
        <v>0</v>
      </c>
    </row>
    <row r="1311" spans="2:10">
      <c r="B1311" s="268" t="s">
        <v>3766</v>
      </c>
      <c r="C1311" s="268" t="s">
        <v>6074</v>
      </c>
      <c r="D1311" s="274" t="s">
        <v>6075</v>
      </c>
      <c r="E1311" s="274" t="s">
        <v>509</v>
      </c>
      <c r="F1311" s="287">
        <v>74573412.060000002</v>
      </c>
      <c r="G1311" s="267">
        <v>0</v>
      </c>
      <c r="H1311" s="288" t="s">
        <v>3769</v>
      </c>
      <c r="I1311" s="289">
        <v>0</v>
      </c>
      <c r="J1311" s="269">
        <v>0</v>
      </c>
    </row>
    <row r="1312" spans="2:10">
      <c r="B1312" s="268" t="s">
        <v>3766</v>
      </c>
      <c r="C1312" s="268" t="s">
        <v>2108</v>
      </c>
      <c r="D1312" s="274" t="s">
        <v>2768</v>
      </c>
      <c r="E1312" s="274" t="s">
        <v>1136</v>
      </c>
      <c r="F1312" s="287">
        <v>8391967.9199999999</v>
      </c>
      <c r="G1312" s="267">
        <v>0</v>
      </c>
      <c r="H1312" s="288" t="s">
        <v>3769</v>
      </c>
      <c r="I1312" s="289">
        <v>0</v>
      </c>
      <c r="J1312" s="269">
        <v>0</v>
      </c>
    </row>
    <row r="1313" spans="2:10">
      <c r="B1313" s="268" t="s">
        <v>3766</v>
      </c>
      <c r="C1313" s="268" t="s">
        <v>2087</v>
      </c>
      <c r="D1313" s="274" t="s">
        <v>3178</v>
      </c>
      <c r="E1313" s="274" t="s">
        <v>872</v>
      </c>
      <c r="F1313" s="287">
        <v>56214382.140000001</v>
      </c>
      <c r="G1313" s="267">
        <v>0</v>
      </c>
      <c r="H1313" s="288" t="s">
        <v>3769</v>
      </c>
      <c r="I1313" s="289">
        <v>0</v>
      </c>
      <c r="J1313" s="269">
        <v>0</v>
      </c>
    </row>
    <row r="1314" spans="2:10">
      <c r="B1314" s="268" t="s">
        <v>3766</v>
      </c>
      <c r="C1314" s="268" t="s">
        <v>5917</v>
      </c>
      <c r="D1314" s="274" t="s">
        <v>5918</v>
      </c>
      <c r="E1314" s="274" t="s">
        <v>5919</v>
      </c>
      <c r="F1314" s="287">
        <v>79747785.959999993</v>
      </c>
      <c r="G1314" s="267">
        <v>0</v>
      </c>
      <c r="H1314" s="288" t="s">
        <v>3769</v>
      </c>
      <c r="I1314" s="289">
        <v>0</v>
      </c>
      <c r="J1314" s="269">
        <v>0</v>
      </c>
    </row>
    <row r="1315" spans="2:10">
      <c r="B1315" s="268" t="s">
        <v>3766</v>
      </c>
      <c r="C1315" s="268" t="s">
        <v>4960</v>
      </c>
      <c r="D1315" s="274" t="s">
        <v>4961</v>
      </c>
      <c r="E1315" s="274" t="s">
        <v>419</v>
      </c>
      <c r="F1315" s="287">
        <v>18764116.789999999</v>
      </c>
      <c r="G1315" s="267">
        <v>0</v>
      </c>
      <c r="H1315" s="288" t="s">
        <v>3769</v>
      </c>
      <c r="I1315" s="289">
        <v>0</v>
      </c>
      <c r="J1315" s="269">
        <v>0</v>
      </c>
    </row>
    <row r="1316" spans="2:10">
      <c r="B1316" s="268" t="s">
        <v>3766</v>
      </c>
      <c r="C1316" s="268" t="s">
        <v>2104</v>
      </c>
      <c r="D1316" s="274" t="s">
        <v>2723</v>
      </c>
      <c r="E1316" s="274" t="s">
        <v>1133</v>
      </c>
      <c r="F1316" s="287">
        <v>43984037.390000001</v>
      </c>
      <c r="G1316" s="267">
        <v>0</v>
      </c>
      <c r="H1316" s="288" t="s">
        <v>3769</v>
      </c>
      <c r="I1316" s="289">
        <v>0</v>
      </c>
      <c r="J1316" s="269">
        <v>0</v>
      </c>
    </row>
    <row r="1317" spans="2:10">
      <c r="B1317" s="268" t="s">
        <v>3766</v>
      </c>
      <c r="C1317" s="268" t="s">
        <v>4962</v>
      </c>
      <c r="D1317" s="274" t="s">
        <v>4963</v>
      </c>
      <c r="E1317" s="274" t="s">
        <v>4178</v>
      </c>
      <c r="F1317" s="287">
        <v>99913556.359999999</v>
      </c>
      <c r="G1317" s="267">
        <v>0</v>
      </c>
      <c r="H1317" s="288" t="s">
        <v>3769</v>
      </c>
      <c r="I1317" s="289">
        <v>0</v>
      </c>
      <c r="J1317" s="269">
        <v>0</v>
      </c>
    </row>
    <row r="1318" spans="2:10">
      <c r="B1318" s="268" t="s">
        <v>3766</v>
      </c>
      <c r="C1318" s="268" t="s">
        <v>2018</v>
      </c>
      <c r="D1318" s="274" t="s">
        <v>3022</v>
      </c>
      <c r="E1318" s="274" t="s">
        <v>1006</v>
      </c>
      <c r="F1318" s="287">
        <v>53413015.649999999</v>
      </c>
      <c r="G1318" s="267">
        <v>0</v>
      </c>
      <c r="H1318" s="288" t="s">
        <v>3769</v>
      </c>
      <c r="I1318" s="289">
        <v>0</v>
      </c>
      <c r="J1318" s="269">
        <v>0</v>
      </c>
    </row>
    <row r="1319" spans="2:10">
      <c r="B1319" s="268" t="s">
        <v>3766</v>
      </c>
      <c r="C1319" s="268" t="s">
        <v>4964</v>
      </c>
      <c r="D1319" s="274" t="s">
        <v>3601</v>
      </c>
      <c r="E1319" s="274" t="s">
        <v>1174</v>
      </c>
      <c r="F1319" s="287">
        <v>61310608.57</v>
      </c>
      <c r="G1319" s="267">
        <v>0</v>
      </c>
      <c r="H1319" s="288" t="s">
        <v>3769</v>
      </c>
      <c r="I1319" s="289">
        <v>0</v>
      </c>
      <c r="J1319" s="269">
        <v>0</v>
      </c>
    </row>
    <row r="1320" spans="2:10">
      <c r="B1320" s="268" t="s">
        <v>3766</v>
      </c>
      <c r="C1320" s="268" t="s">
        <v>2032</v>
      </c>
      <c r="D1320" s="274" t="s">
        <v>3496</v>
      </c>
      <c r="E1320" s="274" t="s">
        <v>1032</v>
      </c>
      <c r="F1320" s="287">
        <v>23200908.079999998</v>
      </c>
      <c r="G1320" s="267">
        <v>134</v>
      </c>
      <c r="H1320" s="288" t="s">
        <v>3770</v>
      </c>
      <c r="I1320" s="289">
        <v>8.0552933603662696E-2</v>
      </c>
      <c r="J1320" s="269">
        <v>1868901.2081129199</v>
      </c>
    </row>
    <row r="1321" spans="2:10">
      <c r="B1321" s="268" t="s">
        <v>3766</v>
      </c>
      <c r="C1321" s="268" t="s">
        <v>5609</v>
      </c>
      <c r="D1321" s="274" t="s">
        <v>5610</v>
      </c>
      <c r="E1321" s="274" t="s">
        <v>5611</v>
      </c>
      <c r="F1321" s="287">
        <v>91456907.819999993</v>
      </c>
      <c r="G1321" s="267">
        <v>0</v>
      </c>
      <c r="H1321" s="288" t="s">
        <v>3769</v>
      </c>
      <c r="I1321" s="289">
        <v>0</v>
      </c>
      <c r="J1321" s="269">
        <v>0</v>
      </c>
    </row>
    <row r="1322" spans="2:10">
      <c r="B1322" s="268" t="s">
        <v>3766</v>
      </c>
      <c r="C1322" s="268" t="s">
        <v>2068</v>
      </c>
      <c r="D1322" s="274" t="s">
        <v>2679</v>
      </c>
      <c r="E1322" s="274" t="s">
        <v>1086</v>
      </c>
      <c r="F1322" s="287">
        <v>53064727.770000003</v>
      </c>
      <c r="G1322" s="267">
        <v>1974</v>
      </c>
      <c r="H1322" s="288" t="s">
        <v>3771</v>
      </c>
      <c r="I1322" s="289">
        <v>0.53415108625553198</v>
      </c>
      <c r="J1322" s="269">
        <v>28344581.980199602</v>
      </c>
    </row>
    <row r="1323" spans="2:10">
      <c r="B1323" s="268" t="s">
        <v>3766</v>
      </c>
      <c r="C1323" s="268" t="s">
        <v>5612</v>
      </c>
      <c r="D1323" s="274" t="s">
        <v>2706</v>
      </c>
      <c r="E1323" s="274" t="s">
        <v>1015</v>
      </c>
      <c r="F1323" s="287">
        <v>174491050.94999999</v>
      </c>
      <c r="G1323" s="267">
        <v>0</v>
      </c>
      <c r="H1323" s="288" t="s">
        <v>3769</v>
      </c>
      <c r="I1323" s="289">
        <v>0</v>
      </c>
      <c r="J1323" s="269">
        <v>0</v>
      </c>
    </row>
    <row r="1324" spans="2:10">
      <c r="B1324" s="268" t="s">
        <v>3766</v>
      </c>
      <c r="C1324" s="268" t="s">
        <v>4965</v>
      </c>
      <c r="D1324" s="274" t="s">
        <v>4966</v>
      </c>
      <c r="E1324" s="274" t="s">
        <v>4179</v>
      </c>
      <c r="F1324" s="287">
        <v>87328886.799999997</v>
      </c>
      <c r="G1324" s="267">
        <v>0</v>
      </c>
      <c r="H1324" s="288" t="s">
        <v>3769</v>
      </c>
      <c r="I1324" s="289">
        <v>0</v>
      </c>
      <c r="J1324" s="269">
        <v>0</v>
      </c>
    </row>
    <row r="1325" spans="2:10">
      <c r="B1325" s="268" t="s">
        <v>3766</v>
      </c>
      <c r="C1325" s="268" t="s">
        <v>4967</v>
      </c>
      <c r="D1325" s="274" t="s">
        <v>4966</v>
      </c>
      <c r="E1325" s="274" t="s">
        <v>4179</v>
      </c>
      <c r="F1325" s="287">
        <v>142618745.19999999</v>
      </c>
      <c r="G1325" s="267">
        <v>0</v>
      </c>
      <c r="H1325" s="288" t="s">
        <v>3769</v>
      </c>
      <c r="I1325" s="289">
        <v>0</v>
      </c>
      <c r="J1325" s="269">
        <v>0</v>
      </c>
    </row>
    <row r="1326" spans="2:10">
      <c r="B1326" s="268" t="s">
        <v>3766</v>
      </c>
      <c r="C1326" s="268" t="s">
        <v>2030</v>
      </c>
      <c r="D1326" s="274" t="s">
        <v>2865</v>
      </c>
      <c r="E1326" s="274" t="s">
        <v>1030</v>
      </c>
      <c r="F1326" s="287">
        <v>34634214.880000003</v>
      </c>
      <c r="G1326" s="267">
        <v>72</v>
      </c>
      <c r="H1326" s="288" t="s">
        <v>3769</v>
      </c>
      <c r="I1326" s="289">
        <v>7.6832029851907303E-3</v>
      </c>
      <c r="J1326" s="269">
        <v>266101.70315575303</v>
      </c>
    </row>
    <row r="1327" spans="2:10">
      <c r="B1327" s="268" t="s">
        <v>3766</v>
      </c>
      <c r="C1327" s="268" t="s">
        <v>2027</v>
      </c>
      <c r="D1327" s="274" t="s">
        <v>2708</v>
      </c>
      <c r="E1327" s="274" t="s">
        <v>1023</v>
      </c>
      <c r="F1327" s="287">
        <v>39345625.369999997</v>
      </c>
      <c r="G1327" s="267">
        <v>988</v>
      </c>
      <c r="H1327" s="288" t="s">
        <v>3771</v>
      </c>
      <c r="I1327" s="289">
        <v>0.53415108625553198</v>
      </c>
      <c r="J1327" s="269">
        <v>21016508.530788701</v>
      </c>
    </row>
    <row r="1328" spans="2:10">
      <c r="B1328" s="268" t="s">
        <v>3766</v>
      </c>
      <c r="C1328" s="268" t="s">
        <v>6076</v>
      </c>
      <c r="D1328" s="274" t="s">
        <v>6077</v>
      </c>
      <c r="E1328" s="274" t="s">
        <v>6078</v>
      </c>
      <c r="F1328" s="287">
        <v>41032853.329999998</v>
      </c>
      <c r="G1328" s="267">
        <v>0</v>
      </c>
      <c r="H1328" s="288" t="s">
        <v>3769</v>
      </c>
      <c r="I1328" s="289">
        <v>0</v>
      </c>
      <c r="J1328" s="269">
        <v>0</v>
      </c>
    </row>
    <row r="1329" spans="2:10">
      <c r="B1329" s="268" t="s">
        <v>3766</v>
      </c>
      <c r="C1329" s="268" t="s">
        <v>5920</v>
      </c>
      <c r="D1329" s="274" t="s">
        <v>5921</v>
      </c>
      <c r="E1329" s="274" t="s">
        <v>5922</v>
      </c>
      <c r="F1329" s="287">
        <v>24213924.760000002</v>
      </c>
      <c r="G1329" s="267">
        <v>0</v>
      </c>
      <c r="H1329" s="288" t="s">
        <v>3769</v>
      </c>
      <c r="I1329" s="289">
        <v>0</v>
      </c>
      <c r="J1329" s="269">
        <v>0</v>
      </c>
    </row>
    <row r="1330" spans="2:10">
      <c r="B1330" s="268" t="s">
        <v>3766</v>
      </c>
      <c r="C1330" s="268" t="s">
        <v>2158</v>
      </c>
      <c r="D1330" s="274" t="s">
        <v>2816</v>
      </c>
      <c r="E1330" s="274" t="s">
        <v>1195</v>
      </c>
      <c r="F1330" s="287">
        <v>15034441.15</v>
      </c>
      <c r="G1330" s="267">
        <v>0</v>
      </c>
      <c r="H1330" s="288" t="s">
        <v>3769</v>
      </c>
      <c r="I1330" s="289">
        <v>0</v>
      </c>
      <c r="J1330" s="269">
        <v>0</v>
      </c>
    </row>
    <row r="1331" spans="2:10">
      <c r="B1331" s="268" t="s">
        <v>3766</v>
      </c>
      <c r="C1331" s="268" t="s">
        <v>4968</v>
      </c>
      <c r="D1331" s="274" t="s">
        <v>2816</v>
      </c>
      <c r="E1331" s="274" t="s">
        <v>1195</v>
      </c>
      <c r="F1331" s="287">
        <v>20873137.84</v>
      </c>
      <c r="G1331" s="267">
        <v>0</v>
      </c>
      <c r="H1331" s="288" t="s">
        <v>3769</v>
      </c>
      <c r="I1331" s="289">
        <v>0</v>
      </c>
      <c r="J1331" s="269">
        <v>0</v>
      </c>
    </row>
    <row r="1332" spans="2:10">
      <c r="B1332" s="268" t="s">
        <v>3766</v>
      </c>
      <c r="C1332" s="268" t="s">
        <v>5613</v>
      </c>
      <c r="D1332" s="274" t="s">
        <v>3016</v>
      </c>
      <c r="E1332" s="274" t="s">
        <v>1153</v>
      </c>
      <c r="F1332" s="287">
        <v>105734728.84</v>
      </c>
      <c r="G1332" s="267">
        <v>0</v>
      </c>
      <c r="H1332" s="288" t="s">
        <v>3769</v>
      </c>
      <c r="I1332" s="289">
        <v>0</v>
      </c>
      <c r="J1332" s="269">
        <v>0</v>
      </c>
    </row>
    <row r="1333" spans="2:10">
      <c r="B1333" s="268" t="s">
        <v>3766</v>
      </c>
      <c r="C1333" s="268" t="s">
        <v>4969</v>
      </c>
      <c r="D1333" s="274" t="s">
        <v>4970</v>
      </c>
      <c r="E1333" s="274" t="s">
        <v>4180</v>
      </c>
      <c r="F1333" s="287">
        <v>309375564.75</v>
      </c>
      <c r="G1333" s="267">
        <v>0</v>
      </c>
      <c r="H1333" s="288" t="s">
        <v>3769</v>
      </c>
      <c r="I1333" s="289">
        <v>0</v>
      </c>
      <c r="J1333" s="269">
        <v>0</v>
      </c>
    </row>
    <row r="1334" spans="2:10">
      <c r="B1334" s="268" t="s">
        <v>3766</v>
      </c>
      <c r="C1334" s="268" t="s">
        <v>4971</v>
      </c>
      <c r="D1334" s="274" t="s">
        <v>3461</v>
      </c>
      <c r="E1334" s="274" t="s">
        <v>1118</v>
      </c>
      <c r="F1334" s="287">
        <v>36928845.340000004</v>
      </c>
      <c r="G1334" s="267">
        <v>0</v>
      </c>
      <c r="H1334" s="288" t="s">
        <v>3769</v>
      </c>
      <c r="I1334" s="289">
        <v>0</v>
      </c>
      <c r="J1334" s="269">
        <v>0</v>
      </c>
    </row>
    <row r="1335" spans="2:10">
      <c r="B1335" s="268" t="s">
        <v>3766</v>
      </c>
      <c r="C1335" s="268" t="s">
        <v>5614</v>
      </c>
      <c r="D1335" s="274" t="s">
        <v>2709</v>
      </c>
      <c r="E1335" s="274" t="s">
        <v>1056</v>
      </c>
      <c r="F1335" s="287">
        <v>87662348.620000005</v>
      </c>
      <c r="G1335" s="267">
        <v>65</v>
      </c>
      <c r="H1335" s="288" t="s">
        <v>3769</v>
      </c>
      <c r="I1335" s="289">
        <v>7.6832029851907303E-3</v>
      </c>
      <c r="J1335" s="269">
        <v>673527.61860601499</v>
      </c>
    </row>
    <row r="1336" spans="2:10">
      <c r="B1336" s="268" t="s">
        <v>3766</v>
      </c>
      <c r="C1336" s="268" t="s">
        <v>2153</v>
      </c>
      <c r="D1336" s="274" t="s">
        <v>3723</v>
      </c>
      <c r="E1336" s="274" t="s">
        <v>1189</v>
      </c>
      <c r="F1336" s="287">
        <v>66693514.75</v>
      </c>
      <c r="G1336" s="267">
        <v>77</v>
      </c>
      <c r="H1336" s="288" t="s">
        <v>3769</v>
      </c>
      <c r="I1336" s="289">
        <v>7.6832029851907303E-3</v>
      </c>
      <c r="J1336" s="269">
        <v>512419.81162006198</v>
      </c>
    </row>
    <row r="1337" spans="2:10">
      <c r="B1337" s="268" t="s">
        <v>3766</v>
      </c>
      <c r="C1337" s="268" t="s">
        <v>6378</v>
      </c>
      <c r="D1337" s="274" t="s">
        <v>3615</v>
      </c>
      <c r="E1337" s="274" t="s">
        <v>1039</v>
      </c>
      <c r="F1337" s="287">
        <v>62451273.299999997</v>
      </c>
      <c r="G1337" s="267">
        <v>0</v>
      </c>
      <c r="H1337" s="288" t="s">
        <v>3769</v>
      </c>
      <c r="I1337" s="289">
        <v>0</v>
      </c>
      <c r="J1337" s="269">
        <v>0</v>
      </c>
    </row>
    <row r="1338" spans="2:10">
      <c r="B1338" s="268" t="s">
        <v>3766</v>
      </c>
      <c r="C1338" s="268" t="s">
        <v>6497</v>
      </c>
      <c r="D1338" s="274" t="s">
        <v>6498</v>
      </c>
      <c r="E1338" s="274" t="s">
        <v>6499</v>
      </c>
      <c r="F1338" s="287">
        <v>200000000</v>
      </c>
      <c r="G1338" s="267">
        <v>0</v>
      </c>
      <c r="H1338" s="288" t="s">
        <v>3769</v>
      </c>
      <c r="I1338" s="289">
        <v>0</v>
      </c>
      <c r="J1338" s="269">
        <v>0</v>
      </c>
    </row>
    <row r="1339" spans="2:10">
      <c r="B1339" s="268" t="s">
        <v>3766</v>
      </c>
      <c r="C1339" s="268" t="s">
        <v>2161</v>
      </c>
      <c r="D1339" s="274" t="s">
        <v>2359</v>
      </c>
      <c r="E1339" s="274" t="s">
        <v>170</v>
      </c>
      <c r="F1339" s="287">
        <v>72992582.890000001</v>
      </c>
      <c r="G1339" s="267">
        <v>2119</v>
      </c>
      <c r="H1339" s="288" t="s">
        <v>3771</v>
      </c>
      <c r="I1339" s="289">
        <v>0.53415108625553198</v>
      </c>
      <c r="J1339" s="269">
        <v>38989067.439290397</v>
      </c>
    </row>
    <row r="1340" spans="2:10">
      <c r="B1340" s="268" t="s">
        <v>3766</v>
      </c>
      <c r="C1340" s="268" t="s">
        <v>4972</v>
      </c>
      <c r="D1340" s="274" t="s">
        <v>4973</v>
      </c>
      <c r="E1340" s="274" t="s">
        <v>4181</v>
      </c>
      <c r="F1340" s="287">
        <v>129175746.93000001</v>
      </c>
      <c r="G1340" s="267">
        <v>0</v>
      </c>
      <c r="H1340" s="288" t="s">
        <v>3769</v>
      </c>
      <c r="I1340" s="289">
        <v>0</v>
      </c>
      <c r="J1340" s="269">
        <v>0</v>
      </c>
    </row>
    <row r="1341" spans="2:10">
      <c r="B1341" s="268" t="s">
        <v>3766</v>
      </c>
      <c r="C1341" s="268" t="s">
        <v>4974</v>
      </c>
      <c r="D1341" s="274" t="s">
        <v>2785</v>
      </c>
      <c r="E1341" s="274" t="s">
        <v>1125</v>
      </c>
      <c r="F1341" s="287">
        <v>45868040.079999998</v>
      </c>
      <c r="G1341" s="267">
        <v>0</v>
      </c>
      <c r="H1341" s="288" t="s">
        <v>3769</v>
      </c>
      <c r="I1341" s="289">
        <v>0</v>
      </c>
      <c r="J1341" s="269">
        <v>0</v>
      </c>
    </row>
    <row r="1342" spans="2:10">
      <c r="B1342" s="268" t="s">
        <v>3766</v>
      </c>
      <c r="C1342" s="268" t="s">
        <v>6079</v>
      </c>
      <c r="D1342" s="274" t="s">
        <v>6080</v>
      </c>
      <c r="E1342" s="274" t="s">
        <v>271</v>
      </c>
      <c r="F1342" s="287">
        <v>68388088.879999995</v>
      </c>
      <c r="G1342" s="267">
        <v>0</v>
      </c>
      <c r="H1342" s="288" t="s">
        <v>3769</v>
      </c>
      <c r="I1342" s="289">
        <v>0</v>
      </c>
      <c r="J1342" s="269">
        <v>0</v>
      </c>
    </row>
    <row r="1343" spans="2:10">
      <c r="B1343" s="268" t="s">
        <v>3766</v>
      </c>
      <c r="C1343" s="268" t="s">
        <v>6081</v>
      </c>
      <c r="D1343" s="274" t="s">
        <v>4975</v>
      </c>
      <c r="E1343" s="274" t="s">
        <v>1381</v>
      </c>
      <c r="F1343" s="287">
        <v>29657083.460000001</v>
      </c>
      <c r="G1343" s="267">
        <v>0</v>
      </c>
      <c r="H1343" s="288" t="s">
        <v>3769</v>
      </c>
      <c r="I1343" s="289">
        <v>0</v>
      </c>
      <c r="J1343" s="269">
        <v>0</v>
      </c>
    </row>
    <row r="1344" spans="2:10">
      <c r="B1344" s="268" t="s">
        <v>3766</v>
      </c>
      <c r="C1344" s="268" t="s">
        <v>2095</v>
      </c>
      <c r="D1344" s="274" t="s">
        <v>3247</v>
      </c>
      <c r="E1344" s="274" t="s">
        <v>1117</v>
      </c>
      <c r="F1344" s="287">
        <v>26401366.969999999</v>
      </c>
      <c r="G1344" s="267">
        <v>0</v>
      </c>
      <c r="H1344" s="288" t="s">
        <v>3769</v>
      </c>
      <c r="I1344" s="289">
        <v>0</v>
      </c>
      <c r="J1344" s="269">
        <v>0</v>
      </c>
    </row>
    <row r="1345" spans="2:10">
      <c r="B1345" s="268" t="s">
        <v>3766</v>
      </c>
      <c r="C1345" s="268" t="s">
        <v>2115</v>
      </c>
      <c r="D1345" s="274" t="s">
        <v>2924</v>
      </c>
      <c r="E1345" s="274" t="s">
        <v>663</v>
      </c>
      <c r="F1345" s="287">
        <v>42776818.079999998</v>
      </c>
      <c r="G1345" s="267">
        <v>0</v>
      </c>
      <c r="H1345" s="288" t="s">
        <v>3769</v>
      </c>
      <c r="I1345" s="289">
        <v>0</v>
      </c>
      <c r="J1345" s="269">
        <v>0</v>
      </c>
    </row>
    <row r="1346" spans="2:10">
      <c r="B1346" s="268" t="s">
        <v>3766</v>
      </c>
      <c r="C1346" s="268" t="s">
        <v>2114</v>
      </c>
      <c r="D1346" s="274" t="s">
        <v>2684</v>
      </c>
      <c r="E1346" s="274" t="s">
        <v>1145</v>
      </c>
      <c r="F1346" s="287">
        <v>105914399.45999999</v>
      </c>
      <c r="G1346" s="267">
        <v>1567</v>
      </c>
      <c r="H1346" s="288" t="s">
        <v>3771</v>
      </c>
      <c r="I1346" s="289">
        <v>0.53415108625553198</v>
      </c>
      <c r="J1346" s="269">
        <v>56574291.521661296</v>
      </c>
    </row>
    <row r="1347" spans="2:10">
      <c r="B1347" s="268" t="s">
        <v>3766</v>
      </c>
      <c r="C1347" s="268" t="s">
        <v>2113</v>
      </c>
      <c r="D1347" s="274" t="s">
        <v>2356</v>
      </c>
      <c r="E1347" s="274" t="s">
        <v>1144</v>
      </c>
      <c r="F1347" s="287">
        <v>86788325.810000002</v>
      </c>
      <c r="G1347" s="267">
        <v>1971</v>
      </c>
      <c r="H1347" s="288" t="s">
        <v>3771</v>
      </c>
      <c r="I1347" s="289">
        <v>0.53415108625553198</v>
      </c>
      <c r="J1347" s="269">
        <v>46358078.505710497</v>
      </c>
    </row>
    <row r="1348" spans="2:10">
      <c r="B1348" s="268" t="s">
        <v>3766</v>
      </c>
      <c r="C1348" s="268" t="s">
        <v>5758</v>
      </c>
      <c r="D1348" s="274" t="s">
        <v>5759</v>
      </c>
      <c r="E1348" s="274" t="s">
        <v>5760</v>
      </c>
      <c r="F1348" s="287">
        <v>134373926.46000001</v>
      </c>
      <c r="G1348" s="267">
        <v>0</v>
      </c>
      <c r="H1348" s="288" t="s">
        <v>3769</v>
      </c>
      <c r="I1348" s="289">
        <v>0</v>
      </c>
      <c r="J1348" s="269">
        <v>0</v>
      </c>
    </row>
    <row r="1349" spans="2:10">
      <c r="B1349" s="268" t="s">
        <v>3766</v>
      </c>
      <c r="C1349" s="268" t="s">
        <v>4976</v>
      </c>
      <c r="D1349" s="274" t="s">
        <v>2990</v>
      </c>
      <c r="E1349" s="274" t="s">
        <v>396</v>
      </c>
      <c r="F1349" s="287">
        <v>107410825.38</v>
      </c>
      <c r="G1349" s="267">
        <v>0</v>
      </c>
      <c r="H1349" s="288" t="s">
        <v>3769</v>
      </c>
      <c r="I1349" s="289">
        <v>0</v>
      </c>
      <c r="J1349" s="269">
        <v>0</v>
      </c>
    </row>
    <row r="1350" spans="2:10">
      <c r="B1350" s="268" t="s">
        <v>3766</v>
      </c>
      <c r="C1350" s="268" t="s">
        <v>2055</v>
      </c>
      <c r="D1350" s="274" t="s">
        <v>3011</v>
      </c>
      <c r="E1350" s="274" t="s">
        <v>1074</v>
      </c>
      <c r="F1350" s="287">
        <v>16491416.619999999</v>
      </c>
      <c r="G1350" s="267">
        <v>0</v>
      </c>
      <c r="H1350" s="288" t="s">
        <v>3769</v>
      </c>
      <c r="I1350" s="289">
        <v>0</v>
      </c>
      <c r="J1350" s="269">
        <v>0</v>
      </c>
    </row>
    <row r="1351" spans="2:10">
      <c r="B1351" s="268" t="s">
        <v>3766</v>
      </c>
      <c r="C1351" s="268" t="s">
        <v>2138</v>
      </c>
      <c r="D1351" s="274" t="s">
        <v>2358</v>
      </c>
      <c r="E1351" s="274" t="s">
        <v>1175</v>
      </c>
      <c r="F1351" s="287">
        <v>31806123.550000001</v>
      </c>
      <c r="G1351" s="267">
        <v>1878</v>
      </c>
      <c r="H1351" s="288" t="s">
        <v>3771</v>
      </c>
      <c r="I1351" s="289">
        <v>0.53415108625553198</v>
      </c>
      <c r="J1351" s="269">
        <v>16989275.443810102</v>
      </c>
    </row>
    <row r="1352" spans="2:10">
      <c r="B1352" s="268" t="s">
        <v>3766</v>
      </c>
      <c r="C1352" s="268" t="s">
        <v>2100</v>
      </c>
      <c r="D1352" s="274" t="s">
        <v>2680</v>
      </c>
      <c r="E1352" s="274" t="s">
        <v>1129</v>
      </c>
      <c r="F1352" s="287">
        <v>58767158.520000003</v>
      </c>
      <c r="G1352" s="267">
        <v>1779</v>
      </c>
      <c r="H1352" s="288" t="s">
        <v>3771</v>
      </c>
      <c r="I1352" s="289">
        <v>0.53415108625553198</v>
      </c>
      <c r="J1352" s="269">
        <v>31390541.559609</v>
      </c>
    </row>
    <row r="1353" spans="2:10">
      <c r="B1353" s="268" t="s">
        <v>3766</v>
      </c>
      <c r="C1353" s="268" t="s">
        <v>4977</v>
      </c>
      <c r="D1353" s="274" t="s">
        <v>2701</v>
      </c>
      <c r="E1353" s="274" t="s">
        <v>1065</v>
      </c>
      <c r="F1353" s="287">
        <v>31307801.789999999</v>
      </c>
      <c r="G1353" s="267">
        <v>0</v>
      </c>
      <c r="H1353" s="288" t="s">
        <v>3769</v>
      </c>
      <c r="I1353" s="289">
        <v>0</v>
      </c>
      <c r="J1353" s="269">
        <v>0</v>
      </c>
    </row>
    <row r="1354" spans="2:10">
      <c r="B1354" s="268" t="s">
        <v>3766</v>
      </c>
      <c r="C1354" s="268" t="s">
        <v>2052</v>
      </c>
      <c r="D1354" s="274" t="s">
        <v>3556</v>
      </c>
      <c r="E1354" s="274" t="s">
        <v>1070</v>
      </c>
      <c r="F1354" s="287">
        <v>16984731.32</v>
      </c>
      <c r="G1354" s="267">
        <v>419</v>
      </c>
      <c r="H1354" s="288" t="s">
        <v>3771</v>
      </c>
      <c r="I1354" s="289">
        <v>0.53415108625553198</v>
      </c>
      <c r="J1354" s="269">
        <v>9072412.6843363605</v>
      </c>
    </row>
    <row r="1355" spans="2:10">
      <c r="B1355" s="268" t="s">
        <v>3766</v>
      </c>
      <c r="C1355" s="268" t="s">
        <v>6082</v>
      </c>
      <c r="D1355" s="274" t="s">
        <v>3210</v>
      </c>
      <c r="E1355" s="274" t="s">
        <v>1154</v>
      </c>
      <c r="F1355" s="287">
        <v>44934974.950000003</v>
      </c>
      <c r="G1355" s="267">
        <v>0</v>
      </c>
      <c r="H1355" s="288" t="s">
        <v>3769</v>
      </c>
      <c r="I1355" s="289">
        <v>0</v>
      </c>
      <c r="J1355" s="269">
        <v>0</v>
      </c>
    </row>
    <row r="1356" spans="2:10">
      <c r="B1356" s="268" t="s">
        <v>3766</v>
      </c>
      <c r="C1356" s="268" t="s">
        <v>2098</v>
      </c>
      <c r="D1356" s="274" t="s">
        <v>2682</v>
      </c>
      <c r="E1356" s="274" t="s">
        <v>1126</v>
      </c>
      <c r="F1356" s="287">
        <v>17633502.460000001</v>
      </c>
      <c r="G1356" s="267">
        <v>1166</v>
      </c>
      <c r="H1356" s="288" t="s">
        <v>3771</v>
      </c>
      <c r="I1356" s="289">
        <v>0.53415108625553198</v>
      </c>
      <c r="J1356" s="269">
        <v>9418954.4934985992</v>
      </c>
    </row>
    <row r="1357" spans="2:10">
      <c r="B1357" s="268" t="s">
        <v>3766</v>
      </c>
      <c r="C1357" s="268" t="s">
        <v>4978</v>
      </c>
      <c r="D1357" s="274" t="s">
        <v>2707</v>
      </c>
      <c r="E1357" s="274" t="s">
        <v>1067</v>
      </c>
      <c r="F1357" s="287">
        <v>43749582.100000001</v>
      </c>
      <c r="G1357" s="267">
        <v>0</v>
      </c>
      <c r="H1357" s="288" t="s">
        <v>3769</v>
      </c>
      <c r="I1357" s="289">
        <v>0</v>
      </c>
      <c r="J1357" s="269">
        <v>0</v>
      </c>
    </row>
    <row r="1358" spans="2:10">
      <c r="B1358" s="268" t="s">
        <v>3766</v>
      </c>
      <c r="C1358" s="268" t="s">
        <v>2111</v>
      </c>
      <c r="D1358" s="274" t="s">
        <v>2925</v>
      </c>
      <c r="E1358" s="274" t="s">
        <v>1140</v>
      </c>
      <c r="F1358" s="287">
        <v>30243923.079999998</v>
      </c>
      <c r="G1358" s="267">
        <v>502</v>
      </c>
      <c r="H1358" s="288" t="s">
        <v>3771</v>
      </c>
      <c r="I1358" s="289">
        <v>0.53415108625553198</v>
      </c>
      <c r="J1358" s="269">
        <v>16154824.3658107</v>
      </c>
    </row>
    <row r="1359" spans="2:10">
      <c r="B1359" s="268" t="s">
        <v>3766</v>
      </c>
      <c r="C1359" s="268" t="s">
        <v>4979</v>
      </c>
      <c r="D1359" s="274" t="s">
        <v>2981</v>
      </c>
      <c r="E1359" s="274" t="s">
        <v>1106</v>
      </c>
      <c r="F1359" s="287">
        <v>35161550.450000003</v>
      </c>
      <c r="G1359" s="267">
        <v>0</v>
      </c>
      <c r="H1359" s="288" t="s">
        <v>3769</v>
      </c>
      <c r="I1359" s="289">
        <v>0</v>
      </c>
      <c r="J1359" s="269">
        <v>0</v>
      </c>
    </row>
    <row r="1360" spans="2:10">
      <c r="B1360" s="268" t="s">
        <v>3766</v>
      </c>
      <c r="C1360" s="268" t="s">
        <v>5923</v>
      </c>
      <c r="D1360" s="274" t="s">
        <v>2981</v>
      </c>
      <c r="E1360" s="274" t="s">
        <v>1106</v>
      </c>
      <c r="F1360" s="287">
        <v>45918160.57</v>
      </c>
      <c r="G1360" s="267">
        <v>0</v>
      </c>
      <c r="H1360" s="288" t="s">
        <v>3769</v>
      </c>
      <c r="I1360" s="289">
        <v>0</v>
      </c>
      <c r="J1360" s="269">
        <v>0</v>
      </c>
    </row>
    <row r="1361" spans="2:10">
      <c r="B1361" s="268" t="s">
        <v>3766</v>
      </c>
      <c r="C1361" s="268" t="s">
        <v>2135</v>
      </c>
      <c r="D1361" s="274" t="s">
        <v>2690</v>
      </c>
      <c r="E1361" s="274" t="s">
        <v>1170</v>
      </c>
      <c r="F1361" s="287">
        <v>0</v>
      </c>
      <c r="G1361" s="267">
        <v>0</v>
      </c>
      <c r="H1361" s="288" t="s">
        <v>3769</v>
      </c>
      <c r="I1361" s="289">
        <v>0</v>
      </c>
      <c r="J1361" s="269">
        <v>0</v>
      </c>
    </row>
    <row r="1362" spans="2:10">
      <c r="B1362" s="268" t="s">
        <v>3766</v>
      </c>
      <c r="C1362" s="268" t="s">
        <v>5615</v>
      </c>
      <c r="D1362" s="274" t="s">
        <v>5616</v>
      </c>
      <c r="E1362" s="274" t="s">
        <v>516</v>
      </c>
      <c r="F1362" s="287">
        <v>31719322.93</v>
      </c>
      <c r="G1362" s="267">
        <v>0</v>
      </c>
      <c r="H1362" s="288" t="s">
        <v>3769</v>
      </c>
      <c r="I1362" s="289">
        <v>0</v>
      </c>
      <c r="J1362" s="269">
        <v>0</v>
      </c>
    </row>
    <row r="1363" spans="2:10">
      <c r="B1363" s="268" t="s">
        <v>3766</v>
      </c>
      <c r="C1363" s="268" t="s">
        <v>2036</v>
      </c>
      <c r="D1363" s="274" t="s">
        <v>3412</v>
      </c>
      <c r="E1363" s="274" t="s">
        <v>1043</v>
      </c>
      <c r="F1363" s="287">
        <v>68134346.319999993</v>
      </c>
      <c r="G1363" s="267">
        <v>0</v>
      </c>
      <c r="H1363" s="288" t="s">
        <v>3769</v>
      </c>
      <c r="I1363" s="289">
        <v>0</v>
      </c>
      <c r="J1363" s="269">
        <v>0</v>
      </c>
    </row>
    <row r="1364" spans="2:10">
      <c r="B1364" s="268" t="s">
        <v>3766</v>
      </c>
      <c r="C1364" s="268" t="s">
        <v>4980</v>
      </c>
      <c r="D1364" s="274" t="s">
        <v>3412</v>
      </c>
      <c r="E1364" s="274" t="s">
        <v>1043</v>
      </c>
      <c r="F1364" s="287">
        <v>89788911.290000007</v>
      </c>
      <c r="G1364" s="267">
        <v>0</v>
      </c>
      <c r="H1364" s="288" t="s">
        <v>3769</v>
      </c>
      <c r="I1364" s="289">
        <v>0</v>
      </c>
      <c r="J1364" s="269">
        <v>0</v>
      </c>
    </row>
    <row r="1365" spans="2:10">
      <c r="B1365" s="268" t="s">
        <v>3766</v>
      </c>
      <c r="C1365" s="268" t="s">
        <v>4981</v>
      </c>
      <c r="D1365" s="274" t="s">
        <v>3619</v>
      </c>
      <c r="E1365" s="274" t="s">
        <v>1062</v>
      </c>
      <c r="F1365" s="287">
        <v>37309479.380000003</v>
      </c>
      <c r="G1365" s="267">
        <v>0</v>
      </c>
      <c r="H1365" s="288" t="s">
        <v>3769</v>
      </c>
      <c r="I1365" s="289">
        <v>0</v>
      </c>
      <c r="J1365" s="269">
        <v>0</v>
      </c>
    </row>
    <row r="1366" spans="2:10">
      <c r="B1366" s="268" t="s">
        <v>3766</v>
      </c>
      <c r="C1366" s="268" t="s">
        <v>2056</v>
      </c>
      <c r="D1366" s="274" t="s">
        <v>3018</v>
      </c>
      <c r="E1366" s="274" t="s">
        <v>169</v>
      </c>
      <c r="F1366" s="287">
        <v>12853203.4</v>
      </c>
      <c r="G1366" s="267">
        <v>469</v>
      </c>
      <c r="H1366" s="288" t="s">
        <v>3771</v>
      </c>
      <c r="I1366" s="289">
        <v>0.53415108625553198</v>
      </c>
      <c r="J1366" s="269">
        <v>6865552.5579733001</v>
      </c>
    </row>
    <row r="1367" spans="2:10">
      <c r="B1367" s="268" t="s">
        <v>3766</v>
      </c>
      <c r="C1367" s="268" t="s">
        <v>2051</v>
      </c>
      <c r="D1367" s="274" t="s">
        <v>2997</v>
      </c>
      <c r="E1367" s="274" t="s">
        <v>1069</v>
      </c>
      <c r="F1367" s="287">
        <v>2955927.52</v>
      </c>
      <c r="G1367" s="267">
        <v>0</v>
      </c>
      <c r="H1367" s="288" t="s">
        <v>3769</v>
      </c>
      <c r="I1367" s="289">
        <v>0</v>
      </c>
      <c r="J1367" s="269">
        <v>0</v>
      </c>
    </row>
    <row r="1368" spans="2:10">
      <c r="B1368" s="268" t="s">
        <v>3766</v>
      </c>
      <c r="C1368" s="268" t="s">
        <v>2076</v>
      </c>
      <c r="D1368" s="274" t="s">
        <v>2839</v>
      </c>
      <c r="E1368" s="274" t="s">
        <v>1094</v>
      </c>
      <c r="F1368" s="287">
        <v>40223645.450000003</v>
      </c>
      <c r="G1368" s="267">
        <v>556</v>
      </c>
      <c r="H1368" s="288" t="s">
        <v>3771</v>
      </c>
      <c r="I1368" s="289">
        <v>0.53415108625553198</v>
      </c>
      <c r="J1368" s="269">
        <v>21485503.9102748</v>
      </c>
    </row>
    <row r="1369" spans="2:10">
      <c r="B1369" s="268" t="s">
        <v>3766</v>
      </c>
      <c r="C1369" s="268" t="s">
        <v>2050</v>
      </c>
      <c r="D1369" s="274" t="s">
        <v>2681</v>
      </c>
      <c r="E1369" s="274" t="s">
        <v>1068</v>
      </c>
      <c r="F1369" s="287">
        <v>46050882.659999996</v>
      </c>
      <c r="G1369" s="267">
        <v>1455</v>
      </c>
      <c r="H1369" s="288" t="s">
        <v>3771</v>
      </c>
      <c r="I1369" s="289">
        <v>0.53415108625553198</v>
      </c>
      <c r="J1369" s="269">
        <v>24598128.995864999</v>
      </c>
    </row>
    <row r="1370" spans="2:10">
      <c r="B1370" s="268" t="s">
        <v>3766</v>
      </c>
      <c r="C1370" s="268" t="s">
        <v>3742</v>
      </c>
      <c r="D1370" s="274" t="s">
        <v>3743</v>
      </c>
      <c r="E1370" s="274" t="s">
        <v>1190</v>
      </c>
      <c r="F1370" s="287">
        <v>59353234.43</v>
      </c>
      <c r="G1370" s="267">
        <v>0</v>
      </c>
      <c r="H1370" s="288" t="s">
        <v>3769</v>
      </c>
      <c r="I1370" s="289">
        <v>0</v>
      </c>
      <c r="J1370" s="269">
        <v>0</v>
      </c>
    </row>
    <row r="1371" spans="2:10">
      <c r="B1371" s="268" t="s">
        <v>3766</v>
      </c>
      <c r="C1371" s="268" t="s">
        <v>4982</v>
      </c>
      <c r="D1371" s="274" t="s">
        <v>4983</v>
      </c>
      <c r="E1371" s="274" t="s">
        <v>4182</v>
      </c>
      <c r="F1371" s="287">
        <v>64018874.590000004</v>
      </c>
      <c r="G1371" s="267">
        <v>0</v>
      </c>
      <c r="H1371" s="288" t="s">
        <v>3769</v>
      </c>
      <c r="I1371" s="289">
        <v>0</v>
      </c>
      <c r="J1371" s="269">
        <v>0</v>
      </c>
    </row>
    <row r="1372" spans="2:10">
      <c r="B1372" s="268" t="s">
        <v>3766</v>
      </c>
      <c r="C1372" s="268" t="s">
        <v>6500</v>
      </c>
      <c r="D1372" s="274" t="s">
        <v>4983</v>
      </c>
      <c r="E1372" s="274" t="s">
        <v>4182</v>
      </c>
      <c r="F1372" s="287">
        <v>200000000</v>
      </c>
      <c r="G1372" s="267">
        <v>0</v>
      </c>
      <c r="H1372" s="288" t="s">
        <v>3769</v>
      </c>
      <c r="I1372" s="289">
        <v>0</v>
      </c>
      <c r="J1372" s="269">
        <v>0</v>
      </c>
    </row>
    <row r="1373" spans="2:10">
      <c r="B1373" s="268" t="s">
        <v>3766</v>
      </c>
      <c r="C1373" s="268" t="s">
        <v>4984</v>
      </c>
      <c r="D1373" s="274" t="s">
        <v>2719</v>
      </c>
      <c r="E1373" s="274" t="s">
        <v>251</v>
      </c>
      <c r="F1373" s="287">
        <v>21786912.98</v>
      </c>
      <c r="G1373" s="267">
        <v>0</v>
      </c>
      <c r="H1373" s="288" t="s">
        <v>3769</v>
      </c>
      <c r="I1373" s="289">
        <v>0</v>
      </c>
      <c r="J1373" s="269">
        <v>0</v>
      </c>
    </row>
    <row r="1374" spans="2:10">
      <c r="B1374" s="268" t="s">
        <v>3766</v>
      </c>
      <c r="C1374" s="268" t="s">
        <v>2054</v>
      </c>
      <c r="D1374" s="274" t="s">
        <v>3199</v>
      </c>
      <c r="E1374" s="274" t="s">
        <v>1072</v>
      </c>
      <c r="F1374" s="287">
        <v>40793964.119999997</v>
      </c>
      <c r="G1374" s="267">
        <v>0</v>
      </c>
      <c r="H1374" s="288" t="s">
        <v>3769</v>
      </c>
      <c r="I1374" s="289">
        <v>0</v>
      </c>
      <c r="J1374" s="269">
        <v>0</v>
      </c>
    </row>
    <row r="1375" spans="2:10">
      <c r="B1375" s="268" t="s">
        <v>3766</v>
      </c>
      <c r="C1375" s="268" t="s">
        <v>2088</v>
      </c>
      <c r="D1375" s="274" t="s">
        <v>2777</v>
      </c>
      <c r="E1375" s="274" t="s">
        <v>1109</v>
      </c>
      <c r="F1375" s="287">
        <v>23288514.399999999</v>
      </c>
      <c r="G1375" s="267">
        <v>125</v>
      </c>
      <c r="H1375" s="288" t="s">
        <v>3770</v>
      </c>
      <c r="I1375" s="289">
        <v>8.0552933603662696E-2</v>
      </c>
      <c r="J1375" s="269">
        <v>1875958.1541911401</v>
      </c>
    </row>
    <row r="1376" spans="2:10">
      <c r="B1376" s="268" t="s">
        <v>3766</v>
      </c>
      <c r="C1376" s="268" t="s">
        <v>2042</v>
      </c>
      <c r="D1376" s="274" t="s">
        <v>2683</v>
      </c>
      <c r="E1376" s="274" t="s">
        <v>1052</v>
      </c>
      <c r="F1376" s="287">
        <v>72484675.049999997</v>
      </c>
      <c r="G1376" s="267">
        <v>1445</v>
      </c>
      <c r="H1376" s="288" t="s">
        <v>3771</v>
      </c>
      <c r="I1376" s="289">
        <v>0.53415108625553198</v>
      </c>
      <c r="J1376" s="269">
        <v>38717767.914836697</v>
      </c>
    </row>
    <row r="1377" spans="2:10">
      <c r="B1377" s="268" t="s">
        <v>3766</v>
      </c>
      <c r="C1377" s="268" t="s">
        <v>5617</v>
      </c>
      <c r="D1377" s="274" t="s">
        <v>3201</v>
      </c>
      <c r="E1377" s="274" t="s">
        <v>1057</v>
      </c>
      <c r="F1377" s="287">
        <v>69265700.620000005</v>
      </c>
      <c r="G1377" s="267">
        <v>0</v>
      </c>
      <c r="H1377" s="288" t="s">
        <v>3769</v>
      </c>
      <c r="I1377" s="289">
        <v>0</v>
      </c>
      <c r="J1377" s="269">
        <v>0</v>
      </c>
    </row>
    <row r="1378" spans="2:10">
      <c r="B1378" s="268" t="s">
        <v>3766</v>
      </c>
      <c r="C1378" s="268" t="s">
        <v>3581</v>
      </c>
      <c r="D1378" s="274" t="s">
        <v>3582</v>
      </c>
      <c r="E1378" s="274" t="s">
        <v>1091</v>
      </c>
      <c r="F1378" s="287">
        <v>49996872.25</v>
      </c>
      <c r="G1378" s="267">
        <v>0</v>
      </c>
      <c r="H1378" s="288" t="s">
        <v>3770</v>
      </c>
      <c r="I1378" s="289">
        <v>8.0552933603662696E-2</v>
      </c>
      <c r="J1378" s="269">
        <v>4027394.7307450501</v>
      </c>
    </row>
    <row r="1379" spans="2:10">
      <c r="B1379" s="268" t="s">
        <v>3766</v>
      </c>
      <c r="C1379" s="268" t="s">
        <v>3171</v>
      </c>
      <c r="D1379" s="274" t="s">
        <v>3172</v>
      </c>
      <c r="E1379" s="274" t="s">
        <v>1165</v>
      </c>
      <c r="F1379" s="287">
        <v>15865620.15</v>
      </c>
      <c r="G1379" s="267">
        <v>72</v>
      </c>
      <c r="H1379" s="288" t="s">
        <v>3769</v>
      </c>
      <c r="I1379" s="289">
        <v>7.6832029851907303E-3</v>
      </c>
      <c r="J1379" s="269">
        <v>121898.78009838201</v>
      </c>
    </row>
    <row r="1380" spans="2:10">
      <c r="B1380" s="268" t="s">
        <v>3766</v>
      </c>
      <c r="C1380" s="268" t="s">
        <v>2106</v>
      </c>
      <c r="D1380" s="274" t="s">
        <v>2720</v>
      </c>
      <c r="E1380" s="274" t="s">
        <v>1128</v>
      </c>
      <c r="F1380" s="287">
        <v>104696307.23</v>
      </c>
      <c r="G1380" s="267">
        <v>903</v>
      </c>
      <c r="H1380" s="288" t="s">
        <v>3771</v>
      </c>
      <c r="I1380" s="289">
        <v>0.53415108625553198</v>
      </c>
      <c r="J1380" s="269">
        <v>55923646.233847402</v>
      </c>
    </row>
    <row r="1381" spans="2:10">
      <c r="B1381" s="268" t="s">
        <v>3766</v>
      </c>
      <c r="C1381" s="268" t="s">
        <v>5761</v>
      </c>
      <c r="D1381" s="274" t="s">
        <v>5762</v>
      </c>
      <c r="E1381" s="274" t="s">
        <v>766</v>
      </c>
      <c r="F1381" s="287">
        <v>36478850.890000001</v>
      </c>
      <c r="G1381" s="267">
        <v>0</v>
      </c>
      <c r="H1381" s="288" t="s">
        <v>3769</v>
      </c>
      <c r="I1381" s="289">
        <v>0</v>
      </c>
      <c r="J1381" s="269">
        <v>0</v>
      </c>
    </row>
    <row r="1382" spans="2:10">
      <c r="B1382" s="268" t="s">
        <v>3766</v>
      </c>
      <c r="C1382" s="268" t="s">
        <v>4985</v>
      </c>
      <c r="D1382" s="274" t="s">
        <v>3227</v>
      </c>
      <c r="E1382" s="274" t="s">
        <v>1119</v>
      </c>
      <c r="F1382" s="287">
        <v>75642332.560000002</v>
      </c>
      <c r="G1382" s="267">
        <v>0</v>
      </c>
      <c r="H1382" s="288" t="s">
        <v>3769</v>
      </c>
      <c r="I1382" s="289">
        <v>0</v>
      </c>
      <c r="J1382" s="269">
        <v>0</v>
      </c>
    </row>
    <row r="1383" spans="2:10">
      <c r="B1383" s="268" t="s">
        <v>3766</v>
      </c>
      <c r="C1383" s="268" t="s">
        <v>6379</v>
      </c>
      <c r="D1383" s="274" t="s">
        <v>2973</v>
      </c>
      <c r="E1383" s="274" t="s">
        <v>1042</v>
      </c>
      <c r="F1383" s="287">
        <v>113783289</v>
      </c>
      <c r="G1383" s="267">
        <v>0</v>
      </c>
      <c r="H1383" s="288" t="s">
        <v>3769</v>
      </c>
      <c r="I1383" s="289">
        <v>0</v>
      </c>
      <c r="J1383" s="269">
        <v>0</v>
      </c>
    </row>
    <row r="1384" spans="2:10">
      <c r="B1384" s="268" t="s">
        <v>3766</v>
      </c>
      <c r="C1384" s="268" t="s">
        <v>6380</v>
      </c>
      <c r="D1384" s="274" t="s">
        <v>3086</v>
      </c>
      <c r="E1384" s="274" t="s">
        <v>4195</v>
      </c>
      <c r="F1384" s="287">
        <v>58823840</v>
      </c>
      <c r="G1384" s="267">
        <v>0</v>
      </c>
      <c r="H1384" s="288" t="s">
        <v>3769</v>
      </c>
      <c r="I1384" s="289">
        <v>0</v>
      </c>
      <c r="J1384" s="269">
        <v>0</v>
      </c>
    </row>
    <row r="1385" spans="2:10">
      <c r="B1385" s="268" t="s">
        <v>3766</v>
      </c>
      <c r="C1385" s="268" t="s">
        <v>5618</v>
      </c>
      <c r="D1385" s="274" t="s">
        <v>2972</v>
      </c>
      <c r="E1385" s="274" t="s">
        <v>1209</v>
      </c>
      <c r="F1385" s="287">
        <v>595777785.19000006</v>
      </c>
      <c r="G1385" s="267">
        <v>0</v>
      </c>
      <c r="H1385" s="288" t="s">
        <v>3769</v>
      </c>
      <c r="I1385" s="289">
        <v>0</v>
      </c>
      <c r="J1385" s="269">
        <v>0</v>
      </c>
    </row>
    <row r="1386" spans="2:10">
      <c r="B1386" s="268" t="s">
        <v>3766</v>
      </c>
      <c r="C1386" s="268" t="s">
        <v>5924</v>
      </c>
      <c r="D1386" s="274" t="s">
        <v>2829</v>
      </c>
      <c r="E1386" s="274" t="s">
        <v>1048</v>
      </c>
      <c r="F1386" s="287">
        <v>67765455.629999995</v>
      </c>
      <c r="G1386" s="267">
        <v>0</v>
      </c>
      <c r="H1386" s="288" t="s">
        <v>3769</v>
      </c>
      <c r="I1386" s="289">
        <v>0</v>
      </c>
      <c r="J1386" s="269">
        <v>0</v>
      </c>
    </row>
    <row r="1387" spans="2:10">
      <c r="B1387" s="268" t="s">
        <v>3766</v>
      </c>
      <c r="C1387" s="268" t="s">
        <v>4986</v>
      </c>
      <c r="D1387" s="274" t="s">
        <v>4987</v>
      </c>
      <c r="E1387" s="274" t="s">
        <v>4183</v>
      </c>
      <c r="F1387" s="287">
        <v>29610469.699999999</v>
      </c>
      <c r="G1387" s="267">
        <v>68</v>
      </c>
      <c r="H1387" s="288" t="s">
        <v>3769</v>
      </c>
      <c r="I1387" s="289">
        <v>7.6832029851907303E-3</v>
      </c>
      <c r="J1387" s="269">
        <v>227503.24919193899</v>
      </c>
    </row>
    <row r="1388" spans="2:10">
      <c r="B1388" s="268" t="s">
        <v>3766</v>
      </c>
      <c r="C1388" s="268" t="s">
        <v>2143</v>
      </c>
      <c r="D1388" s="274" t="s">
        <v>2937</v>
      </c>
      <c r="E1388" s="274" t="s">
        <v>1180</v>
      </c>
      <c r="F1388" s="287">
        <v>26524510.170000002</v>
      </c>
      <c r="G1388" s="267">
        <v>0</v>
      </c>
      <c r="H1388" s="288" t="s">
        <v>3769</v>
      </c>
      <c r="I1388" s="289">
        <v>0</v>
      </c>
      <c r="J1388" s="269">
        <v>0</v>
      </c>
    </row>
    <row r="1389" spans="2:10">
      <c r="B1389" s="268" t="s">
        <v>3766</v>
      </c>
      <c r="C1389" s="268" t="s">
        <v>4988</v>
      </c>
      <c r="D1389" s="274" t="s">
        <v>2983</v>
      </c>
      <c r="E1389" s="274" t="s">
        <v>171</v>
      </c>
      <c r="F1389" s="287">
        <v>40550124.049999997</v>
      </c>
      <c r="G1389" s="267">
        <v>0</v>
      </c>
      <c r="H1389" s="288" t="s">
        <v>3769</v>
      </c>
      <c r="I1389" s="289">
        <v>0</v>
      </c>
      <c r="J1389" s="269">
        <v>0</v>
      </c>
    </row>
    <row r="1390" spans="2:10">
      <c r="B1390" s="268" t="s">
        <v>3766</v>
      </c>
      <c r="C1390" s="268" t="s">
        <v>4989</v>
      </c>
      <c r="D1390" s="274" t="s">
        <v>2843</v>
      </c>
      <c r="E1390" s="274" t="s">
        <v>1037</v>
      </c>
      <c r="F1390" s="287">
        <v>27192083.260000002</v>
      </c>
      <c r="G1390" s="267">
        <v>0</v>
      </c>
      <c r="H1390" s="288" t="s">
        <v>3769</v>
      </c>
      <c r="I1390" s="289">
        <v>0</v>
      </c>
      <c r="J1390" s="269">
        <v>0</v>
      </c>
    </row>
    <row r="1391" spans="2:10">
      <c r="B1391" s="268" t="s">
        <v>3766</v>
      </c>
      <c r="C1391" s="268" t="s">
        <v>2132</v>
      </c>
      <c r="D1391" s="274" t="s">
        <v>2685</v>
      </c>
      <c r="E1391" s="274" t="s">
        <v>680</v>
      </c>
      <c r="F1391" s="287">
        <v>63935239.359999999</v>
      </c>
      <c r="G1391" s="267">
        <v>1402</v>
      </c>
      <c r="H1391" s="288" t="s">
        <v>3771</v>
      </c>
      <c r="I1391" s="289">
        <v>0.53415108625553198</v>
      </c>
      <c r="J1391" s="269">
        <v>34151077.554151401</v>
      </c>
    </row>
    <row r="1392" spans="2:10">
      <c r="B1392" s="268" t="s">
        <v>3766</v>
      </c>
      <c r="C1392" s="268" t="s">
        <v>5619</v>
      </c>
      <c r="D1392" s="274" t="s">
        <v>3466</v>
      </c>
      <c r="E1392" s="274" t="s">
        <v>1008</v>
      </c>
      <c r="F1392" s="287">
        <v>104864663.90000001</v>
      </c>
      <c r="G1392" s="267">
        <v>0</v>
      </c>
      <c r="H1392" s="288" t="s">
        <v>3769</v>
      </c>
      <c r="I1392" s="289">
        <v>0</v>
      </c>
      <c r="J1392" s="269">
        <v>0</v>
      </c>
    </row>
    <row r="1393" spans="2:10">
      <c r="B1393" s="268" t="s">
        <v>3766</v>
      </c>
      <c r="C1393" s="268" t="s">
        <v>2021</v>
      </c>
      <c r="D1393" s="274" t="s">
        <v>3036</v>
      </c>
      <c r="E1393" s="274" t="s">
        <v>1011</v>
      </c>
      <c r="F1393" s="287">
        <v>139352860.97999999</v>
      </c>
      <c r="G1393" s="267">
        <v>0</v>
      </c>
      <c r="H1393" s="288" t="s">
        <v>3769</v>
      </c>
      <c r="I1393" s="289">
        <v>0</v>
      </c>
      <c r="J1393" s="269">
        <v>0</v>
      </c>
    </row>
    <row r="1394" spans="2:10">
      <c r="B1394" s="268" t="s">
        <v>3766</v>
      </c>
      <c r="C1394" s="268" t="s">
        <v>2080</v>
      </c>
      <c r="D1394" s="274" t="s">
        <v>2823</v>
      </c>
      <c r="E1394" s="274" t="s">
        <v>1098</v>
      </c>
      <c r="F1394" s="287">
        <v>17045869.260000002</v>
      </c>
      <c r="G1394" s="267">
        <v>0</v>
      </c>
      <c r="H1394" s="288" t="s">
        <v>3769</v>
      </c>
      <c r="I1394" s="289">
        <v>0</v>
      </c>
      <c r="J1394" s="269">
        <v>0</v>
      </c>
    </row>
    <row r="1395" spans="2:10">
      <c r="B1395" s="268" t="s">
        <v>3766</v>
      </c>
      <c r="C1395" s="268" t="s">
        <v>2155</v>
      </c>
      <c r="D1395" s="274" t="s">
        <v>3135</v>
      </c>
      <c r="E1395" s="274" t="s">
        <v>1192</v>
      </c>
      <c r="F1395" s="287">
        <v>32679508.329999998</v>
      </c>
      <c r="G1395" s="267">
        <v>83</v>
      </c>
      <c r="H1395" s="288" t="s">
        <v>3770</v>
      </c>
      <c r="I1395" s="289">
        <v>8.0552933603662696E-2</v>
      </c>
      <c r="J1395" s="269">
        <v>2632430.26470683</v>
      </c>
    </row>
    <row r="1396" spans="2:10">
      <c r="B1396" s="268" t="s">
        <v>3766</v>
      </c>
      <c r="C1396" s="268" t="s">
        <v>2137</v>
      </c>
      <c r="D1396" s="274" t="s">
        <v>3419</v>
      </c>
      <c r="E1396" s="274" t="s">
        <v>1172</v>
      </c>
      <c r="F1396" s="287">
        <v>2884095.71</v>
      </c>
      <c r="G1396" s="267">
        <v>0</v>
      </c>
      <c r="H1396" s="288" t="s">
        <v>3769</v>
      </c>
      <c r="I1396" s="289">
        <v>0</v>
      </c>
      <c r="J1396" s="269">
        <v>0</v>
      </c>
    </row>
    <row r="1397" spans="2:10">
      <c r="B1397" s="268" t="s">
        <v>3766</v>
      </c>
      <c r="C1397" s="268" t="s">
        <v>4990</v>
      </c>
      <c r="D1397" s="274" t="s">
        <v>2686</v>
      </c>
      <c r="E1397" s="274" t="s">
        <v>1159</v>
      </c>
      <c r="F1397" s="287">
        <v>87543842.189999998</v>
      </c>
      <c r="G1397" s="267">
        <v>0</v>
      </c>
      <c r="H1397" s="288" t="s">
        <v>3769</v>
      </c>
      <c r="I1397" s="289">
        <v>0</v>
      </c>
      <c r="J1397" s="269">
        <v>0</v>
      </c>
    </row>
    <row r="1398" spans="2:10">
      <c r="B1398" s="268" t="s">
        <v>3766</v>
      </c>
      <c r="C1398" s="268" t="s">
        <v>2157</v>
      </c>
      <c r="D1398" s="274" t="s">
        <v>2687</v>
      </c>
      <c r="E1398" s="274" t="s">
        <v>1194</v>
      </c>
      <c r="F1398" s="287">
        <v>20110711.16</v>
      </c>
      <c r="G1398" s="267">
        <v>1243</v>
      </c>
      <c r="H1398" s="288" t="s">
        <v>3771</v>
      </c>
      <c r="I1398" s="289">
        <v>0.53415108625553198</v>
      </c>
      <c r="J1398" s="269">
        <v>10742158.2114852</v>
      </c>
    </row>
    <row r="1399" spans="2:10">
      <c r="B1399" s="268" t="s">
        <v>3766</v>
      </c>
      <c r="C1399" s="268" t="s">
        <v>2025</v>
      </c>
      <c r="D1399" s="274" t="s">
        <v>2699</v>
      </c>
      <c r="E1399" s="274" t="s">
        <v>1017</v>
      </c>
      <c r="F1399" s="287">
        <v>22431832.530000001</v>
      </c>
      <c r="G1399" s="267">
        <v>148</v>
      </c>
      <c r="H1399" s="288" t="s">
        <v>3770</v>
      </c>
      <c r="I1399" s="289">
        <v>8.0552933603662696E-2</v>
      </c>
      <c r="J1399" s="269">
        <v>1806949.9163975699</v>
      </c>
    </row>
    <row r="1400" spans="2:10">
      <c r="B1400" s="268" t="s">
        <v>3766</v>
      </c>
      <c r="C1400" s="268" t="s">
        <v>2046</v>
      </c>
      <c r="D1400" s="274" t="s">
        <v>3648</v>
      </c>
      <c r="E1400" s="274" t="s">
        <v>1058</v>
      </c>
      <c r="F1400" s="287">
        <v>32857905.960000001</v>
      </c>
      <c r="G1400" s="267">
        <v>69</v>
      </c>
      <c r="H1400" s="288" t="s">
        <v>3769</v>
      </c>
      <c r="I1400" s="289">
        <v>7.6832029851907303E-3</v>
      </c>
      <c r="J1400" s="269">
        <v>252453.96115898801</v>
      </c>
    </row>
    <row r="1401" spans="2:10">
      <c r="B1401" s="268" t="s">
        <v>3766</v>
      </c>
      <c r="C1401" s="268" t="s">
        <v>2142</v>
      </c>
      <c r="D1401" s="274" t="s">
        <v>3069</v>
      </c>
      <c r="E1401" s="274" t="s">
        <v>1179</v>
      </c>
      <c r="F1401" s="287">
        <v>24205199.059999999</v>
      </c>
      <c r="G1401" s="267">
        <v>0</v>
      </c>
      <c r="H1401" s="288" t="s">
        <v>3769</v>
      </c>
      <c r="I1401" s="289">
        <v>0</v>
      </c>
      <c r="J1401" s="269">
        <v>0</v>
      </c>
    </row>
    <row r="1402" spans="2:10">
      <c r="B1402" s="268" t="s">
        <v>3766</v>
      </c>
      <c r="C1402" s="268" t="s">
        <v>6501</v>
      </c>
      <c r="D1402" s="274" t="s">
        <v>3069</v>
      </c>
      <c r="E1402" s="274" t="s">
        <v>1179</v>
      </c>
      <c r="F1402" s="287">
        <v>110000000</v>
      </c>
      <c r="G1402" s="267">
        <v>0</v>
      </c>
      <c r="H1402" s="288" t="s">
        <v>3769</v>
      </c>
      <c r="I1402" s="289">
        <v>0</v>
      </c>
      <c r="J1402" s="269">
        <v>0</v>
      </c>
    </row>
    <row r="1403" spans="2:10">
      <c r="B1403" s="268" t="s">
        <v>3766</v>
      </c>
      <c r="C1403" s="268" t="s">
        <v>2091</v>
      </c>
      <c r="D1403" s="274" t="s">
        <v>2688</v>
      </c>
      <c r="E1403" s="274" t="s">
        <v>1113</v>
      </c>
      <c r="F1403" s="287">
        <v>57168499.07</v>
      </c>
      <c r="G1403" s="267">
        <v>1365</v>
      </c>
      <c r="H1403" s="288" t="s">
        <v>3771</v>
      </c>
      <c r="I1403" s="289">
        <v>0.53415108625553198</v>
      </c>
      <c r="J1403" s="269">
        <v>30536615.877838802</v>
      </c>
    </row>
    <row r="1404" spans="2:10">
      <c r="B1404" s="268" t="s">
        <v>3766</v>
      </c>
      <c r="C1404" s="268" t="s">
        <v>4991</v>
      </c>
      <c r="D1404" s="274" t="s">
        <v>2689</v>
      </c>
      <c r="E1404" s="274" t="s">
        <v>1013</v>
      </c>
      <c r="F1404" s="287">
        <v>28017640.84</v>
      </c>
      <c r="G1404" s="267">
        <v>0</v>
      </c>
      <c r="H1404" s="288" t="s">
        <v>3769</v>
      </c>
      <c r="I1404" s="289">
        <v>0</v>
      </c>
      <c r="J1404" s="269">
        <v>0</v>
      </c>
    </row>
    <row r="1405" spans="2:10">
      <c r="B1405" s="268" t="s">
        <v>3766</v>
      </c>
      <c r="C1405" s="268" t="s">
        <v>4992</v>
      </c>
      <c r="D1405" s="274" t="s">
        <v>3489</v>
      </c>
      <c r="E1405" s="274" t="s">
        <v>1051</v>
      </c>
      <c r="F1405" s="287">
        <v>36680793.310000002</v>
      </c>
      <c r="G1405" s="267">
        <v>0</v>
      </c>
      <c r="H1405" s="288" t="s">
        <v>3769</v>
      </c>
      <c r="I1405" s="289">
        <v>0</v>
      </c>
      <c r="J1405" s="269">
        <v>0</v>
      </c>
    </row>
    <row r="1406" spans="2:10">
      <c r="B1406" s="268" t="s">
        <v>3766</v>
      </c>
      <c r="C1406" s="268" t="s">
        <v>4993</v>
      </c>
      <c r="D1406" s="274" t="s">
        <v>2770</v>
      </c>
      <c r="E1406" s="274" t="s">
        <v>1040</v>
      </c>
      <c r="F1406" s="287">
        <v>12737536.390000001</v>
      </c>
      <c r="G1406" s="267">
        <v>0</v>
      </c>
      <c r="H1406" s="288" t="s">
        <v>3769</v>
      </c>
      <c r="I1406" s="289">
        <v>0</v>
      </c>
      <c r="J1406" s="269">
        <v>0</v>
      </c>
    </row>
    <row r="1407" spans="2:10">
      <c r="B1407" s="268" t="s">
        <v>3766</v>
      </c>
      <c r="C1407" s="268" t="s">
        <v>2033</v>
      </c>
      <c r="D1407" s="274" t="s">
        <v>2691</v>
      </c>
      <c r="E1407" s="274" t="s">
        <v>1034</v>
      </c>
      <c r="F1407" s="287">
        <v>91061972.420000002</v>
      </c>
      <c r="G1407" s="267">
        <v>1280</v>
      </c>
      <c r="H1407" s="288" t="s">
        <v>3771</v>
      </c>
      <c r="I1407" s="289">
        <v>0.53415108625553198</v>
      </c>
      <c r="J1407" s="269">
        <v>48640851.484714299</v>
      </c>
    </row>
    <row r="1408" spans="2:10">
      <c r="B1408" s="268" t="s">
        <v>3766</v>
      </c>
      <c r="C1408" s="268" t="s">
        <v>2022</v>
      </c>
      <c r="D1408" s="274" t="s">
        <v>2692</v>
      </c>
      <c r="E1408" s="274" t="s">
        <v>1014</v>
      </c>
      <c r="F1408" s="287">
        <v>63999821.219999999</v>
      </c>
      <c r="G1408" s="267">
        <v>1398</v>
      </c>
      <c r="H1408" s="288" t="s">
        <v>3771</v>
      </c>
      <c r="I1408" s="289">
        <v>0.53415108625553198</v>
      </c>
      <c r="J1408" s="269">
        <v>34185574.024822801</v>
      </c>
    </row>
    <row r="1409" spans="2:10">
      <c r="B1409" s="268" t="s">
        <v>3766</v>
      </c>
      <c r="C1409" s="268" t="s">
        <v>4994</v>
      </c>
      <c r="D1409" s="274" t="s">
        <v>4995</v>
      </c>
      <c r="E1409" s="274" t="s">
        <v>4184</v>
      </c>
      <c r="F1409" s="287">
        <v>18391824.989999998</v>
      </c>
      <c r="G1409" s="267">
        <v>0</v>
      </c>
      <c r="H1409" s="288" t="s">
        <v>3769</v>
      </c>
      <c r="I1409" s="289">
        <v>0</v>
      </c>
      <c r="J1409" s="269">
        <v>0</v>
      </c>
    </row>
    <row r="1410" spans="2:10">
      <c r="B1410" s="268" t="s">
        <v>3766</v>
      </c>
      <c r="C1410" s="268" t="s">
        <v>2102</v>
      </c>
      <c r="D1410" s="274" t="s">
        <v>3041</v>
      </c>
      <c r="E1410" s="274" t="s">
        <v>1131</v>
      </c>
      <c r="F1410" s="287">
        <v>4060543.98</v>
      </c>
      <c r="G1410" s="267">
        <v>126</v>
      </c>
      <c r="H1410" s="288" t="s">
        <v>3773</v>
      </c>
      <c r="I1410" s="289">
        <v>0.28902535025529602</v>
      </c>
      <c r="J1410" s="269">
        <v>1173600.14604653</v>
      </c>
    </row>
    <row r="1411" spans="2:10">
      <c r="B1411" s="268" t="s">
        <v>3766</v>
      </c>
      <c r="C1411" s="268" t="s">
        <v>5763</v>
      </c>
      <c r="D1411" s="274" t="s">
        <v>5764</v>
      </c>
      <c r="E1411" s="274" t="s">
        <v>5765</v>
      </c>
      <c r="F1411" s="287">
        <v>13280817.84</v>
      </c>
      <c r="G1411" s="267">
        <v>0</v>
      </c>
      <c r="H1411" s="288" t="s">
        <v>3769</v>
      </c>
      <c r="I1411" s="289">
        <v>0</v>
      </c>
      <c r="J1411" s="269">
        <v>0</v>
      </c>
    </row>
    <row r="1412" spans="2:10">
      <c r="B1412" s="268" t="s">
        <v>3766</v>
      </c>
      <c r="C1412" s="268" t="s">
        <v>4996</v>
      </c>
      <c r="D1412" s="274" t="s">
        <v>2894</v>
      </c>
      <c r="E1412" s="274" t="s">
        <v>1012</v>
      </c>
      <c r="F1412" s="287">
        <v>26749021.309999999</v>
      </c>
      <c r="G1412" s="267">
        <v>0</v>
      </c>
      <c r="H1412" s="288" t="s">
        <v>3769</v>
      </c>
      <c r="I1412" s="289">
        <v>0</v>
      </c>
      <c r="J1412" s="269">
        <v>0</v>
      </c>
    </row>
    <row r="1413" spans="2:10">
      <c r="B1413" s="268" t="s">
        <v>3766</v>
      </c>
      <c r="C1413" s="268" t="s">
        <v>6083</v>
      </c>
      <c r="D1413" s="274" t="s">
        <v>3401</v>
      </c>
      <c r="E1413" s="274" t="s">
        <v>1046</v>
      </c>
      <c r="F1413" s="287">
        <v>94149704.310000002</v>
      </c>
      <c r="G1413" s="267">
        <v>0</v>
      </c>
      <c r="H1413" s="288" t="s">
        <v>3769</v>
      </c>
      <c r="I1413" s="289">
        <v>0</v>
      </c>
      <c r="J1413" s="269">
        <v>0</v>
      </c>
    </row>
    <row r="1414" spans="2:10">
      <c r="B1414" s="268" t="s">
        <v>3766</v>
      </c>
      <c r="C1414" s="268" t="s">
        <v>4997</v>
      </c>
      <c r="D1414" s="274" t="s">
        <v>4998</v>
      </c>
      <c r="E1414" s="274" t="s">
        <v>4185</v>
      </c>
      <c r="F1414" s="287">
        <v>22365884.23</v>
      </c>
      <c r="G1414" s="267">
        <v>0</v>
      </c>
      <c r="H1414" s="288" t="s">
        <v>3769</v>
      </c>
      <c r="I1414" s="289">
        <v>0</v>
      </c>
      <c r="J1414" s="269">
        <v>0</v>
      </c>
    </row>
    <row r="1415" spans="2:10">
      <c r="B1415" s="268" t="s">
        <v>3766</v>
      </c>
      <c r="C1415" s="268" t="s">
        <v>2074</v>
      </c>
      <c r="D1415" s="274" t="s">
        <v>2695</v>
      </c>
      <c r="E1415" s="274" t="s">
        <v>188</v>
      </c>
      <c r="F1415" s="287">
        <v>42067043.310000002</v>
      </c>
      <c r="G1415" s="267">
        <v>766</v>
      </c>
      <c r="H1415" s="288" t="s">
        <v>3771</v>
      </c>
      <c r="I1415" s="289">
        <v>0.53415108625553198</v>
      </c>
      <c r="J1415" s="269">
        <v>22470156.879595</v>
      </c>
    </row>
    <row r="1416" spans="2:10">
      <c r="B1416" s="268" t="s">
        <v>3766</v>
      </c>
      <c r="C1416" s="268" t="s">
        <v>2167</v>
      </c>
      <c r="D1416" s="274" t="s">
        <v>3065</v>
      </c>
      <c r="E1416" s="274" t="s">
        <v>825</v>
      </c>
      <c r="F1416" s="287">
        <v>46038907.18</v>
      </c>
      <c r="G1416" s="267">
        <v>0</v>
      </c>
      <c r="H1416" s="288" t="s">
        <v>3769</v>
      </c>
      <c r="I1416" s="289">
        <v>0</v>
      </c>
      <c r="J1416" s="269">
        <v>0</v>
      </c>
    </row>
    <row r="1417" spans="2:10">
      <c r="B1417" s="268" t="s">
        <v>3766</v>
      </c>
      <c r="C1417" s="268" t="s">
        <v>2089</v>
      </c>
      <c r="D1417" s="274" t="s">
        <v>2696</v>
      </c>
      <c r="E1417" s="274" t="s">
        <v>1110</v>
      </c>
      <c r="F1417" s="287">
        <v>19776075.66</v>
      </c>
      <c r="G1417" s="267">
        <v>1124</v>
      </c>
      <c r="H1417" s="288" t="s">
        <v>3771</v>
      </c>
      <c r="I1417" s="289">
        <v>0.53415108625553198</v>
      </c>
      <c r="J1417" s="269">
        <v>10563412.295660499</v>
      </c>
    </row>
    <row r="1418" spans="2:10">
      <c r="B1418" s="268" t="s">
        <v>3766</v>
      </c>
      <c r="C1418" s="268" t="s">
        <v>2150</v>
      </c>
      <c r="D1418" s="274" t="s">
        <v>2697</v>
      </c>
      <c r="E1418" s="274" t="s">
        <v>1186</v>
      </c>
      <c r="F1418" s="287">
        <v>17294066.670000002</v>
      </c>
      <c r="G1418" s="267">
        <v>0</v>
      </c>
      <c r="H1418" s="288" t="s">
        <v>3769</v>
      </c>
      <c r="I1418" s="289">
        <v>0</v>
      </c>
      <c r="J1418" s="269">
        <v>0</v>
      </c>
    </row>
    <row r="1419" spans="2:10">
      <c r="B1419" s="268" t="s">
        <v>3766</v>
      </c>
      <c r="C1419" s="268" t="s">
        <v>4999</v>
      </c>
      <c r="D1419" s="274" t="s">
        <v>2698</v>
      </c>
      <c r="E1419" s="274" t="s">
        <v>1122</v>
      </c>
      <c r="F1419" s="287">
        <v>72151305.859999999</v>
      </c>
      <c r="G1419" s="267">
        <v>64</v>
      </c>
      <c r="H1419" s="288" t="s">
        <v>3769</v>
      </c>
      <c r="I1419" s="289">
        <v>7.6832029851907303E-3</v>
      </c>
      <c r="J1419" s="269">
        <v>554353.12856896198</v>
      </c>
    </row>
    <row r="1420" spans="2:10">
      <c r="B1420" s="268" t="s">
        <v>3766</v>
      </c>
      <c r="C1420" s="268" t="s">
        <v>2123</v>
      </c>
      <c r="D1420" s="274" t="s">
        <v>2700</v>
      </c>
      <c r="E1420" s="274" t="s">
        <v>1155</v>
      </c>
      <c r="F1420" s="287">
        <v>35469204.109999999</v>
      </c>
      <c r="G1420" s="267">
        <v>902</v>
      </c>
      <c r="H1420" s="288" t="s">
        <v>3771</v>
      </c>
      <c r="I1420" s="289">
        <v>0.53415108625553198</v>
      </c>
      <c r="J1420" s="269">
        <v>18945913.903975599</v>
      </c>
    </row>
    <row r="1421" spans="2:10">
      <c r="B1421" s="268" t="s">
        <v>3766</v>
      </c>
      <c r="C1421" s="268" t="s">
        <v>5000</v>
      </c>
      <c r="D1421" s="274" t="s">
        <v>2702</v>
      </c>
      <c r="E1421" s="274" t="s">
        <v>517</v>
      </c>
      <c r="F1421" s="287">
        <v>169983208.5</v>
      </c>
      <c r="G1421" s="267">
        <v>0</v>
      </c>
      <c r="H1421" s="288" t="s">
        <v>3769</v>
      </c>
      <c r="I1421" s="289">
        <v>0</v>
      </c>
      <c r="J1421" s="269">
        <v>0</v>
      </c>
    </row>
    <row r="1422" spans="2:10">
      <c r="B1422" s="268" t="s">
        <v>3766</v>
      </c>
      <c r="C1422" s="268" t="s">
        <v>5001</v>
      </c>
      <c r="D1422" s="274" t="s">
        <v>2703</v>
      </c>
      <c r="E1422" s="274" t="s">
        <v>1026</v>
      </c>
      <c r="F1422" s="287">
        <v>28148117.859999999</v>
      </c>
      <c r="G1422" s="267">
        <v>0</v>
      </c>
      <c r="H1422" s="288" t="s">
        <v>3769</v>
      </c>
      <c r="I1422" s="289">
        <v>0</v>
      </c>
      <c r="J1422" s="269">
        <v>0</v>
      </c>
    </row>
    <row r="1423" spans="2:10">
      <c r="B1423" s="268" t="s">
        <v>3766</v>
      </c>
      <c r="C1423" s="268" t="s">
        <v>5620</v>
      </c>
      <c r="D1423" s="274" t="s">
        <v>2703</v>
      </c>
      <c r="E1423" s="274" t="s">
        <v>1026</v>
      </c>
      <c r="F1423" s="287">
        <v>90517363.689999998</v>
      </c>
      <c r="G1423" s="267">
        <v>0</v>
      </c>
      <c r="H1423" s="288" t="s">
        <v>3769</v>
      </c>
      <c r="I1423" s="289">
        <v>0</v>
      </c>
      <c r="J1423" s="269">
        <v>0</v>
      </c>
    </row>
    <row r="1424" spans="2:10">
      <c r="B1424" s="268" t="s">
        <v>3766</v>
      </c>
      <c r="C1424" s="268" t="s">
        <v>2070</v>
      </c>
      <c r="D1424" s="274" t="s">
        <v>2704</v>
      </c>
      <c r="E1424" s="274" t="s">
        <v>1088</v>
      </c>
      <c r="F1424" s="287">
        <v>5481743.9100000001</v>
      </c>
      <c r="G1424" s="267">
        <v>632</v>
      </c>
      <c r="H1424" s="288" t="s">
        <v>3771</v>
      </c>
      <c r="I1424" s="289">
        <v>0.53415108625553198</v>
      </c>
      <c r="J1424" s="269">
        <v>2928079.4641011399</v>
      </c>
    </row>
    <row r="1425" spans="2:10">
      <c r="B1425" s="268" t="s">
        <v>3766</v>
      </c>
      <c r="C1425" s="268" t="s">
        <v>2078</v>
      </c>
      <c r="D1425" s="274" t="s">
        <v>2705</v>
      </c>
      <c r="E1425" s="274" t="s">
        <v>1089</v>
      </c>
      <c r="F1425" s="287">
        <v>6731541.2000000002</v>
      </c>
      <c r="G1425" s="267">
        <v>245</v>
      </c>
      <c r="H1425" s="288" t="s">
        <v>3769</v>
      </c>
      <c r="I1425" s="289">
        <v>7.6832029851907303E-3</v>
      </c>
      <c r="J1425" s="269">
        <v>51719.797442774397</v>
      </c>
    </row>
    <row r="1426" spans="2:10">
      <c r="B1426" s="268" t="s">
        <v>3766</v>
      </c>
      <c r="C1426" s="268" t="s">
        <v>5002</v>
      </c>
      <c r="D1426" s="274" t="s">
        <v>2769</v>
      </c>
      <c r="E1426" s="274" t="s">
        <v>1121</v>
      </c>
      <c r="F1426" s="287">
        <v>63055778.060000002</v>
      </c>
      <c r="G1426" s="267">
        <v>0</v>
      </c>
      <c r="H1426" s="288" t="s">
        <v>3769</v>
      </c>
      <c r="I1426" s="289">
        <v>0</v>
      </c>
      <c r="J1426" s="269">
        <v>0</v>
      </c>
    </row>
    <row r="1427" spans="2:10">
      <c r="B1427" s="268" t="s">
        <v>3766</v>
      </c>
      <c r="C1427" s="268" t="s">
        <v>5621</v>
      </c>
      <c r="D1427" s="274" t="s">
        <v>3596</v>
      </c>
      <c r="E1427" s="274" t="s">
        <v>1024</v>
      </c>
      <c r="F1427" s="287">
        <v>85163813.780000001</v>
      </c>
      <c r="G1427" s="267">
        <v>0</v>
      </c>
      <c r="H1427" s="288" t="s">
        <v>3769</v>
      </c>
      <c r="I1427" s="289">
        <v>0</v>
      </c>
      <c r="J1427" s="269">
        <v>0</v>
      </c>
    </row>
    <row r="1428" spans="2:10">
      <c r="B1428" s="268" t="s">
        <v>3766</v>
      </c>
      <c r="C1428" s="268" t="s">
        <v>5003</v>
      </c>
      <c r="D1428" s="274" t="s">
        <v>3317</v>
      </c>
      <c r="E1428" s="274" t="s">
        <v>1021</v>
      </c>
      <c r="F1428" s="287">
        <v>21555430.710000001</v>
      </c>
      <c r="G1428" s="267">
        <v>0</v>
      </c>
      <c r="H1428" s="288" t="s">
        <v>3769</v>
      </c>
      <c r="I1428" s="289">
        <v>0</v>
      </c>
      <c r="J1428" s="269">
        <v>0</v>
      </c>
    </row>
    <row r="1429" spans="2:10">
      <c r="B1429" s="268" t="s">
        <v>3766</v>
      </c>
      <c r="C1429" s="268" t="s">
        <v>2065</v>
      </c>
      <c r="D1429" s="274" t="s">
        <v>3035</v>
      </c>
      <c r="E1429" s="274" t="s">
        <v>1083</v>
      </c>
      <c r="F1429" s="287">
        <v>14254322.15</v>
      </c>
      <c r="G1429" s="267">
        <v>74</v>
      </c>
      <c r="H1429" s="288" t="s">
        <v>3769</v>
      </c>
      <c r="I1429" s="289">
        <v>7.6832029851907303E-3</v>
      </c>
      <c r="J1429" s="269">
        <v>109518.85049475</v>
      </c>
    </row>
    <row r="1430" spans="2:10">
      <c r="B1430" s="268" t="s">
        <v>3766</v>
      </c>
      <c r="C1430" s="268" t="s">
        <v>5004</v>
      </c>
      <c r="D1430" s="274" t="s">
        <v>3170</v>
      </c>
      <c r="E1430" s="274" t="s">
        <v>1199</v>
      </c>
      <c r="F1430" s="287">
        <v>26362313.800000001</v>
      </c>
      <c r="G1430" s="267">
        <v>0</v>
      </c>
      <c r="H1430" s="288" t="s">
        <v>3769</v>
      </c>
      <c r="I1430" s="289">
        <v>0</v>
      </c>
      <c r="J1430" s="269">
        <v>0</v>
      </c>
    </row>
    <row r="1431" spans="2:10">
      <c r="B1431" s="268" t="s">
        <v>3766</v>
      </c>
      <c r="C1431" s="268" t="s">
        <v>6084</v>
      </c>
      <c r="D1431" s="274" t="s">
        <v>2711</v>
      </c>
      <c r="E1431" s="274" t="s">
        <v>1099</v>
      </c>
      <c r="F1431" s="287">
        <v>178659001.43000001</v>
      </c>
      <c r="G1431" s="267">
        <v>0</v>
      </c>
      <c r="H1431" s="288" t="s">
        <v>3769</v>
      </c>
      <c r="I1431" s="289">
        <v>0</v>
      </c>
      <c r="J1431" s="269">
        <v>0</v>
      </c>
    </row>
    <row r="1432" spans="2:10">
      <c r="B1432" s="268" t="s">
        <v>3766</v>
      </c>
      <c r="C1432" s="268" t="s">
        <v>5005</v>
      </c>
      <c r="D1432" s="274" t="s">
        <v>2712</v>
      </c>
      <c r="E1432" s="274" t="s">
        <v>1108</v>
      </c>
      <c r="F1432" s="287">
        <v>59932374.560000002</v>
      </c>
      <c r="G1432" s="267">
        <v>0</v>
      </c>
      <c r="H1432" s="288" t="s">
        <v>3769</v>
      </c>
      <c r="I1432" s="289">
        <v>0</v>
      </c>
      <c r="J1432" s="269">
        <v>0</v>
      </c>
    </row>
    <row r="1433" spans="2:10">
      <c r="B1433" s="268" t="s">
        <v>3766</v>
      </c>
      <c r="C1433" s="268" t="s">
        <v>5622</v>
      </c>
      <c r="D1433" s="274" t="s">
        <v>2713</v>
      </c>
      <c r="E1433" s="274" t="s">
        <v>1025</v>
      </c>
      <c r="F1433" s="287">
        <v>74158868.829999998</v>
      </c>
      <c r="G1433" s="267">
        <v>0</v>
      </c>
      <c r="H1433" s="288" t="s">
        <v>3769</v>
      </c>
      <c r="I1433" s="289">
        <v>0</v>
      </c>
      <c r="J1433" s="269">
        <v>0</v>
      </c>
    </row>
    <row r="1434" spans="2:10">
      <c r="B1434" s="268" t="s">
        <v>3766</v>
      </c>
      <c r="C1434" s="268" t="s">
        <v>5006</v>
      </c>
      <c r="D1434" s="274" t="s">
        <v>2714</v>
      </c>
      <c r="E1434" s="274" t="s">
        <v>1143</v>
      </c>
      <c r="F1434" s="287">
        <v>38735975.75</v>
      </c>
      <c r="G1434" s="267">
        <v>0</v>
      </c>
      <c r="H1434" s="288" t="s">
        <v>3769</v>
      </c>
      <c r="I1434" s="289">
        <v>0</v>
      </c>
      <c r="J1434" s="269">
        <v>0</v>
      </c>
    </row>
    <row r="1435" spans="2:10">
      <c r="B1435" s="268" t="s">
        <v>3766</v>
      </c>
      <c r="C1435" s="268" t="s">
        <v>5007</v>
      </c>
      <c r="D1435" s="274" t="s">
        <v>2715</v>
      </c>
      <c r="E1435" s="274" t="s">
        <v>1036</v>
      </c>
      <c r="F1435" s="287">
        <v>78368282.329999998</v>
      </c>
      <c r="G1435" s="267">
        <v>71</v>
      </c>
      <c r="H1435" s="288" t="s">
        <v>3769</v>
      </c>
      <c r="I1435" s="289">
        <v>7.6832029851907303E-3</v>
      </c>
      <c r="J1435" s="269">
        <v>602119.42074212595</v>
      </c>
    </row>
    <row r="1436" spans="2:10">
      <c r="B1436" s="268" t="s">
        <v>3766</v>
      </c>
      <c r="C1436" s="268" t="s">
        <v>2163</v>
      </c>
      <c r="D1436" s="274" t="s">
        <v>3654</v>
      </c>
      <c r="E1436" s="274" t="s">
        <v>1203</v>
      </c>
      <c r="F1436" s="287">
        <v>16412443.18</v>
      </c>
      <c r="G1436" s="267">
        <v>64</v>
      </c>
      <c r="H1436" s="288" t="s">
        <v>3769</v>
      </c>
      <c r="I1436" s="289">
        <v>7.6832029851907303E-3</v>
      </c>
      <c r="J1436" s="269">
        <v>126100.132434849</v>
      </c>
    </row>
    <row r="1437" spans="2:10">
      <c r="B1437" s="268" t="s">
        <v>3766</v>
      </c>
      <c r="C1437" s="268" t="s">
        <v>2159</v>
      </c>
      <c r="D1437" s="274" t="s">
        <v>2716</v>
      </c>
      <c r="E1437" s="274" t="s">
        <v>1149</v>
      </c>
      <c r="F1437" s="287">
        <v>17365888.27</v>
      </c>
      <c r="G1437" s="267">
        <v>65</v>
      </c>
      <c r="H1437" s="288" t="s">
        <v>3769</v>
      </c>
      <c r="I1437" s="289">
        <v>7.6832029851907303E-3</v>
      </c>
      <c r="J1437" s="269">
        <v>133425.64459655201</v>
      </c>
    </row>
    <row r="1438" spans="2:10">
      <c r="B1438" s="268" t="s">
        <v>3766</v>
      </c>
      <c r="C1438" s="268" t="s">
        <v>2129</v>
      </c>
      <c r="D1438" s="274" t="s">
        <v>2717</v>
      </c>
      <c r="E1438" s="274" t="s">
        <v>1045</v>
      </c>
      <c r="F1438" s="287">
        <v>5310272.25</v>
      </c>
      <c r="G1438" s="267">
        <v>0</v>
      </c>
      <c r="H1438" s="288" t="s">
        <v>3769</v>
      </c>
      <c r="I1438" s="289">
        <v>0</v>
      </c>
      <c r="J1438" s="269">
        <v>0</v>
      </c>
    </row>
    <row r="1439" spans="2:10">
      <c r="B1439" s="268" t="s">
        <v>3766</v>
      </c>
      <c r="C1439" s="268" t="s">
        <v>2038</v>
      </c>
      <c r="D1439" s="274" t="s">
        <v>2717</v>
      </c>
      <c r="E1439" s="274" t="s">
        <v>1045</v>
      </c>
      <c r="F1439" s="287">
        <v>28369139.879999999</v>
      </c>
      <c r="G1439" s="267">
        <v>0</v>
      </c>
      <c r="H1439" s="288" t="s">
        <v>3769</v>
      </c>
      <c r="I1439" s="289">
        <v>0</v>
      </c>
      <c r="J1439" s="269">
        <v>0</v>
      </c>
    </row>
    <row r="1440" spans="2:10">
      <c r="B1440" s="268" t="s">
        <v>3766</v>
      </c>
      <c r="C1440" s="268" t="s">
        <v>5008</v>
      </c>
      <c r="D1440" s="274" t="s">
        <v>2718</v>
      </c>
      <c r="E1440" s="274" t="s">
        <v>1041</v>
      </c>
      <c r="F1440" s="287">
        <v>73200920.599999994</v>
      </c>
      <c r="G1440" s="267">
        <v>0</v>
      </c>
      <c r="H1440" s="288" t="s">
        <v>3769</v>
      </c>
      <c r="I1440" s="289">
        <v>0</v>
      </c>
      <c r="J1440" s="269">
        <v>0</v>
      </c>
    </row>
    <row r="1441" spans="2:10">
      <c r="B1441" s="268" t="s">
        <v>3766</v>
      </c>
      <c r="C1441" s="268" t="s">
        <v>2062</v>
      </c>
      <c r="D1441" s="274" t="s">
        <v>2776</v>
      </c>
      <c r="E1441" s="274" t="s">
        <v>1080</v>
      </c>
      <c r="F1441" s="287">
        <v>12012425</v>
      </c>
      <c r="G1441" s="267">
        <v>0</v>
      </c>
      <c r="H1441" s="288" t="s">
        <v>3769</v>
      </c>
      <c r="I1441" s="289">
        <v>0</v>
      </c>
      <c r="J1441" s="269">
        <v>0</v>
      </c>
    </row>
    <row r="1442" spans="2:10">
      <c r="B1442" s="268" t="s">
        <v>3766</v>
      </c>
      <c r="C1442" s="268" t="s">
        <v>5766</v>
      </c>
      <c r="D1442" s="274" t="s">
        <v>3623</v>
      </c>
      <c r="E1442" s="274" t="s">
        <v>1161</v>
      </c>
      <c r="F1442" s="287">
        <v>286027100.55000001</v>
      </c>
      <c r="G1442" s="267">
        <v>0</v>
      </c>
      <c r="H1442" s="288" t="s">
        <v>3769</v>
      </c>
      <c r="I1442" s="289">
        <v>0</v>
      </c>
      <c r="J1442" s="269">
        <v>0</v>
      </c>
    </row>
    <row r="1443" spans="2:10">
      <c r="B1443" s="268" t="s">
        <v>3766</v>
      </c>
      <c r="C1443" s="268" t="s">
        <v>6085</v>
      </c>
      <c r="D1443" s="274" t="s">
        <v>3413</v>
      </c>
      <c r="E1443" s="274" t="s">
        <v>1120</v>
      </c>
      <c r="F1443" s="287">
        <v>300821859</v>
      </c>
      <c r="G1443" s="267">
        <v>0</v>
      </c>
      <c r="H1443" s="288" t="s">
        <v>3769</v>
      </c>
      <c r="I1443" s="289">
        <v>0</v>
      </c>
      <c r="J1443" s="269">
        <v>0</v>
      </c>
    </row>
    <row r="1444" spans="2:10">
      <c r="B1444" s="268" t="s">
        <v>3766</v>
      </c>
      <c r="C1444" s="268" t="s">
        <v>5623</v>
      </c>
      <c r="D1444" s="274" t="s">
        <v>3573</v>
      </c>
      <c r="E1444" s="274" t="s">
        <v>1004</v>
      </c>
      <c r="F1444" s="287">
        <v>65735356.43</v>
      </c>
      <c r="G1444" s="267">
        <v>0</v>
      </c>
      <c r="H1444" s="288" t="s">
        <v>3769</v>
      </c>
      <c r="I1444" s="289">
        <v>0</v>
      </c>
      <c r="J1444" s="269">
        <v>0</v>
      </c>
    </row>
    <row r="1445" spans="2:10">
      <c r="B1445" s="268" t="s">
        <v>3766</v>
      </c>
      <c r="C1445" s="268" t="s">
        <v>2045</v>
      </c>
      <c r="D1445" s="274" t="s">
        <v>3145</v>
      </c>
      <c r="E1445" s="274" t="s">
        <v>1054</v>
      </c>
      <c r="F1445" s="287">
        <v>36160519.509999998</v>
      </c>
      <c r="G1445" s="267">
        <v>0</v>
      </c>
      <c r="H1445" s="288" t="s">
        <v>3769</v>
      </c>
      <c r="I1445" s="289">
        <v>0</v>
      </c>
      <c r="J1445" s="269">
        <v>0</v>
      </c>
    </row>
    <row r="1446" spans="2:10">
      <c r="B1446" s="268" t="s">
        <v>3766</v>
      </c>
      <c r="C1446" s="268" t="s">
        <v>2125</v>
      </c>
      <c r="D1446" s="274" t="s">
        <v>2788</v>
      </c>
      <c r="E1446" s="274" t="s">
        <v>1158</v>
      </c>
      <c r="F1446" s="287">
        <v>1857980.28</v>
      </c>
      <c r="G1446" s="267">
        <v>104</v>
      </c>
      <c r="H1446" s="288" t="s">
        <v>3770</v>
      </c>
      <c r="I1446" s="289">
        <v>8.0552933603662696E-2</v>
      </c>
      <c r="J1446" s="269">
        <v>149665.76213175399</v>
      </c>
    </row>
    <row r="1447" spans="2:10">
      <c r="B1447" s="268" t="s">
        <v>3766</v>
      </c>
      <c r="C1447" s="268" t="s">
        <v>2994</v>
      </c>
      <c r="D1447" s="274" t="s">
        <v>2995</v>
      </c>
      <c r="E1447" s="274" t="s">
        <v>2996</v>
      </c>
      <c r="F1447" s="287">
        <v>20163771.609999999</v>
      </c>
      <c r="G1447" s="267">
        <v>0</v>
      </c>
      <c r="H1447" s="288" t="s">
        <v>3769</v>
      </c>
      <c r="I1447" s="289">
        <v>0</v>
      </c>
      <c r="J1447" s="269">
        <v>0</v>
      </c>
    </row>
    <row r="1448" spans="2:10">
      <c r="B1448" s="268" t="s">
        <v>3766</v>
      </c>
      <c r="C1448" s="268" t="s">
        <v>2112</v>
      </c>
      <c r="D1448" s="274" t="s">
        <v>3259</v>
      </c>
      <c r="E1448" s="274" t="s">
        <v>1141</v>
      </c>
      <c r="F1448" s="287">
        <v>58660372.600000001</v>
      </c>
      <c r="G1448" s="267">
        <v>368</v>
      </c>
      <c r="H1448" s="288" t="s">
        <v>3771</v>
      </c>
      <c r="I1448" s="289">
        <v>0.53415108625553198</v>
      </c>
      <c r="J1448" s="269">
        <v>31333501.744444199</v>
      </c>
    </row>
    <row r="1449" spans="2:10">
      <c r="B1449" s="268" t="s">
        <v>3766</v>
      </c>
      <c r="C1449" s="268" t="s">
        <v>2043</v>
      </c>
      <c r="D1449" s="274" t="s">
        <v>3703</v>
      </c>
      <c r="E1449" s="274" t="s">
        <v>176</v>
      </c>
      <c r="F1449" s="287">
        <v>9742827.0299999993</v>
      </c>
      <c r="G1449" s="267">
        <v>95</v>
      </c>
      <c r="H1449" s="288" t="s">
        <v>3772</v>
      </c>
      <c r="I1449" s="289">
        <v>0.222481666289018</v>
      </c>
      <c r="J1449" s="269">
        <v>2167600.3920000801</v>
      </c>
    </row>
    <row r="1450" spans="2:10">
      <c r="B1450" s="268" t="s">
        <v>3766</v>
      </c>
      <c r="C1450" s="268" t="s">
        <v>2144</v>
      </c>
      <c r="D1450" s="274" t="s">
        <v>2836</v>
      </c>
      <c r="E1450" s="274" t="s">
        <v>1181</v>
      </c>
      <c r="F1450" s="287">
        <v>46835376.119999997</v>
      </c>
      <c r="G1450" s="267">
        <v>0</v>
      </c>
      <c r="H1450" s="288" t="s">
        <v>3769</v>
      </c>
      <c r="I1450" s="289">
        <v>0</v>
      </c>
      <c r="J1450" s="269">
        <v>0</v>
      </c>
    </row>
    <row r="1451" spans="2:10">
      <c r="B1451" s="268" t="s">
        <v>3766</v>
      </c>
      <c r="C1451" s="268" t="s">
        <v>2165</v>
      </c>
      <c r="D1451" s="274" t="s">
        <v>3439</v>
      </c>
      <c r="E1451" s="274" t="s">
        <v>1205</v>
      </c>
      <c r="F1451" s="287">
        <v>42610897.380000003</v>
      </c>
      <c r="G1451" s="267">
        <v>76</v>
      </c>
      <c r="H1451" s="288" t="s">
        <v>3769</v>
      </c>
      <c r="I1451" s="289">
        <v>7.6832029851907303E-3</v>
      </c>
      <c r="J1451" s="269">
        <v>327388.17395167198</v>
      </c>
    </row>
    <row r="1452" spans="2:10">
      <c r="B1452" s="268" t="s">
        <v>3766</v>
      </c>
      <c r="C1452" s="268" t="s">
        <v>2058</v>
      </c>
      <c r="D1452" s="274" t="s">
        <v>3729</v>
      </c>
      <c r="E1452" s="274" t="s">
        <v>1076</v>
      </c>
      <c r="F1452" s="287">
        <v>47149129.549999997</v>
      </c>
      <c r="G1452" s="267">
        <v>0</v>
      </c>
      <c r="H1452" s="288" t="s">
        <v>3769</v>
      </c>
      <c r="I1452" s="289">
        <v>0</v>
      </c>
      <c r="J1452" s="269">
        <v>0</v>
      </c>
    </row>
    <row r="1453" spans="2:10">
      <c r="B1453" s="268" t="s">
        <v>3766</v>
      </c>
      <c r="C1453" s="268" t="s">
        <v>2166</v>
      </c>
      <c r="D1453" s="274" t="s">
        <v>3629</v>
      </c>
      <c r="E1453" s="274" t="s">
        <v>1206</v>
      </c>
      <c r="F1453" s="287">
        <v>2202505.2200000002</v>
      </c>
      <c r="G1453" s="267">
        <v>0</v>
      </c>
      <c r="H1453" s="288" t="s">
        <v>3769</v>
      </c>
      <c r="I1453" s="289">
        <v>0</v>
      </c>
      <c r="J1453" s="269">
        <v>0</v>
      </c>
    </row>
    <row r="1454" spans="2:10">
      <c r="B1454" s="268" t="s">
        <v>3766</v>
      </c>
      <c r="C1454" s="268" t="s">
        <v>6502</v>
      </c>
      <c r="D1454" s="274" t="s">
        <v>2848</v>
      </c>
      <c r="E1454" s="274" t="s">
        <v>879</v>
      </c>
      <c r="F1454" s="287">
        <v>63000000</v>
      </c>
      <c r="G1454" s="267">
        <v>0</v>
      </c>
      <c r="H1454" s="288" t="s">
        <v>3769</v>
      </c>
      <c r="I1454" s="289">
        <v>0</v>
      </c>
      <c r="J1454" s="269">
        <v>0</v>
      </c>
    </row>
    <row r="1455" spans="2:10">
      <c r="B1455" s="268" t="s">
        <v>3766</v>
      </c>
      <c r="C1455" s="268" t="s">
        <v>6381</v>
      </c>
      <c r="D1455" s="274" t="s">
        <v>3643</v>
      </c>
      <c r="E1455" s="274" t="s">
        <v>1207</v>
      </c>
      <c r="F1455" s="287">
        <v>68662267.5</v>
      </c>
      <c r="G1455" s="267">
        <v>0</v>
      </c>
      <c r="H1455" s="288" t="s">
        <v>3769</v>
      </c>
      <c r="I1455" s="289">
        <v>0</v>
      </c>
      <c r="J1455" s="269">
        <v>0</v>
      </c>
    </row>
    <row r="1456" spans="2:10">
      <c r="B1456" s="268" t="s">
        <v>3766</v>
      </c>
      <c r="C1456" s="268" t="s">
        <v>3748</v>
      </c>
      <c r="D1456" s="274" t="s">
        <v>3749</v>
      </c>
      <c r="E1456" s="274" t="s">
        <v>3750</v>
      </c>
      <c r="F1456" s="287">
        <v>40469899.039999999</v>
      </c>
      <c r="G1456" s="267">
        <v>119</v>
      </c>
      <c r="H1456" s="288" t="s">
        <v>3769</v>
      </c>
      <c r="I1456" s="289">
        <v>7.6832029851907303E-3</v>
      </c>
      <c r="J1456" s="269">
        <v>310938.44911449502</v>
      </c>
    </row>
    <row r="1457" spans="2:10">
      <c r="B1457" s="268" t="s">
        <v>3766</v>
      </c>
      <c r="C1457" s="268" t="s">
        <v>2028</v>
      </c>
      <c r="D1457" s="274" t="s">
        <v>3113</v>
      </c>
      <c r="E1457" s="274" t="s">
        <v>1027</v>
      </c>
      <c r="F1457" s="287">
        <v>49703393.659999996</v>
      </c>
      <c r="G1457" s="267">
        <v>916</v>
      </c>
      <c r="H1457" s="288" t="s">
        <v>3771</v>
      </c>
      <c r="I1457" s="289">
        <v>0.53415108625553198</v>
      </c>
      <c r="J1457" s="269">
        <v>26549121.714075301</v>
      </c>
    </row>
    <row r="1458" spans="2:10">
      <c r="B1458" s="268" t="s">
        <v>3766</v>
      </c>
      <c r="C1458" s="268" t="s">
        <v>2120</v>
      </c>
      <c r="D1458" s="274" t="s">
        <v>3231</v>
      </c>
      <c r="E1458" s="274" t="s">
        <v>1150</v>
      </c>
      <c r="F1458" s="287">
        <v>6501213</v>
      </c>
      <c r="G1458" s="267">
        <v>64</v>
      </c>
      <c r="H1458" s="288" t="s">
        <v>3769</v>
      </c>
      <c r="I1458" s="289">
        <v>7.6832029851907303E-3</v>
      </c>
      <c r="J1458" s="269">
        <v>49950.1391289608</v>
      </c>
    </row>
    <row r="1459" spans="2:10">
      <c r="B1459" s="268" t="s">
        <v>3766</v>
      </c>
      <c r="C1459" s="268" t="s">
        <v>2116</v>
      </c>
      <c r="D1459" s="274" t="s">
        <v>3661</v>
      </c>
      <c r="E1459" s="274" t="s">
        <v>1146</v>
      </c>
      <c r="F1459" s="287">
        <v>20663823.25</v>
      </c>
      <c r="G1459" s="267">
        <v>0</v>
      </c>
      <c r="H1459" s="288" t="s">
        <v>3769</v>
      </c>
      <c r="I1459" s="289">
        <v>0</v>
      </c>
      <c r="J1459" s="269">
        <v>0</v>
      </c>
    </row>
    <row r="1460" spans="2:10">
      <c r="B1460" s="268" t="s">
        <v>3766</v>
      </c>
      <c r="C1460" s="268" t="s">
        <v>2044</v>
      </c>
      <c r="D1460" s="274" t="s">
        <v>2985</v>
      </c>
      <c r="E1460" s="274" t="s">
        <v>1053</v>
      </c>
      <c r="F1460" s="287">
        <v>11266561.199999999</v>
      </c>
      <c r="G1460" s="267">
        <v>0</v>
      </c>
      <c r="H1460" s="288" t="s">
        <v>3769</v>
      </c>
      <c r="I1460" s="289">
        <v>0</v>
      </c>
      <c r="J1460" s="269">
        <v>0</v>
      </c>
    </row>
    <row r="1461" spans="2:10">
      <c r="B1461" s="268" t="s">
        <v>3766</v>
      </c>
      <c r="C1461" s="268" t="s">
        <v>2152</v>
      </c>
      <c r="D1461" s="274" t="s">
        <v>2845</v>
      </c>
      <c r="E1461" s="274" t="s">
        <v>1188</v>
      </c>
      <c r="F1461" s="287">
        <v>64025583.130000003</v>
      </c>
      <c r="G1461" s="267">
        <v>115</v>
      </c>
      <c r="H1461" s="288" t="s">
        <v>3770</v>
      </c>
      <c r="I1461" s="289">
        <v>8.0552933603662696E-2</v>
      </c>
      <c r="J1461" s="269">
        <v>5157448.5468066698</v>
      </c>
    </row>
    <row r="1462" spans="2:10">
      <c r="B1462" s="268" t="s">
        <v>3766</v>
      </c>
      <c r="C1462" s="268" t="s">
        <v>2128</v>
      </c>
      <c r="D1462" s="274" t="s">
        <v>3549</v>
      </c>
      <c r="E1462" s="274" t="s">
        <v>1163</v>
      </c>
      <c r="F1462" s="287">
        <v>7808788</v>
      </c>
      <c r="G1462" s="267">
        <v>0</v>
      </c>
      <c r="H1462" s="288" t="s">
        <v>3769</v>
      </c>
      <c r="I1462" s="289">
        <v>0</v>
      </c>
      <c r="J1462" s="269">
        <v>0</v>
      </c>
    </row>
    <row r="1463" spans="2:10">
      <c r="B1463" s="268" t="s">
        <v>3766</v>
      </c>
      <c r="C1463" s="268" t="s">
        <v>2061</v>
      </c>
      <c r="D1463" s="274" t="s">
        <v>3057</v>
      </c>
      <c r="E1463" s="274" t="s">
        <v>1079</v>
      </c>
      <c r="F1463" s="287">
        <v>9100822.8000000007</v>
      </c>
      <c r="G1463" s="267">
        <v>79</v>
      </c>
      <c r="H1463" s="288" t="s">
        <v>3769</v>
      </c>
      <c r="I1463" s="289">
        <v>7.6832029851907303E-3</v>
      </c>
      <c r="J1463" s="269">
        <v>69923.468904651905</v>
      </c>
    </row>
    <row r="1464" spans="2:10">
      <c r="B1464" s="268" t="s">
        <v>3766</v>
      </c>
      <c r="C1464" s="268" t="s">
        <v>2037</v>
      </c>
      <c r="D1464" s="274" t="s">
        <v>3309</v>
      </c>
      <c r="E1464" s="274" t="s">
        <v>1044</v>
      </c>
      <c r="F1464" s="287">
        <v>57535560.119999997</v>
      </c>
      <c r="G1464" s="267">
        <v>925</v>
      </c>
      <c r="H1464" s="288" t="s">
        <v>3771</v>
      </c>
      <c r="I1464" s="289">
        <v>0.53415108625553198</v>
      </c>
      <c r="J1464" s="269">
        <v>30732681.936418399</v>
      </c>
    </row>
    <row r="1465" spans="2:10">
      <c r="B1465" s="268" t="s">
        <v>3766</v>
      </c>
      <c r="C1465" s="268" t="s">
        <v>2119</v>
      </c>
      <c r="D1465" s="274" t="s">
        <v>2891</v>
      </c>
      <c r="E1465" s="274" t="s">
        <v>1148</v>
      </c>
      <c r="F1465" s="287">
        <v>45323952.140000001</v>
      </c>
      <c r="G1465" s="267">
        <v>64</v>
      </c>
      <c r="H1465" s="288" t="s">
        <v>3769</v>
      </c>
      <c r="I1465" s="289">
        <v>7.6832029851907303E-3</v>
      </c>
      <c r="J1465" s="269">
        <v>348233.12438269</v>
      </c>
    </row>
    <row r="1466" spans="2:10">
      <c r="B1466" s="268" t="s">
        <v>3766</v>
      </c>
      <c r="C1466" s="268" t="s">
        <v>5009</v>
      </c>
      <c r="D1466" s="274" t="s">
        <v>2914</v>
      </c>
      <c r="E1466" s="274" t="s">
        <v>1063</v>
      </c>
      <c r="F1466" s="287">
        <v>48188583.829999998</v>
      </c>
      <c r="G1466" s="267">
        <v>0</v>
      </c>
      <c r="H1466" s="288" t="s">
        <v>3769</v>
      </c>
      <c r="I1466" s="289">
        <v>0</v>
      </c>
      <c r="J1466" s="269">
        <v>0</v>
      </c>
    </row>
    <row r="1467" spans="2:10">
      <c r="B1467" s="268" t="s">
        <v>3766</v>
      </c>
      <c r="C1467" s="268" t="s">
        <v>5767</v>
      </c>
      <c r="D1467" s="274" t="s">
        <v>2914</v>
      </c>
      <c r="E1467" s="274" t="s">
        <v>1063</v>
      </c>
      <c r="F1467" s="287">
        <v>107354049.51000001</v>
      </c>
      <c r="G1467" s="267">
        <v>0</v>
      </c>
      <c r="H1467" s="288" t="s">
        <v>3769</v>
      </c>
      <c r="I1467" s="289">
        <v>0</v>
      </c>
      <c r="J1467" s="269">
        <v>0</v>
      </c>
    </row>
    <row r="1468" spans="2:10">
      <c r="B1468" s="268" t="s">
        <v>3766</v>
      </c>
      <c r="C1468" s="268" t="s">
        <v>2084</v>
      </c>
      <c r="D1468" s="274" t="s">
        <v>3470</v>
      </c>
      <c r="E1468" s="274" t="s">
        <v>1103</v>
      </c>
      <c r="F1468" s="287">
        <v>6875805.5099999998</v>
      </c>
      <c r="G1468" s="267">
        <v>60</v>
      </c>
      <c r="H1468" s="288" t="s">
        <v>3769</v>
      </c>
      <c r="I1468" s="289">
        <v>7.6832029851907303E-3</v>
      </c>
      <c r="J1468" s="269">
        <v>52828.209420022897</v>
      </c>
    </row>
    <row r="1469" spans="2:10">
      <c r="B1469" s="268" t="s">
        <v>3766</v>
      </c>
      <c r="C1469" s="268" t="s">
        <v>2141</v>
      </c>
      <c r="D1469" s="274" t="s">
        <v>3074</v>
      </c>
      <c r="E1469" s="274" t="s">
        <v>1178</v>
      </c>
      <c r="F1469" s="287">
        <v>8107783.6100000003</v>
      </c>
      <c r="G1469" s="267">
        <v>95</v>
      </c>
      <c r="H1469" s="288" t="s">
        <v>3769</v>
      </c>
      <c r="I1469" s="289">
        <v>7.6832029851907303E-3</v>
      </c>
      <c r="J1469" s="269">
        <v>62293.747235632502</v>
      </c>
    </row>
    <row r="1470" spans="2:10">
      <c r="B1470" s="268" t="s">
        <v>3766</v>
      </c>
      <c r="C1470" s="268" t="s">
        <v>6503</v>
      </c>
      <c r="D1470" s="274" t="s">
        <v>3260</v>
      </c>
      <c r="E1470" s="274" t="s">
        <v>1173</v>
      </c>
      <c r="F1470" s="287">
        <v>150000000</v>
      </c>
      <c r="G1470" s="267">
        <v>0</v>
      </c>
      <c r="H1470" s="288" t="s">
        <v>3769</v>
      </c>
      <c r="I1470" s="289">
        <v>0</v>
      </c>
      <c r="J1470" s="269">
        <v>0</v>
      </c>
    </row>
    <row r="1471" spans="2:10">
      <c r="B1471" s="268" t="s">
        <v>3766</v>
      </c>
      <c r="C1471" s="268" t="s">
        <v>2023</v>
      </c>
      <c r="D1471" s="274" t="s">
        <v>2734</v>
      </c>
      <c r="E1471" s="274" t="s">
        <v>1016</v>
      </c>
      <c r="F1471" s="287">
        <v>17287226.59</v>
      </c>
      <c r="G1471" s="267">
        <v>0</v>
      </c>
      <c r="H1471" s="288" t="s">
        <v>3769</v>
      </c>
      <c r="I1471" s="289">
        <v>0</v>
      </c>
      <c r="J1471" s="269">
        <v>0</v>
      </c>
    </row>
    <row r="1472" spans="2:10">
      <c r="B1472" s="268" t="s">
        <v>3766</v>
      </c>
      <c r="C1472" s="268" t="s">
        <v>5010</v>
      </c>
      <c r="D1472" s="274" t="s">
        <v>2809</v>
      </c>
      <c r="E1472" s="274" t="s">
        <v>1197</v>
      </c>
      <c r="F1472" s="287">
        <v>22981096.140000001</v>
      </c>
      <c r="G1472" s="267">
        <v>0</v>
      </c>
      <c r="H1472" s="288" t="s">
        <v>3769</v>
      </c>
      <c r="I1472" s="289">
        <v>0</v>
      </c>
      <c r="J1472" s="269">
        <v>0</v>
      </c>
    </row>
    <row r="1473" spans="2:10">
      <c r="B1473" s="268" t="s">
        <v>3766</v>
      </c>
      <c r="C1473" s="268" t="s">
        <v>2090</v>
      </c>
      <c r="D1473" s="274" t="s">
        <v>2789</v>
      </c>
      <c r="E1473" s="274" t="s">
        <v>1112</v>
      </c>
      <c r="F1473" s="287">
        <v>10657497.52</v>
      </c>
      <c r="G1473" s="267">
        <v>0</v>
      </c>
      <c r="H1473" s="288" t="s">
        <v>3769</v>
      </c>
      <c r="I1473" s="289">
        <v>0</v>
      </c>
      <c r="J1473" s="269">
        <v>0</v>
      </c>
    </row>
    <row r="1474" spans="2:10">
      <c r="B1474" s="268" t="s">
        <v>3766</v>
      </c>
      <c r="C1474" s="268" t="s">
        <v>2069</v>
      </c>
      <c r="D1474" s="274" t="s">
        <v>3070</v>
      </c>
      <c r="E1474" s="274" t="s">
        <v>1087</v>
      </c>
      <c r="F1474" s="287">
        <v>12078228</v>
      </c>
      <c r="G1474" s="267">
        <v>0</v>
      </c>
      <c r="H1474" s="288" t="s">
        <v>3769</v>
      </c>
      <c r="I1474" s="289">
        <v>0</v>
      </c>
      <c r="J1474" s="269">
        <v>0</v>
      </c>
    </row>
    <row r="1475" spans="2:10">
      <c r="B1475" s="268" t="s">
        <v>3766</v>
      </c>
      <c r="C1475" s="268" t="s">
        <v>2118</v>
      </c>
      <c r="D1475" s="274" t="s">
        <v>3070</v>
      </c>
      <c r="E1475" s="274" t="s">
        <v>1087</v>
      </c>
      <c r="F1475" s="287">
        <v>41478100.420000002</v>
      </c>
      <c r="G1475" s="267">
        <v>88</v>
      </c>
      <c r="H1475" s="288" t="s">
        <v>3769</v>
      </c>
      <c r="I1475" s="289">
        <v>7.6832029851907303E-3</v>
      </c>
      <c r="J1475" s="269">
        <v>318684.664966985</v>
      </c>
    </row>
    <row r="1476" spans="2:10">
      <c r="B1476" s="268" t="s">
        <v>3766</v>
      </c>
      <c r="C1476" s="268" t="s">
        <v>5011</v>
      </c>
      <c r="D1476" s="274" t="s">
        <v>3481</v>
      </c>
      <c r="E1476" s="274" t="s">
        <v>1028</v>
      </c>
      <c r="F1476" s="287">
        <v>67772993.989999995</v>
      </c>
      <c r="G1476" s="267">
        <v>0</v>
      </c>
      <c r="H1476" s="288" t="s">
        <v>3769</v>
      </c>
      <c r="I1476" s="289">
        <v>0</v>
      </c>
      <c r="J1476" s="269">
        <v>0</v>
      </c>
    </row>
    <row r="1477" spans="2:10">
      <c r="B1477" s="268" t="s">
        <v>3766</v>
      </c>
      <c r="C1477" s="268" t="s">
        <v>5012</v>
      </c>
      <c r="D1477" s="274" t="s">
        <v>3000</v>
      </c>
      <c r="E1477" s="274" t="s">
        <v>818</v>
      </c>
      <c r="F1477" s="287">
        <v>56774524.200000003</v>
      </c>
      <c r="G1477" s="267">
        <v>0</v>
      </c>
      <c r="H1477" s="288" t="s">
        <v>3769</v>
      </c>
      <c r="I1477" s="289">
        <v>0</v>
      </c>
      <c r="J1477" s="269">
        <v>0</v>
      </c>
    </row>
    <row r="1478" spans="2:10">
      <c r="B1478" s="268" t="s">
        <v>3766</v>
      </c>
      <c r="C1478" s="268" t="s">
        <v>5013</v>
      </c>
      <c r="D1478" s="274" t="s">
        <v>2922</v>
      </c>
      <c r="E1478" s="274" t="s">
        <v>1019</v>
      </c>
      <c r="F1478" s="287">
        <v>49656321.350000001</v>
      </c>
      <c r="G1478" s="267">
        <v>64</v>
      </c>
      <c r="H1478" s="288" t="s">
        <v>3769</v>
      </c>
      <c r="I1478" s="289">
        <v>7.6832029851907303E-3</v>
      </c>
      <c r="J1478" s="269">
        <v>381519.59642990999</v>
      </c>
    </row>
    <row r="1479" spans="2:10">
      <c r="B1479" s="268" t="s">
        <v>3766</v>
      </c>
      <c r="C1479" s="268" t="s">
        <v>6239</v>
      </c>
      <c r="D1479" s="274" t="s">
        <v>6240</v>
      </c>
      <c r="E1479" s="274" t="s">
        <v>806</v>
      </c>
      <c r="F1479" s="287">
        <v>46600567.240000002</v>
      </c>
      <c r="G1479" s="267">
        <v>0</v>
      </c>
      <c r="H1479" s="288" t="s">
        <v>3769</v>
      </c>
      <c r="I1479" s="289">
        <v>0</v>
      </c>
      <c r="J1479" s="269">
        <v>0</v>
      </c>
    </row>
    <row r="1480" spans="2:10">
      <c r="B1480" s="268" t="s">
        <v>3766</v>
      </c>
      <c r="C1480" s="268" t="s">
        <v>2073</v>
      </c>
      <c r="D1480" s="274" t="s">
        <v>3406</v>
      </c>
      <c r="E1480" s="274" t="s">
        <v>1092</v>
      </c>
      <c r="F1480" s="287">
        <v>31264145.52</v>
      </c>
      <c r="G1480" s="267">
        <v>0</v>
      </c>
      <c r="H1480" s="288" t="s">
        <v>3769</v>
      </c>
      <c r="I1480" s="289">
        <v>0</v>
      </c>
      <c r="J1480" s="269">
        <v>0</v>
      </c>
    </row>
    <row r="1481" spans="2:10">
      <c r="B1481" s="268" t="s">
        <v>3766</v>
      </c>
      <c r="C1481" s="268" t="s">
        <v>2149</v>
      </c>
      <c r="D1481" s="274" t="s">
        <v>3524</v>
      </c>
      <c r="E1481" s="274" t="s">
        <v>620</v>
      </c>
      <c r="F1481" s="287">
        <v>13586997.35</v>
      </c>
      <c r="G1481" s="267">
        <v>0</v>
      </c>
      <c r="H1481" s="288" t="s">
        <v>3769</v>
      </c>
      <c r="I1481" s="289">
        <v>0</v>
      </c>
      <c r="J1481" s="269">
        <v>0</v>
      </c>
    </row>
    <row r="1482" spans="2:10">
      <c r="B1482" s="268" t="s">
        <v>3766</v>
      </c>
      <c r="C1482" s="268" t="s">
        <v>2083</v>
      </c>
      <c r="D1482" s="274" t="s">
        <v>3089</v>
      </c>
      <c r="E1482" s="274" t="s">
        <v>1102</v>
      </c>
      <c r="F1482" s="287">
        <v>14211342.24</v>
      </c>
      <c r="G1482" s="267">
        <v>0</v>
      </c>
      <c r="H1482" s="288" t="s">
        <v>3769</v>
      </c>
      <c r="I1482" s="289">
        <v>0</v>
      </c>
      <c r="J1482" s="269">
        <v>0</v>
      </c>
    </row>
    <row r="1483" spans="2:10">
      <c r="B1483" s="268" t="s">
        <v>3766</v>
      </c>
      <c r="C1483" s="268" t="s">
        <v>2117</v>
      </c>
      <c r="D1483" s="274" t="s">
        <v>2955</v>
      </c>
      <c r="E1483" s="274" t="s">
        <v>1147</v>
      </c>
      <c r="F1483" s="287">
        <v>39768970.689999998</v>
      </c>
      <c r="G1483" s="267">
        <v>0</v>
      </c>
      <c r="H1483" s="288" t="s">
        <v>3769</v>
      </c>
      <c r="I1483" s="289">
        <v>0</v>
      </c>
      <c r="J1483" s="269">
        <v>0</v>
      </c>
    </row>
    <row r="1484" spans="2:10">
      <c r="B1484" s="268" t="s">
        <v>3766</v>
      </c>
      <c r="C1484" s="268" t="s">
        <v>2048</v>
      </c>
      <c r="D1484" s="274" t="s">
        <v>2933</v>
      </c>
      <c r="E1484" s="274" t="s">
        <v>1066</v>
      </c>
      <c r="F1484" s="287">
        <v>16337204.039999999</v>
      </c>
      <c r="G1484" s="267">
        <v>0</v>
      </c>
      <c r="H1484" s="288" t="s">
        <v>3769</v>
      </c>
      <c r="I1484" s="289">
        <v>0</v>
      </c>
      <c r="J1484" s="269">
        <v>0</v>
      </c>
    </row>
    <row r="1485" spans="2:10">
      <c r="B1485" s="268" t="s">
        <v>3766</v>
      </c>
      <c r="C1485" s="268" t="s">
        <v>2047</v>
      </c>
      <c r="D1485" s="274" t="s">
        <v>3064</v>
      </c>
      <c r="E1485" s="274" t="s">
        <v>1061</v>
      </c>
      <c r="F1485" s="287">
        <v>62475141.229999997</v>
      </c>
      <c r="G1485" s="267">
        <v>0</v>
      </c>
      <c r="H1485" s="288" t="s">
        <v>3769</v>
      </c>
      <c r="I1485" s="289">
        <v>0</v>
      </c>
      <c r="J1485" s="269">
        <v>0</v>
      </c>
    </row>
    <row r="1486" spans="2:10">
      <c r="B1486" s="268" t="s">
        <v>3766</v>
      </c>
      <c r="C1486" s="268" t="s">
        <v>2133</v>
      </c>
      <c r="D1486" s="274" t="s">
        <v>2984</v>
      </c>
      <c r="E1486" s="274" t="s">
        <v>1168</v>
      </c>
      <c r="F1486" s="287">
        <v>18561515.309999999</v>
      </c>
      <c r="G1486" s="267">
        <v>138</v>
      </c>
      <c r="H1486" s="288" t="s">
        <v>3770</v>
      </c>
      <c r="I1486" s="289">
        <v>8.0552933603662696E-2</v>
      </c>
      <c r="J1486" s="269">
        <v>1495184.5103497901</v>
      </c>
    </row>
    <row r="1487" spans="2:10">
      <c r="B1487" s="268" t="s">
        <v>3766</v>
      </c>
      <c r="C1487" s="268" t="s">
        <v>2099</v>
      </c>
      <c r="D1487" s="274" t="s">
        <v>3599</v>
      </c>
      <c r="E1487" s="274" t="s">
        <v>1127</v>
      </c>
      <c r="F1487" s="287">
        <v>15008220.24</v>
      </c>
      <c r="G1487" s="267">
        <v>76</v>
      </c>
      <c r="H1487" s="288" t="s">
        <v>3769</v>
      </c>
      <c r="I1487" s="289">
        <v>7.6832029851907303E-3</v>
      </c>
      <c r="J1487" s="269">
        <v>115311.20255036801</v>
      </c>
    </row>
    <row r="1488" spans="2:10">
      <c r="B1488" s="268" t="s">
        <v>3766</v>
      </c>
      <c r="C1488" s="268" t="s">
        <v>2059</v>
      </c>
      <c r="D1488" s="274" t="s">
        <v>3160</v>
      </c>
      <c r="E1488" s="274" t="s">
        <v>1077</v>
      </c>
      <c r="F1488" s="287">
        <v>13317316.689999999</v>
      </c>
      <c r="G1488" s="267">
        <v>75</v>
      </c>
      <c r="H1488" s="288" t="s">
        <v>3769</v>
      </c>
      <c r="I1488" s="289">
        <v>7.6832029851907303E-3</v>
      </c>
      <c r="J1488" s="269">
        <v>102319.647347338</v>
      </c>
    </row>
    <row r="1489" spans="2:10">
      <c r="B1489" s="268" t="s">
        <v>3766</v>
      </c>
      <c r="C1489" s="268" t="s">
        <v>5014</v>
      </c>
      <c r="D1489" s="274" t="s">
        <v>3359</v>
      </c>
      <c r="E1489" s="274" t="s">
        <v>1139</v>
      </c>
      <c r="F1489" s="287">
        <v>22054953.649999999</v>
      </c>
      <c r="G1489" s="267">
        <v>0</v>
      </c>
      <c r="H1489" s="288" t="s">
        <v>3769</v>
      </c>
      <c r="I1489" s="289">
        <v>0</v>
      </c>
      <c r="J1489" s="269">
        <v>0</v>
      </c>
    </row>
    <row r="1490" spans="2:10">
      <c r="B1490" s="268" t="s">
        <v>3766</v>
      </c>
      <c r="C1490" s="268" t="s">
        <v>5925</v>
      </c>
      <c r="D1490" s="274" t="s">
        <v>5926</v>
      </c>
      <c r="E1490" s="274" t="s">
        <v>5927</v>
      </c>
      <c r="F1490" s="287">
        <v>42866413.43</v>
      </c>
      <c r="G1490" s="267">
        <v>0</v>
      </c>
      <c r="H1490" s="288" t="s">
        <v>3769</v>
      </c>
      <c r="I1490" s="289">
        <v>0</v>
      </c>
      <c r="J1490" s="269">
        <v>0</v>
      </c>
    </row>
    <row r="1491" spans="2:10">
      <c r="B1491" s="268" t="s">
        <v>3766</v>
      </c>
      <c r="C1491" s="268" t="s">
        <v>2146</v>
      </c>
      <c r="D1491" s="274" t="s">
        <v>3366</v>
      </c>
      <c r="E1491" s="274" t="s">
        <v>1183</v>
      </c>
      <c r="F1491" s="287">
        <v>17310571.77</v>
      </c>
      <c r="G1491" s="267">
        <v>67</v>
      </c>
      <c r="H1491" s="288" t="s">
        <v>3770</v>
      </c>
      <c r="I1491" s="289">
        <v>8.0552933603662696E-2</v>
      </c>
      <c r="J1491" s="269">
        <v>1394417.3384302401</v>
      </c>
    </row>
    <row r="1492" spans="2:10">
      <c r="B1492" s="268" t="s">
        <v>3766</v>
      </c>
      <c r="C1492" s="268" t="s">
        <v>6086</v>
      </c>
      <c r="D1492" s="274" t="s">
        <v>3282</v>
      </c>
      <c r="E1492" s="274" t="s">
        <v>1166</v>
      </c>
      <c r="F1492" s="287">
        <v>48957662.549999997</v>
      </c>
      <c r="G1492" s="267">
        <v>0</v>
      </c>
      <c r="H1492" s="288" t="s">
        <v>3769</v>
      </c>
      <c r="I1492" s="289">
        <v>0</v>
      </c>
      <c r="J1492" s="269">
        <v>0</v>
      </c>
    </row>
    <row r="1493" spans="2:10">
      <c r="B1493" s="268" t="s">
        <v>3766</v>
      </c>
      <c r="C1493" s="268" t="s">
        <v>2071</v>
      </c>
      <c r="D1493" s="274" t="s">
        <v>3369</v>
      </c>
      <c r="E1493" s="274" t="s">
        <v>610</v>
      </c>
      <c r="F1493" s="287">
        <v>10450044.720000001</v>
      </c>
      <c r="G1493" s="267">
        <v>0</v>
      </c>
      <c r="H1493" s="288" t="s">
        <v>3769</v>
      </c>
      <c r="I1493" s="289">
        <v>0</v>
      </c>
      <c r="J1493" s="269">
        <v>0</v>
      </c>
    </row>
    <row r="1494" spans="2:10">
      <c r="B1494" s="268" t="s">
        <v>3766</v>
      </c>
      <c r="C1494" s="268" t="s">
        <v>2162</v>
      </c>
      <c r="D1494" s="274" t="s">
        <v>3626</v>
      </c>
      <c r="E1494" s="274" t="s">
        <v>1202</v>
      </c>
      <c r="F1494" s="287">
        <v>9346688.0099999998</v>
      </c>
      <c r="G1494" s="267">
        <v>73</v>
      </c>
      <c r="H1494" s="288" t="s">
        <v>3769</v>
      </c>
      <c r="I1494" s="289">
        <v>7.6832029851907303E-3</v>
      </c>
      <c r="J1494" s="269">
        <v>71812.501220078397</v>
      </c>
    </row>
    <row r="1495" spans="2:10">
      <c r="B1495" s="268" t="s">
        <v>3766</v>
      </c>
      <c r="C1495" s="268" t="s">
        <v>5624</v>
      </c>
      <c r="D1495" s="274" t="s">
        <v>2759</v>
      </c>
      <c r="E1495" s="274" t="s">
        <v>704</v>
      </c>
      <c r="F1495" s="287">
        <v>74036574.200000003</v>
      </c>
      <c r="G1495" s="267">
        <v>0</v>
      </c>
      <c r="H1495" s="288" t="s">
        <v>3769</v>
      </c>
      <c r="I1495" s="289">
        <v>0</v>
      </c>
      <c r="J1495" s="269">
        <v>0</v>
      </c>
    </row>
    <row r="1496" spans="2:10">
      <c r="B1496" s="268" t="s">
        <v>3766</v>
      </c>
      <c r="C1496" s="268" t="s">
        <v>2154</v>
      </c>
      <c r="D1496" s="274" t="s">
        <v>2904</v>
      </c>
      <c r="E1496" s="274" t="s">
        <v>1191</v>
      </c>
      <c r="F1496" s="287">
        <v>32094921.239999998</v>
      </c>
      <c r="G1496" s="267">
        <v>467</v>
      </c>
      <c r="H1496" s="288" t="s">
        <v>3771</v>
      </c>
      <c r="I1496" s="289">
        <v>0.53415108625553198</v>
      </c>
      <c r="J1496" s="269">
        <v>17143537.043631699</v>
      </c>
    </row>
    <row r="1497" spans="2:10">
      <c r="B1497" s="268" t="s">
        <v>3766</v>
      </c>
      <c r="C1497" s="268" t="s">
        <v>2082</v>
      </c>
      <c r="D1497" s="274" t="s">
        <v>2931</v>
      </c>
      <c r="E1497" s="274" t="s">
        <v>1101</v>
      </c>
      <c r="F1497" s="287">
        <v>18187641.210000001</v>
      </c>
      <c r="G1497" s="267">
        <v>0</v>
      </c>
      <c r="H1497" s="288" t="s">
        <v>3769</v>
      </c>
      <c r="I1497" s="289">
        <v>0</v>
      </c>
      <c r="J1497" s="269">
        <v>0</v>
      </c>
    </row>
    <row r="1498" spans="2:10">
      <c r="B1498" s="268" t="s">
        <v>3766</v>
      </c>
      <c r="C1498" s="268" t="s">
        <v>2024</v>
      </c>
      <c r="D1498" s="274" t="s">
        <v>3050</v>
      </c>
      <c r="E1498" s="274" t="s">
        <v>221</v>
      </c>
      <c r="F1498" s="287">
        <v>17451988.960000001</v>
      </c>
      <c r="G1498" s="267">
        <v>100</v>
      </c>
      <c r="H1498" s="288" t="s">
        <v>3770</v>
      </c>
      <c r="I1498" s="289">
        <v>8.0552933603662696E-2</v>
      </c>
      <c r="J1498" s="269">
        <v>1405808.90794673</v>
      </c>
    </row>
    <row r="1499" spans="2:10">
      <c r="B1499" s="268" t="s">
        <v>3766</v>
      </c>
      <c r="C1499" s="268" t="s">
        <v>2172</v>
      </c>
      <c r="D1499" s="274" t="s">
        <v>3263</v>
      </c>
      <c r="E1499" s="274" t="s">
        <v>1213</v>
      </c>
      <c r="F1499" s="287">
        <v>55285386.18</v>
      </c>
      <c r="G1499" s="267">
        <v>96</v>
      </c>
      <c r="H1499" s="288" t="s">
        <v>3770</v>
      </c>
      <c r="I1499" s="289">
        <v>8.0552933603662696E-2</v>
      </c>
      <c r="J1499" s="269">
        <v>4453400.0422103899</v>
      </c>
    </row>
    <row r="1500" spans="2:10">
      <c r="B1500" s="268" t="s">
        <v>3766</v>
      </c>
      <c r="C1500" s="268" t="s">
        <v>2121</v>
      </c>
      <c r="D1500" s="274" t="s">
        <v>3136</v>
      </c>
      <c r="E1500" s="274" t="s">
        <v>1151</v>
      </c>
      <c r="F1500" s="287">
        <v>13695941.92</v>
      </c>
      <c r="G1500" s="267">
        <v>0</v>
      </c>
      <c r="H1500" s="288" t="s">
        <v>3769</v>
      </c>
      <c r="I1500" s="289">
        <v>0</v>
      </c>
      <c r="J1500" s="269">
        <v>0</v>
      </c>
    </row>
    <row r="1501" spans="2:10">
      <c r="B1501" s="268" t="s">
        <v>3766</v>
      </c>
      <c r="C1501" s="268" t="s">
        <v>2064</v>
      </c>
      <c r="D1501" s="274" t="s">
        <v>3306</v>
      </c>
      <c r="E1501" s="274" t="s">
        <v>1082</v>
      </c>
      <c r="F1501" s="287">
        <v>21794026.199999999</v>
      </c>
      <c r="G1501" s="267">
        <v>368</v>
      </c>
      <c r="H1501" s="288" t="s">
        <v>3771</v>
      </c>
      <c r="I1501" s="289">
        <v>0.53415108625553198</v>
      </c>
      <c r="J1501" s="269">
        <v>11641302.7686115</v>
      </c>
    </row>
    <row r="1502" spans="2:10">
      <c r="B1502" s="268" t="s">
        <v>3766</v>
      </c>
      <c r="C1502" s="268" t="s">
        <v>2085</v>
      </c>
      <c r="D1502" s="274" t="s">
        <v>3186</v>
      </c>
      <c r="E1502" s="274" t="s">
        <v>1105</v>
      </c>
      <c r="F1502" s="287">
        <v>21970166.48</v>
      </c>
      <c r="G1502" s="267">
        <v>0</v>
      </c>
      <c r="H1502" s="288" t="s">
        <v>3769</v>
      </c>
      <c r="I1502" s="289">
        <v>0</v>
      </c>
      <c r="J1502" s="269">
        <v>0</v>
      </c>
    </row>
    <row r="1503" spans="2:10">
      <c r="B1503" s="268" t="s">
        <v>3766</v>
      </c>
      <c r="C1503" s="268" t="s">
        <v>5768</v>
      </c>
      <c r="D1503" s="274" t="s">
        <v>2873</v>
      </c>
      <c r="E1503" s="274" t="s">
        <v>1073</v>
      </c>
      <c r="F1503" s="287">
        <v>31878737.68</v>
      </c>
      <c r="G1503" s="267">
        <v>0</v>
      </c>
      <c r="H1503" s="288" t="s">
        <v>3769</v>
      </c>
      <c r="I1503" s="289">
        <v>0</v>
      </c>
      <c r="J1503" s="269">
        <v>0</v>
      </c>
    </row>
    <row r="1504" spans="2:10">
      <c r="B1504" s="268" t="s">
        <v>3766</v>
      </c>
      <c r="C1504" s="268" t="s">
        <v>5625</v>
      </c>
      <c r="D1504" s="274" t="s">
        <v>2912</v>
      </c>
      <c r="E1504" s="274" t="s">
        <v>1142</v>
      </c>
      <c r="F1504" s="287">
        <v>50994888.890000001</v>
      </c>
      <c r="G1504" s="267">
        <v>64</v>
      </c>
      <c r="H1504" s="288" t="s">
        <v>3769</v>
      </c>
      <c r="I1504" s="289">
        <v>7.6832029851907303E-3</v>
      </c>
      <c r="J1504" s="269">
        <v>391804.08254911797</v>
      </c>
    </row>
    <row r="1505" spans="2:10">
      <c r="B1505" s="268" t="s">
        <v>3766</v>
      </c>
      <c r="C1505" s="268" t="s">
        <v>2145</v>
      </c>
      <c r="D1505" s="274" t="s">
        <v>2763</v>
      </c>
      <c r="E1505" s="274" t="s">
        <v>1182</v>
      </c>
      <c r="F1505" s="287">
        <v>84404115.900000006</v>
      </c>
      <c r="G1505" s="267">
        <v>0</v>
      </c>
      <c r="H1505" s="288" t="s">
        <v>3769</v>
      </c>
      <c r="I1505" s="289">
        <v>0</v>
      </c>
      <c r="J1505" s="269">
        <v>0</v>
      </c>
    </row>
    <row r="1506" spans="2:10">
      <c r="B1506" s="268" t="s">
        <v>3766</v>
      </c>
      <c r="C1506" s="268" t="s">
        <v>2029</v>
      </c>
      <c r="D1506" s="274" t="s">
        <v>3694</v>
      </c>
      <c r="E1506" s="274" t="s">
        <v>1029</v>
      </c>
      <c r="F1506" s="287">
        <v>21631966.25</v>
      </c>
      <c r="G1506" s="267">
        <v>0</v>
      </c>
      <c r="H1506" s="288" t="s">
        <v>3769</v>
      </c>
      <c r="I1506" s="289">
        <v>0</v>
      </c>
      <c r="J1506" s="269">
        <v>0</v>
      </c>
    </row>
    <row r="1507" spans="2:10">
      <c r="B1507" s="268" t="s">
        <v>3766</v>
      </c>
      <c r="C1507" s="268" t="s">
        <v>2093</v>
      </c>
      <c r="D1507" s="274" t="s">
        <v>2849</v>
      </c>
      <c r="E1507" s="274" t="s">
        <v>1115</v>
      </c>
      <c r="F1507" s="287">
        <v>91093315.409999996</v>
      </c>
      <c r="G1507" s="267">
        <v>0</v>
      </c>
      <c r="H1507" s="288" t="s">
        <v>3769</v>
      </c>
      <c r="I1507" s="289">
        <v>0</v>
      </c>
      <c r="J1507" s="269">
        <v>0</v>
      </c>
    </row>
    <row r="1508" spans="2:10">
      <c r="B1508" s="268" t="s">
        <v>3766</v>
      </c>
      <c r="C1508" s="268" t="s">
        <v>5626</v>
      </c>
      <c r="D1508" s="274" t="s">
        <v>3465</v>
      </c>
      <c r="E1508" s="274" t="s">
        <v>1198</v>
      </c>
      <c r="F1508" s="287">
        <v>23825656.850000001</v>
      </c>
      <c r="G1508" s="267">
        <v>0</v>
      </c>
      <c r="H1508" s="288" t="s">
        <v>3769</v>
      </c>
      <c r="I1508" s="289">
        <v>0</v>
      </c>
      <c r="J1508" s="269">
        <v>0</v>
      </c>
    </row>
    <row r="1509" spans="2:10">
      <c r="B1509" s="268" t="s">
        <v>3766</v>
      </c>
      <c r="C1509" s="268" t="s">
        <v>2126</v>
      </c>
      <c r="D1509" s="274" t="s">
        <v>3304</v>
      </c>
      <c r="E1509" s="274" t="s">
        <v>1160</v>
      </c>
      <c r="F1509" s="287">
        <v>17412748.75</v>
      </c>
      <c r="G1509" s="267">
        <v>0</v>
      </c>
      <c r="H1509" s="288" t="s">
        <v>3769</v>
      </c>
      <c r="I1509" s="289">
        <v>0</v>
      </c>
      <c r="J1509" s="269">
        <v>0</v>
      </c>
    </row>
    <row r="1510" spans="2:10">
      <c r="B1510" s="268" t="s">
        <v>3766</v>
      </c>
      <c r="C1510" s="268" t="s">
        <v>2079</v>
      </c>
      <c r="D1510" s="274" t="s">
        <v>3538</v>
      </c>
      <c r="E1510" s="274" t="s">
        <v>1097</v>
      </c>
      <c r="F1510" s="287">
        <v>32840393.059999999</v>
      </c>
      <c r="G1510" s="267">
        <v>0</v>
      </c>
      <c r="H1510" s="288" t="s">
        <v>3769</v>
      </c>
      <c r="I1510" s="289">
        <v>0</v>
      </c>
      <c r="J1510" s="269">
        <v>0</v>
      </c>
    </row>
    <row r="1511" spans="2:10">
      <c r="B1511" s="268" t="s">
        <v>3766</v>
      </c>
      <c r="C1511" s="268" t="s">
        <v>2122</v>
      </c>
      <c r="D1511" s="274" t="s">
        <v>3726</v>
      </c>
      <c r="E1511" s="274" t="s">
        <v>1152</v>
      </c>
      <c r="F1511" s="287">
        <v>15064230.050000001</v>
      </c>
      <c r="G1511" s="267">
        <v>0</v>
      </c>
      <c r="H1511" s="288" t="s">
        <v>3769</v>
      </c>
      <c r="I1511" s="289">
        <v>0</v>
      </c>
      <c r="J1511" s="269">
        <v>0</v>
      </c>
    </row>
    <row r="1512" spans="2:10">
      <c r="B1512" s="268" t="s">
        <v>3766</v>
      </c>
      <c r="C1512" s="268" t="s">
        <v>2092</v>
      </c>
      <c r="D1512" s="274" t="s">
        <v>2939</v>
      </c>
      <c r="E1512" s="274" t="s">
        <v>1114</v>
      </c>
      <c r="F1512" s="287">
        <v>40717994.329999998</v>
      </c>
      <c r="G1512" s="267">
        <v>0</v>
      </c>
      <c r="H1512" s="288" t="s">
        <v>3769</v>
      </c>
      <c r="I1512" s="289">
        <v>0</v>
      </c>
      <c r="J1512" s="269">
        <v>0</v>
      </c>
    </row>
    <row r="1513" spans="2:10">
      <c r="B1513" s="268" t="s">
        <v>3766</v>
      </c>
      <c r="C1513" s="268" t="s">
        <v>5015</v>
      </c>
      <c r="D1513" s="274" t="s">
        <v>3640</v>
      </c>
      <c r="E1513" s="274" t="s">
        <v>1124</v>
      </c>
      <c r="F1513" s="287">
        <v>72274737.120000005</v>
      </c>
      <c r="G1513" s="267">
        <v>76</v>
      </c>
      <c r="H1513" s="288" t="s">
        <v>3769</v>
      </c>
      <c r="I1513" s="289">
        <v>7.6832029851907303E-3</v>
      </c>
      <c r="J1513" s="269">
        <v>555301.475994259</v>
      </c>
    </row>
    <row r="1514" spans="2:10">
      <c r="B1514" s="268" t="s">
        <v>3766</v>
      </c>
      <c r="C1514" s="268" t="s">
        <v>5016</v>
      </c>
      <c r="D1514" s="274" t="s">
        <v>2761</v>
      </c>
      <c r="E1514" s="274" t="s">
        <v>1018</v>
      </c>
      <c r="F1514" s="287">
        <v>12261299.85</v>
      </c>
      <c r="G1514" s="267">
        <v>0</v>
      </c>
      <c r="H1514" s="288" t="s">
        <v>3769</v>
      </c>
      <c r="I1514" s="289">
        <v>0</v>
      </c>
      <c r="J1514" s="269">
        <v>0</v>
      </c>
    </row>
    <row r="1515" spans="2:10">
      <c r="B1515" s="268" t="s">
        <v>3766</v>
      </c>
      <c r="C1515" s="268" t="s">
        <v>2136</v>
      </c>
      <c r="D1515" s="274" t="s">
        <v>2814</v>
      </c>
      <c r="E1515" s="274" t="s">
        <v>1171</v>
      </c>
      <c r="F1515" s="287">
        <v>41245137.619999997</v>
      </c>
      <c r="G1515" s="267">
        <v>137</v>
      </c>
      <c r="H1515" s="288" t="s">
        <v>3770</v>
      </c>
      <c r="I1515" s="289">
        <v>8.0552933603662696E-2</v>
      </c>
      <c r="J1515" s="269">
        <v>3322416.8321777899</v>
      </c>
    </row>
    <row r="1516" spans="2:10">
      <c r="B1516" s="268" t="s">
        <v>3766</v>
      </c>
      <c r="C1516" s="268" t="s">
        <v>2072</v>
      </c>
      <c r="D1516" s="274" t="s">
        <v>3662</v>
      </c>
      <c r="E1516" s="274" t="s">
        <v>207</v>
      </c>
      <c r="F1516" s="287">
        <v>31262274.109999999</v>
      </c>
      <c r="G1516" s="267">
        <v>125</v>
      </c>
      <c r="H1516" s="288" t="s">
        <v>3770</v>
      </c>
      <c r="I1516" s="289">
        <v>8.0552933603662696E-2</v>
      </c>
      <c r="J1516" s="269">
        <v>2518267.8906823299</v>
      </c>
    </row>
    <row r="1517" spans="2:10">
      <c r="B1517" s="268" t="s">
        <v>3766</v>
      </c>
      <c r="C1517" s="268" t="s">
        <v>2101</v>
      </c>
      <c r="D1517" s="274" t="s">
        <v>3124</v>
      </c>
      <c r="E1517" s="274" t="s">
        <v>1130</v>
      </c>
      <c r="F1517" s="287">
        <v>19107607.649999999</v>
      </c>
      <c r="G1517" s="267">
        <v>0</v>
      </c>
      <c r="H1517" s="288" t="s">
        <v>3769</v>
      </c>
      <c r="I1517" s="289">
        <v>0</v>
      </c>
      <c r="J1517" s="269">
        <v>0</v>
      </c>
    </row>
    <row r="1518" spans="2:10">
      <c r="B1518" s="268" t="s">
        <v>3766</v>
      </c>
      <c r="C1518" s="268" t="s">
        <v>2169</v>
      </c>
      <c r="D1518" s="274" t="s">
        <v>3207</v>
      </c>
      <c r="E1518" s="274" t="s">
        <v>1210</v>
      </c>
      <c r="F1518" s="287">
        <v>66463449.119999997</v>
      </c>
      <c r="G1518" s="267">
        <v>88</v>
      </c>
      <c r="H1518" s="288" t="s">
        <v>3769</v>
      </c>
      <c r="I1518" s="289">
        <v>7.6832029851907303E-3</v>
      </c>
      <c r="J1518" s="269">
        <v>510652.17068485601</v>
      </c>
    </row>
    <row r="1519" spans="2:10">
      <c r="B1519" s="268" t="s">
        <v>3766</v>
      </c>
      <c r="C1519" s="268" t="s">
        <v>2124</v>
      </c>
      <c r="D1519" s="274" t="s">
        <v>3114</v>
      </c>
      <c r="E1519" s="274" t="s">
        <v>1157</v>
      </c>
      <c r="F1519" s="287">
        <v>82904329.5</v>
      </c>
      <c r="G1519" s="267">
        <v>87</v>
      </c>
      <c r="H1519" s="288" t="s">
        <v>3769</v>
      </c>
      <c r="I1519" s="289">
        <v>7.6832029851907303E-3</v>
      </c>
      <c r="J1519" s="269">
        <v>636970.79189963604</v>
      </c>
    </row>
    <row r="1520" spans="2:10">
      <c r="B1520" s="268" t="s">
        <v>3766</v>
      </c>
      <c r="C1520" s="268" t="s">
        <v>5769</v>
      </c>
      <c r="D1520" s="274" t="s">
        <v>2908</v>
      </c>
      <c r="E1520" s="274" t="s">
        <v>1033</v>
      </c>
      <c r="F1520" s="287">
        <v>37623019.729999997</v>
      </c>
      <c r="G1520" s="267">
        <v>0</v>
      </c>
      <c r="H1520" s="288" t="s">
        <v>3769</v>
      </c>
      <c r="I1520" s="289">
        <v>0</v>
      </c>
      <c r="J1520" s="269">
        <v>0</v>
      </c>
    </row>
    <row r="1521" spans="2:10">
      <c r="B1521" s="268" t="s">
        <v>3766</v>
      </c>
      <c r="C1521" s="268" t="s">
        <v>2103</v>
      </c>
      <c r="D1521" s="274" t="s">
        <v>3088</v>
      </c>
      <c r="E1521" s="274" t="s">
        <v>1132</v>
      </c>
      <c r="F1521" s="287">
        <v>16737895.93</v>
      </c>
      <c r="G1521" s="267">
        <v>0</v>
      </c>
      <c r="H1521" s="288" t="s">
        <v>3769</v>
      </c>
      <c r="I1521" s="289">
        <v>0</v>
      </c>
      <c r="J1521" s="269">
        <v>0</v>
      </c>
    </row>
    <row r="1522" spans="2:10">
      <c r="B1522" s="268" t="s">
        <v>3766</v>
      </c>
      <c r="C1522" s="268" t="s">
        <v>2109</v>
      </c>
      <c r="D1522" s="274" t="s">
        <v>3719</v>
      </c>
      <c r="E1522" s="274" t="s">
        <v>1137</v>
      </c>
      <c r="F1522" s="287">
        <v>74988254.030000001</v>
      </c>
      <c r="G1522" s="267">
        <v>79</v>
      </c>
      <c r="H1522" s="288" t="s">
        <v>3770</v>
      </c>
      <c r="I1522" s="289">
        <v>8.0552933603662696E-2</v>
      </c>
      <c r="J1522" s="269">
        <v>6040523.8479331797</v>
      </c>
    </row>
    <row r="1523" spans="2:10">
      <c r="B1523" s="268" t="s">
        <v>3766</v>
      </c>
      <c r="C1523" s="268" t="s">
        <v>2170</v>
      </c>
      <c r="D1523" s="274" t="s">
        <v>3706</v>
      </c>
      <c r="E1523" s="274" t="s">
        <v>1211</v>
      </c>
      <c r="F1523" s="287">
        <v>37485177.659999996</v>
      </c>
      <c r="G1523" s="267">
        <v>109</v>
      </c>
      <c r="H1523" s="288" t="s">
        <v>3772</v>
      </c>
      <c r="I1523" s="289">
        <v>0.222481666289018</v>
      </c>
      <c r="J1523" s="269">
        <v>8339764.7869366696</v>
      </c>
    </row>
    <row r="1524" spans="2:10">
      <c r="B1524" s="268" t="s">
        <v>3766</v>
      </c>
      <c r="C1524" s="268" t="s">
        <v>2168</v>
      </c>
      <c r="D1524" s="274" t="s">
        <v>3292</v>
      </c>
      <c r="E1524" s="274" t="s">
        <v>1208</v>
      </c>
      <c r="F1524" s="287">
        <v>17853344.66</v>
      </c>
      <c r="G1524" s="267">
        <v>0</v>
      </c>
      <c r="H1524" s="288" t="s">
        <v>3769</v>
      </c>
      <c r="I1524" s="289">
        <v>0</v>
      </c>
      <c r="J1524" s="269">
        <v>0</v>
      </c>
    </row>
    <row r="1525" spans="2:10">
      <c r="B1525" s="268" t="s">
        <v>3766</v>
      </c>
      <c r="C1525" s="268" t="s">
        <v>2130</v>
      </c>
      <c r="D1525" s="274" t="s">
        <v>3469</v>
      </c>
      <c r="E1525" s="274" t="s">
        <v>1164</v>
      </c>
      <c r="F1525" s="287">
        <v>27334846.32</v>
      </c>
      <c r="G1525" s="267">
        <v>0</v>
      </c>
      <c r="H1525" s="288" t="s">
        <v>3769</v>
      </c>
      <c r="I1525" s="289">
        <v>0</v>
      </c>
      <c r="J1525" s="269">
        <v>0</v>
      </c>
    </row>
    <row r="1526" spans="2:10">
      <c r="B1526" s="268" t="s">
        <v>3766</v>
      </c>
      <c r="C1526" s="268" t="s">
        <v>2094</v>
      </c>
      <c r="D1526" s="274" t="s">
        <v>3252</v>
      </c>
      <c r="E1526" s="274" t="s">
        <v>1116</v>
      </c>
      <c r="F1526" s="287">
        <v>33833418.380000003</v>
      </c>
      <c r="G1526" s="267">
        <v>0</v>
      </c>
      <c r="H1526" s="288" t="s">
        <v>3769</v>
      </c>
      <c r="I1526" s="289">
        <v>0</v>
      </c>
      <c r="J1526" s="269">
        <v>0</v>
      </c>
    </row>
    <row r="1527" spans="2:10">
      <c r="B1527" s="268" t="s">
        <v>3766</v>
      </c>
      <c r="C1527" s="268" t="s">
        <v>6087</v>
      </c>
      <c r="D1527" s="274" t="s">
        <v>3745</v>
      </c>
      <c r="E1527" s="274" t="s">
        <v>1123</v>
      </c>
      <c r="F1527" s="287">
        <v>59972602.789999999</v>
      </c>
      <c r="G1527" s="267">
        <v>0</v>
      </c>
      <c r="H1527" s="288" t="s">
        <v>3769</v>
      </c>
      <c r="I1527" s="289">
        <v>0</v>
      </c>
      <c r="J1527" s="269">
        <v>0</v>
      </c>
    </row>
    <row r="1528" spans="2:10">
      <c r="B1528" s="268" t="s">
        <v>3766</v>
      </c>
      <c r="C1528" s="268" t="s">
        <v>2139</v>
      </c>
      <c r="D1528" s="274" t="s">
        <v>3270</v>
      </c>
      <c r="E1528" s="274" t="s">
        <v>1176</v>
      </c>
      <c r="F1528" s="287">
        <v>49296956.490000002</v>
      </c>
      <c r="G1528" s="267">
        <v>60</v>
      </c>
      <c r="H1528" s="288" t="s">
        <v>3769</v>
      </c>
      <c r="I1528" s="289">
        <v>7.6832029851907303E-3</v>
      </c>
      <c r="J1528" s="269">
        <v>378758.52326478501</v>
      </c>
    </row>
    <row r="1529" spans="2:10">
      <c r="B1529" s="268" t="s">
        <v>3766</v>
      </c>
      <c r="C1529" s="268" t="s">
        <v>2060</v>
      </c>
      <c r="D1529" s="274" t="s">
        <v>2818</v>
      </c>
      <c r="E1529" s="274" t="s">
        <v>1078</v>
      </c>
      <c r="F1529" s="287">
        <v>25356681.91</v>
      </c>
      <c r="G1529" s="267">
        <v>0</v>
      </c>
      <c r="H1529" s="288" t="s">
        <v>3769</v>
      </c>
      <c r="I1529" s="289">
        <v>0</v>
      </c>
      <c r="J1529" s="269">
        <v>0</v>
      </c>
    </row>
    <row r="1530" spans="2:10">
      <c r="B1530" s="268" t="s">
        <v>3766</v>
      </c>
      <c r="C1530" s="268" t="s">
        <v>2147</v>
      </c>
      <c r="D1530" s="274" t="s">
        <v>3390</v>
      </c>
      <c r="E1530" s="274" t="s">
        <v>1184</v>
      </c>
      <c r="F1530" s="287">
        <v>32878209.390000001</v>
      </c>
      <c r="G1530" s="267">
        <v>0</v>
      </c>
      <c r="H1530" s="288" t="s">
        <v>3769</v>
      </c>
      <c r="I1530" s="289">
        <v>0</v>
      </c>
      <c r="J1530" s="269">
        <v>0</v>
      </c>
    </row>
    <row r="1531" spans="2:10">
      <c r="B1531" s="268" t="s">
        <v>3766</v>
      </c>
      <c r="C1531" s="268" t="s">
        <v>2017</v>
      </c>
      <c r="D1531" s="274" t="s">
        <v>2853</v>
      </c>
      <c r="E1531" s="274" t="s">
        <v>309</v>
      </c>
      <c r="F1531" s="287">
        <v>47244169.020000003</v>
      </c>
      <c r="G1531" s="267">
        <v>0</v>
      </c>
      <c r="H1531" s="288" t="s">
        <v>3769</v>
      </c>
      <c r="I1531" s="289">
        <v>0</v>
      </c>
      <c r="J1531" s="269">
        <v>0</v>
      </c>
    </row>
    <row r="1532" spans="2:10">
      <c r="B1532" s="268" t="s">
        <v>3766</v>
      </c>
      <c r="C1532" s="268" t="s">
        <v>2160</v>
      </c>
      <c r="D1532" s="274" t="s">
        <v>3590</v>
      </c>
      <c r="E1532" s="274" t="s">
        <v>1200</v>
      </c>
      <c r="F1532" s="287">
        <v>25410882.699999999</v>
      </c>
      <c r="G1532" s="267">
        <v>87</v>
      </c>
      <c r="H1532" s="288" t="s">
        <v>3769</v>
      </c>
      <c r="I1532" s="289">
        <v>7.6832029851907303E-3</v>
      </c>
      <c r="J1532" s="269">
        <v>195236.96981697099</v>
      </c>
    </row>
    <row r="1533" spans="2:10">
      <c r="B1533" s="268" t="s">
        <v>3766</v>
      </c>
      <c r="C1533" s="268" t="s">
        <v>2148</v>
      </c>
      <c r="D1533" s="274" t="s">
        <v>3180</v>
      </c>
      <c r="E1533" s="274" t="s">
        <v>1185</v>
      </c>
      <c r="F1533" s="287">
        <v>17185336.870000001</v>
      </c>
      <c r="G1533" s="267">
        <v>110</v>
      </c>
      <c r="H1533" s="288" t="s">
        <v>3770</v>
      </c>
      <c r="I1533" s="289">
        <v>8.0552933603662696E-2</v>
      </c>
      <c r="J1533" s="269">
        <v>1384329.2998456799</v>
      </c>
    </row>
    <row r="1534" spans="2:10">
      <c r="B1534" s="268" t="s">
        <v>3766</v>
      </c>
      <c r="C1534" s="268" t="s">
        <v>5017</v>
      </c>
      <c r="D1534" s="274" t="s">
        <v>3681</v>
      </c>
      <c r="E1534" s="274" t="s">
        <v>1107</v>
      </c>
      <c r="F1534" s="287">
        <v>38474724.189999998</v>
      </c>
      <c r="G1534" s="267">
        <v>0</v>
      </c>
      <c r="H1534" s="288" t="s">
        <v>3769</v>
      </c>
      <c r="I1534" s="289">
        <v>0</v>
      </c>
      <c r="J1534" s="269">
        <v>0</v>
      </c>
    </row>
    <row r="1535" spans="2:10">
      <c r="B1535" s="268" t="s">
        <v>3766</v>
      </c>
      <c r="C1535" s="268" t="s">
        <v>2077</v>
      </c>
      <c r="D1535" s="274" t="s">
        <v>3747</v>
      </c>
      <c r="E1535" s="274" t="s">
        <v>1095</v>
      </c>
      <c r="F1535" s="287">
        <v>23805562.219999999</v>
      </c>
      <c r="G1535" s="267">
        <v>134</v>
      </c>
      <c r="H1535" s="288" t="s">
        <v>3770</v>
      </c>
      <c r="I1535" s="289">
        <v>8.0552933603662696E-2</v>
      </c>
      <c r="J1535" s="269">
        <v>1917607.87290552</v>
      </c>
    </row>
    <row r="1536" spans="2:10">
      <c r="B1536" s="268" t="s">
        <v>3766</v>
      </c>
      <c r="C1536" s="268" t="s">
        <v>2081</v>
      </c>
      <c r="D1536" s="274" t="s">
        <v>2745</v>
      </c>
      <c r="E1536" s="274" t="s">
        <v>1100</v>
      </c>
      <c r="F1536" s="287">
        <v>64582343.140000001</v>
      </c>
      <c r="G1536" s="267">
        <v>330</v>
      </c>
      <c r="H1536" s="288" t="s">
        <v>3773</v>
      </c>
      <c r="I1536" s="289">
        <v>0.28902535025529602</v>
      </c>
      <c r="J1536" s="269">
        <v>18665934.3463462</v>
      </c>
    </row>
    <row r="1537" spans="2:10">
      <c r="B1537" s="268" t="s">
        <v>3766</v>
      </c>
      <c r="C1537" s="268" t="s">
        <v>2086</v>
      </c>
      <c r="D1537" s="274" t="s">
        <v>2745</v>
      </c>
      <c r="E1537" s="274" t="s">
        <v>1100</v>
      </c>
      <c r="F1537" s="287">
        <v>86218056.700000003</v>
      </c>
      <c r="G1537" s="267">
        <v>337</v>
      </c>
      <c r="H1537" s="288" t="s">
        <v>3773</v>
      </c>
      <c r="I1537" s="289">
        <v>0.28902535025529602</v>
      </c>
      <c r="J1537" s="269">
        <v>24919204.036048401</v>
      </c>
    </row>
    <row r="1538" spans="2:10">
      <c r="B1538" s="268" t="s">
        <v>3766</v>
      </c>
      <c r="C1538" s="268" t="s">
        <v>5018</v>
      </c>
      <c r="D1538" s="274" t="s">
        <v>3287</v>
      </c>
      <c r="E1538" s="274" t="s">
        <v>616</v>
      </c>
      <c r="F1538" s="287">
        <v>67048785.579999998</v>
      </c>
      <c r="G1538" s="267">
        <v>98</v>
      </c>
      <c r="H1538" s="288" t="s">
        <v>3769</v>
      </c>
      <c r="I1538" s="289">
        <v>7.6832029851907303E-3</v>
      </c>
      <c r="J1538" s="269">
        <v>515149.42952166899</v>
      </c>
    </row>
    <row r="1539" spans="2:10">
      <c r="B1539" s="268" t="s">
        <v>3766</v>
      </c>
      <c r="C1539" s="268" t="s">
        <v>2016</v>
      </c>
      <c r="D1539" s="274" t="s">
        <v>2812</v>
      </c>
      <c r="E1539" s="274" t="s">
        <v>1003</v>
      </c>
      <c r="F1539" s="287">
        <v>8915298.5600000005</v>
      </c>
      <c r="G1539" s="267">
        <v>87</v>
      </c>
      <c r="H1539" s="288" t="s">
        <v>3769</v>
      </c>
      <c r="I1539" s="289">
        <v>7.6832029851907303E-3</v>
      </c>
      <c r="J1539" s="269">
        <v>68498.048510058594</v>
      </c>
    </row>
    <row r="1540" spans="2:10">
      <c r="B1540" s="268" t="s">
        <v>3766</v>
      </c>
      <c r="C1540" s="268" t="s">
        <v>5627</v>
      </c>
      <c r="D1540" s="274" t="s">
        <v>3746</v>
      </c>
      <c r="E1540" s="274" t="s">
        <v>1201</v>
      </c>
      <c r="F1540" s="287">
        <v>85098495.409999996</v>
      </c>
      <c r="G1540" s="267">
        <v>0</v>
      </c>
      <c r="H1540" s="288" t="s">
        <v>3769</v>
      </c>
      <c r="I1540" s="289">
        <v>0</v>
      </c>
      <c r="J1540" s="269">
        <v>0</v>
      </c>
    </row>
    <row r="1541" spans="2:10">
      <c r="B1541" s="268" t="s">
        <v>3766</v>
      </c>
      <c r="C1541" s="268" t="s">
        <v>2034</v>
      </c>
      <c r="D1541" s="274" t="s">
        <v>2906</v>
      </c>
      <c r="E1541" s="274" t="s">
        <v>1035</v>
      </c>
      <c r="F1541" s="287">
        <v>7934707.0700000003</v>
      </c>
      <c r="G1541" s="267">
        <v>0</v>
      </c>
      <c r="H1541" s="288" t="s">
        <v>3769</v>
      </c>
      <c r="I1541" s="289">
        <v>0</v>
      </c>
      <c r="J1541" s="269">
        <v>0</v>
      </c>
    </row>
    <row r="1542" spans="2:10">
      <c r="B1542" s="268" t="s">
        <v>3766</v>
      </c>
      <c r="C1542" s="268" t="s">
        <v>2066</v>
      </c>
      <c r="D1542" s="274" t="s">
        <v>3378</v>
      </c>
      <c r="E1542" s="274" t="s">
        <v>1084</v>
      </c>
      <c r="F1542" s="287">
        <v>50020821.079999998</v>
      </c>
      <c r="G1542" s="267">
        <v>0</v>
      </c>
      <c r="H1542" s="288" t="s">
        <v>3769</v>
      </c>
      <c r="I1542" s="289">
        <v>0</v>
      </c>
      <c r="J1542" s="269">
        <v>0</v>
      </c>
    </row>
    <row r="1543" spans="2:10">
      <c r="B1543" s="268" t="s">
        <v>3766</v>
      </c>
      <c r="C1543" s="268" t="s">
        <v>2107</v>
      </c>
      <c r="D1543" s="274" t="s">
        <v>3038</v>
      </c>
      <c r="E1543" s="274" t="s">
        <v>1135</v>
      </c>
      <c r="F1543" s="287">
        <v>6376103.2000000002</v>
      </c>
      <c r="G1543" s="267">
        <v>0</v>
      </c>
      <c r="H1543" s="288" t="s">
        <v>3769</v>
      </c>
      <c r="I1543" s="289">
        <v>0</v>
      </c>
      <c r="J1543" s="269">
        <v>0</v>
      </c>
    </row>
    <row r="1544" spans="2:10">
      <c r="B1544" s="268" t="s">
        <v>3766</v>
      </c>
      <c r="C1544" s="268" t="s">
        <v>6504</v>
      </c>
      <c r="D1544" s="274" t="s">
        <v>3189</v>
      </c>
      <c r="E1544" s="274" t="s">
        <v>604</v>
      </c>
      <c r="F1544" s="287">
        <v>180000000</v>
      </c>
      <c r="G1544" s="267">
        <v>0</v>
      </c>
      <c r="H1544" s="288" t="s">
        <v>3769</v>
      </c>
      <c r="I1544" s="289">
        <v>0</v>
      </c>
      <c r="J1544" s="269">
        <v>0</v>
      </c>
    </row>
    <row r="1545" spans="2:10">
      <c r="B1545" s="268" t="s">
        <v>3766</v>
      </c>
      <c r="C1545" s="268" t="s">
        <v>6505</v>
      </c>
      <c r="D1545" s="274" t="s">
        <v>2811</v>
      </c>
      <c r="E1545" s="274" t="s">
        <v>6506</v>
      </c>
      <c r="F1545" s="287">
        <v>89200000</v>
      </c>
      <c r="G1545" s="267">
        <v>0</v>
      </c>
      <c r="H1545" s="288" t="s">
        <v>3769</v>
      </c>
      <c r="I1545" s="289">
        <v>0</v>
      </c>
      <c r="J1545" s="269">
        <v>0</v>
      </c>
    </row>
    <row r="1546" spans="2:10">
      <c r="B1546" s="268" t="s">
        <v>3766</v>
      </c>
      <c r="C1546" s="268" t="s">
        <v>2063</v>
      </c>
      <c r="D1546" s="274" t="s">
        <v>3209</v>
      </c>
      <c r="E1546" s="274" t="s">
        <v>1081</v>
      </c>
      <c r="F1546" s="287">
        <v>70771502.370000005</v>
      </c>
      <c r="G1546" s="267">
        <v>0</v>
      </c>
      <c r="H1546" s="288" t="s">
        <v>3769</v>
      </c>
      <c r="I1546" s="289">
        <v>0</v>
      </c>
      <c r="J1546" s="269">
        <v>0</v>
      </c>
    </row>
    <row r="1547" spans="2:10">
      <c r="B1547" s="268" t="s">
        <v>3766</v>
      </c>
      <c r="C1547" s="268" t="s">
        <v>2040</v>
      </c>
      <c r="D1547" s="274" t="s">
        <v>2993</v>
      </c>
      <c r="E1547" s="274" t="s">
        <v>1049</v>
      </c>
      <c r="F1547" s="287">
        <v>13143441.27</v>
      </c>
      <c r="G1547" s="267">
        <v>0</v>
      </c>
      <c r="H1547" s="288" t="s">
        <v>3769</v>
      </c>
      <c r="I1547" s="289">
        <v>0</v>
      </c>
      <c r="J1547" s="269">
        <v>0</v>
      </c>
    </row>
    <row r="1548" spans="2:10">
      <c r="B1548" s="268" t="s">
        <v>3766</v>
      </c>
      <c r="C1548" s="268" t="s">
        <v>6241</v>
      </c>
      <c r="D1548" s="274" t="s">
        <v>3060</v>
      </c>
      <c r="E1548" s="274" t="s">
        <v>1055</v>
      </c>
      <c r="F1548" s="287">
        <v>55887150.259999998</v>
      </c>
      <c r="G1548" s="267">
        <v>0</v>
      </c>
      <c r="H1548" s="288" t="s">
        <v>3769</v>
      </c>
      <c r="I1548" s="289">
        <v>0</v>
      </c>
      <c r="J1548" s="269">
        <v>0</v>
      </c>
    </row>
    <row r="1549" spans="2:10">
      <c r="B1549" s="268" t="s">
        <v>3766</v>
      </c>
      <c r="C1549" s="268" t="s">
        <v>2041</v>
      </c>
      <c r="D1549" s="274" t="s">
        <v>3126</v>
      </c>
      <c r="E1549" s="274" t="s">
        <v>1050</v>
      </c>
      <c r="F1549" s="287">
        <v>73657154.230000004</v>
      </c>
      <c r="G1549" s="267">
        <v>64</v>
      </c>
      <c r="H1549" s="288" t="s">
        <v>3769</v>
      </c>
      <c r="I1549" s="289">
        <v>7.6832029851907303E-3</v>
      </c>
      <c r="J1549" s="269">
        <v>565922.86726058996</v>
      </c>
    </row>
    <row r="1550" spans="2:10">
      <c r="B1550" s="268" t="s">
        <v>3766</v>
      </c>
      <c r="C1550" s="268" t="s">
        <v>2110</v>
      </c>
      <c r="D1550" s="274" t="s">
        <v>3285</v>
      </c>
      <c r="E1550" s="274" t="s">
        <v>1138</v>
      </c>
      <c r="F1550" s="287">
        <v>75573432.5</v>
      </c>
      <c r="G1550" s="267">
        <v>0</v>
      </c>
      <c r="H1550" s="288" t="s">
        <v>3769</v>
      </c>
      <c r="I1550" s="289">
        <v>0</v>
      </c>
      <c r="J1550" s="269">
        <v>0</v>
      </c>
    </row>
    <row r="1551" spans="2:10">
      <c r="B1551" s="268" t="s">
        <v>3766</v>
      </c>
      <c r="C1551" s="268" t="s">
        <v>2171</v>
      </c>
      <c r="D1551" s="274" t="s">
        <v>2982</v>
      </c>
      <c r="E1551" s="274" t="s">
        <v>1212</v>
      </c>
      <c r="F1551" s="287">
        <v>14828255.880000001</v>
      </c>
      <c r="G1551" s="267">
        <v>0</v>
      </c>
      <c r="H1551" s="288" t="s">
        <v>3769</v>
      </c>
      <c r="I1551" s="289">
        <v>0</v>
      </c>
      <c r="J1551" s="269">
        <v>0</v>
      </c>
    </row>
    <row r="1552" spans="2:10">
      <c r="B1552" s="268" t="s">
        <v>3766</v>
      </c>
      <c r="C1552" s="268" t="s">
        <v>2020</v>
      </c>
      <c r="D1552" s="274" t="s">
        <v>2987</v>
      </c>
      <c r="E1552" s="274" t="s">
        <v>1010</v>
      </c>
      <c r="F1552" s="287">
        <v>151609296.40000001</v>
      </c>
      <c r="G1552" s="267">
        <v>125</v>
      </c>
      <c r="H1552" s="288" t="s">
        <v>3770</v>
      </c>
      <c r="I1552" s="289">
        <v>8.0552933603662696E-2</v>
      </c>
      <c r="J1552" s="269">
        <v>12212573.586607199</v>
      </c>
    </row>
    <row r="1553" spans="2:10">
      <c r="B1553" s="268" t="s">
        <v>3766</v>
      </c>
      <c r="C1553" s="268" t="s">
        <v>2039</v>
      </c>
      <c r="D1553" s="274" t="s">
        <v>3592</v>
      </c>
      <c r="E1553" s="274" t="s">
        <v>1047</v>
      </c>
      <c r="F1553" s="287">
        <v>93685306.079999998</v>
      </c>
      <c r="G1553" s="267">
        <v>0</v>
      </c>
      <c r="H1553" s="288" t="s">
        <v>3769</v>
      </c>
      <c r="I1553" s="289">
        <v>0</v>
      </c>
      <c r="J1553" s="269">
        <v>0</v>
      </c>
    </row>
    <row r="1554" spans="2:10">
      <c r="B1554" s="268" t="s">
        <v>3766</v>
      </c>
      <c r="C1554" s="268" t="s">
        <v>2067</v>
      </c>
      <c r="D1554" s="274" t="s">
        <v>3013</v>
      </c>
      <c r="E1554" s="274" t="s">
        <v>1085</v>
      </c>
      <c r="F1554" s="287">
        <v>43040417.649999999</v>
      </c>
      <c r="G1554" s="267">
        <v>83</v>
      </c>
      <c r="H1554" s="288" t="s">
        <v>3769</v>
      </c>
      <c r="I1554" s="289">
        <v>7.6832029851907303E-3</v>
      </c>
      <c r="J1554" s="269">
        <v>330688.26537233603</v>
      </c>
    </row>
    <row r="1555" spans="2:10">
      <c r="B1555" s="268" t="s">
        <v>3766</v>
      </c>
      <c r="C1555" s="268" t="s">
        <v>2026</v>
      </c>
      <c r="D1555" s="274" t="s">
        <v>2969</v>
      </c>
      <c r="E1555" s="274" t="s">
        <v>1022</v>
      </c>
      <c r="F1555" s="287">
        <v>28320916.73</v>
      </c>
      <c r="G1555" s="267">
        <v>0</v>
      </c>
      <c r="H1555" s="288" t="s">
        <v>3769</v>
      </c>
      <c r="I1555" s="289">
        <v>0</v>
      </c>
      <c r="J1555" s="269">
        <v>0</v>
      </c>
    </row>
    <row r="1556" spans="2:10">
      <c r="B1556" s="268" t="s">
        <v>3766</v>
      </c>
      <c r="C1556" s="268" t="s">
        <v>2131</v>
      </c>
      <c r="D1556" s="274" t="s">
        <v>3663</v>
      </c>
      <c r="E1556" s="274" t="s">
        <v>1167</v>
      </c>
      <c r="F1556" s="287">
        <v>68134346.319999993</v>
      </c>
      <c r="G1556" s="267">
        <v>0</v>
      </c>
      <c r="H1556" s="288" t="s">
        <v>3769</v>
      </c>
      <c r="I1556" s="289">
        <v>0</v>
      </c>
      <c r="J1556" s="269">
        <v>0</v>
      </c>
    </row>
    <row r="1557" spans="2:10">
      <c r="B1557" s="268" t="s">
        <v>3766</v>
      </c>
      <c r="C1557" s="268" t="s">
        <v>2019</v>
      </c>
      <c r="D1557" s="274" t="s">
        <v>3471</v>
      </c>
      <c r="E1557" s="274" t="s">
        <v>1009</v>
      </c>
      <c r="F1557" s="287">
        <v>11417707.6</v>
      </c>
      <c r="G1557" s="267">
        <v>0</v>
      </c>
      <c r="H1557" s="288" t="s">
        <v>3769</v>
      </c>
      <c r="I1557" s="289">
        <v>0</v>
      </c>
      <c r="J1557" s="269">
        <v>0</v>
      </c>
    </row>
    <row r="1558" spans="2:10">
      <c r="B1558" s="268" t="s">
        <v>3766</v>
      </c>
      <c r="C1558" s="268" t="s">
        <v>2127</v>
      </c>
      <c r="D1558" s="274" t="s">
        <v>2876</v>
      </c>
      <c r="E1558" s="274" t="s">
        <v>818</v>
      </c>
      <c r="F1558" s="287">
        <v>17044352.68</v>
      </c>
      <c r="G1558" s="267">
        <v>0</v>
      </c>
      <c r="H1558" s="288" t="s">
        <v>3769</v>
      </c>
      <c r="I1558" s="289">
        <v>0</v>
      </c>
      <c r="J1558" s="269">
        <v>0</v>
      </c>
    </row>
    <row r="1559" spans="2:10">
      <c r="B1559" s="268" t="s">
        <v>3766</v>
      </c>
      <c r="C1559" s="268" t="s">
        <v>3529</v>
      </c>
      <c r="D1559" s="274" t="s">
        <v>3530</v>
      </c>
      <c r="E1559" s="274" t="s">
        <v>174</v>
      </c>
      <c r="F1559" s="287">
        <v>92143765.260000005</v>
      </c>
      <c r="G1559" s="267">
        <v>59</v>
      </c>
      <c r="H1559" s="288" t="s">
        <v>3769</v>
      </c>
      <c r="I1559" s="289">
        <v>7.6832029851907303E-3</v>
      </c>
      <c r="J1559" s="269">
        <v>707959.25231234601</v>
      </c>
    </row>
    <row r="1560" spans="2:10">
      <c r="B1560" s="268" t="s">
        <v>3766</v>
      </c>
      <c r="C1560" s="268" t="s">
        <v>2096</v>
      </c>
      <c r="D1560" s="274" t="s">
        <v>3522</v>
      </c>
      <c r="E1560" s="274" t="s">
        <v>932</v>
      </c>
      <c r="F1560" s="287">
        <v>8554502.6500000004</v>
      </c>
      <c r="G1560" s="267">
        <v>94</v>
      </c>
      <c r="H1560" s="288" t="s">
        <v>3769</v>
      </c>
      <c r="I1560" s="289">
        <v>7.6832029851907303E-3</v>
      </c>
      <c r="J1560" s="269">
        <v>65725.980297301998</v>
      </c>
    </row>
    <row r="1561" spans="2:10">
      <c r="B1561" s="268" t="s">
        <v>3766</v>
      </c>
      <c r="C1561" s="268" t="s">
        <v>3380</v>
      </c>
      <c r="D1561" s="274" t="s">
        <v>3381</v>
      </c>
      <c r="E1561" s="274" t="s">
        <v>3382</v>
      </c>
      <c r="F1561" s="287">
        <v>32375919.219999999</v>
      </c>
      <c r="G1561" s="267">
        <v>59</v>
      </c>
      <c r="H1561" s="288" t="s">
        <v>3769</v>
      </c>
      <c r="I1561" s="289">
        <v>7.6832029851907303E-3</v>
      </c>
      <c r="J1561" s="269">
        <v>248750.75919939799</v>
      </c>
    </row>
    <row r="1562" spans="2:10">
      <c r="B1562" s="268" t="s">
        <v>3766</v>
      </c>
      <c r="C1562" s="268" t="s">
        <v>3431</v>
      </c>
      <c r="D1562" s="274" t="s">
        <v>3432</v>
      </c>
      <c r="E1562" s="274" t="s">
        <v>3433</v>
      </c>
      <c r="F1562" s="287">
        <v>56011384.719999999</v>
      </c>
      <c r="G1562" s="267">
        <v>0</v>
      </c>
      <c r="H1562" s="288" t="s">
        <v>3769</v>
      </c>
      <c r="I1562" s="289">
        <v>0</v>
      </c>
      <c r="J1562" s="269">
        <v>0</v>
      </c>
    </row>
    <row r="1563" spans="2:10">
      <c r="B1563" s="268" t="s">
        <v>3766</v>
      </c>
      <c r="C1563" s="268" t="s">
        <v>3138</v>
      </c>
      <c r="D1563" s="274" t="s">
        <v>3139</v>
      </c>
      <c r="E1563" s="274" t="s">
        <v>777</v>
      </c>
      <c r="F1563" s="287">
        <v>45095629.649999999</v>
      </c>
      <c r="G1563" s="267">
        <v>0</v>
      </c>
      <c r="H1563" s="288" t="s">
        <v>3769</v>
      </c>
      <c r="I1563" s="289">
        <v>0</v>
      </c>
      <c r="J1563" s="269">
        <v>0</v>
      </c>
    </row>
    <row r="1564" spans="2:10">
      <c r="B1564" s="268" t="s">
        <v>3766</v>
      </c>
      <c r="C1564" s="268" t="s">
        <v>5770</v>
      </c>
      <c r="D1564" s="274" t="s">
        <v>3139</v>
      </c>
      <c r="E1564" s="274" t="s">
        <v>777</v>
      </c>
      <c r="F1564" s="287">
        <v>43048288.189999998</v>
      </c>
      <c r="G1564" s="267">
        <v>0</v>
      </c>
      <c r="H1564" s="288" t="s">
        <v>3769</v>
      </c>
      <c r="I1564" s="289">
        <v>0</v>
      </c>
      <c r="J1564" s="269">
        <v>0</v>
      </c>
    </row>
    <row r="1565" spans="2:10">
      <c r="B1565" s="268" t="s">
        <v>3766</v>
      </c>
      <c r="C1565" s="268" t="s">
        <v>3651</v>
      </c>
      <c r="D1565" s="274" t="s">
        <v>3652</v>
      </c>
      <c r="E1565" s="274" t="s">
        <v>173</v>
      </c>
      <c r="F1565" s="287">
        <v>58959917.479999997</v>
      </c>
      <c r="G1565" s="267">
        <v>0</v>
      </c>
      <c r="H1565" s="288" t="s">
        <v>3769</v>
      </c>
      <c r="I1565" s="289">
        <v>0</v>
      </c>
      <c r="J1565" s="269">
        <v>0</v>
      </c>
    </row>
    <row r="1566" spans="2:10">
      <c r="B1566" s="268" t="s">
        <v>3766</v>
      </c>
      <c r="C1566" s="268" t="s">
        <v>5019</v>
      </c>
      <c r="D1566" s="274" t="s">
        <v>3079</v>
      </c>
      <c r="E1566" s="274" t="s">
        <v>3080</v>
      </c>
      <c r="F1566" s="287">
        <v>19858839.300000001</v>
      </c>
      <c r="G1566" s="267">
        <v>0</v>
      </c>
      <c r="H1566" s="288" t="s">
        <v>3769</v>
      </c>
      <c r="I1566" s="289">
        <v>0</v>
      </c>
      <c r="J1566" s="269">
        <v>0</v>
      </c>
    </row>
    <row r="1567" spans="2:10">
      <c r="B1567" s="268" t="s">
        <v>3766</v>
      </c>
      <c r="C1567" s="268" t="s">
        <v>5020</v>
      </c>
      <c r="D1567" s="274" t="s">
        <v>5021</v>
      </c>
      <c r="E1567" s="274" t="s">
        <v>550</v>
      </c>
      <c r="F1567" s="287">
        <v>35757626.649999999</v>
      </c>
      <c r="G1567" s="267">
        <v>0</v>
      </c>
      <c r="H1567" s="288" t="s">
        <v>3769</v>
      </c>
      <c r="I1567" s="289">
        <v>0</v>
      </c>
      <c r="J1567" s="269">
        <v>0</v>
      </c>
    </row>
    <row r="1568" spans="2:10">
      <c r="B1568" s="268" t="s">
        <v>3766</v>
      </c>
      <c r="C1568" s="268" t="s">
        <v>5022</v>
      </c>
      <c r="D1568" s="274" t="s">
        <v>5023</v>
      </c>
      <c r="E1568" s="274" t="s">
        <v>4186</v>
      </c>
      <c r="F1568" s="287">
        <v>14454413.689999999</v>
      </c>
      <c r="G1568" s="267">
        <v>0</v>
      </c>
      <c r="H1568" s="288" t="s">
        <v>3769</v>
      </c>
      <c r="I1568" s="289">
        <v>0</v>
      </c>
      <c r="J1568" s="269">
        <v>0</v>
      </c>
    </row>
    <row r="1569" spans="2:10">
      <c r="B1569" s="268" t="s">
        <v>3766</v>
      </c>
      <c r="C1569" s="268" t="s">
        <v>5024</v>
      </c>
      <c r="D1569" s="274" t="s">
        <v>5025</v>
      </c>
      <c r="E1569" s="274" t="s">
        <v>4187</v>
      </c>
      <c r="F1569" s="287">
        <v>37319716.789999999</v>
      </c>
      <c r="G1569" s="267">
        <v>0</v>
      </c>
      <c r="H1569" s="288" t="s">
        <v>3769</v>
      </c>
      <c r="I1569" s="289">
        <v>0</v>
      </c>
      <c r="J1569" s="269">
        <v>0</v>
      </c>
    </row>
    <row r="1570" spans="2:10">
      <c r="B1570" s="268" t="s">
        <v>3766</v>
      </c>
      <c r="C1570" s="268" t="s">
        <v>5928</v>
      </c>
      <c r="D1570" s="274" t="s">
        <v>5025</v>
      </c>
      <c r="E1570" s="274" t="s">
        <v>4187</v>
      </c>
      <c r="F1570" s="287">
        <v>32350474.359999999</v>
      </c>
      <c r="G1570" s="267">
        <v>0</v>
      </c>
      <c r="H1570" s="288" t="s">
        <v>3769</v>
      </c>
      <c r="I1570" s="289">
        <v>0</v>
      </c>
      <c r="J1570" s="269">
        <v>0</v>
      </c>
    </row>
    <row r="1571" spans="2:10">
      <c r="B1571" s="268" t="s">
        <v>3766</v>
      </c>
      <c r="C1571" s="268" t="s">
        <v>5628</v>
      </c>
      <c r="D1571" s="274" t="s">
        <v>5026</v>
      </c>
      <c r="E1571" s="274" t="s">
        <v>4188</v>
      </c>
      <c r="F1571" s="287">
        <v>87101668.150000006</v>
      </c>
      <c r="G1571" s="267">
        <v>0</v>
      </c>
      <c r="H1571" s="288" t="s">
        <v>3769</v>
      </c>
      <c r="I1571" s="289">
        <v>0</v>
      </c>
      <c r="J1571" s="269">
        <v>0</v>
      </c>
    </row>
    <row r="1572" spans="2:10">
      <c r="B1572" s="268" t="s">
        <v>3766</v>
      </c>
      <c r="C1572" s="268" t="s">
        <v>5027</v>
      </c>
      <c r="D1572" s="274" t="s">
        <v>5028</v>
      </c>
      <c r="E1572" s="274" t="s">
        <v>1014</v>
      </c>
      <c r="F1572" s="287">
        <v>30030896.27</v>
      </c>
      <c r="G1572" s="267">
        <v>0</v>
      </c>
      <c r="H1572" s="288" t="s">
        <v>3769</v>
      </c>
      <c r="I1572" s="289">
        <v>0</v>
      </c>
      <c r="J1572" s="269">
        <v>0</v>
      </c>
    </row>
    <row r="1573" spans="2:10">
      <c r="B1573" s="268" t="s">
        <v>3766</v>
      </c>
      <c r="C1573" s="268" t="s">
        <v>5029</v>
      </c>
      <c r="D1573" s="274" t="s">
        <v>5030</v>
      </c>
      <c r="E1573" s="274" t="s">
        <v>4189</v>
      </c>
      <c r="F1573" s="287">
        <v>21577255.359999999</v>
      </c>
      <c r="G1573" s="267">
        <v>0</v>
      </c>
      <c r="H1573" s="288" t="s">
        <v>3769</v>
      </c>
      <c r="I1573" s="289">
        <v>0</v>
      </c>
      <c r="J1573" s="269">
        <v>0</v>
      </c>
    </row>
    <row r="1574" spans="2:10">
      <c r="B1574" s="268" t="s">
        <v>3766</v>
      </c>
      <c r="C1574" s="268" t="s">
        <v>5031</v>
      </c>
      <c r="D1574" s="274" t="s">
        <v>5032</v>
      </c>
      <c r="E1574" s="274" t="s">
        <v>3029</v>
      </c>
      <c r="F1574" s="287">
        <v>123893113.06999999</v>
      </c>
      <c r="G1574" s="267">
        <v>65</v>
      </c>
      <c r="H1574" s="288" t="s">
        <v>3769</v>
      </c>
      <c r="I1574" s="289">
        <v>7.6832029851907303E-3</v>
      </c>
      <c r="J1574" s="269">
        <v>951895.93618399696</v>
      </c>
    </row>
    <row r="1575" spans="2:10">
      <c r="B1575" s="268" t="s">
        <v>3766</v>
      </c>
      <c r="C1575" s="268" t="s">
        <v>5033</v>
      </c>
      <c r="D1575" s="274" t="s">
        <v>5034</v>
      </c>
      <c r="E1575" s="274" t="s">
        <v>4190</v>
      </c>
      <c r="F1575" s="287">
        <v>22793267.440000001</v>
      </c>
      <c r="G1575" s="267">
        <v>0</v>
      </c>
      <c r="H1575" s="288" t="s">
        <v>3769</v>
      </c>
      <c r="I1575" s="289">
        <v>0</v>
      </c>
      <c r="J1575" s="269">
        <v>0</v>
      </c>
    </row>
    <row r="1576" spans="2:10">
      <c r="B1576" s="268" t="s">
        <v>3766</v>
      </c>
      <c r="C1576" s="268" t="s">
        <v>5035</v>
      </c>
      <c r="D1576" s="274" t="s">
        <v>5036</v>
      </c>
      <c r="E1576" s="274" t="s">
        <v>4191</v>
      </c>
      <c r="F1576" s="287">
        <v>34716039.289999999</v>
      </c>
      <c r="G1576" s="267">
        <v>0</v>
      </c>
      <c r="H1576" s="288" t="s">
        <v>3769</v>
      </c>
      <c r="I1576" s="289">
        <v>0</v>
      </c>
      <c r="J1576" s="269">
        <v>0</v>
      </c>
    </row>
    <row r="1577" spans="2:10">
      <c r="B1577" s="268" t="s">
        <v>3766</v>
      </c>
      <c r="C1577" s="268" t="s">
        <v>5037</v>
      </c>
      <c r="D1577" s="274" t="s">
        <v>5038</v>
      </c>
      <c r="E1577" s="274" t="s">
        <v>4192</v>
      </c>
      <c r="F1577" s="287">
        <v>127241757.28</v>
      </c>
      <c r="G1577" s="267">
        <v>0</v>
      </c>
      <c r="H1577" s="288" t="s">
        <v>3769</v>
      </c>
      <c r="I1577" s="289">
        <v>0</v>
      </c>
      <c r="J1577" s="269">
        <v>0</v>
      </c>
    </row>
    <row r="1578" spans="2:10">
      <c r="B1578" s="268" t="s">
        <v>3766</v>
      </c>
      <c r="C1578" s="268" t="s">
        <v>5039</v>
      </c>
      <c r="D1578" s="274" t="s">
        <v>5040</v>
      </c>
      <c r="E1578" s="274" t="s">
        <v>4193</v>
      </c>
      <c r="F1578" s="287">
        <v>115741308.81</v>
      </c>
      <c r="G1578" s="267">
        <v>0</v>
      </c>
      <c r="H1578" s="288" t="s">
        <v>3769</v>
      </c>
      <c r="I1578" s="289">
        <v>0</v>
      </c>
      <c r="J1578" s="269">
        <v>0</v>
      </c>
    </row>
    <row r="1579" spans="2:10">
      <c r="B1579" s="268" t="s">
        <v>3766</v>
      </c>
      <c r="C1579" s="268" t="s">
        <v>5929</v>
      </c>
      <c r="D1579" s="274" t="s">
        <v>5041</v>
      </c>
      <c r="E1579" s="274" t="s">
        <v>4194</v>
      </c>
      <c r="F1579" s="287">
        <v>44607879.890000001</v>
      </c>
      <c r="G1579" s="267">
        <v>0</v>
      </c>
      <c r="H1579" s="288" t="s">
        <v>3769</v>
      </c>
      <c r="I1579" s="289">
        <v>0</v>
      </c>
      <c r="J1579" s="269">
        <v>0</v>
      </c>
    </row>
    <row r="1580" spans="2:10">
      <c r="B1580" s="268" t="s">
        <v>3766</v>
      </c>
      <c r="C1580" s="268" t="s">
        <v>5042</v>
      </c>
      <c r="D1580" s="274" t="s">
        <v>5043</v>
      </c>
      <c r="E1580" s="274" t="s">
        <v>4195</v>
      </c>
      <c r="F1580" s="287">
        <v>28930032.719999999</v>
      </c>
      <c r="G1580" s="267">
        <v>0</v>
      </c>
      <c r="H1580" s="288" t="s">
        <v>3769</v>
      </c>
      <c r="I1580" s="289">
        <v>0</v>
      </c>
      <c r="J1580" s="269">
        <v>0</v>
      </c>
    </row>
    <row r="1581" spans="2:10">
      <c r="B1581" s="268" t="s">
        <v>3766</v>
      </c>
      <c r="C1581" s="268" t="s">
        <v>5044</v>
      </c>
      <c r="D1581" s="274" t="s">
        <v>5045</v>
      </c>
      <c r="E1581" s="274" t="s">
        <v>167</v>
      </c>
      <c r="F1581" s="287">
        <v>56058707.979999997</v>
      </c>
      <c r="G1581" s="267">
        <v>0</v>
      </c>
      <c r="H1581" s="288" t="s">
        <v>3769</v>
      </c>
      <c r="I1581" s="289">
        <v>0</v>
      </c>
      <c r="J1581" s="269">
        <v>0</v>
      </c>
    </row>
    <row r="1582" spans="2:10">
      <c r="B1582" s="268" t="s">
        <v>3766</v>
      </c>
      <c r="C1582" s="268" t="s">
        <v>5046</v>
      </c>
      <c r="D1582" s="274" t="s">
        <v>5047</v>
      </c>
      <c r="E1582" s="274" t="s">
        <v>4196</v>
      </c>
      <c r="F1582" s="287">
        <v>116338708.93000001</v>
      </c>
      <c r="G1582" s="267">
        <v>91</v>
      </c>
      <c r="H1582" s="288" t="s">
        <v>3769</v>
      </c>
      <c r="I1582" s="289">
        <v>7.6832029851907303E-3</v>
      </c>
      <c r="J1582" s="269">
        <v>893853.91574421199</v>
      </c>
    </row>
    <row r="1583" spans="2:10">
      <c r="B1583" s="268" t="s">
        <v>3766</v>
      </c>
      <c r="C1583" s="268" t="s">
        <v>5048</v>
      </c>
      <c r="D1583" s="274" t="s">
        <v>5049</v>
      </c>
      <c r="E1583" s="274" t="s">
        <v>1162</v>
      </c>
      <c r="F1583" s="287">
        <v>50547245.119999997</v>
      </c>
      <c r="G1583" s="267">
        <v>0</v>
      </c>
      <c r="H1583" s="288" t="s">
        <v>3769</v>
      </c>
      <c r="I1583" s="289">
        <v>0</v>
      </c>
      <c r="J1583" s="269">
        <v>0</v>
      </c>
    </row>
    <row r="1584" spans="2:10">
      <c r="B1584" s="268" t="s">
        <v>3766</v>
      </c>
      <c r="C1584" s="268" t="s">
        <v>5050</v>
      </c>
      <c r="D1584" s="274" t="s">
        <v>5051</v>
      </c>
      <c r="E1584" s="274" t="s">
        <v>4197</v>
      </c>
      <c r="F1584" s="287">
        <v>65800760.149999999</v>
      </c>
      <c r="G1584" s="267">
        <v>0</v>
      </c>
      <c r="H1584" s="288" t="s">
        <v>3769</v>
      </c>
      <c r="I1584" s="289">
        <v>0</v>
      </c>
      <c r="J1584" s="269">
        <v>0</v>
      </c>
    </row>
    <row r="1585" spans="2:10">
      <c r="B1585" s="268" t="s">
        <v>3766</v>
      </c>
      <c r="C1585" s="268" t="s">
        <v>5052</v>
      </c>
      <c r="D1585" s="274" t="s">
        <v>5053</v>
      </c>
      <c r="E1585" s="274" t="s">
        <v>4198</v>
      </c>
      <c r="F1585" s="287">
        <v>50132413.609999999</v>
      </c>
      <c r="G1585" s="267">
        <v>0</v>
      </c>
      <c r="H1585" s="288" t="s">
        <v>3769</v>
      </c>
      <c r="I1585" s="289">
        <v>0</v>
      </c>
      <c r="J1585" s="269">
        <v>0</v>
      </c>
    </row>
    <row r="1586" spans="2:10">
      <c r="B1586" s="268" t="s">
        <v>3766</v>
      </c>
      <c r="C1586" s="268" t="s">
        <v>5054</v>
      </c>
      <c r="D1586" s="274" t="s">
        <v>5055</v>
      </c>
      <c r="E1586" s="274" t="s">
        <v>4199</v>
      </c>
      <c r="F1586" s="287">
        <v>46824928.590000004</v>
      </c>
      <c r="G1586" s="267">
        <v>279</v>
      </c>
      <c r="H1586" s="288" t="s">
        <v>3773</v>
      </c>
      <c r="I1586" s="289">
        <v>0.28902535025529602</v>
      </c>
      <c r="J1586" s="269">
        <v>13533591.3864039</v>
      </c>
    </row>
    <row r="1587" spans="2:10">
      <c r="B1587" s="268" t="s">
        <v>3766</v>
      </c>
      <c r="C1587" s="268" t="s">
        <v>5056</v>
      </c>
      <c r="D1587" s="274" t="s">
        <v>5057</v>
      </c>
      <c r="E1587" s="274" t="s">
        <v>4200</v>
      </c>
      <c r="F1587" s="287">
        <v>51669746.119999997</v>
      </c>
      <c r="G1587" s="267">
        <v>0</v>
      </c>
      <c r="H1587" s="288" t="s">
        <v>3769</v>
      </c>
      <c r="I1587" s="289">
        <v>0</v>
      </c>
      <c r="J1587" s="269">
        <v>0</v>
      </c>
    </row>
    <row r="1588" spans="2:10">
      <c r="B1588" s="268" t="s">
        <v>3766</v>
      </c>
      <c r="C1588" s="268" t="s">
        <v>5058</v>
      </c>
      <c r="D1588" s="274" t="s">
        <v>5059</v>
      </c>
      <c r="E1588" s="274" t="s">
        <v>4201</v>
      </c>
      <c r="F1588" s="287">
        <v>32544934.170000002</v>
      </c>
      <c r="G1588" s="267">
        <v>0</v>
      </c>
      <c r="H1588" s="288" t="s">
        <v>3769</v>
      </c>
      <c r="I1588" s="289">
        <v>0</v>
      </c>
      <c r="J1588" s="269">
        <v>0</v>
      </c>
    </row>
    <row r="1589" spans="2:10">
      <c r="B1589" s="268" t="s">
        <v>3766</v>
      </c>
      <c r="C1589" s="268" t="s">
        <v>5060</v>
      </c>
      <c r="D1589" s="274" t="s">
        <v>5061</v>
      </c>
      <c r="E1589" s="274" t="s">
        <v>4202</v>
      </c>
      <c r="F1589" s="287">
        <v>62655719.399999999</v>
      </c>
      <c r="G1589" s="267">
        <v>0</v>
      </c>
      <c r="H1589" s="288" t="s">
        <v>3769</v>
      </c>
      <c r="I1589" s="289">
        <v>0</v>
      </c>
      <c r="J1589" s="269">
        <v>0</v>
      </c>
    </row>
    <row r="1590" spans="2:10">
      <c r="B1590" s="268" t="s">
        <v>3766</v>
      </c>
      <c r="C1590" s="268" t="s">
        <v>5062</v>
      </c>
      <c r="D1590" s="274" t="s">
        <v>5063</v>
      </c>
      <c r="E1590" s="274" t="s">
        <v>4203</v>
      </c>
      <c r="F1590" s="287">
        <v>25831796.91</v>
      </c>
      <c r="G1590" s="267">
        <v>0</v>
      </c>
      <c r="H1590" s="288" t="s">
        <v>3769</v>
      </c>
      <c r="I1590" s="289">
        <v>0</v>
      </c>
      <c r="J1590" s="269">
        <v>0</v>
      </c>
    </row>
    <row r="1591" spans="2:10">
      <c r="B1591" s="268" t="s">
        <v>3766</v>
      </c>
      <c r="C1591" s="268" t="s">
        <v>5064</v>
      </c>
      <c r="D1591" s="274" t="s">
        <v>5065</v>
      </c>
      <c r="E1591" s="274" t="s">
        <v>4204</v>
      </c>
      <c r="F1591" s="287">
        <v>38583065.700000003</v>
      </c>
      <c r="G1591" s="267">
        <v>88</v>
      </c>
      <c r="H1591" s="288" t="s">
        <v>3769</v>
      </c>
      <c r="I1591" s="289">
        <v>7.6832029851907303E-3</v>
      </c>
      <c r="J1591" s="269">
        <v>296441.52556405001</v>
      </c>
    </row>
    <row r="1592" spans="2:10">
      <c r="B1592" s="268" t="s">
        <v>3766</v>
      </c>
      <c r="C1592" s="268" t="s">
        <v>5066</v>
      </c>
      <c r="D1592" s="274" t="s">
        <v>5067</v>
      </c>
      <c r="E1592" s="274" t="s">
        <v>4205</v>
      </c>
      <c r="F1592" s="287">
        <v>19506481.050000001</v>
      </c>
      <c r="G1592" s="267">
        <v>87</v>
      </c>
      <c r="H1592" s="288" t="s">
        <v>3769</v>
      </c>
      <c r="I1592" s="289">
        <v>7.6832029851907303E-3</v>
      </c>
      <c r="J1592" s="269">
        <v>149872.253433926</v>
      </c>
    </row>
    <row r="1593" spans="2:10">
      <c r="B1593" s="268" t="s">
        <v>3766</v>
      </c>
      <c r="C1593" s="268" t="s">
        <v>5068</v>
      </c>
      <c r="D1593" s="274" t="s">
        <v>5069</v>
      </c>
      <c r="E1593" s="274" t="s">
        <v>4206</v>
      </c>
      <c r="F1593" s="287">
        <v>30567327.760000002</v>
      </c>
      <c r="G1593" s="267">
        <v>0</v>
      </c>
      <c r="H1593" s="288" t="s">
        <v>3769</v>
      </c>
      <c r="I1593" s="289">
        <v>0</v>
      </c>
      <c r="J1593" s="269">
        <v>0</v>
      </c>
    </row>
    <row r="1594" spans="2:10">
      <c r="B1594" s="268" t="s">
        <v>3766</v>
      </c>
      <c r="C1594" s="268" t="s">
        <v>6382</v>
      </c>
      <c r="D1594" s="274" t="s">
        <v>5070</v>
      </c>
      <c r="E1594" s="274" t="s">
        <v>4207</v>
      </c>
      <c r="F1594" s="287">
        <v>85058344.329999998</v>
      </c>
      <c r="G1594" s="267">
        <v>0</v>
      </c>
      <c r="H1594" s="288" t="s">
        <v>3769</v>
      </c>
      <c r="I1594" s="289">
        <v>0</v>
      </c>
      <c r="J1594" s="269">
        <v>0</v>
      </c>
    </row>
    <row r="1595" spans="2:10">
      <c r="B1595" s="268" t="s">
        <v>3766</v>
      </c>
      <c r="C1595" s="268" t="s">
        <v>5071</v>
      </c>
      <c r="D1595" s="274" t="s">
        <v>5072</v>
      </c>
      <c r="E1595" s="274" t="s">
        <v>4208</v>
      </c>
      <c r="F1595" s="287">
        <v>62164059</v>
      </c>
      <c r="G1595" s="267">
        <v>0</v>
      </c>
      <c r="H1595" s="288" t="s">
        <v>3769</v>
      </c>
      <c r="I1595" s="289">
        <v>0</v>
      </c>
      <c r="J1595" s="269">
        <v>0</v>
      </c>
    </row>
    <row r="1596" spans="2:10">
      <c r="B1596" s="268" t="s">
        <v>3766</v>
      </c>
      <c r="C1596" s="268" t="s">
        <v>5073</v>
      </c>
      <c r="D1596" s="274" t="s">
        <v>5074</v>
      </c>
      <c r="E1596" s="274" t="s">
        <v>4209</v>
      </c>
      <c r="F1596" s="287">
        <v>63345278.530000001</v>
      </c>
      <c r="G1596" s="267">
        <v>0</v>
      </c>
      <c r="H1596" s="288" t="s">
        <v>3769</v>
      </c>
      <c r="I1596" s="289">
        <v>0</v>
      </c>
      <c r="J1596" s="269">
        <v>0</v>
      </c>
    </row>
    <row r="1597" spans="2:10">
      <c r="B1597" s="268" t="s">
        <v>3766</v>
      </c>
      <c r="C1597" s="268" t="s">
        <v>5075</v>
      </c>
      <c r="D1597" s="274" t="s">
        <v>5076</v>
      </c>
      <c r="E1597" s="274" t="s">
        <v>4210</v>
      </c>
      <c r="F1597" s="287">
        <v>35661882.380000003</v>
      </c>
      <c r="G1597" s="267">
        <v>0</v>
      </c>
      <c r="H1597" s="288" t="s">
        <v>3769</v>
      </c>
      <c r="I1597" s="289">
        <v>0</v>
      </c>
      <c r="J1597" s="269">
        <v>0</v>
      </c>
    </row>
    <row r="1598" spans="2:10">
      <c r="B1598" s="268" t="s">
        <v>3766</v>
      </c>
      <c r="C1598" s="268" t="s">
        <v>5077</v>
      </c>
      <c r="D1598" s="274" t="s">
        <v>5078</v>
      </c>
      <c r="E1598" s="274" t="s">
        <v>786</v>
      </c>
      <c r="F1598" s="287">
        <v>29293328.190000001</v>
      </c>
      <c r="G1598" s="267">
        <v>0</v>
      </c>
      <c r="H1598" s="288" t="s">
        <v>3769</v>
      </c>
      <c r="I1598" s="289">
        <v>0</v>
      </c>
      <c r="J1598" s="269">
        <v>0</v>
      </c>
    </row>
    <row r="1599" spans="2:10">
      <c r="B1599" s="268" t="s">
        <v>3766</v>
      </c>
      <c r="C1599" s="268" t="s">
        <v>5079</v>
      </c>
      <c r="D1599" s="274" t="s">
        <v>5080</v>
      </c>
      <c r="E1599" s="274" t="s">
        <v>4211</v>
      </c>
      <c r="F1599" s="287">
        <v>54100117.740000002</v>
      </c>
      <c r="G1599" s="267">
        <v>66</v>
      </c>
      <c r="H1599" s="288" t="s">
        <v>3769</v>
      </c>
      <c r="I1599" s="289">
        <v>7.6832029851907303E-3</v>
      </c>
      <c r="J1599" s="269">
        <v>415662.18611913797</v>
      </c>
    </row>
    <row r="1600" spans="2:10">
      <c r="B1600" s="268" t="s">
        <v>3766</v>
      </c>
      <c r="C1600" s="268" t="s">
        <v>5081</v>
      </c>
      <c r="D1600" s="274" t="s">
        <v>5082</v>
      </c>
      <c r="E1600" s="274" t="s">
        <v>4212</v>
      </c>
      <c r="F1600" s="287">
        <v>57044820.880000003</v>
      </c>
      <c r="G1600" s="267">
        <v>0</v>
      </c>
      <c r="H1600" s="288" t="s">
        <v>3769</v>
      </c>
      <c r="I1600" s="289">
        <v>0</v>
      </c>
      <c r="J1600" s="269">
        <v>0</v>
      </c>
    </row>
    <row r="1601" spans="2:10">
      <c r="B1601" s="268" t="s">
        <v>3766</v>
      </c>
      <c r="C1601" s="268" t="s">
        <v>5083</v>
      </c>
      <c r="D1601" s="274" t="s">
        <v>5084</v>
      </c>
      <c r="E1601" s="274" t="s">
        <v>4213</v>
      </c>
      <c r="F1601" s="287">
        <v>109333708.14</v>
      </c>
      <c r="G1601" s="267">
        <v>0</v>
      </c>
      <c r="H1601" s="288" t="s">
        <v>3769</v>
      </c>
      <c r="I1601" s="289">
        <v>0</v>
      </c>
      <c r="J1601" s="269">
        <v>0</v>
      </c>
    </row>
    <row r="1602" spans="2:10">
      <c r="B1602" s="268" t="s">
        <v>3766</v>
      </c>
      <c r="C1602" s="268" t="s">
        <v>5085</v>
      </c>
      <c r="D1602" s="274" t="s">
        <v>5086</v>
      </c>
      <c r="E1602" s="274" t="s">
        <v>950</v>
      </c>
      <c r="F1602" s="287">
        <v>16719840.9</v>
      </c>
      <c r="G1602" s="267">
        <v>0</v>
      </c>
      <c r="H1602" s="288" t="s">
        <v>3769</v>
      </c>
      <c r="I1602" s="289">
        <v>0</v>
      </c>
      <c r="J1602" s="269">
        <v>0</v>
      </c>
    </row>
    <row r="1603" spans="2:10">
      <c r="B1603" s="268" t="s">
        <v>3766</v>
      </c>
      <c r="C1603" s="268" t="s">
        <v>6088</v>
      </c>
      <c r="D1603" s="274" t="s">
        <v>5087</v>
      </c>
      <c r="E1603" s="274" t="s">
        <v>4214</v>
      </c>
      <c r="F1603" s="287">
        <v>130144369.31999999</v>
      </c>
      <c r="G1603" s="267">
        <v>0</v>
      </c>
      <c r="H1603" s="288" t="s">
        <v>3769</v>
      </c>
      <c r="I1603" s="289">
        <v>0</v>
      </c>
      <c r="J1603" s="269">
        <v>0</v>
      </c>
    </row>
    <row r="1604" spans="2:10">
      <c r="B1604" s="268" t="s">
        <v>3766</v>
      </c>
      <c r="C1604" s="268" t="s">
        <v>5088</v>
      </c>
      <c r="D1604" s="274" t="s">
        <v>5089</v>
      </c>
      <c r="E1604" s="274" t="s">
        <v>4215</v>
      </c>
      <c r="F1604" s="287">
        <v>83373402.640000001</v>
      </c>
      <c r="G1604" s="267">
        <v>0</v>
      </c>
      <c r="H1604" s="288" t="s">
        <v>3769</v>
      </c>
      <c r="I1604" s="289">
        <v>0</v>
      </c>
      <c r="J1604" s="269">
        <v>0</v>
      </c>
    </row>
    <row r="1605" spans="2:10">
      <c r="B1605" s="268" t="s">
        <v>3766</v>
      </c>
      <c r="C1605" s="268" t="s">
        <v>5090</v>
      </c>
      <c r="D1605" s="274" t="s">
        <v>5091</v>
      </c>
      <c r="E1605" s="274" t="s">
        <v>4216</v>
      </c>
      <c r="F1605" s="287">
        <v>151172871.86000001</v>
      </c>
      <c r="G1605" s="267">
        <v>0</v>
      </c>
      <c r="H1605" s="288" t="s">
        <v>3769</v>
      </c>
      <c r="I1605" s="289">
        <v>0</v>
      </c>
      <c r="J1605" s="269">
        <v>0</v>
      </c>
    </row>
    <row r="1606" spans="2:10">
      <c r="B1606" s="268" t="s">
        <v>3766</v>
      </c>
      <c r="C1606" s="268" t="s">
        <v>5092</v>
      </c>
      <c r="D1606" s="274" t="s">
        <v>5093</v>
      </c>
      <c r="E1606" s="274" t="s">
        <v>806</v>
      </c>
      <c r="F1606" s="287">
        <v>67350631.719999999</v>
      </c>
      <c r="G1606" s="267">
        <v>0</v>
      </c>
      <c r="H1606" s="288" t="s">
        <v>3769</v>
      </c>
      <c r="I1606" s="289">
        <v>0</v>
      </c>
      <c r="J1606" s="269">
        <v>0</v>
      </c>
    </row>
    <row r="1607" spans="2:10">
      <c r="B1607" s="268" t="s">
        <v>3766</v>
      </c>
      <c r="C1607" s="268" t="s">
        <v>5094</v>
      </c>
      <c r="D1607" s="274" t="s">
        <v>5095</v>
      </c>
      <c r="E1607" s="274" t="s">
        <v>4217</v>
      </c>
      <c r="F1607" s="287">
        <v>60469388.43</v>
      </c>
      <c r="G1607" s="267">
        <v>0</v>
      </c>
      <c r="H1607" s="288" t="s">
        <v>3769</v>
      </c>
      <c r="I1607" s="289">
        <v>0</v>
      </c>
      <c r="J1607" s="269">
        <v>0</v>
      </c>
    </row>
    <row r="1608" spans="2:10">
      <c r="B1608" s="268" t="s">
        <v>3766</v>
      </c>
      <c r="C1608" s="268" t="s">
        <v>5096</v>
      </c>
      <c r="D1608" s="274" t="s">
        <v>5097</v>
      </c>
      <c r="E1608" s="274" t="s">
        <v>819</v>
      </c>
      <c r="F1608" s="287">
        <v>43722062.539999999</v>
      </c>
      <c r="G1608" s="267">
        <v>0</v>
      </c>
      <c r="H1608" s="288" t="s">
        <v>3769</v>
      </c>
      <c r="I1608" s="289">
        <v>0</v>
      </c>
      <c r="J1608" s="269">
        <v>0</v>
      </c>
    </row>
    <row r="1609" spans="2:10">
      <c r="B1609" s="268" t="s">
        <v>3766</v>
      </c>
      <c r="C1609" s="268" t="s">
        <v>5098</v>
      </c>
      <c r="D1609" s="274" t="s">
        <v>5099</v>
      </c>
      <c r="E1609" s="274" t="s">
        <v>397</v>
      </c>
      <c r="F1609" s="287">
        <v>89858358.170000002</v>
      </c>
      <c r="G1609" s="267">
        <v>0</v>
      </c>
      <c r="H1609" s="288" t="s">
        <v>3769</v>
      </c>
      <c r="I1609" s="289">
        <v>0</v>
      </c>
      <c r="J1609" s="269">
        <v>0</v>
      </c>
    </row>
    <row r="1610" spans="2:10">
      <c r="B1610" s="268" t="s">
        <v>3766</v>
      </c>
      <c r="C1610" s="268" t="s">
        <v>5100</v>
      </c>
      <c r="D1610" s="274" t="s">
        <v>5101</v>
      </c>
      <c r="E1610" s="274" t="s">
        <v>4218</v>
      </c>
      <c r="F1610" s="287">
        <v>73284581.200000003</v>
      </c>
      <c r="G1610" s="267">
        <v>60</v>
      </c>
      <c r="H1610" s="288" t="s">
        <v>3769</v>
      </c>
      <c r="I1610" s="289">
        <v>7.6832029851907303E-3</v>
      </c>
      <c r="J1610" s="269">
        <v>563060.31304429297</v>
      </c>
    </row>
    <row r="1611" spans="2:10">
      <c r="B1611" s="268" t="s">
        <v>3766</v>
      </c>
      <c r="C1611" s="268" t="s">
        <v>5102</v>
      </c>
      <c r="D1611" s="274" t="s">
        <v>5103</v>
      </c>
      <c r="E1611" s="274" t="s">
        <v>4219</v>
      </c>
      <c r="F1611" s="287">
        <v>30455830.57</v>
      </c>
      <c r="G1611" s="267">
        <v>0</v>
      </c>
      <c r="H1611" s="288" t="s">
        <v>3769</v>
      </c>
      <c r="I1611" s="289">
        <v>0</v>
      </c>
      <c r="J1611" s="269">
        <v>0</v>
      </c>
    </row>
    <row r="1612" spans="2:10">
      <c r="B1612" s="268" t="s">
        <v>3766</v>
      </c>
      <c r="C1612" s="268" t="s">
        <v>5104</v>
      </c>
      <c r="D1612" s="274" t="s">
        <v>5105</v>
      </c>
      <c r="E1612" s="274" t="s">
        <v>4220</v>
      </c>
      <c r="F1612" s="287">
        <v>21833430.030000001</v>
      </c>
      <c r="G1612" s="267">
        <v>0</v>
      </c>
      <c r="H1612" s="288" t="s">
        <v>3769</v>
      </c>
      <c r="I1612" s="289">
        <v>0</v>
      </c>
      <c r="J1612" s="269">
        <v>0</v>
      </c>
    </row>
    <row r="1613" spans="2:10">
      <c r="B1613" s="268" t="s">
        <v>3766</v>
      </c>
      <c r="C1613" s="268" t="s">
        <v>5106</v>
      </c>
      <c r="D1613" s="274" t="s">
        <v>5107</v>
      </c>
      <c r="E1613" s="274" t="s">
        <v>1270</v>
      </c>
      <c r="F1613" s="287">
        <v>9075172.9700000007</v>
      </c>
      <c r="G1613" s="267">
        <v>0</v>
      </c>
      <c r="H1613" s="288" t="s">
        <v>3769</v>
      </c>
      <c r="I1613" s="289">
        <v>0</v>
      </c>
      <c r="J1613" s="269">
        <v>0</v>
      </c>
    </row>
    <row r="1614" spans="2:10">
      <c r="B1614" s="268" t="s">
        <v>3766</v>
      </c>
      <c r="C1614" s="268" t="s">
        <v>5108</v>
      </c>
      <c r="D1614" s="274" t="s">
        <v>5109</v>
      </c>
      <c r="E1614" s="274" t="s">
        <v>4221</v>
      </c>
      <c r="F1614" s="287">
        <v>15014074.140000001</v>
      </c>
      <c r="G1614" s="267">
        <v>0</v>
      </c>
      <c r="H1614" s="288" t="s">
        <v>3769</v>
      </c>
      <c r="I1614" s="289">
        <v>0</v>
      </c>
      <c r="J1614" s="269">
        <v>0</v>
      </c>
    </row>
    <row r="1615" spans="2:10">
      <c r="B1615" s="268" t="s">
        <v>3766</v>
      </c>
      <c r="C1615" s="268" t="s">
        <v>5110</v>
      </c>
      <c r="D1615" s="274" t="s">
        <v>5111</v>
      </c>
      <c r="E1615" s="274" t="s">
        <v>869</v>
      </c>
      <c r="F1615" s="287">
        <v>73194833.519999996</v>
      </c>
      <c r="G1615" s="267">
        <v>0</v>
      </c>
      <c r="H1615" s="288" t="s">
        <v>3769</v>
      </c>
      <c r="I1615" s="289">
        <v>0</v>
      </c>
      <c r="J1615" s="269">
        <v>0</v>
      </c>
    </row>
    <row r="1616" spans="2:10">
      <c r="B1616" s="268" t="s">
        <v>3766</v>
      </c>
      <c r="C1616" s="268" t="s">
        <v>5112</v>
      </c>
      <c r="D1616" s="274" t="s">
        <v>5113</v>
      </c>
      <c r="E1616" s="274" t="s">
        <v>4222</v>
      </c>
      <c r="F1616" s="287">
        <v>45746284.43</v>
      </c>
      <c r="G1616" s="267">
        <v>0</v>
      </c>
      <c r="H1616" s="288" t="s">
        <v>3769</v>
      </c>
      <c r="I1616" s="289">
        <v>0</v>
      </c>
      <c r="J1616" s="269">
        <v>0</v>
      </c>
    </row>
    <row r="1617" spans="2:10">
      <c r="B1617" s="268" t="s">
        <v>3766</v>
      </c>
      <c r="C1617" s="268" t="s">
        <v>5114</v>
      </c>
      <c r="D1617" s="274" t="s">
        <v>5115</v>
      </c>
      <c r="E1617" s="274" t="s">
        <v>4223</v>
      </c>
      <c r="F1617" s="287">
        <v>38630606.57</v>
      </c>
      <c r="G1617" s="267">
        <v>0</v>
      </c>
      <c r="H1617" s="288" t="s">
        <v>3769</v>
      </c>
      <c r="I1617" s="289">
        <v>0</v>
      </c>
      <c r="J1617" s="269">
        <v>0</v>
      </c>
    </row>
    <row r="1618" spans="2:10">
      <c r="B1618" s="268" t="s">
        <v>3766</v>
      </c>
      <c r="C1618" s="268" t="s">
        <v>5116</v>
      </c>
      <c r="D1618" s="274" t="s">
        <v>5117</v>
      </c>
      <c r="E1618" s="274" t="s">
        <v>4224</v>
      </c>
      <c r="F1618" s="287">
        <v>141153687.72999999</v>
      </c>
      <c r="G1618" s="267">
        <v>0</v>
      </c>
      <c r="H1618" s="288" t="s">
        <v>3769</v>
      </c>
      <c r="I1618" s="289">
        <v>0</v>
      </c>
      <c r="J1618" s="269">
        <v>0</v>
      </c>
    </row>
    <row r="1619" spans="2:10">
      <c r="B1619" s="268" t="s">
        <v>3766</v>
      </c>
      <c r="C1619" s="268" t="s">
        <v>5118</v>
      </c>
      <c r="D1619" s="274" t="s">
        <v>5119</v>
      </c>
      <c r="E1619" s="274" t="s">
        <v>4225</v>
      </c>
      <c r="F1619" s="287">
        <v>46224076.369999997</v>
      </c>
      <c r="G1619" s="267">
        <v>0</v>
      </c>
      <c r="H1619" s="288" t="s">
        <v>3769</v>
      </c>
      <c r="I1619" s="289">
        <v>0</v>
      </c>
      <c r="J1619" s="269">
        <v>0</v>
      </c>
    </row>
    <row r="1620" spans="2:10">
      <c r="B1620" s="268" t="s">
        <v>3766</v>
      </c>
      <c r="C1620" s="268" t="s">
        <v>5120</v>
      </c>
      <c r="D1620" s="274" t="s">
        <v>5121</v>
      </c>
      <c r="E1620" s="274" t="s">
        <v>1199</v>
      </c>
      <c r="F1620" s="287">
        <v>45583927.270000003</v>
      </c>
      <c r="G1620" s="267">
        <v>0</v>
      </c>
      <c r="H1620" s="288" t="s">
        <v>3769</v>
      </c>
      <c r="I1620" s="289">
        <v>0</v>
      </c>
      <c r="J1620" s="269">
        <v>0</v>
      </c>
    </row>
    <row r="1621" spans="2:10">
      <c r="B1621" s="268" t="s">
        <v>3766</v>
      </c>
      <c r="C1621" s="268" t="s">
        <v>5122</v>
      </c>
      <c r="D1621" s="274" t="s">
        <v>5123</v>
      </c>
      <c r="E1621" s="274" t="s">
        <v>4226</v>
      </c>
      <c r="F1621" s="287">
        <v>69467199.519999996</v>
      </c>
      <c r="G1621" s="267">
        <v>0</v>
      </c>
      <c r="H1621" s="288" t="s">
        <v>3769</v>
      </c>
      <c r="I1621" s="289">
        <v>0</v>
      </c>
      <c r="J1621" s="269">
        <v>0</v>
      </c>
    </row>
    <row r="1622" spans="2:10">
      <c r="B1622" s="268" t="s">
        <v>3766</v>
      </c>
      <c r="C1622" s="268" t="s">
        <v>5124</v>
      </c>
      <c r="D1622" s="274" t="s">
        <v>5125</v>
      </c>
      <c r="E1622" s="274" t="s">
        <v>4223</v>
      </c>
      <c r="F1622" s="287">
        <v>55349526.869999997</v>
      </c>
      <c r="G1622" s="267">
        <v>0</v>
      </c>
      <c r="H1622" s="288" t="s">
        <v>3769</v>
      </c>
      <c r="I1622" s="289">
        <v>0</v>
      </c>
      <c r="J1622" s="269">
        <v>0</v>
      </c>
    </row>
    <row r="1623" spans="2:10">
      <c r="B1623" s="268" t="s">
        <v>3766</v>
      </c>
      <c r="C1623" s="268" t="s">
        <v>5126</v>
      </c>
      <c r="D1623" s="274" t="s">
        <v>5127</v>
      </c>
      <c r="E1623" s="274" t="s">
        <v>4227</v>
      </c>
      <c r="F1623" s="287">
        <v>43747193.799999997</v>
      </c>
      <c r="G1623" s="267">
        <v>0</v>
      </c>
      <c r="H1623" s="288" t="s">
        <v>3769</v>
      </c>
      <c r="I1623" s="289">
        <v>0</v>
      </c>
      <c r="J1623" s="269">
        <v>0</v>
      </c>
    </row>
    <row r="1624" spans="2:10">
      <c r="B1624" s="268" t="s">
        <v>3766</v>
      </c>
      <c r="C1624" s="268" t="s">
        <v>5771</v>
      </c>
      <c r="D1624" s="274" t="s">
        <v>5772</v>
      </c>
      <c r="E1624" s="274" t="s">
        <v>4083</v>
      </c>
      <c r="F1624" s="287">
        <v>164825564.30000001</v>
      </c>
      <c r="G1624" s="267">
        <v>0</v>
      </c>
      <c r="H1624" s="288" t="s">
        <v>3769</v>
      </c>
      <c r="I1624" s="289">
        <v>0</v>
      </c>
      <c r="J1624" s="269">
        <v>0</v>
      </c>
    </row>
    <row r="1625" spans="2:10">
      <c r="B1625" s="268" t="s">
        <v>3766</v>
      </c>
      <c r="C1625" s="268" t="s">
        <v>6507</v>
      </c>
      <c r="D1625" s="274" t="s">
        <v>5772</v>
      </c>
      <c r="E1625" s="274" t="s">
        <v>4083</v>
      </c>
      <c r="F1625" s="287">
        <v>190000000</v>
      </c>
      <c r="G1625" s="267">
        <v>0</v>
      </c>
      <c r="H1625" s="288" t="s">
        <v>3769</v>
      </c>
      <c r="I1625" s="289">
        <v>0</v>
      </c>
      <c r="J1625" s="269">
        <v>0</v>
      </c>
    </row>
    <row r="1626" spans="2:10">
      <c r="B1626" s="268" t="s">
        <v>3766</v>
      </c>
      <c r="C1626" s="268" t="s">
        <v>5773</v>
      </c>
      <c r="D1626" s="274" t="s">
        <v>5774</v>
      </c>
      <c r="E1626" s="274" t="s">
        <v>157</v>
      </c>
      <c r="F1626" s="287">
        <v>18239425.440000001</v>
      </c>
      <c r="G1626" s="267">
        <v>0</v>
      </c>
      <c r="H1626" s="288" t="s">
        <v>3769</v>
      </c>
      <c r="I1626" s="289">
        <v>0</v>
      </c>
      <c r="J1626" s="269">
        <v>0</v>
      </c>
    </row>
    <row r="1627" spans="2:10">
      <c r="B1627" s="268" t="s">
        <v>3766</v>
      </c>
      <c r="C1627" s="268" t="s">
        <v>5775</v>
      </c>
      <c r="D1627" s="274" t="s">
        <v>5776</v>
      </c>
      <c r="E1627" s="274" t="s">
        <v>5777</v>
      </c>
      <c r="F1627" s="287">
        <v>7804502.3300000001</v>
      </c>
      <c r="G1627" s="267">
        <v>0</v>
      </c>
      <c r="H1627" s="288" t="s">
        <v>3769</v>
      </c>
      <c r="I1627" s="289">
        <v>0</v>
      </c>
      <c r="J1627" s="269">
        <v>0</v>
      </c>
    </row>
    <row r="1628" spans="2:10">
      <c r="B1628" s="268" t="s">
        <v>3766</v>
      </c>
      <c r="C1628" s="268" t="s">
        <v>5778</v>
      </c>
      <c r="D1628" s="274" t="s">
        <v>5779</v>
      </c>
      <c r="E1628" s="274" t="s">
        <v>5780</v>
      </c>
      <c r="F1628" s="287">
        <v>69780183.909999996</v>
      </c>
      <c r="G1628" s="267">
        <v>0</v>
      </c>
      <c r="H1628" s="288" t="s">
        <v>3769</v>
      </c>
      <c r="I1628" s="289">
        <v>0</v>
      </c>
      <c r="J1628" s="269">
        <v>0</v>
      </c>
    </row>
    <row r="1629" spans="2:10">
      <c r="B1629" s="268" t="s">
        <v>3766</v>
      </c>
      <c r="C1629" s="268" t="s">
        <v>5781</v>
      </c>
      <c r="D1629" s="274" t="s">
        <v>5782</v>
      </c>
      <c r="E1629" s="274" t="s">
        <v>5783</v>
      </c>
      <c r="F1629" s="287">
        <v>89461535.5</v>
      </c>
      <c r="G1629" s="267">
        <v>0</v>
      </c>
      <c r="H1629" s="288" t="s">
        <v>3769</v>
      </c>
      <c r="I1629" s="289">
        <v>0</v>
      </c>
      <c r="J1629" s="269">
        <v>0</v>
      </c>
    </row>
    <row r="1630" spans="2:10">
      <c r="B1630" s="268" t="s">
        <v>3766</v>
      </c>
      <c r="C1630" s="268" t="s">
        <v>5784</v>
      </c>
      <c r="D1630" s="274" t="s">
        <v>5785</v>
      </c>
      <c r="E1630" s="274" t="s">
        <v>5786</v>
      </c>
      <c r="F1630" s="287">
        <v>33438515.440000001</v>
      </c>
      <c r="G1630" s="267">
        <v>0</v>
      </c>
      <c r="H1630" s="288" t="s">
        <v>3769</v>
      </c>
      <c r="I1630" s="289">
        <v>0</v>
      </c>
      <c r="J1630" s="269">
        <v>0</v>
      </c>
    </row>
    <row r="1631" spans="2:10">
      <c r="B1631" s="268" t="s">
        <v>3766</v>
      </c>
      <c r="C1631" s="268" t="s">
        <v>5930</v>
      </c>
      <c r="D1631" s="274" t="s">
        <v>5931</v>
      </c>
      <c r="E1631" s="274" t="s">
        <v>5932</v>
      </c>
      <c r="F1631" s="287">
        <v>24347391.789999999</v>
      </c>
      <c r="G1631" s="267">
        <v>0</v>
      </c>
      <c r="H1631" s="288" t="s">
        <v>3769</v>
      </c>
      <c r="I1631" s="289">
        <v>0</v>
      </c>
      <c r="J1631" s="269">
        <v>0</v>
      </c>
    </row>
    <row r="1632" spans="2:10">
      <c r="B1632" s="268" t="s">
        <v>3766</v>
      </c>
      <c r="C1632" s="268" t="s">
        <v>5933</v>
      </c>
      <c r="D1632" s="274" t="s">
        <v>5934</v>
      </c>
      <c r="E1632" s="274" t="s">
        <v>4058</v>
      </c>
      <c r="F1632" s="287">
        <v>25908466.390000001</v>
      </c>
      <c r="G1632" s="267">
        <v>0</v>
      </c>
      <c r="H1632" s="288" t="s">
        <v>3769</v>
      </c>
      <c r="I1632" s="289">
        <v>0</v>
      </c>
      <c r="J1632" s="269">
        <v>0</v>
      </c>
    </row>
    <row r="1633" spans="2:10">
      <c r="B1633" s="268" t="s">
        <v>3766</v>
      </c>
      <c r="C1633" s="268" t="s">
        <v>5935</v>
      </c>
      <c r="D1633" s="274" t="s">
        <v>5936</v>
      </c>
      <c r="E1633" s="274" t="s">
        <v>5937</v>
      </c>
      <c r="F1633" s="287">
        <v>96118083.540000007</v>
      </c>
      <c r="G1633" s="267">
        <v>0</v>
      </c>
      <c r="H1633" s="288" t="s">
        <v>3769</v>
      </c>
      <c r="I1633" s="289">
        <v>0</v>
      </c>
      <c r="J1633" s="269">
        <v>0</v>
      </c>
    </row>
    <row r="1634" spans="2:10">
      <c r="B1634" s="268" t="s">
        <v>3766</v>
      </c>
      <c r="C1634" s="268" t="s">
        <v>5938</v>
      </c>
      <c r="D1634" s="274" t="s">
        <v>5939</v>
      </c>
      <c r="E1634" s="274" t="s">
        <v>5940</v>
      </c>
      <c r="F1634" s="287">
        <v>45551429.719999999</v>
      </c>
      <c r="G1634" s="267">
        <v>64</v>
      </c>
      <c r="H1634" s="288" t="s">
        <v>3769</v>
      </c>
      <c r="I1634" s="289">
        <v>7.6832029851907303E-3</v>
      </c>
      <c r="J1634" s="269">
        <v>349980.88080440997</v>
      </c>
    </row>
    <row r="1635" spans="2:10">
      <c r="B1635" s="268" t="s">
        <v>3766</v>
      </c>
      <c r="C1635" s="268" t="s">
        <v>6089</v>
      </c>
      <c r="D1635" s="274" t="s">
        <v>6090</v>
      </c>
      <c r="E1635" s="274" t="s">
        <v>6091</v>
      </c>
      <c r="F1635" s="287">
        <v>47168985.030000001</v>
      </c>
      <c r="G1635" s="267">
        <v>0</v>
      </c>
      <c r="H1635" s="288" t="s">
        <v>3769</v>
      </c>
      <c r="I1635" s="289">
        <v>0</v>
      </c>
      <c r="J1635" s="269">
        <v>0</v>
      </c>
    </row>
    <row r="1636" spans="2:10">
      <c r="B1636" s="268" t="s">
        <v>3766</v>
      </c>
      <c r="C1636" s="268" t="s">
        <v>6092</v>
      </c>
      <c r="D1636" s="274" t="s">
        <v>6093</v>
      </c>
      <c r="E1636" s="274" t="s">
        <v>6094</v>
      </c>
      <c r="F1636" s="287">
        <v>38516685.399999999</v>
      </c>
      <c r="G1636" s="267">
        <v>0</v>
      </c>
      <c r="H1636" s="288" t="s">
        <v>3769</v>
      </c>
      <c r="I1636" s="289">
        <v>0</v>
      </c>
      <c r="J1636" s="269">
        <v>0</v>
      </c>
    </row>
    <row r="1637" spans="2:10">
      <c r="B1637" s="268" t="s">
        <v>3766</v>
      </c>
      <c r="C1637" s="268" t="s">
        <v>6095</v>
      </c>
      <c r="D1637" s="274" t="s">
        <v>6096</v>
      </c>
      <c r="E1637" s="274" t="s">
        <v>1111</v>
      </c>
      <c r="F1637" s="287">
        <v>50414818.390000001</v>
      </c>
      <c r="G1637" s="267">
        <v>0</v>
      </c>
      <c r="H1637" s="288" t="s">
        <v>3769</v>
      </c>
      <c r="I1637" s="289">
        <v>0</v>
      </c>
      <c r="J1637" s="269">
        <v>0</v>
      </c>
    </row>
    <row r="1638" spans="2:10">
      <c r="B1638" s="268" t="s">
        <v>3766</v>
      </c>
      <c r="C1638" s="268" t="s">
        <v>6097</v>
      </c>
      <c r="D1638" s="274" t="s">
        <v>6098</v>
      </c>
      <c r="E1638" s="274" t="s">
        <v>6099</v>
      </c>
      <c r="F1638" s="287">
        <v>45913588.299999997</v>
      </c>
      <c r="G1638" s="267">
        <v>0</v>
      </c>
      <c r="H1638" s="288" t="s">
        <v>3769</v>
      </c>
      <c r="I1638" s="289">
        <v>0</v>
      </c>
      <c r="J1638" s="269">
        <v>0</v>
      </c>
    </row>
    <row r="1639" spans="2:10">
      <c r="B1639" s="268" t="s">
        <v>3766</v>
      </c>
      <c r="C1639" s="268" t="s">
        <v>6242</v>
      </c>
      <c r="D1639" s="274" t="s">
        <v>6243</v>
      </c>
      <c r="E1639" s="274" t="s">
        <v>6244</v>
      </c>
      <c r="F1639" s="287">
        <v>27960421.059999999</v>
      </c>
      <c r="G1639" s="267">
        <v>0</v>
      </c>
      <c r="H1639" s="288" t="s">
        <v>3769</v>
      </c>
      <c r="I1639" s="289">
        <v>0</v>
      </c>
      <c r="J1639" s="269">
        <v>0</v>
      </c>
    </row>
    <row r="1640" spans="2:10">
      <c r="B1640" s="268" t="s">
        <v>3766</v>
      </c>
      <c r="C1640" s="268" t="s">
        <v>6245</v>
      </c>
      <c r="D1640" s="274" t="s">
        <v>6246</v>
      </c>
      <c r="E1640" s="274" t="s">
        <v>6247</v>
      </c>
      <c r="F1640" s="287">
        <v>111859045.31</v>
      </c>
      <c r="G1640" s="267">
        <v>0</v>
      </c>
      <c r="H1640" s="288" t="s">
        <v>3769</v>
      </c>
      <c r="I1640" s="289">
        <v>0</v>
      </c>
      <c r="J1640" s="269">
        <v>0</v>
      </c>
    </row>
    <row r="1641" spans="2:10">
      <c r="B1641" s="268" t="s">
        <v>3766</v>
      </c>
      <c r="C1641" s="268" t="s">
        <v>6248</v>
      </c>
      <c r="D1641" s="274" t="s">
        <v>6249</v>
      </c>
      <c r="E1641" s="274" t="s">
        <v>6250</v>
      </c>
      <c r="F1641" s="287">
        <v>160830398.78999999</v>
      </c>
      <c r="G1641" s="267">
        <v>0</v>
      </c>
      <c r="H1641" s="288" t="s">
        <v>3769</v>
      </c>
      <c r="I1641" s="289">
        <v>0</v>
      </c>
      <c r="J1641" s="269">
        <v>0</v>
      </c>
    </row>
    <row r="1642" spans="2:10">
      <c r="B1642" s="268" t="s">
        <v>3766</v>
      </c>
      <c r="C1642" s="268" t="s">
        <v>6251</v>
      </c>
      <c r="D1642" s="274" t="s">
        <v>6252</v>
      </c>
      <c r="E1642" s="274" t="s">
        <v>221</v>
      </c>
      <c r="F1642" s="287">
        <v>297515323.93000001</v>
      </c>
      <c r="G1642" s="267">
        <v>0</v>
      </c>
      <c r="H1642" s="288" t="s">
        <v>3769</v>
      </c>
      <c r="I1642" s="289">
        <v>0</v>
      </c>
      <c r="J1642" s="269">
        <v>0</v>
      </c>
    </row>
    <row r="1643" spans="2:10">
      <c r="B1643" s="268" t="s">
        <v>3766</v>
      </c>
      <c r="C1643" s="268" t="s">
        <v>6253</v>
      </c>
      <c r="D1643" s="274" t="s">
        <v>6254</v>
      </c>
      <c r="E1643" s="274" t="s">
        <v>6255</v>
      </c>
      <c r="F1643" s="287">
        <v>51321406.359999999</v>
      </c>
      <c r="G1643" s="267">
        <v>0</v>
      </c>
      <c r="H1643" s="288" t="s">
        <v>3769</v>
      </c>
      <c r="I1643" s="289">
        <v>0</v>
      </c>
      <c r="J1643" s="269">
        <v>0</v>
      </c>
    </row>
    <row r="1644" spans="2:10">
      <c r="B1644" s="268" t="s">
        <v>3766</v>
      </c>
      <c r="C1644" s="268" t="s">
        <v>6256</v>
      </c>
      <c r="D1644" s="274" t="s">
        <v>6257</v>
      </c>
      <c r="E1644" s="274" t="s">
        <v>6258</v>
      </c>
      <c r="F1644" s="287">
        <v>46665619.170000002</v>
      </c>
      <c r="G1644" s="267">
        <v>0</v>
      </c>
      <c r="H1644" s="288" t="s">
        <v>3769</v>
      </c>
      <c r="I1644" s="289">
        <v>0</v>
      </c>
      <c r="J1644" s="269">
        <v>0</v>
      </c>
    </row>
    <row r="1645" spans="2:10">
      <c r="B1645" s="268" t="s">
        <v>3766</v>
      </c>
      <c r="C1645" s="268" t="s">
        <v>6383</v>
      </c>
      <c r="D1645" s="274" t="s">
        <v>6384</v>
      </c>
      <c r="E1645" s="274" t="s">
        <v>6385</v>
      </c>
      <c r="F1645" s="287">
        <v>193026300</v>
      </c>
      <c r="G1645" s="267">
        <v>0</v>
      </c>
      <c r="H1645" s="288" t="s">
        <v>3769</v>
      </c>
      <c r="I1645" s="289">
        <v>0</v>
      </c>
      <c r="J1645" s="269">
        <v>0</v>
      </c>
    </row>
    <row r="1646" spans="2:10">
      <c r="B1646" s="268" t="s">
        <v>3766</v>
      </c>
      <c r="C1646" s="268" t="s">
        <v>6386</v>
      </c>
      <c r="D1646" s="274" t="s">
        <v>6387</v>
      </c>
      <c r="E1646" s="274" t="s">
        <v>6388</v>
      </c>
      <c r="F1646" s="287">
        <v>78349013.329999998</v>
      </c>
      <c r="G1646" s="267">
        <v>0</v>
      </c>
      <c r="H1646" s="288" t="s">
        <v>3769</v>
      </c>
      <c r="I1646" s="289">
        <v>0</v>
      </c>
      <c r="J1646" s="269">
        <v>0</v>
      </c>
    </row>
    <row r="1647" spans="2:10">
      <c r="B1647" s="268" t="s">
        <v>3766</v>
      </c>
      <c r="C1647" s="268" t="s">
        <v>6389</v>
      </c>
      <c r="D1647" s="274" t="s">
        <v>6390</v>
      </c>
      <c r="E1647" s="274" t="s">
        <v>6391</v>
      </c>
      <c r="F1647" s="287">
        <v>104542038</v>
      </c>
      <c r="G1647" s="267">
        <v>0</v>
      </c>
      <c r="H1647" s="288" t="s">
        <v>3769</v>
      </c>
      <c r="I1647" s="289">
        <v>0</v>
      </c>
      <c r="J1647" s="269">
        <v>0</v>
      </c>
    </row>
    <row r="1648" spans="2:10">
      <c r="B1648" s="268" t="s">
        <v>3766</v>
      </c>
      <c r="C1648" s="268" t="s">
        <v>6392</v>
      </c>
      <c r="D1648" s="274" t="s">
        <v>6393</v>
      </c>
      <c r="E1648" s="274" t="s">
        <v>6394</v>
      </c>
      <c r="F1648" s="287">
        <v>161505270</v>
      </c>
      <c r="G1648" s="267">
        <v>0</v>
      </c>
      <c r="H1648" s="288" t="s">
        <v>3769</v>
      </c>
      <c r="I1648" s="289">
        <v>0</v>
      </c>
      <c r="J1648" s="269">
        <v>0</v>
      </c>
    </row>
    <row r="1649" spans="2:10">
      <c r="B1649" s="268" t="s">
        <v>3766</v>
      </c>
      <c r="C1649" s="268" t="s">
        <v>6395</v>
      </c>
      <c r="D1649" s="274" t="s">
        <v>6396</v>
      </c>
      <c r="E1649" s="274" t="s">
        <v>6397</v>
      </c>
      <c r="F1649" s="287">
        <v>58853415</v>
      </c>
      <c r="G1649" s="267">
        <v>0</v>
      </c>
      <c r="H1649" s="288" t="s">
        <v>3769</v>
      </c>
      <c r="I1649" s="289">
        <v>0</v>
      </c>
      <c r="J1649" s="269">
        <v>0</v>
      </c>
    </row>
    <row r="1650" spans="2:10">
      <c r="B1650" s="268" t="s">
        <v>3766</v>
      </c>
      <c r="C1650" s="268" t="s">
        <v>6508</v>
      </c>
      <c r="D1650" s="274" t="s">
        <v>6509</v>
      </c>
      <c r="E1650" s="274" t="s">
        <v>6510</v>
      </c>
      <c r="F1650" s="287">
        <v>63000000</v>
      </c>
      <c r="G1650" s="267">
        <v>0</v>
      </c>
      <c r="H1650" s="288" t="s">
        <v>3769</v>
      </c>
      <c r="I1650" s="289">
        <v>0</v>
      </c>
      <c r="J1650" s="269">
        <v>0</v>
      </c>
    </row>
    <row r="1651" spans="2:10">
      <c r="B1651" s="268" t="s">
        <v>3766</v>
      </c>
      <c r="C1651" s="268" t="s">
        <v>6511</v>
      </c>
      <c r="D1651" s="274" t="s">
        <v>6512</v>
      </c>
      <c r="E1651" s="274" t="s">
        <v>6513</v>
      </c>
      <c r="F1651" s="287">
        <v>40000000</v>
      </c>
      <c r="G1651" s="267">
        <v>0</v>
      </c>
      <c r="H1651" s="288" t="s">
        <v>3769</v>
      </c>
      <c r="I1651" s="289">
        <v>0</v>
      </c>
      <c r="J1651" s="269">
        <v>0</v>
      </c>
    </row>
    <row r="1652" spans="2:10">
      <c r="B1652" s="268" t="s">
        <v>3766</v>
      </c>
      <c r="C1652" s="268" t="s">
        <v>6514</v>
      </c>
      <c r="D1652" s="274" t="s">
        <v>6515</v>
      </c>
      <c r="E1652" s="274" t="s">
        <v>6516</v>
      </c>
      <c r="F1652" s="287">
        <v>40000000</v>
      </c>
      <c r="G1652" s="267">
        <v>0</v>
      </c>
      <c r="H1652" s="288" t="s">
        <v>3769</v>
      </c>
      <c r="I1652" s="289">
        <v>0</v>
      </c>
      <c r="J1652" s="269">
        <v>0</v>
      </c>
    </row>
    <row r="1653" spans="2:10">
      <c r="B1653" s="268" t="s">
        <v>3766</v>
      </c>
      <c r="C1653" s="268" t="s">
        <v>6517</v>
      </c>
      <c r="D1653" s="274" t="s">
        <v>6518</v>
      </c>
      <c r="E1653" s="274" t="s">
        <v>6519</v>
      </c>
      <c r="F1653" s="287">
        <v>45000000</v>
      </c>
      <c r="G1653" s="267">
        <v>0</v>
      </c>
      <c r="H1653" s="288" t="s">
        <v>3769</v>
      </c>
      <c r="I1653" s="289">
        <v>0</v>
      </c>
      <c r="J1653" s="269">
        <v>0</v>
      </c>
    </row>
    <row r="1654" spans="2:10">
      <c r="B1654" s="268" t="s">
        <v>3766</v>
      </c>
      <c r="C1654" s="268" t="s">
        <v>6520</v>
      </c>
      <c r="D1654" s="274" t="s">
        <v>6521</v>
      </c>
      <c r="E1654" s="274" t="s">
        <v>6522</v>
      </c>
      <c r="F1654" s="287">
        <v>86000000</v>
      </c>
      <c r="G1654" s="267">
        <v>0</v>
      </c>
      <c r="H1654" s="288" t="s">
        <v>3769</v>
      </c>
      <c r="I1654" s="289">
        <v>0</v>
      </c>
      <c r="J1654" s="269">
        <v>0</v>
      </c>
    </row>
    <row r="1655" spans="2:10">
      <c r="B1655" s="268" t="s">
        <v>3766</v>
      </c>
      <c r="C1655" s="268" t="s">
        <v>6523</v>
      </c>
      <c r="D1655" s="274" t="s">
        <v>6524</v>
      </c>
      <c r="E1655" s="274" t="s">
        <v>6525</v>
      </c>
      <c r="F1655" s="287">
        <v>112000000</v>
      </c>
      <c r="G1655" s="267">
        <v>0</v>
      </c>
      <c r="H1655" s="288" t="s">
        <v>3769</v>
      </c>
      <c r="I1655" s="289">
        <v>0</v>
      </c>
      <c r="J1655" s="269">
        <v>0</v>
      </c>
    </row>
    <row r="1656" spans="2:10">
      <c r="B1656" s="268" t="s">
        <v>3766</v>
      </c>
      <c r="C1656" s="268" t="s">
        <v>2035</v>
      </c>
      <c r="D1656" s="274" t="s">
        <v>3414</v>
      </c>
      <c r="E1656" s="274" t="s">
        <v>1038</v>
      </c>
      <c r="F1656" s="287">
        <v>4357353.45</v>
      </c>
      <c r="G1656" s="267">
        <v>0</v>
      </c>
      <c r="H1656" s="288" t="s">
        <v>3769</v>
      </c>
      <c r="I1656" s="289">
        <v>0</v>
      </c>
      <c r="J1656" s="269">
        <v>0</v>
      </c>
    </row>
    <row r="1657" spans="2:10">
      <c r="B1657" s="268" t="s">
        <v>3767</v>
      </c>
      <c r="C1657" s="268" t="s">
        <v>5941</v>
      </c>
      <c r="D1657" s="274" t="s">
        <v>2483</v>
      </c>
      <c r="E1657" s="274" t="s">
        <v>369</v>
      </c>
      <c r="F1657" s="287">
        <v>160348626.66</v>
      </c>
      <c r="G1657" s="267">
        <v>59</v>
      </c>
      <c r="H1657" s="288" t="s">
        <v>3769</v>
      </c>
      <c r="I1657" s="289">
        <v>7.6832029851907303E-3</v>
      </c>
      <c r="J1657" s="269">
        <v>1231991.0470253399</v>
      </c>
    </row>
    <row r="1658" spans="2:10">
      <c r="B1658" s="268" t="s">
        <v>3767</v>
      </c>
      <c r="C1658" s="268" t="s">
        <v>5128</v>
      </c>
      <c r="D1658" s="274" t="s">
        <v>5129</v>
      </c>
      <c r="E1658" s="274" t="s">
        <v>4228</v>
      </c>
      <c r="F1658" s="287">
        <v>44685464.689999998</v>
      </c>
      <c r="G1658" s="267">
        <v>0</v>
      </c>
      <c r="H1658" s="288" t="s">
        <v>3769</v>
      </c>
      <c r="I1658" s="289">
        <v>0</v>
      </c>
      <c r="J1658" s="269">
        <v>0</v>
      </c>
    </row>
    <row r="1659" spans="2:10">
      <c r="B1659" s="268" t="s">
        <v>3767</v>
      </c>
      <c r="C1659" s="268" t="s">
        <v>5787</v>
      </c>
      <c r="D1659" s="274" t="s">
        <v>3448</v>
      </c>
      <c r="E1659" s="274" t="s">
        <v>1280</v>
      </c>
      <c r="F1659" s="287">
        <v>123045139.69</v>
      </c>
      <c r="G1659" s="267">
        <v>0</v>
      </c>
      <c r="H1659" s="288" t="s">
        <v>3769</v>
      </c>
      <c r="I1659" s="289">
        <v>0</v>
      </c>
      <c r="J1659" s="269">
        <v>0</v>
      </c>
    </row>
    <row r="1660" spans="2:10">
      <c r="B1660" s="268" t="s">
        <v>3767</v>
      </c>
      <c r="C1660" s="268" t="s">
        <v>5942</v>
      </c>
      <c r="D1660" s="274" t="s">
        <v>2583</v>
      </c>
      <c r="E1660" s="274" t="s">
        <v>507</v>
      </c>
      <c r="F1660" s="287">
        <v>84399070.049999997</v>
      </c>
      <c r="G1660" s="267">
        <v>0</v>
      </c>
      <c r="H1660" s="288" t="s">
        <v>3769</v>
      </c>
      <c r="I1660" s="289">
        <v>0</v>
      </c>
      <c r="J1660" s="269">
        <v>0</v>
      </c>
    </row>
    <row r="1661" spans="2:10">
      <c r="B1661" s="268" t="s">
        <v>3767</v>
      </c>
      <c r="C1661" s="268" t="s">
        <v>2180</v>
      </c>
      <c r="D1661" s="274" t="s">
        <v>2877</v>
      </c>
      <c r="E1661" s="274" t="s">
        <v>1221</v>
      </c>
      <c r="F1661" s="287">
        <v>21047297.960000001</v>
      </c>
      <c r="G1661" s="267">
        <v>0</v>
      </c>
      <c r="H1661" s="288" t="s">
        <v>3769</v>
      </c>
      <c r="I1661" s="289">
        <v>0</v>
      </c>
      <c r="J1661" s="269">
        <v>0</v>
      </c>
    </row>
    <row r="1662" spans="2:10">
      <c r="B1662" s="268" t="s">
        <v>3767</v>
      </c>
      <c r="C1662" s="268" t="s">
        <v>6100</v>
      </c>
      <c r="D1662" s="274" t="s">
        <v>3622</v>
      </c>
      <c r="E1662" s="274" t="s">
        <v>1321</v>
      </c>
      <c r="F1662" s="287">
        <v>27983860.84</v>
      </c>
      <c r="G1662" s="267">
        <v>0</v>
      </c>
      <c r="H1662" s="288" t="s">
        <v>3769</v>
      </c>
      <c r="I1662" s="289">
        <v>0</v>
      </c>
      <c r="J1662" s="269">
        <v>0</v>
      </c>
    </row>
    <row r="1663" spans="2:10">
      <c r="B1663" s="268" t="s">
        <v>3767</v>
      </c>
      <c r="C1663" s="268" t="s">
        <v>2208</v>
      </c>
      <c r="D1663" s="274" t="s">
        <v>3557</v>
      </c>
      <c r="E1663" s="274" t="s">
        <v>1259</v>
      </c>
      <c r="F1663" s="287">
        <v>559466556.51999998</v>
      </c>
      <c r="G1663" s="267">
        <v>0</v>
      </c>
      <c r="H1663" s="288" t="s">
        <v>3769</v>
      </c>
      <c r="I1663" s="289">
        <v>0</v>
      </c>
      <c r="J1663" s="269">
        <v>0</v>
      </c>
    </row>
    <row r="1664" spans="2:10">
      <c r="B1664" s="268" t="s">
        <v>3767</v>
      </c>
      <c r="C1664" s="268" t="s">
        <v>6526</v>
      </c>
      <c r="D1664" s="274" t="s">
        <v>2946</v>
      </c>
      <c r="E1664" s="274" t="s">
        <v>1248</v>
      </c>
      <c r="F1664" s="287">
        <v>150000000</v>
      </c>
      <c r="G1664" s="267">
        <v>0</v>
      </c>
      <c r="H1664" s="288" t="s">
        <v>3769</v>
      </c>
      <c r="I1664" s="289">
        <v>0</v>
      </c>
      <c r="J1664" s="269">
        <v>0</v>
      </c>
    </row>
    <row r="1665" spans="2:10">
      <c r="B1665" s="268" t="s">
        <v>3767</v>
      </c>
      <c r="C1665" s="268" t="s">
        <v>2242</v>
      </c>
      <c r="D1665" s="274" t="s">
        <v>2988</v>
      </c>
      <c r="E1665" s="274" t="s">
        <v>1309</v>
      </c>
      <c r="F1665" s="287">
        <v>107311911.84</v>
      </c>
      <c r="G1665" s="267">
        <v>0</v>
      </c>
      <c r="H1665" s="288" t="s">
        <v>3769</v>
      </c>
      <c r="I1665" s="289">
        <v>0</v>
      </c>
      <c r="J1665" s="269">
        <v>0</v>
      </c>
    </row>
    <row r="1666" spans="2:10">
      <c r="B1666" s="268" t="s">
        <v>3767</v>
      </c>
      <c r="C1666" s="268" t="s">
        <v>5130</v>
      </c>
      <c r="D1666" s="274" t="s">
        <v>2507</v>
      </c>
      <c r="E1666" s="274" t="s">
        <v>228</v>
      </c>
      <c r="F1666" s="287">
        <v>9685933.8100000005</v>
      </c>
      <c r="G1666" s="267">
        <v>0</v>
      </c>
      <c r="H1666" s="288" t="s">
        <v>3769</v>
      </c>
      <c r="I1666" s="289">
        <v>0</v>
      </c>
      <c r="J1666" s="269">
        <v>0</v>
      </c>
    </row>
    <row r="1667" spans="2:10">
      <c r="B1667" s="268" t="s">
        <v>3767</v>
      </c>
      <c r="C1667" s="268" t="s">
        <v>5131</v>
      </c>
      <c r="D1667" s="274" t="s">
        <v>5132</v>
      </c>
      <c r="E1667" s="274" t="s">
        <v>4229</v>
      </c>
      <c r="F1667" s="287">
        <v>81532865.549999997</v>
      </c>
      <c r="G1667" s="267">
        <v>0</v>
      </c>
      <c r="H1667" s="288" t="s">
        <v>3769</v>
      </c>
      <c r="I1667" s="289">
        <v>0</v>
      </c>
      <c r="J1667" s="269">
        <v>0</v>
      </c>
    </row>
    <row r="1668" spans="2:10">
      <c r="B1668" s="268" t="s">
        <v>3767</v>
      </c>
      <c r="C1668" s="268" t="s">
        <v>5133</v>
      </c>
      <c r="D1668" s="274" t="s">
        <v>5134</v>
      </c>
      <c r="E1668" s="274" t="s">
        <v>4230</v>
      </c>
      <c r="F1668" s="287">
        <v>21131675.489999998</v>
      </c>
      <c r="G1668" s="267">
        <v>0</v>
      </c>
      <c r="H1668" s="288" t="s">
        <v>3769</v>
      </c>
      <c r="I1668" s="289">
        <v>0</v>
      </c>
      <c r="J1668" s="269">
        <v>0</v>
      </c>
    </row>
    <row r="1669" spans="2:10">
      <c r="B1669" s="268" t="s">
        <v>3767</v>
      </c>
      <c r="C1669" s="268" t="s">
        <v>2243</v>
      </c>
      <c r="D1669" s="274" t="s">
        <v>3428</v>
      </c>
      <c r="E1669" s="274" t="s">
        <v>1312</v>
      </c>
      <c r="F1669" s="287">
        <v>60832835.270000003</v>
      </c>
      <c r="G1669" s="267">
        <v>0</v>
      </c>
      <c r="H1669" s="288" t="s">
        <v>3769</v>
      </c>
      <c r="I1669" s="289">
        <v>0</v>
      </c>
      <c r="J1669" s="269">
        <v>0</v>
      </c>
    </row>
    <row r="1670" spans="2:10">
      <c r="B1670" s="268" t="s">
        <v>3767</v>
      </c>
      <c r="C1670" s="268" t="s">
        <v>5135</v>
      </c>
      <c r="D1670" s="274" t="s">
        <v>2605</v>
      </c>
      <c r="E1670" s="274" t="s">
        <v>769</v>
      </c>
      <c r="F1670" s="287">
        <v>92044311.659999996</v>
      </c>
      <c r="G1670" s="267">
        <v>0</v>
      </c>
      <c r="H1670" s="288" t="s">
        <v>3769</v>
      </c>
      <c r="I1670" s="289">
        <v>0</v>
      </c>
      <c r="J1670" s="269">
        <v>0</v>
      </c>
    </row>
    <row r="1671" spans="2:10">
      <c r="B1671" s="268" t="s">
        <v>3767</v>
      </c>
      <c r="C1671" s="268" t="s">
        <v>5136</v>
      </c>
      <c r="D1671" s="274" t="s">
        <v>2605</v>
      </c>
      <c r="E1671" s="274" t="s">
        <v>769</v>
      </c>
      <c r="F1671" s="287">
        <v>227079237.63999999</v>
      </c>
      <c r="G1671" s="267">
        <v>0</v>
      </c>
      <c r="H1671" s="288" t="s">
        <v>3769</v>
      </c>
      <c r="I1671" s="289">
        <v>0</v>
      </c>
      <c r="J1671" s="269">
        <v>0</v>
      </c>
    </row>
    <row r="1672" spans="2:10">
      <c r="B1672" s="268" t="s">
        <v>3767</v>
      </c>
      <c r="C1672" s="268" t="s">
        <v>5137</v>
      </c>
      <c r="D1672" s="274" t="s">
        <v>5138</v>
      </c>
      <c r="E1672" s="274" t="s">
        <v>4231</v>
      </c>
      <c r="F1672" s="287">
        <v>34008859.140000001</v>
      </c>
      <c r="G1672" s="267">
        <v>0</v>
      </c>
      <c r="H1672" s="288" t="s">
        <v>3769</v>
      </c>
      <c r="I1672" s="289">
        <v>0</v>
      </c>
      <c r="J1672" s="269">
        <v>0</v>
      </c>
    </row>
    <row r="1673" spans="2:10">
      <c r="B1673" s="268" t="s">
        <v>3767</v>
      </c>
      <c r="C1673" s="268" t="s">
        <v>5139</v>
      </c>
      <c r="D1673" s="274" t="s">
        <v>5140</v>
      </c>
      <c r="E1673" s="274" t="s">
        <v>1020</v>
      </c>
      <c r="F1673" s="287">
        <v>67157384.450000003</v>
      </c>
      <c r="G1673" s="267">
        <v>0</v>
      </c>
      <c r="H1673" s="288" t="s">
        <v>3769</v>
      </c>
      <c r="I1673" s="289">
        <v>0</v>
      </c>
      <c r="J1673" s="269">
        <v>0</v>
      </c>
    </row>
    <row r="1674" spans="2:10">
      <c r="B1674" s="268" t="s">
        <v>3767</v>
      </c>
      <c r="C1674" s="268" t="s">
        <v>2241</v>
      </c>
      <c r="D1674" s="274" t="s">
        <v>3266</v>
      </c>
      <c r="E1674" s="274" t="s">
        <v>1308</v>
      </c>
      <c r="F1674" s="287">
        <v>11365063.77</v>
      </c>
      <c r="G1674" s="267">
        <v>0</v>
      </c>
      <c r="H1674" s="288" t="s">
        <v>3769</v>
      </c>
      <c r="I1674" s="289">
        <v>0</v>
      </c>
      <c r="J1674" s="269">
        <v>0</v>
      </c>
    </row>
    <row r="1675" spans="2:10">
      <c r="B1675" s="268" t="s">
        <v>3767</v>
      </c>
      <c r="C1675" s="268" t="s">
        <v>2246</v>
      </c>
      <c r="D1675" s="274" t="s">
        <v>3340</v>
      </c>
      <c r="E1675" s="274" t="s">
        <v>1315</v>
      </c>
      <c r="F1675" s="287">
        <v>14192088.439999999</v>
      </c>
      <c r="G1675" s="267">
        <v>0</v>
      </c>
      <c r="H1675" s="288" t="s">
        <v>3769</v>
      </c>
      <c r="I1675" s="289">
        <v>0</v>
      </c>
      <c r="J1675" s="269">
        <v>0</v>
      </c>
    </row>
    <row r="1676" spans="2:10">
      <c r="B1676" s="268" t="s">
        <v>3767</v>
      </c>
      <c r="C1676" s="268" t="s">
        <v>2249</v>
      </c>
      <c r="D1676" s="274" t="s">
        <v>3340</v>
      </c>
      <c r="E1676" s="274" t="s">
        <v>1315</v>
      </c>
      <c r="F1676" s="287">
        <v>8122067.8799999999</v>
      </c>
      <c r="G1676" s="267">
        <v>0</v>
      </c>
      <c r="H1676" s="288" t="s">
        <v>3769</v>
      </c>
      <c r="I1676" s="289">
        <v>0</v>
      </c>
      <c r="J1676" s="269">
        <v>0</v>
      </c>
    </row>
    <row r="1677" spans="2:10">
      <c r="B1677" s="268" t="s">
        <v>3767</v>
      </c>
      <c r="C1677" s="268" t="s">
        <v>2222</v>
      </c>
      <c r="D1677" s="274" t="s">
        <v>3462</v>
      </c>
      <c r="E1677" s="274" t="s">
        <v>1281</v>
      </c>
      <c r="F1677" s="287">
        <v>221124911.41999999</v>
      </c>
      <c r="G1677" s="267">
        <v>0</v>
      </c>
      <c r="H1677" s="288" t="s">
        <v>3769</v>
      </c>
      <c r="I1677" s="289">
        <v>0</v>
      </c>
      <c r="J1677" s="269">
        <v>0</v>
      </c>
    </row>
    <row r="1678" spans="2:10">
      <c r="B1678" s="268" t="s">
        <v>3767</v>
      </c>
      <c r="C1678" s="268" t="s">
        <v>2216</v>
      </c>
      <c r="D1678" s="274" t="s">
        <v>3510</v>
      </c>
      <c r="E1678" s="274" t="s">
        <v>1272</v>
      </c>
      <c r="F1678" s="287">
        <v>27803477.219999999</v>
      </c>
      <c r="G1678" s="267">
        <v>70</v>
      </c>
      <c r="H1678" s="288" t="s">
        <v>3769</v>
      </c>
      <c r="I1678" s="289">
        <v>7.6832029851907303E-3</v>
      </c>
      <c r="J1678" s="269">
        <v>213619.75917538599</v>
      </c>
    </row>
    <row r="1679" spans="2:10">
      <c r="B1679" s="268" t="s">
        <v>3767</v>
      </c>
      <c r="C1679" s="268" t="s">
        <v>5141</v>
      </c>
      <c r="D1679" s="274" t="s">
        <v>3586</v>
      </c>
      <c r="E1679" s="274" t="s">
        <v>536</v>
      </c>
      <c r="F1679" s="287">
        <v>15199748.140000001</v>
      </c>
      <c r="G1679" s="267">
        <v>0</v>
      </c>
      <c r="H1679" s="288" t="s">
        <v>3769</v>
      </c>
      <c r="I1679" s="289">
        <v>0</v>
      </c>
      <c r="J1679" s="269">
        <v>0</v>
      </c>
    </row>
    <row r="1680" spans="2:10">
      <c r="B1680" s="268" t="s">
        <v>3767</v>
      </c>
      <c r="C1680" s="268" t="s">
        <v>5788</v>
      </c>
      <c r="D1680" s="274" t="s">
        <v>2923</v>
      </c>
      <c r="E1680" s="274" t="s">
        <v>556</v>
      </c>
      <c r="F1680" s="287">
        <v>83736427.609999999</v>
      </c>
      <c r="G1680" s="267">
        <v>0</v>
      </c>
      <c r="H1680" s="288" t="s">
        <v>3769</v>
      </c>
      <c r="I1680" s="289">
        <v>0</v>
      </c>
      <c r="J1680" s="269">
        <v>0</v>
      </c>
    </row>
    <row r="1681" spans="2:10">
      <c r="B1681" s="268" t="s">
        <v>3767</v>
      </c>
      <c r="C1681" s="268" t="s">
        <v>5142</v>
      </c>
      <c r="D1681" s="274" t="s">
        <v>2539</v>
      </c>
      <c r="E1681" s="274" t="s">
        <v>260</v>
      </c>
      <c r="F1681" s="287">
        <v>86079780.099999994</v>
      </c>
      <c r="G1681" s="267">
        <v>64</v>
      </c>
      <c r="H1681" s="288" t="s">
        <v>3769</v>
      </c>
      <c r="I1681" s="289">
        <v>7.6832029851907303E-3</v>
      </c>
      <c r="J1681" s="269">
        <v>661368.42342888203</v>
      </c>
    </row>
    <row r="1682" spans="2:10">
      <c r="B1682" s="268" t="s">
        <v>3767</v>
      </c>
      <c r="C1682" s="268" t="s">
        <v>2259</v>
      </c>
      <c r="D1682" s="274" t="s">
        <v>2968</v>
      </c>
      <c r="E1682" s="274" t="s">
        <v>1330</v>
      </c>
      <c r="F1682" s="287">
        <v>38905546.100000001</v>
      </c>
      <c r="G1682" s="267">
        <v>88</v>
      </c>
      <c r="H1682" s="288" t="s">
        <v>3769</v>
      </c>
      <c r="I1682" s="289">
        <v>7.6832029851907303E-3</v>
      </c>
      <c r="J1682" s="269">
        <v>298919.20793599501</v>
      </c>
    </row>
    <row r="1683" spans="2:10">
      <c r="B1683" s="268" t="s">
        <v>3767</v>
      </c>
      <c r="C1683" s="268" t="s">
        <v>2252</v>
      </c>
      <c r="D1683" s="274" t="s">
        <v>3685</v>
      </c>
      <c r="E1683" s="274" t="s">
        <v>1322</v>
      </c>
      <c r="F1683" s="287">
        <v>21734372.949999999</v>
      </c>
      <c r="G1683" s="267">
        <v>127</v>
      </c>
      <c r="H1683" s="288" t="s">
        <v>3770</v>
      </c>
      <c r="I1683" s="289">
        <v>8.0552933603662696E-2</v>
      </c>
      <c r="J1683" s="269">
        <v>1750767.50115859</v>
      </c>
    </row>
    <row r="1684" spans="2:10">
      <c r="B1684" s="268" t="s">
        <v>3767</v>
      </c>
      <c r="C1684" s="268" t="s">
        <v>5943</v>
      </c>
      <c r="D1684" s="274" t="s">
        <v>2572</v>
      </c>
      <c r="E1684" s="274" t="s">
        <v>728</v>
      </c>
      <c r="F1684" s="287">
        <v>45820417.039999999</v>
      </c>
      <c r="G1684" s="267">
        <v>0</v>
      </c>
      <c r="H1684" s="288" t="s">
        <v>3769</v>
      </c>
      <c r="I1684" s="289">
        <v>0</v>
      </c>
      <c r="J1684" s="269">
        <v>0</v>
      </c>
    </row>
    <row r="1685" spans="2:10">
      <c r="B1685" s="268" t="s">
        <v>3767</v>
      </c>
      <c r="C1685" s="268" t="s">
        <v>6101</v>
      </c>
      <c r="D1685" s="274" t="s">
        <v>6102</v>
      </c>
      <c r="E1685" s="274" t="s">
        <v>6103</v>
      </c>
      <c r="F1685" s="287">
        <v>19675414.149999999</v>
      </c>
      <c r="G1685" s="267">
        <v>0</v>
      </c>
      <c r="H1685" s="288" t="s">
        <v>3769</v>
      </c>
      <c r="I1685" s="289">
        <v>0</v>
      </c>
      <c r="J1685" s="269">
        <v>0</v>
      </c>
    </row>
    <row r="1686" spans="2:10">
      <c r="B1686" s="268" t="s">
        <v>3767</v>
      </c>
      <c r="C1686" s="268" t="s">
        <v>2228</v>
      </c>
      <c r="D1686" s="274" t="s">
        <v>3156</v>
      </c>
      <c r="E1686" s="274" t="s">
        <v>1288</v>
      </c>
      <c r="F1686" s="287">
        <v>19029512.68</v>
      </c>
      <c r="G1686" s="267">
        <v>0</v>
      </c>
      <c r="H1686" s="288" t="s">
        <v>3769</v>
      </c>
      <c r="I1686" s="289">
        <v>0</v>
      </c>
      <c r="J1686" s="269">
        <v>0</v>
      </c>
    </row>
    <row r="1687" spans="2:10">
      <c r="B1687" s="268" t="s">
        <v>3767</v>
      </c>
      <c r="C1687" s="268" t="s">
        <v>5143</v>
      </c>
      <c r="D1687" s="274" t="s">
        <v>5144</v>
      </c>
      <c r="E1687" s="274" t="s">
        <v>4232</v>
      </c>
      <c r="F1687" s="287">
        <v>34711631.140000001</v>
      </c>
      <c r="G1687" s="267">
        <v>0</v>
      </c>
      <c r="H1687" s="288" t="s">
        <v>3769</v>
      </c>
      <c r="I1687" s="289">
        <v>0</v>
      </c>
      <c r="J1687" s="269">
        <v>0</v>
      </c>
    </row>
    <row r="1688" spans="2:10">
      <c r="B1688" s="268" t="s">
        <v>3767</v>
      </c>
      <c r="C1688" s="268" t="s">
        <v>5145</v>
      </c>
      <c r="D1688" s="274" t="s">
        <v>2597</v>
      </c>
      <c r="E1688" s="274" t="s">
        <v>637</v>
      </c>
      <c r="F1688" s="287">
        <v>51860921.619999997</v>
      </c>
      <c r="G1688" s="267">
        <v>0</v>
      </c>
      <c r="H1688" s="288" t="s">
        <v>3769</v>
      </c>
      <c r="I1688" s="289">
        <v>0</v>
      </c>
      <c r="J1688" s="269">
        <v>0</v>
      </c>
    </row>
    <row r="1689" spans="2:10">
      <c r="B1689" s="268" t="s">
        <v>3767</v>
      </c>
      <c r="C1689" s="268" t="s">
        <v>5146</v>
      </c>
      <c r="D1689" s="274" t="s">
        <v>2491</v>
      </c>
      <c r="E1689" s="274" t="s">
        <v>223</v>
      </c>
      <c r="F1689" s="287">
        <v>129589680.56999999</v>
      </c>
      <c r="G1689" s="267">
        <v>0</v>
      </c>
      <c r="H1689" s="288" t="s">
        <v>3769</v>
      </c>
      <c r="I1689" s="289">
        <v>0</v>
      </c>
      <c r="J1689" s="269">
        <v>0</v>
      </c>
    </row>
    <row r="1690" spans="2:10">
      <c r="B1690" s="268" t="s">
        <v>3767</v>
      </c>
      <c r="C1690" s="268" t="s">
        <v>2265</v>
      </c>
      <c r="D1690" s="274" t="s">
        <v>3571</v>
      </c>
      <c r="E1690" s="274" t="s">
        <v>1335</v>
      </c>
      <c r="F1690" s="287">
        <v>8521112.3000000007</v>
      </c>
      <c r="G1690" s="267">
        <v>84</v>
      </c>
      <c r="H1690" s="288" t="s">
        <v>3769</v>
      </c>
      <c r="I1690" s="289">
        <v>7.6832029851907303E-3</v>
      </c>
      <c r="J1690" s="269">
        <v>65469.435460505498</v>
      </c>
    </row>
    <row r="1691" spans="2:10">
      <c r="B1691" s="268" t="s">
        <v>3767</v>
      </c>
      <c r="C1691" s="268" t="s">
        <v>3727</v>
      </c>
      <c r="D1691" s="274" t="s">
        <v>3728</v>
      </c>
      <c r="E1691" s="274" t="s">
        <v>1294</v>
      </c>
      <c r="F1691" s="287">
        <v>43360456.289999999</v>
      </c>
      <c r="G1691" s="267">
        <v>0</v>
      </c>
      <c r="H1691" s="288" t="s">
        <v>3769</v>
      </c>
      <c r="I1691" s="289">
        <v>0</v>
      </c>
      <c r="J1691" s="269">
        <v>0</v>
      </c>
    </row>
    <row r="1692" spans="2:10">
      <c r="B1692" s="268" t="s">
        <v>3767</v>
      </c>
      <c r="C1692" s="268" t="s">
        <v>2218</v>
      </c>
      <c r="D1692" s="274" t="s">
        <v>3379</v>
      </c>
      <c r="E1692" s="274" t="s">
        <v>1276</v>
      </c>
      <c r="F1692" s="287">
        <v>40753942.619999997</v>
      </c>
      <c r="G1692" s="267">
        <v>0</v>
      </c>
      <c r="H1692" s="288" t="s">
        <v>3769</v>
      </c>
      <c r="I1692" s="289">
        <v>0</v>
      </c>
      <c r="J1692" s="269">
        <v>0</v>
      </c>
    </row>
    <row r="1693" spans="2:10">
      <c r="B1693" s="268" t="s">
        <v>3767</v>
      </c>
      <c r="C1693" s="268" t="s">
        <v>2179</v>
      </c>
      <c r="D1693" s="274" t="s">
        <v>3618</v>
      </c>
      <c r="E1693" s="274" t="s">
        <v>1220</v>
      </c>
      <c r="F1693" s="287">
        <v>72874645.959999993</v>
      </c>
      <c r="G1693" s="267">
        <v>64</v>
      </c>
      <c r="H1693" s="288" t="s">
        <v>3769</v>
      </c>
      <c r="I1693" s="289">
        <v>7.6832029851907303E-3</v>
      </c>
      <c r="J1693" s="269">
        <v>559910.69738459005</v>
      </c>
    </row>
    <row r="1694" spans="2:10">
      <c r="B1694" s="268" t="s">
        <v>3767</v>
      </c>
      <c r="C1694" s="268" t="s">
        <v>5789</v>
      </c>
      <c r="D1694" s="274" t="s">
        <v>3398</v>
      </c>
      <c r="E1694" s="274" t="s">
        <v>1300</v>
      </c>
      <c r="F1694" s="287">
        <v>160949685.09999999</v>
      </c>
      <c r="G1694" s="267">
        <v>0</v>
      </c>
      <c r="H1694" s="288" t="s">
        <v>3769</v>
      </c>
      <c r="I1694" s="289">
        <v>0</v>
      </c>
      <c r="J1694" s="269">
        <v>0</v>
      </c>
    </row>
    <row r="1695" spans="2:10">
      <c r="B1695" s="268" t="s">
        <v>3767</v>
      </c>
      <c r="C1695" s="268" t="s">
        <v>2256</v>
      </c>
      <c r="D1695" s="274" t="s">
        <v>3722</v>
      </c>
      <c r="E1695" s="274" t="s">
        <v>1328</v>
      </c>
      <c r="F1695" s="287">
        <v>2939793.74</v>
      </c>
      <c r="G1695" s="267">
        <v>0</v>
      </c>
      <c r="H1695" s="288" t="s">
        <v>3769</v>
      </c>
      <c r="I1695" s="289">
        <v>0</v>
      </c>
      <c r="J1695" s="269">
        <v>0</v>
      </c>
    </row>
    <row r="1696" spans="2:10">
      <c r="B1696" s="268" t="s">
        <v>3767</v>
      </c>
      <c r="C1696" s="268" t="s">
        <v>2202</v>
      </c>
      <c r="D1696" s="274" t="s">
        <v>3188</v>
      </c>
      <c r="E1696" s="274" t="s">
        <v>1249</v>
      </c>
      <c r="F1696" s="287">
        <v>9752332.8800000008</v>
      </c>
      <c r="G1696" s="267">
        <v>0</v>
      </c>
      <c r="H1696" s="288" t="s">
        <v>3769</v>
      </c>
      <c r="I1696" s="289">
        <v>0</v>
      </c>
      <c r="J1696" s="269">
        <v>0</v>
      </c>
    </row>
    <row r="1697" spans="2:10">
      <c r="B1697" s="268" t="s">
        <v>3767</v>
      </c>
      <c r="C1697" s="268" t="s">
        <v>5790</v>
      </c>
      <c r="D1697" s="274" t="s">
        <v>5147</v>
      </c>
      <c r="E1697" s="274" t="s">
        <v>4233</v>
      </c>
      <c r="F1697" s="287">
        <v>447913606.18000001</v>
      </c>
      <c r="G1697" s="267">
        <v>0</v>
      </c>
      <c r="H1697" s="288" t="s">
        <v>3769</v>
      </c>
      <c r="I1697" s="289">
        <v>0</v>
      </c>
      <c r="J1697" s="269">
        <v>0</v>
      </c>
    </row>
    <row r="1698" spans="2:10">
      <c r="B1698" s="268" t="s">
        <v>3767</v>
      </c>
      <c r="C1698" s="268" t="s">
        <v>5791</v>
      </c>
      <c r="D1698" s="274" t="s">
        <v>3370</v>
      </c>
      <c r="E1698" s="274" t="s">
        <v>1303</v>
      </c>
      <c r="F1698" s="287">
        <v>67096410.280000001</v>
      </c>
      <c r="G1698" s="267">
        <v>0</v>
      </c>
      <c r="H1698" s="288" t="s">
        <v>3769</v>
      </c>
      <c r="I1698" s="289">
        <v>0</v>
      </c>
      <c r="J1698" s="269">
        <v>0</v>
      </c>
    </row>
    <row r="1699" spans="2:10">
      <c r="B1699" s="268" t="s">
        <v>3767</v>
      </c>
      <c r="C1699" s="268" t="s">
        <v>5148</v>
      </c>
      <c r="D1699" s="274" t="s">
        <v>2431</v>
      </c>
      <c r="E1699" s="274" t="s">
        <v>634</v>
      </c>
      <c r="F1699" s="287">
        <v>120838316.98</v>
      </c>
      <c r="G1699" s="267">
        <v>0</v>
      </c>
      <c r="H1699" s="288" t="s">
        <v>3769</v>
      </c>
      <c r="I1699" s="289">
        <v>0</v>
      </c>
      <c r="J1699" s="269">
        <v>0</v>
      </c>
    </row>
    <row r="1700" spans="2:10">
      <c r="B1700" s="268" t="s">
        <v>3767</v>
      </c>
      <c r="C1700" s="268" t="s">
        <v>5149</v>
      </c>
      <c r="D1700" s="274" t="s">
        <v>3547</v>
      </c>
      <c r="E1700" s="274" t="s">
        <v>1256</v>
      </c>
      <c r="F1700" s="287">
        <v>4157157.42</v>
      </c>
      <c r="G1700" s="267">
        <v>0</v>
      </c>
      <c r="H1700" s="288" t="s">
        <v>3769</v>
      </c>
      <c r="I1700" s="289">
        <v>0</v>
      </c>
      <c r="J1700" s="269">
        <v>0</v>
      </c>
    </row>
    <row r="1701" spans="2:10">
      <c r="B1701" s="268" t="s">
        <v>3767</v>
      </c>
      <c r="C1701" s="268" t="s">
        <v>5150</v>
      </c>
      <c r="D1701" s="274" t="s">
        <v>2542</v>
      </c>
      <c r="E1701" s="274" t="s">
        <v>450</v>
      </c>
      <c r="F1701" s="287">
        <v>27676004.43</v>
      </c>
      <c r="G1701" s="267">
        <v>104</v>
      </c>
      <c r="H1701" s="288" t="s">
        <v>3769</v>
      </c>
      <c r="I1701" s="289">
        <v>7.6832029851907303E-3</v>
      </c>
      <c r="J1701" s="269">
        <v>212640.35985472801</v>
      </c>
    </row>
    <row r="1702" spans="2:10">
      <c r="B1702" s="268" t="s">
        <v>3767</v>
      </c>
      <c r="C1702" s="268" t="s">
        <v>6398</v>
      </c>
      <c r="D1702" s="274" t="s">
        <v>2837</v>
      </c>
      <c r="E1702" s="274" t="s">
        <v>1331</v>
      </c>
      <c r="F1702" s="287">
        <v>97988850</v>
      </c>
      <c r="G1702" s="267">
        <v>0</v>
      </c>
      <c r="H1702" s="288" t="s">
        <v>3769</v>
      </c>
      <c r="I1702" s="289">
        <v>0</v>
      </c>
      <c r="J1702" s="269">
        <v>0</v>
      </c>
    </row>
    <row r="1703" spans="2:10">
      <c r="B1703" s="268" t="s">
        <v>3767</v>
      </c>
      <c r="C1703" s="268" t="s">
        <v>2189</v>
      </c>
      <c r="D1703" s="274" t="s">
        <v>3699</v>
      </c>
      <c r="E1703" s="274" t="s">
        <v>1231</v>
      </c>
      <c r="F1703" s="287">
        <v>10445553.24</v>
      </c>
      <c r="G1703" s="267">
        <v>100</v>
      </c>
      <c r="H1703" s="288" t="s">
        <v>3769</v>
      </c>
      <c r="I1703" s="289">
        <v>7.6832029851907303E-3</v>
      </c>
      <c r="J1703" s="269">
        <v>80255.305835536696</v>
      </c>
    </row>
    <row r="1704" spans="2:10">
      <c r="B1704" s="268" t="s">
        <v>3767</v>
      </c>
      <c r="C1704" s="268" t="s">
        <v>2183</v>
      </c>
      <c r="D1704" s="274" t="s">
        <v>3635</v>
      </c>
      <c r="E1704" s="274" t="s">
        <v>1224</v>
      </c>
      <c r="F1704" s="287">
        <v>93099250.530000001</v>
      </c>
      <c r="G1704" s="267">
        <v>0</v>
      </c>
      <c r="H1704" s="288" t="s">
        <v>3769</v>
      </c>
      <c r="I1704" s="289">
        <v>0</v>
      </c>
      <c r="J1704" s="269">
        <v>0</v>
      </c>
    </row>
    <row r="1705" spans="2:10">
      <c r="B1705" s="268" t="s">
        <v>3767</v>
      </c>
      <c r="C1705" s="268" t="s">
        <v>2250</v>
      </c>
      <c r="D1705" s="274" t="s">
        <v>3449</v>
      </c>
      <c r="E1705" s="274" t="s">
        <v>1320</v>
      </c>
      <c r="F1705" s="287">
        <v>18355393.960000001</v>
      </c>
      <c r="G1705" s="267">
        <v>100</v>
      </c>
      <c r="H1705" s="288" t="s">
        <v>3769</v>
      </c>
      <c r="I1705" s="289">
        <v>7.6832029851907303E-3</v>
      </c>
      <c r="J1705" s="269">
        <v>141028.21766782401</v>
      </c>
    </row>
    <row r="1706" spans="2:10">
      <c r="B1706" s="268" t="s">
        <v>3767</v>
      </c>
      <c r="C1706" s="268" t="s">
        <v>5151</v>
      </c>
      <c r="D1706" s="274" t="s">
        <v>2445</v>
      </c>
      <c r="E1706" s="274" t="s">
        <v>160</v>
      </c>
      <c r="F1706" s="287">
        <v>71383658.900000006</v>
      </c>
      <c r="G1706" s="267">
        <v>75</v>
      </c>
      <c r="H1706" s="288" t="s">
        <v>3769</v>
      </c>
      <c r="I1706" s="289">
        <v>7.6832029851907303E-3</v>
      </c>
      <c r="J1706" s="269">
        <v>548455.14115431695</v>
      </c>
    </row>
    <row r="1707" spans="2:10">
      <c r="B1707" s="268" t="s">
        <v>3767</v>
      </c>
      <c r="C1707" s="268" t="s">
        <v>2266</v>
      </c>
      <c r="D1707" s="274" t="s">
        <v>3442</v>
      </c>
      <c r="E1707" s="274" t="s">
        <v>1336</v>
      </c>
      <c r="F1707" s="287">
        <v>8205163.0800000001</v>
      </c>
      <c r="G1707" s="267">
        <v>0</v>
      </c>
      <c r="H1707" s="288" t="s">
        <v>3769</v>
      </c>
      <c r="I1707" s="289">
        <v>0</v>
      </c>
      <c r="J1707" s="269">
        <v>0</v>
      </c>
    </row>
    <row r="1708" spans="2:10">
      <c r="B1708" s="268" t="s">
        <v>3767</v>
      </c>
      <c r="C1708" s="268" t="s">
        <v>5152</v>
      </c>
      <c r="D1708" s="274" t="s">
        <v>2450</v>
      </c>
      <c r="E1708" s="274" t="s">
        <v>386</v>
      </c>
      <c r="F1708" s="287">
        <v>59944058.909999996</v>
      </c>
      <c r="G1708" s="267">
        <v>0</v>
      </c>
      <c r="H1708" s="288" t="s">
        <v>3769</v>
      </c>
      <c r="I1708" s="289">
        <v>0</v>
      </c>
      <c r="J1708" s="269">
        <v>0</v>
      </c>
    </row>
    <row r="1709" spans="2:10">
      <c r="B1709" s="268" t="s">
        <v>3767</v>
      </c>
      <c r="C1709" s="268" t="s">
        <v>2261</v>
      </c>
      <c r="D1709" s="274" t="s">
        <v>3404</v>
      </c>
      <c r="E1709" s="274" t="s">
        <v>650</v>
      </c>
      <c r="F1709" s="287">
        <v>18339686.530000001</v>
      </c>
      <c r="G1709" s="267">
        <v>0</v>
      </c>
      <c r="H1709" s="288" t="s">
        <v>3769</v>
      </c>
      <c r="I1709" s="289">
        <v>0</v>
      </c>
      <c r="J1709" s="269">
        <v>0</v>
      </c>
    </row>
    <row r="1710" spans="2:10">
      <c r="B1710" s="268" t="s">
        <v>3767</v>
      </c>
      <c r="C1710" s="268" t="s">
        <v>5153</v>
      </c>
      <c r="D1710" s="274" t="s">
        <v>3276</v>
      </c>
      <c r="E1710" s="274" t="s">
        <v>1270</v>
      </c>
      <c r="F1710" s="287">
        <v>106076175.62</v>
      </c>
      <c r="G1710" s="267">
        <v>0</v>
      </c>
      <c r="H1710" s="288" t="s">
        <v>3769</v>
      </c>
      <c r="I1710" s="289">
        <v>0</v>
      </c>
      <c r="J1710" s="269">
        <v>0</v>
      </c>
    </row>
    <row r="1711" spans="2:10">
      <c r="B1711" s="268" t="s">
        <v>3767</v>
      </c>
      <c r="C1711" s="268" t="s">
        <v>5944</v>
      </c>
      <c r="D1711" s="274" t="s">
        <v>3042</v>
      </c>
      <c r="E1711" s="274" t="s">
        <v>1250</v>
      </c>
      <c r="F1711" s="287">
        <v>58155421.600000001</v>
      </c>
      <c r="G1711" s="267">
        <v>0</v>
      </c>
      <c r="H1711" s="288" t="s">
        <v>3769</v>
      </c>
      <c r="I1711" s="289">
        <v>0</v>
      </c>
      <c r="J1711" s="269">
        <v>0</v>
      </c>
    </row>
    <row r="1712" spans="2:10">
      <c r="B1712" s="268" t="s">
        <v>3767</v>
      </c>
      <c r="C1712" s="268" t="s">
        <v>2212</v>
      </c>
      <c r="D1712" s="274" t="s">
        <v>3756</v>
      </c>
      <c r="E1712" s="274" t="s">
        <v>1265</v>
      </c>
      <c r="F1712" s="287">
        <v>15596786.529999999</v>
      </c>
      <c r="G1712" s="267">
        <v>64</v>
      </c>
      <c r="H1712" s="288" t="s">
        <v>3769</v>
      </c>
      <c r="I1712" s="289">
        <v>7.6832029851907303E-3</v>
      </c>
      <c r="J1712" s="269">
        <v>119833.276826678</v>
      </c>
    </row>
    <row r="1713" spans="2:10">
      <c r="B1713" s="268" t="s">
        <v>3767</v>
      </c>
      <c r="C1713" s="268" t="s">
        <v>2255</v>
      </c>
      <c r="D1713" s="274" t="s">
        <v>3175</v>
      </c>
      <c r="E1713" s="274" t="s">
        <v>1325</v>
      </c>
      <c r="F1713" s="287">
        <v>5044397.54</v>
      </c>
      <c r="G1713" s="267">
        <v>0</v>
      </c>
      <c r="H1713" s="288" t="s">
        <v>3769</v>
      </c>
      <c r="I1713" s="289">
        <v>0</v>
      </c>
      <c r="J1713" s="269">
        <v>0</v>
      </c>
    </row>
    <row r="1714" spans="2:10">
      <c r="B1714" s="268" t="s">
        <v>3767</v>
      </c>
      <c r="C1714" s="268" t="s">
        <v>5792</v>
      </c>
      <c r="D1714" s="274" t="s">
        <v>5793</v>
      </c>
      <c r="E1714" s="274" t="s">
        <v>5794</v>
      </c>
      <c r="F1714" s="287">
        <v>41318142.200000003</v>
      </c>
      <c r="G1714" s="267">
        <v>0</v>
      </c>
      <c r="H1714" s="288" t="s">
        <v>3769</v>
      </c>
      <c r="I1714" s="289">
        <v>0</v>
      </c>
      <c r="J1714" s="269">
        <v>0</v>
      </c>
    </row>
    <row r="1715" spans="2:10">
      <c r="B1715" s="268" t="s">
        <v>3767</v>
      </c>
      <c r="C1715" s="268" t="s">
        <v>6399</v>
      </c>
      <c r="D1715" s="274" t="s">
        <v>6400</v>
      </c>
      <c r="E1715" s="274" t="s">
        <v>6401</v>
      </c>
      <c r="F1715" s="287">
        <v>32336294.5</v>
      </c>
      <c r="G1715" s="267">
        <v>0</v>
      </c>
      <c r="H1715" s="288" t="s">
        <v>3769</v>
      </c>
      <c r="I1715" s="289">
        <v>0</v>
      </c>
      <c r="J1715" s="269">
        <v>0</v>
      </c>
    </row>
    <row r="1716" spans="2:10">
      <c r="B1716" s="268" t="s">
        <v>3767</v>
      </c>
      <c r="C1716" s="268" t="s">
        <v>2196</v>
      </c>
      <c r="D1716" s="274" t="s">
        <v>3657</v>
      </c>
      <c r="E1716" s="274" t="s">
        <v>1239</v>
      </c>
      <c r="F1716" s="287">
        <v>30626669.710000001</v>
      </c>
      <c r="G1716" s="267">
        <v>0</v>
      </c>
      <c r="H1716" s="288" t="s">
        <v>3769</v>
      </c>
      <c r="I1716" s="289">
        <v>0</v>
      </c>
      <c r="J1716" s="269">
        <v>0</v>
      </c>
    </row>
    <row r="1717" spans="2:10">
      <c r="B1717" s="268" t="s">
        <v>3767</v>
      </c>
      <c r="C1717" s="268" t="s">
        <v>2191</v>
      </c>
      <c r="D1717" s="274" t="s">
        <v>3154</v>
      </c>
      <c r="E1717" s="274" t="s">
        <v>1233</v>
      </c>
      <c r="F1717" s="287">
        <v>9671812.6099999994</v>
      </c>
      <c r="G1717" s="267">
        <v>0</v>
      </c>
      <c r="H1717" s="288" t="s">
        <v>3769</v>
      </c>
      <c r="I1717" s="289">
        <v>0</v>
      </c>
      <c r="J1717" s="269">
        <v>0</v>
      </c>
    </row>
    <row r="1718" spans="2:10">
      <c r="B1718" s="268" t="s">
        <v>3767</v>
      </c>
      <c r="C1718" s="268" t="s">
        <v>2198</v>
      </c>
      <c r="D1718" s="274" t="s">
        <v>3009</v>
      </c>
      <c r="E1718" s="274" t="s">
        <v>1243</v>
      </c>
      <c r="F1718" s="287">
        <v>2265688.9500000002</v>
      </c>
      <c r="G1718" s="267">
        <v>0</v>
      </c>
      <c r="H1718" s="288" t="s">
        <v>3769</v>
      </c>
      <c r="I1718" s="289">
        <v>0</v>
      </c>
      <c r="J1718" s="269">
        <v>0</v>
      </c>
    </row>
    <row r="1719" spans="2:10">
      <c r="B1719" s="268" t="s">
        <v>3767</v>
      </c>
      <c r="C1719" s="268" t="s">
        <v>5629</v>
      </c>
      <c r="D1719" s="274" t="s">
        <v>3658</v>
      </c>
      <c r="E1719" s="274" t="s">
        <v>1287</v>
      </c>
      <c r="F1719" s="287">
        <v>101858870.04000001</v>
      </c>
      <c r="G1719" s="267">
        <v>0</v>
      </c>
      <c r="H1719" s="288" t="s">
        <v>3769</v>
      </c>
      <c r="I1719" s="289">
        <v>0</v>
      </c>
      <c r="J1719" s="269">
        <v>0</v>
      </c>
    </row>
    <row r="1720" spans="2:10">
      <c r="B1720" s="268" t="s">
        <v>3767</v>
      </c>
      <c r="C1720" s="268" t="s">
        <v>5630</v>
      </c>
      <c r="D1720" s="274" t="s">
        <v>5631</v>
      </c>
      <c r="E1720" s="274" t="s">
        <v>5632</v>
      </c>
      <c r="F1720" s="287">
        <v>118709215.8</v>
      </c>
      <c r="G1720" s="267">
        <v>0</v>
      </c>
      <c r="H1720" s="288" t="s">
        <v>3769</v>
      </c>
      <c r="I1720" s="289">
        <v>0</v>
      </c>
      <c r="J1720" s="269">
        <v>0</v>
      </c>
    </row>
    <row r="1721" spans="2:10">
      <c r="B1721" s="268" t="s">
        <v>3767</v>
      </c>
      <c r="C1721" s="268" t="s">
        <v>5154</v>
      </c>
      <c r="D1721" s="274" t="s">
        <v>2462</v>
      </c>
      <c r="E1721" s="274" t="s">
        <v>198</v>
      </c>
      <c r="F1721" s="287">
        <v>73288793.329999998</v>
      </c>
      <c r="G1721" s="267">
        <v>72</v>
      </c>
      <c r="H1721" s="288" t="s">
        <v>3769</v>
      </c>
      <c r="I1721" s="289">
        <v>7.6832029851907303E-3</v>
      </c>
      <c r="J1721" s="269">
        <v>563092.67569408298</v>
      </c>
    </row>
    <row r="1722" spans="2:10">
      <c r="B1722" s="268" t="s">
        <v>3767</v>
      </c>
      <c r="C1722" s="268" t="s">
        <v>2204</v>
      </c>
      <c r="D1722" s="274" t="s">
        <v>3593</v>
      </c>
      <c r="E1722" s="274" t="s">
        <v>1252</v>
      </c>
      <c r="F1722" s="287">
        <v>4546025.51</v>
      </c>
      <c r="G1722" s="267">
        <v>0</v>
      </c>
      <c r="H1722" s="288" t="s">
        <v>3769</v>
      </c>
      <c r="I1722" s="289">
        <v>0</v>
      </c>
      <c r="J1722" s="269">
        <v>0</v>
      </c>
    </row>
    <row r="1723" spans="2:10">
      <c r="B1723" s="268" t="s">
        <v>3767</v>
      </c>
      <c r="C1723" s="268" t="s">
        <v>5945</v>
      </c>
      <c r="D1723" s="274" t="s">
        <v>2581</v>
      </c>
      <c r="E1723" s="274" t="s">
        <v>698</v>
      </c>
      <c r="F1723" s="287">
        <v>43281436.840000004</v>
      </c>
      <c r="G1723" s="267">
        <v>0</v>
      </c>
      <c r="H1723" s="288" t="s">
        <v>3769</v>
      </c>
      <c r="I1723" s="289">
        <v>0</v>
      </c>
      <c r="J1723" s="269">
        <v>0</v>
      </c>
    </row>
    <row r="1724" spans="2:10">
      <c r="B1724" s="268" t="s">
        <v>3767</v>
      </c>
      <c r="C1724" s="268" t="s">
        <v>6259</v>
      </c>
      <c r="D1724" s="274" t="s">
        <v>6260</v>
      </c>
      <c r="E1724" s="274" t="s">
        <v>6261</v>
      </c>
      <c r="F1724" s="287">
        <v>38198954.350000001</v>
      </c>
      <c r="G1724" s="267">
        <v>0</v>
      </c>
      <c r="H1724" s="288" t="s">
        <v>3769</v>
      </c>
      <c r="I1724" s="289">
        <v>0</v>
      </c>
      <c r="J1724" s="269">
        <v>0</v>
      </c>
    </row>
    <row r="1725" spans="2:10">
      <c r="B1725" s="268" t="s">
        <v>3767</v>
      </c>
      <c r="C1725" s="268" t="s">
        <v>5155</v>
      </c>
      <c r="D1725" s="274" t="s">
        <v>3279</v>
      </c>
      <c r="E1725" s="274" t="s">
        <v>1286</v>
      </c>
      <c r="F1725" s="287">
        <v>25616128.760000002</v>
      </c>
      <c r="G1725" s="267">
        <v>0</v>
      </c>
      <c r="H1725" s="288" t="s">
        <v>3769</v>
      </c>
      <c r="I1725" s="289">
        <v>0</v>
      </c>
      <c r="J1725" s="269">
        <v>0</v>
      </c>
    </row>
    <row r="1726" spans="2:10">
      <c r="B1726" s="268" t="s">
        <v>3767</v>
      </c>
      <c r="C1726" s="268" t="s">
        <v>2195</v>
      </c>
      <c r="D1726" s="274" t="s">
        <v>3612</v>
      </c>
      <c r="E1726" s="274" t="s">
        <v>1238</v>
      </c>
      <c r="F1726" s="287">
        <v>79098603.010000005</v>
      </c>
      <c r="G1726" s="267">
        <v>0</v>
      </c>
      <c r="H1726" s="288" t="s">
        <v>3769</v>
      </c>
      <c r="I1726" s="289">
        <v>0</v>
      </c>
      <c r="J1726" s="269">
        <v>0</v>
      </c>
    </row>
    <row r="1727" spans="2:10">
      <c r="B1727" s="268" t="s">
        <v>3767</v>
      </c>
      <c r="C1727" s="268" t="s">
        <v>5156</v>
      </c>
      <c r="D1727" s="274" t="s">
        <v>2479</v>
      </c>
      <c r="E1727" s="274" t="s">
        <v>491</v>
      </c>
      <c r="F1727" s="287">
        <v>90353350.659999996</v>
      </c>
      <c r="G1727" s="267">
        <v>0</v>
      </c>
      <c r="H1727" s="288" t="s">
        <v>3769</v>
      </c>
      <c r="I1727" s="289">
        <v>0</v>
      </c>
      <c r="J1727" s="269">
        <v>0</v>
      </c>
    </row>
    <row r="1728" spans="2:10">
      <c r="B1728" s="268" t="s">
        <v>3767</v>
      </c>
      <c r="C1728" s="268" t="s">
        <v>6262</v>
      </c>
      <c r="D1728" s="274" t="s">
        <v>2482</v>
      </c>
      <c r="E1728" s="274" t="s">
        <v>707</v>
      </c>
      <c r="F1728" s="287">
        <v>155481250.44</v>
      </c>
      <c r="G1728" s="267">
        <v>0</v>
      </c>
      <c r="H1728" s="288" t="s">
        <v>3769</v>
      </c>
      <c r="I1728" s="289">
        <v>0</v>
      </c>
      <c r="J1728" s="269">
        <v>0</v>
      </c>
    </row>
    <row r="1729" spans="2:10">
      <c r="B1729" s="268" t="s">
        <v>3767</v>
      </c>
      <c r="C1729" s="268" t="s">
        <v>5946</v>
      </c>
      <c r="D1729" s="274" t="s">
        <v>2612</v>
      </c>
      <c r="E1729" s="274" t="s">
        <v>334</v>
      </c>
      <c r="F1729" s="287">
        <v>87686851.040000007</v>
      </c>
      <c r="G1729" s="267">
        <v>0</v>
      </c>
      <c r="H1729" s="288" t="s">
        <v>3769</v>
      </c>
      <c r="I1729" s="289">
        <v>0</v>
      </c>
      <c r="J1729" s="269">
        <v>0</v>
      </c>
    </row>
    <row r="1730" spans="2:10">
      <c r="B1730" s="268" t="s">
        <v>3767</v>
      </c>
      <c r="C1730" s="268" t="s">
        <v>2182</v>
      </c>
      <c r="D1730" s="274" t="s">
        <v>3191</v>
      </c>
      <c r="E1730" s="274" t="s">
        <v>1223</v>
      </c>
      <c r="F1730" s="287">
        <v>21734372.949999999</v>
      </c>
      <c r="G1730" s="267">
        <v>149</v>
      </c>
      <c r="H1730" s="288" t="s">
        <v>3770</v>
      </c>
      <c r="I1730" s="289">
        <v>8.0552933603662696E-2</v>
      </c>
      <c r="J1730" s="269">
        <v>1750767.50115859</v>
      </c>
    </row>
    <row r="1731" spans="2:10">
      <c r="B1731" s="268" t="s">
        <v>3767</v>
      </c>
      <c r="C1731" s="268" t="s">
        <v>2194</v>
      </c>
      <c r="D1731" s="274" t="s">
        <v>2735</v>
      </c>
      <c r="E1731" s="274" t="s">
        <v>1237</v>
      </c>
      <c r="F1731" s="287">
        <v>12156935.48</v>
      </c>
      <c r="G1731" s="267">
        <v>66</v>
      </c>
      <c r="H1731" s="288" t="s">
        <v>3769</v>
      </c>
      <c r="I1731" s="289">
        <v>7.6832029851907303E-3</v>
      </c>
      <c r="J1731" s="269">
        <v>93404.202970707207</v>
      </c>
    </row>
    <row r="1732" spans="2:10">
      <c r="B1732" s="268" t="s">
        <v>3767</v>
      </c>
      <c r="C1732" s="268" t="s">
        <v>2247</v>
      </c>
      <c r="D1732" s="274" t="s">
        <v>2899</v>
      </c>
      <c r="E1732" s="274" t="s">
        <v>1316</v>
      </c>
      <c r="F1732" s="287">
        <v>79247998.069999993</v>
      </c>
      <c r="G1732" s="267">
        <v>298</v>
      </c>
      <c r="H1732" s="288" t="s">
        <v>3773</v>
      </c>
      <c r="I1732" s="289">
        <v>0.28902535025529602</v>
      </c>
      <c r="J1732" s="269">
        <v>22904680.399212699</v>
      </c>
    </row>
    <row r="1733" spans="2:10">
      <c r="B1733" s="268" t="s">
        <v>3767</v>
      </c>
      <c r="C1733" s="268" t="s">
        <v>5157</v>
      </c>
      <c r="D1733" s="274" t="s">
        <v>2497</v>
      </c>
      <c r="E1733" s="274" t="s">
        <v>565</v>
      </c>
      <c r="F1733" s="287">
        <v>31787882.440000001</v>
      </c>
      <c r="G1733" s="267">
        <v>72</v>
      </c>
      <c r="H1733" s="288" t="s">
        <v>3769</v>
      </c>
      <c r="I1733" s="289">
        <v>7.6832029851907303E-3</v>
      </c>
      <c r="J1733" s="269">
        <v>244232.7532559</v>
      </c>
    </row>
    <row r="1734" spans="2:10">
      <c r="B1734" s="268" t="s">
        <v>3767</v>
      </c>
      <c r="C1734" s="268" t="s">
        <v>5158</v>
      </c>
      <c r="D1734" s="274" t="s">
        <v>2499</v>
      </c>
      <c r="E1734" s="274" t="s">
        <v>301</v>
      </c>
      <c r="F1734" s="287">
        <v>43421415.479999997</v>
      </c>
      <c r="G1734" s="267">
        <v>0</v>
      </c>
      <c r="H1734" s="288" t="s">
        <v>3769</v>
      </c>
      <c r="I1734" s="289">
        <v>0</v>
      </c>
      <c r="J1734" s="269">
        <v>0</v>
      </c>
    </row>
    <row r="1735" spans="2:10">
      <c r="B1735" s="268" t="s">
        <v>3767</v>
      </c>
      <c r="C1735" s="268" t="s">
        <v>2210</v>
      </c>
      <c r="D1735" s="274" t="s">
        <v>3583</v>
      </c>
      <c r="E1735" s="274" t="s">
        <v>193</v>
      </c>
      <c r="F1735" s="287">
        <v>106532602.98999999</v>
      </c>
      <c r="G1735" s="267">
        <v>715</v>
      </c>
      <c r="H1735" s="288" t="s">
        <v>3771</v>
      </c>
      <c r="I1735" s="289">
        <v>0.53415108625553198</v>
      </c>
      <c r="J1735" s="269">
        <v>56904505.608737797</v>
      </c>
    </row>
    <row r="1736" spans="2:10">
      <c r="B1736" s="268" t="s">
        <v>3767</v>
      </c>
      <c r="C1736" s="268" t="s">
        <v>2234</v>
      </c>
      <c r="D1736" s="274" t="s">
        <v>3558</v>
      </c>
      <c r="E1736" s="274" t="s">
        <v>1299</v>
      </c>
      <c r="F1736" s="287">
        <v>107071305.03</v>
      </c>
      <c r="G1736" s="267">
        <v>0</v>
      </c>
      <c r="H1736" s="288" t="s">
        <v>3769</v>
      </c>
      <c r="I1736" s="289">
        <v>0</v>
      </c>
      <c r="J1736" s="269">
        <v>0</v>
      </c>
    </row>
    <row r="1737" spans="2:10">
      <c r="B1737" s="268" t="s">
        <v>3767</v>
      </c>
      <c r="C1737" s="268" t="s">
        <v>5159</v>
      </c>
      <c r="D1737" s="274" t="s">
        <v>2522</v>
      </c>
      <c r="E1737" s="274" t="s">
        <v>299</v>
      </c>
      <c r="F1737" s="287">
        <v>59457167.619999997</v>
      </c>
      <c r="G1737" s="267">
        <v>0</v>
      </c>
      <c r="H1737" s="288" t="s">
        <v>3769</v>
      </c>
      <c r="I1737" s="289">
        <v>0</v>
      </c>
      <c r="J1737" s="269">
        <v>0</v>
      </c>
    </row>
    <row r="1738" spans="2:10">
      <c r="B1738" s="268" t="s">
        <v>3767</v>
      </c>
      <c r="C1738" s="268" t="s">
        <v>5160</v>
      </c>
      <c r="D1738" s="274" t="s">
        <v>5161</v>
      </c>
      <c r="E1738" s="274" t="s">
        <v>4234</v>
      </c>
      <c r="F1738" s="287">
        <v>80279963.079999998</v>
      </c>
      <c r="G1738" s="267">
        <v>0</v>
      </c>
      <c r="H1738" s="288" t="s">
        <v>3769</v>
      </c>
      <c r="I1738" s="289">
        <v>0</v>
      </c>
      <c r="J1738" s="269">
        <v>0</v>
      </c>
    </row>
    <row r="1739" spans="2:10">
      <c r="B1739" s="268" t="s">
        <v>3767</v>
      </c>
      <c r="C1739" s="268" t="s">
        <v>5162</v>
      </c>
      <c r="D1739" s="274" t="s">
        <v>2529</v>
      </c>
      <c r="E1739" s="274" t="s">
        <v>324</v>
      </c>
      <c r="F1739" s="287">
        <v>170306917.94</v>
      </c>
      <c r="G1739" s="267">
        <v>0</v>
      </c>
      <c r="H1739" s="288" t="s">
        <v>3769</v>
      </c>
      <c r="I1739" s="289">
        <v>0</v>
      </c>
      <c r="J1739" s="269">
        <v>0</v>
      </c>
    </row>
    <row r="1740" spans="2:10">
      <c r="B1740" s="268" t="s">
        <v>3767</v>
      </c>
      <c r="C1740" s="268" t="s">
        <v>2237</v>
      </c>
      <c r="D1740" s="274" t="s">
        <v>2728</v>
      </c>
      <c r="E1740" s="274" t="s">
        <v>1254</v>
      </c>
      <c r="F1740" s="287">
        <v>18858792.649999999</v>
      </c>
      <c r="G1740" s="267">
        <v>0</v>
      </c>
      <c r="H1740" s="288" t="s">
        <v>3769</v>
      </c>
      <c r="I1740" s="289">
        <v>0</v>
      </c>
      <c r="J1740" s="269">
        <v>0</v>
      </c>
    </row>
    <row r="1741" spans="2:10">
      <c r="B1741" s="268" t="s">
        <v>3767</v>
      </c>
      <c r="C1741" s="268" t="s">
        <v>5163</v>
      </c>
      <c r="D1741" s="274" t="s">
        <v>3046</v>
      </c>
      <c r="E1741" s="274" t="s">
        <v>1301</v>
      </c>
      <c r="F1741" s="287">
        <v>36500088.869999997</v>
      </c>
      <c r="G1741" s="267">
        <v>0</v>
      </c>
      <c r="H1741" s="288" t="s">
        <v>3769</v>
      </c>
      <c r="I1741" s="289">
        <v>0</v>
      </c>
      <c r="J1741" s="269">
        <v>0</v>
      </c>
    </row>
    <row r="1742" spans="2:10">
      <c r="B1742" s="268" t="s">
        <v>3767</v>
      </c>
      <c r="C1742" s="268" t="s">
        <v>2258</v>
      </c>
      <c r="D1742" s="274" t="s">
        <v>3426</v>
      </c>
      <c r="E1742" s="274" t="s">
        <v>1329</v>
      </c>
      <c r="F1742" s="287">
        <v>18617200.039999999</v>
      </c>
      <c r="G1742" s="267">
        <v>0</v>
      </c>
      <c r="H1742" s="288" t="s">
        <v>3769</v>
      </c>
      <c r="I1742" s="289">
        <v>0</v>
      </c>
      <c r="J1742" s="269">
        <v>0</v>
      </c>
    </row>
    <row r="1743" spans="2:10">
      <c r="B1743" s="268" t="s">
        <v>3767</v>
      </c>
      <c r="C1743" s="268" t="s">
        <v>2223</v>
      </c>
      <c r="D1743" s="274" t="s">
        <v>3464</v>
      </c>
      <c r="E1743" s="274" t="s">
        <v>1282</v>
      </c>
      <c r="F1743" s="287">
        <v>40178188.479999997</v>
      </c>
      <c r="G1743" s="267">
        <v>0</v>
      </c>
      <c r="H1743" s="288" t="s">
        <v>3769</v>
      </c>
      <c r="I1743" s="289">
        <v>0</v>
      </c>
      <c r="J1743" s="269">
        <v>0</v>
      </c>
    </row>
    <row r="1744" spans="2:10">
      <c r="B1744" s="268" t="s">
        <v>3767</v>
      </c>
      <c r="C1744" s="268" t="s">
        <v>6402</v>
      </c>
      <c r="D1744" s="274" t="s">
        <v>3411</v>
      </c>
      <c r="E1744" s="274" t="s">
        <v>1275</v>
      </c>
      <c r="F1744" s="287">
        <v>278923003.5</v>
      </c>
      <c r="G1744" s="267">
        <v>0</v>
      </c>
      <c r="H1744" s="288" t="s">
        <v>3769</v>
      </c>
      <c r="I1744" s="289">
        <v>0</v>
      </c>
      <c r="J1744" s="269">
        <v>0</v>
      </c>
    </row>
    <row r="1745" spans="2:10">
      <c r="B1745" s="268" t="s">
        <v>3767</v>
      </c>
      <c r="C1745" s="268" t="s">
        <v>5164</v>
      </c>
      <c r="D1745" s="274" t="s">
        <v>2556</v>
      </c>
      <c r="E1745" s="274" t="s">
        <v>640</v>
      </c>
      <c r="F1745" s="287">
        <v>44264443.229999997</v>
      </c>
      <c r="G1745" s="267">
        <v>73</v>
      </c>
      <c r="H1745" s="288" t="s">
        <v>3769</v>
      </c>
      <c r="I1745" s="289">
        <v>7.6832029851907303E-3</v>
      </c>
      <c r="J1745" s="269">
        <v>340092.70236254099</v>
      </c>
    </row>
    <row r="1746" spans="2:10">
      <c r="B1746" s="268" t="s">
        <v>3767</v>
      </c>
      <c r="C1746" s="268" t="s">
        <v>5165</v>
      </c>
      <c r="D1746" s="274" t="s">
        <v>2559</v>
      </c>
      <c r="E1746" s="274" t="s">
        <v>518</v>
      </c>
      <c r="F1746" s="287">
        <v>56116828.109999999</v>
      </c>
      <c r="G1746" s="267">
        <v>0</v>
      </c>
      <c r="H1746" s="288" t="s">
        <v>3769</v>
      </c>
      <c r="I1746" s="289">
        <v>0</v>
      </c>
      <c r="J1746" s="269">
        <v>0</v>
      </c>
    </row>
    <row r="1747" spans="2:10">
      <c r="B1747" s="268" t="s">
        <v>3767</v>
      </c>
      <c r="C1747" s="268" t="s">
        <v>5795</v>
      </c>
      <c r="D1747" s="274" t="s">
        <v>5796</v>
      </c>
      <c r="E1747" s="274" t="s">
        <v>5797</v>
      </c>
      <c r="F1747" s="287">
        <v>98540775.819999993</v>
      </c>
      <c r="G1747" s="267">
        <v>0</v>
      </c>
      <c r="H1747" s="288" t="s">
        <v>3769</v>
      </c>
      <c r="I1747" s="289">
        <v>0</v>
      </c>
      <c r="J1747" s="269">
        <v>0</v>
      </c>
    </row>
    <row r="1748" spans="2:10">
      <c r="B1748" s="268" t="s">
        <v>3767</v>
      </c>
      <c r="C1748" s="268" t="s">
        <v>2217</v>
      </c>
      <c r="D1748" s="274" t="s">
        <v>3254</v>
      </c>
      <c r="E1748" s="274" t="s">
        <v>1273</v>
      </c>
      <c r="F1748" s="287">
        <v>36301624.490000002</v>
      </c>
      <c r="G1748" s="267">
        <v>0</v>
      </c>
      <c r="H1748" s="288" t="s">
        <v>3769</v>
      </c>
      <c r="I1748" s="289">
        <v>0</v>
      </c>
      <c r="J1748" s="269">
        <v>0</v>
      </c>
    </row>
    <row r="1749" spans="2:10">
      <c r="B1749" s="268" t="s">
        <v>3767</v>
      </c>
      <c r="C1749" s="268" t="s">
        <v>2213</v>
      </c>
      <c r="D1749" s="274" t="s">
        <v>2833</v>
      </c>
      <c r="E1749" s="274" t="s">
        <v>1266</v>
      </c>
      <c r="F1749" s="287">
        <v>19129639.989999998</v>
      </c>
      <c r="G1749" s="267">
        <v>96</v>
      </c>
      <c r="H1749" s="288" t="s">
        <v>3770</v>
      </c>
      <c r="I1749" s="289">
        <v>8.0552933603662696E-2</v>
      </c>
      <c r="J1749" s="269">
        <v>1540948.61997644</v>
      </c>
    </row>
    <row r="1750" spans="2:10">
      <c r="B1750" s="268" t="s">
        <v>3767</v>
      </c>
      <c r="C1750" s="268" t="s">
        <v>5633</v>
      </c>
      <c r="D1750" s="274" t="s">
        <v>2590</v>
      </c>
      <c r="E1750" s="274" t="s">
        <v>391</v>
      </c>
      <c r="F1750" s="287">
        <v>67912801.049999997</v>
      </c>
      <c r="G1750" s="267">
        <v>0</v>
      </c>
      <c r="H1750" s="288" t="s">
        <v>3769</v>
      </c>
      <c r="I1750" s="289">
        <v>0</v>
      </c>
      <c r="J1750" s="269">
        <v>0</v>
      </c>
    </row>
    <row r="1751" spans="2:10">
      <c r="B1751" s="268" t="s">
        <v>3767</v>
      </c>
      <c r="C1751" s="268" t="s">
        <v>5166</v>
      </c>
      <c r="D1751" s="274" t="s">
        <v>2594</v>
      </c>
      <c r="E1751" s="274" t="s">
        <v>719</v>
      </c>
      <c r="F1751" s="287">
        <v>57207464.07</v>
      </c>
      <c r="G1751" s="267">
        <v>0</v>
      </c>
      <c r="H1751" s="288" t="s">
        <v>3769</v>
      </c>
      <c r="I1751" s="289">
        <v>0</v>
      </c>
      <c r="J1751" s="269">
        <v>0</v>
      </c>
    </row>
    <row r="1752" spans="2:10">
      <c r="B1752" s="268" t="s">
        <v>3767</v>
      </c>
      <c r="C1752" s="268" t="s">
        <v>5167</v>
      </c>
      <c r="D1752" s="274" t="s">
        <v>2600</v>
      </c>
      <c r="E1752" s="274" t="s">
        <v>484</v>
      </c>
      <c r="F1752" s="287">
        <v>89069156.590000004</v>
      </c>
      <c r="G1752" s="267">
        <v>0</v>
      </c>
      <c r="H1752" s="288" t="s">
        <v>3769</v>
      </c>
      <c r="I1752" s="289">
        <v>0</v>
      </c>
      <c r="J1752" s="269">
        <v>0</v>
      </c>
    </row>
    <row r="1753" spans="2:10">
      <c r="B1753" s="268" t="s">
        <v>3767</v>
      </c>
      <c r="C1753" s="268" t="s">
        <v>5168</v>
      </c>
      <c r="D1753" s="274" t="s">
        <v>3152</v>
      </c>
      <c r="E1753" s="274" t="s">
        <v>567</v>
      </c>
      <c r="F1753" s="287">
        <v>39869503.18</v>
      </c>
      <c r="G1753" s="267">
        <v>59</v>
      </c>
      <c r="H1753" s="288" t="s">
        <v>3769</v>
      </c>
      <c r="I1753" s="289">
        <v>7.6832029851907303E-3</v>
      </c>
      <c r="J1753" s="269">
        <v>306325.48585064698</v>
      </c>
    </row>
    <row r="1754" spans="2:10">
      <c r="B1754" s="268" t="s">
        <v>3767</v>
      </c>
      <c r="C1754" s="268" t="s">
        <v>2227</v>
      </c>
      <c r="D1754" s="274" t="s">
        <v>3032</v>
      </c>
      <c r="E1754" s="274" t="s">
        <v>435</v>
      </c>
      <c r="F1754" s="287">
        <v>711587636.53999996</v>
      </c>
      <c r="G1754" s="267">
        <v>0</v>
      </c>
      <c r="H1754" s="288" t="s">
        <v>3769</v>
      </c>
      <c r="I1754" s="289">
        <v>0</v>
      </c>
      <c r="J1754" s="269">
        <v>0</v>
      </c>
    </row>
    <row r="1755" spans="2:10">
      <c r="B1755" s="268" t="s">
        <v>3767</v>
      </c>
      <c r="C1755" s="268" t="s">
        <v>5634</v>
      </c>
      <c r="D1755" s="274" t="s">
        <v>3032</v>
      </c>
      <c r="E1755" s="274" t="s">
        <v>435</v>
      </c>
      <c r="F1755" s="287">
        <v>1857110137.8499999</v>
      </c>
      <c r="G1755" s="267">
        <v>0</v>
      </c>
      <c r="H1755" s="288" t="s">
        <v>3769</v>
      </c>
      <c r="I1755" s="289">
        <v>0</v>
      </c>
      <c r="J1755" s="269">
        <v>0</v>
      </c>
    </row>
    <row r="1756" spans="2:10">
      <c r="B1756" s="268" t="s">
        <v>3767</v>
      </c>
      <c r="C1756" s="268" t="s">
        <v>5169</v>
      </c>
      <c r="D1756" s="274" t="s">
        <v>3345</v>
      </c>
      <c r="E1756" s="274" t="s">
        <v>1289</v>
      </c>
      <c r="F1756" s="287">
        <v>92159511.030000001</v>
      </c>
      <c r="G1756" s="267">
        <v>0</v>
      </c>
      <c r="H1756" s="288" t="s">
        <v>3769</v>
      </c>
      <c r="I1756" s="289">
        <v>0</v>
      </c>
      <c r="J1756" s="269">
        <v>0</v>
      </c>
    </row>
    <row r="1757" spans="2:10">
      <c r="B1757" s="268" t="s">
        <v>3767</v>
      </c>
      <c r="C1757" s="268" t="s">
        <v>2929</v>
      </c>
      <c r="D1757" s="274" t="s">
        <v>2930</v>
      </c>
      <c r="E1757" s="274" t="s">
        <v>221</v>
      </c>
      <c r="F1757" s="287">
        <v>19813884.829999998</v>
      </c>
      <c r="G1757" s="267">
        <v>0</v>
      </c>
      <c r="H1757" s="288" t="s">
        <v>3769</v>
      </c>
      <c r="I1757" s="289">
        <v>0</v>
      </c>
      <c r="J1757" s="269">
        <v>0</v>
      </c>
    </row>
    <row r="1758" spans="2:10">
      <c r="B1758" s="268" t="s">
        <v>3767</v>
      </c>
      <c r="C1758" s="268" t="s">
        <v>5170</v>
      </c>
      <c r="D1758" s="274" t="s">
        <v>3486</v>
      </c>
      <c r="E1758" s="274" t="s">
        <v>305</v>
      </c>
      <c r="F1758" s="287">
        <v>29971073.84</v>
      </c>
      <c r="G1758" s="267">
        <v>0</v>
      </c>
      <c r="H1758" s="288" t="s">
        <v>3770</v>
      </c>
      <c r="I1758" s="289">
        <v>8.0552933603662696E-2</v>
      </c>
      <c r="J1758" s="269">
        <v>2414257.9210639899</v>
      </c>
    </row>
    <row r="1759" spans="2:10">
      <c r="B1759" s="268" t="s">
        <v>3767</v>
      </c>
      <c r="C1759" s="268" t="s">
        <v>2850</v>
      </c>
      <c r="D1759" s="274" t="s">
        <v>2851</v>
      </c>
      <c r="E1759" s="274" t="s">
        <v>483</v>
      </c>
      <c r="F1759" s="287">
        <v>20397388.48</v>
      </c>
      <c r="G1759" s="267">
        <v>0</v>
      </c>
      <c r="H1759" s="288" t="s">
        <v>3769</v>
      </c>
      <c r="I1759" s="289">
        <v>0</v>
      </c>
      <c r="J1759" s="269">
        <v>0</v>
      </c>
    </row>
    <row r="1760" spans="2:10">
      <c r="B1760" s="268" t="s">
        <v>3767</v>
      </c>
      <c r="C1760" s="268" t="s">
        <v>5171</v>
      </c>
      <c r="D1760" s="274" t="s">
        <v>3689</v>
      </c>
      <c r="E1760" s="274" t="s">
        <v>681</v>
      </c>
      <c r="F1760" s="287">
        <v>92423204.689999998</v>
      </c>
      <c r="G1760" s="267">
        <v>0</v>
      </c>
      <c r="H1760" s="288" t="s">
        <v>3769</v>
      </c>
      <c r="I1760" s="289">
        <v>0</v>
      </c>
      <c r="J1760" s="269">
        <v>0</v>
      </c>
    </row>
    <row r="1761" spans="2:10">
      <c r="B1761" s="268" t="s">
        <v>3767</v>
      </c>
      <c r="C1761" s="268" t="s">
        <v>2804</v>
      </c>
      <c r="D1761" s="274" t="s">
        <v>2805</v>
      </c>
      <c r="E1761" s="274" t="s">
        <v>1236</v>
      </c>
      <c r="F1761" s="287">
        <v>37733917.670000002</v>
      </c>
      <c r="G1761" s="267">
        <v>0</v>
      </c>
      <c r="H1761" s="288" t="s">
        <v>3769</v>
      </c>
      <c r="I1761" s="289">
        <v>0</v>
      </c>
      <c r="J1761" s="269">
        <v>0</v>
      </c>
    </row>
    <row r="1762" spans="2:10">
      <c r="B1762" s="268" t="s">
        <v>3767</v>
      </c>
      <c r="C1762" s="268" t="s">
        <v>5172</v>
      </c>
      <c r="D1762" s="274" t="s">
        <v>5173</v>
      </c>
      <c r="E1762" s="274" t="s">
        <v>4235</v>
      </c>
      <c r="F1762" s="287">
        <v>37472668.280000001</v>
      </c>
      <c r="G1762" s="267">
        <v>79</v>
      </c>
      <c r="H1762" s="288" t="s">
        <v>3769</v>
      </c>
      <c r="I1762" s="289">
        <v>7.6832029851907303E-3</v>
      </c>
      <c r="J1762" s="269">
        <v>287910.11679195799</v>
      </c>
    </row>
    <row r="1763" spans="2:10">
      <c r="B1763" s="268" t="s">
        <v>3767</v>
      </c>
      <c r="C1763" s="268" t="s">
        <v>6527</v>
      </c>
      <c r="D1763" s="274" t="s">
        <v>3339</v>
      </c>
      <c r="E1763" s="274" t="s">
        <v>1326</v>
      </c>
      <c r="F1763" s="287">
        <v>150000000</v>
      </c>
      <c r="G1763" s="267">
        <v>0</v>
      </c>
      <c r="H1763" s="288" t="s">
        <v>3769</v>
      </c>
      <c r="I1763" s="289">
        <v>0</v>
      </c>
      <c r="J1763" s="269">
        <v>0</v>
      </c>
    </row>
    <row r="1764" spans="2:10">
      <c r="B1764" s="268" t="s">
        <v>3767</v>
      </c>
      <c r="C1764" s="268" t="s">
        <v>5174</v>
      </c>
      <c r="D1764" s="274" t="s">
        <v>5175</v>
      </c>
      <c r="E1764" s="274" t="s">
        <v>4236</v>
      </c>
      <c r="F1764" s="287">
        <v>6079899.25</v>
      </c>
      <c r="G1764" s="267">
        <v>0</v>
      </c>
      <c r="H1764" s="288" t="s">
        <v>3769</v>
      </c>
      <c r="I1764" s="289">
        <v>0</v>
      </c>
      <c r="J1764" s="269">
        <v>0</v>
      </c>
    </row>
    <row r="1765" spans="2:10">
      <c r="B1765" s="268" t="s">
        <v>3767</v>
      </c>
      <c r="C1765" s="268" t="s">
        <v>2215</v>
      </c>
      <c r="D1765" s="274" t="s">
        <v>3403</v>
      </c>
      <c r="E1765" s="274" t="s">
        <v>1269</v>
      </c>
      <c r="F1765" s="287">
        <v>3818140.19</v>
      </c>
      <c r="G1765" s="267">
        <v>0</v>
      </c>
      <c r="H1765" s="288" t="s">
        <v>3769</v>
      </c>
      <c r="I1765" s="289">
        <v>0</v>
      </c>
      <c r="J1765" s="269">
        <v>0</v>
      </c>
    </row>
    <row r="1766" spans="2:10">
      <c r="B1766" s="268" t="s">
        <v>3767</v>
      </c>
      <c r="C1766" s="268" t="s">
        <v>2260</v>
      </c>
      <c r="D1766" s="274" t="s">
        <v>3226</v>
      </c>
      <c r="E1766" s="274" t="s">
        <v>1014</v>
      </c>
      <c r="F1766" s="287">
        <v>16065295.289999999</v>
      </c>
      <c r="G1766" s="267">
        <v>387</v>
      </c>
      <c r="H1766" s="288" t="s">
        <v>3771</v>
      </c>
      <c r="I1766" s="289">
        <v>0.53415108625553198</v>
      </c>
      <c r="J1766" s="269">
        <v>8581294.9301693793</v>
      </c>
    </row>
    <row r="1767" spans="2:10">
      <c r="B1767" s="268" t="s">
        <v>3767</v>
      </c>
      <c r="C1767" s="268" t="s">
        <v>5176</v>
      </c>
      <c r="D1767" s="274" t="s">
        <v>2824</v>
      </c>
      <c r="E1767" s="274" t="s">
        <v>1274</v>
      </c>
      <c r="F1767" s="287">
        <v>26457583.670000002</v>
      </c>
      <c r="G1767" s="267">
        <v>96</v>
      </c>
      <c r="H1767" s="288" t="s">
        <v>3770</v>
      </c>
      <c r="I1767" s="289">
        <v>8.0552933603662696E-2</v>
      </c>
      <c r="J1767" s="269">
        <v>2131235.9806828601</v>
      </c>
    </row>
    <row r="1768" spans="2:10">
      <c r="B1768" s="268" t="s">
        <v>3767</v>
      </c>
      <c r="C1768" s="268" t="s">
        <v>5798</v>
      </c>
      <c r="D1768" s="274" t="s">
        <v>5799</v>
      </c>
      <c r="E1768" s="274" t="s">
        <v>5800</v>
      </c>
      <c r="F1768" s="287">
        <v>157989676.69999999</v>
      </c>
      <c r="G1768" s="267">
        <v>0</v>
      </c>
      <c r="H1768" s="288" t="s">
        <v>3769</v>
      </c>
      <c r="I1768" s="289">
        <v>0</v>
      </c>
      <c r="J1768" s="269">
        <v>0</v>
      </c>
    </row>
    <row r="1769" spans="2:10">
      <c r="B1769" s="268" t="s">
        <v>3767</v>
      </c>
      <c r="C1769" s="268" t="s">
        <v>5177</v>
      </c>
      <c r="D1769" s="274" t="s">
        <v>5178</v>
      </c>
      <c r="E1769" s="274" t="s">
        <v>4237</v>
      </c>
      <c r="F1769" s="287">
        <v>19267873.469999999</v>
      </c>
      <c r="G1769" s="267">
        <v>0</v>
      </c>
      <c r="H1769" s="288" t="s">
        <v>3769</v>
      </c>
      <c r="I1769" s="289">
        <v>0</v>
      </c>
      <c r="J1769" s="269">
        <v>0</v>
      </c>
    </row>
    <row r="1770" spans="2:10">
      <c r="B1770" s="268" t="s">
        <v>3767</v>
      </c>
      <c r="C1770" s="268" t="s">
        <v>6528</v>
      </c>
      <c r="D1770" s="274" t="s">
        <v>3111</v>
      </c>
      <c r="E1770" s="274" t="s">
        <v>1333</v>
      </c>
      <c r="F1770" s="287">
        <v>55000000</v>
      </c>
      <c r="G1770" s="267">
        <v>0</v>
      </c>
      <c r="H1770" s="288" t="s">
        <v>3769</v>
      </c>
      <c r="I1770" s="289">
        <v>0</v>
      </c>
      <c r="J1770" s="269">
        <v>0</v>
      </c>
    </row>
    <row r="1771" spans="2:10">
      <c r="B1771" s="268" t="s">
        <v>3767</v>
      </c>
      <c r="C1771" s="268" t="s">
        <v>2225</v>
      </c>
      <c r="D1771" s="274" t="s">
        <v>3054</v>
      </c>
      <c r="E1771" s="274" t="s">
        <v>1284</v>
      </c>
      <c r="F1771" s="287">
        <v>19656819.530000001</v>
      </c>
      <c r="G1771" s="267">
        <v>64</v>
      </c>
      <c r="H1771" s="288" t="s">
        <v>3769</v>
      </c>
      <c r="I1771" s="289">
        <v>7.6832029851907303E-3</v>
      </c>
      <c r="J1771" s="269">
        <v>151027.33449225099</v>
      </c>
    </row>
    <row r="1772" spans="2:10">
      <c r="B1772" s="268" t="s">
        <v>3767</v>
      </c>
      <c r="C1772" s="268" t="s">
        <v>2264</v>
      </c>
      <c r="D1772" s="274" t="s">
        <v>3005</v>
      </c>
      <c r="E1772" s="274" t="s">
        <v>1334</v>
      </c>
      <c r="F1772" s="287">
        <v>8251332.6699999999</v>
      </c>
      <c r="G1772" s="267">
        <v>0</v>
      </c>
      <c r="H1772" s="288" t="s">
        <v>3769</v>
      </c>
      <c r="I1772" s="289">
        <v>0</v>
      </c>
      <c r="J1772" s="269">
        <v>0</v>
      </c>
    </row>
    <row r="1773" spans="2:10">
      <c r="B1773" s="268" t="s">
        <v>3767</v>
      </c>
      <c r="C1773" s="268" t="s">
        <v>2232</v>
      </c>
      <c r="D1773" s="274" t="s">
        <v>3372</v>
      </c>
      <c r="E1773" s="274" t="s">
        <v>1293</v>
      </c>
      <c r="F1773" s="287">
        <v>11933330.460000001</v>
      </c>
      <c r="G1773" s="267">
        <v>0</v>
      </c>
      <c r="H1773" s="288" t="s">
        <v>3769</v>
      </c>
      <c r="I1773" s="289">
        <v>0</v>
      </c>
      <c r="J1773" s="269">
        <v>0</v>
      </c>
    </row>
    <row r="1774" spans="2:10">
      <c r="B1774" s="268" t="s">
        <v>3767</v>
      </c>
      <c r="C1774" s="268" t="s">
        <v>5179</v>
      </c>
      <c r="D1774" s="274" t="s">
        <v>2859</v>
      </c>
      <c r="E1774" s="274" t="s">
        <v>1319</v>
      </c>
      <c r="F1774" s="287">
        <v>122106584.38</v>
      </c>
      <c r="G1774" s="267">
        <v>71</v>
      </c>
      <c r="H1774" s="288" t="s">
        <v>3769</v>
      </c>
      <c r="I1774" s="289">
        <v>7.6832029851907303E-3</v>
      </c>
      <c r="J1774" s="269">
        <v>938169.67361985997</v>
      </c>
    </row>
    <row r="1775" spans="2:10">
      <c r="B1775" s="268" t="s">
        <v>3767</v>
      </c>
      <c r="C1775" s="268" t="s">
        <v>5180</v>
      </c>
      <c r="D1775" s="274" t="s">
        <v>3256</v>
      </c>
      <c r="E1775" s="274" t="s">
        <v>1262</v>
      </c>
      <c r="F1775" s="287">
        <v>69036118.719999999</v>
      </c>
      <c r="G1775" s="267">
        <v>0</v>
      </c>
      <c r="H1775" s="288" t="s">
        <v>3769</v>
      </c>
      <c r="I1775" s="289">
        <v>0</v>
      </c>
      <c r="J1775" s="269">
        <v>0</v>
      </c>
    </row>
    <row r="1776" spans="2:10">
      <c r="B1776" s="268" t="s">
        <v>3767</v>
      </c>
      <c r="C1776" s="268" t="s">
        <v>2184</v>
      </c>
      <c r="D1776" s="274" t="s">
        <v>3293</v>
      </c>
      <c r="E1776" s="274" t="s">
        <v>1225</v>
      </c>
      <c r="F1776" s="287">
        <v>15554134.09</v>
      </c>
      <c r="G1776" s="267">
        <v>0</v>
      </c>
      <c r="H1776" s="288" t="s">
        <v>3769</v>
      </c>
      <c r="I1776" s="289">
        <v>0</v>
      </c>
      <c r="J1776" s="269">
        <v>0</v>
      </c>
    </row>
    <row r="1777" spans="2:10">
      <c r="B1777" s="268" t="s">
        <v>3767</v>
      </c>
      <c r="C1777" s="268" t="s">
        <v>2181</v>
      </c>
      <c r="D1777" s="274" t="s">
        <v>3371</v>
      </c>
      <c r="E1777" s="274" t="s">
        <v>1222</v>
      </c>
      <c r="F1777" s="287">
        <v>10309350.960000001</v>
      </c>
      <c r="G1777" s="267">
        <v>0</v>
      </c>
      <c r="H1777" s="288" t="s">
        <v>3769</v>
      </c>
      <c r="I1777" s="289">
        <v>0</v>
      </c>
      <c r="J1777" s="269">
        <v>0</v>
      </c>
    </row>
    <row r="1778" spans="2:10">
      <c r="B1778" s="268" t="s">
        <v>3767</v>
      </c>
      <c r="C1778" s="268" t="s">
        <v>2257</v>
      </c>
      <c r="D1778" s="274" t="s">
        <v>2753</v>
      </c>
      <c r="E1778" s="274" t="s">
        <v>1240</v>
      </c>
      <c r="F1778" s="287">
        <v>18571292.760000002</v>
      </c>
      <c r="G1778" s="267">
        <v>0</v>
      </c>
      <c r="H1778" s="288" t="s">
        <v>3769</v>
      </c>
      <c r="I1778" s="289">
        <v>0</v>
      </c>
      <c r="J1778" s="269">
        <v>0</v>
      </c>
    </row>
    <row r="1779" spans="2:10">
      <c r="B1779" s="268" t="s">
        <v>3767</v>
      </c>
      <c r="C1779" s="268" t="s">
        <v>6263</v>
      </c>
      <c r="D1779" s="274" t="s">
        <v>2753</v>
      </c>
      <c r="E1779" s="274" t="s">
        <v>1240</v>
      </c>
      <c r="F1779" s="287">
        <v>55920842.119999997</v>
      </c>
      <c r="G1779" s="267">
        <v>0</v>
      </c>
      <c r="H1779" s="288" t="s">
        <v>3769</v>
      </c>
      <c r="I1779" s="289">
        <v>0</v>
      </c>
      <c r="J1779" s="269">
        <v>0</v>
      </c>
    </row>
    <row r="1780" spans="2:10">
      <c r="B1780" s="268" t="s">
        <v>3767</v>
      </c>
      <c r="C1780" s="268" t="s">
        <v>2238</v>
      </c>
      <c r="D1780" s="274" t="s">
        <v>3062</v>
      </c>
      <c r="E1780" s="274" t="s">
        <v>1305</v>
      </c>
      <c r="F1780" s="287">
        <v>48821901.979999997</v>
      </c>
      <c r="G1780" s="267">
        <v>95</v>
      </c>
      <c r="H1780" s="288" t="s">
        <v>3770</v>
      </c>
      <c r="I1780" s="289">
        <v>8.0552933603662696E-2</v>
      </c>
      <c r="J1780" s="269">
        <v>3932747.4285994698</v>
      </c>
    </row>
    <row r="1781" spans="2:10">
      <c r="B1781" s="268" t="s">
        <v>3767</v>
      </c>
      <c r="C1781" s="268" t="s">
        <v>2267</v>
      </c>
      <c r="D1781" s="274" t="s">
        <v>3015</v>
      </c>
      <c r="E1781" s="274" t="s">
        <v>1337</v>
      </c>
      <c r="F1781" s="287">
        <v>21697024.09</v>
      </c>
      <c r="G1781" s="267">
        <v>64</v>
      </c>
      <c r="H1781" s="288" t="s">
        <v>3769</v>
      </c>
      <c r="I1781" s="289">
        <v>7.6832029851907303E-3</v>
      </c>
      <c r="J1781" s="269">
        <v>166702.64025804299</v>
      </c>
    </row>
    <row r="1782" spans="2:10">
      <c r="B1782" s="268" t="s">
        <v>3767</v>
      </c>
      <c r="C1782" s="268" t="s">
        <v>5181</v>
      </c>
      <c r="D1782" s="274" t="s">
        <v>3389</v>
      </c>
      <c r="E1782" s="274" t="s">
        <v>1253</v>
      </c>
      <c r="F1782" s="287">
        <v>40268105.810000002</v>
      </c>
      <c r="G1782" s="267">
        <v>0</v>
      </c>
      <c r="H1782" s="288" t="s">
        <v>3769</v>
      </c>
      <c r="I1782" s="289">
        <v>0</v>
      </c>
      <c r="J1782" s="269">
        <v>0</v>
      </c>
    </row>
    <row r="1783" spans="2:10">
      <c r="B1783" s="268" t="s">
        <v>3767</v>
      </c>
      <c r="C1783" s="268" t="s">
        <v>5947</v>
      </c>
      <c r="D1783" s="274" t="s">
        <v>3644</v>
      </c>
      <c r="E1783" s="274" t="s">
        <v>1271</v>
      </c>
      <c r="F1783" s="287">
        <v>154761447.72</v>
      </c>
      <c r="G1783" s="267">
        <v>0</v>
      </c>
      <c r="H1783" s="288" t="s">
        <v>3769</v>
      </c>
      <c r="I1783" s="289">
        <v>0</v>
      </c>
      <c r="J1783" s="269">
        <v>0</v>
      </c>
    </row>
    <row r="1784" spans="2:10">
      <c r="B1784" s="268" t="s">
        <v>3767</v>
      </c>
      <c r="C1784" s="268" t="s">
        <v>2205</v>
      </c>
      <c r="D1784" s="274" t="s">
        <v>3094</v>
      </c>
      <c r="E1784" s="274" t="s">
        <v>175</v>
      </c>
      <c r="F1784" s="287">
        <v>21138229.34</v>
      </c>
      <c r="G1784" s="267">
        <v>0</v>
      </c>
      <c r="H1784" s="288" t="s">
        <v>3769</v>
      </c>
      <c r="I1784" s="289">
        <v>0</v>
      </c>
      <c r="J1784" s="269">
        <v>0</v>
      </c>
    </row>
    <row r="1785" spans="2:10">
      <c r="B1785" s="268" t="s">
        <v>3767</v>
      </c>
      <c r="C1785" s="268" t="s">
        <v>5635</v>
      </c>
      <c r="D1785" s="274" t="s">
        <v>3105</v>
      </c>
      <c r="E1785" s="274" t="s">
        <v>1255</v>
      </c>
      <c r="F1785" s="287">
        <v>52321301.990000002</v>
      </c>
      <c r="G1785" s="267">
        <v>0</v>
      </c>
      <c r="H1785" s="288" t="s">
        <v>3769</v>
      </c>
      <c r="I1785" s="289">
        <v>0</v>
      </c>
      <c r="J1785" s="269">
        <v>0</v>
      </c>
    </row>
    <row r="1786" spans="2:10">
      <c r="B1786" s="268" t="s">
        <v>3767</v>
      </c>
      <c r="C1786" s="268" t="s">
        <v>2197</v>
      </c>
      <c r="D1786" s="274" t="s">
        <v>3068</v>
      </c>
      <c r="E1786" s="274" t="s">
        <v>1242</v>
      </c>
      <c r="F1786" s="287">
        <v>179894425.81999999</v>
      </c>
      <c r="G1786" s="267">
        <v>135</v>
      </c>
      <c r="H1786" s="288" t="s">
        <v>3770</v>
      </c>
      <c r="I1786" s="289">
        <v>8.0552933603662696E-2</v>
      </c>
      <c r="J1786" s="269">
        <v>14491023.738747399</v>
      </c>
    </row>
    <row r="1787" spans="2:10">
      <c r="B1787" s="268" t="s">
        <v>3767</v>
      </c>
      <c r="C1787" s="268" t="s">
        <v>2240</v>
      </c>
      <c r="D1787" s="274" t="s">
        <v>2758</v>
      </c>
      <c r="E1787" s="274" t="s">
        <v>1307</v>
      </c>
      <c r="F1787" s="287">
        <v>13195304.039999999</v>
      </c>
      <c r="G1787" s="267">
        <v>74</v>
      </c>
      <c r="H1787" s="288" t="s">
        <v>3769</v>
      </c>
      <c r="I1787" s="289">
        <v>7.6832029851907303E-3</v>
      </c>
      <c r="J1787" s="269">
        <v>101382.19939062701</v>
      </c>
    </row>
    <row r="1788" spans="2:10">
      <c r="B1788" s="268" t="s">
        <v>3767</v>
      </c>
      <c r="C1788" s="268" t="s">
        <v>5801</v>
      </c>
      <c r="D1788" s="274" t="s">
        <v>3610</v>
      </c>
      <c r="E1788" s="274" t="s">
        <v>1247</v>
      </c>
      <c r="F1788" s="287">
        <v>165689731.06999999</v>
      </c>
      <c r="G1788" s="267">
        <v>0</v>
      </c>
      <c r="H1788" s="288" t="s">
        <v>3769</v>
      </c>
      <c r="I1788" s="289">
        <v>0</v>
      </c>
      <c r="J1788" s="269">
        <v>0</v>
      </c>
    </row>
    <row r="1789" spans="2:10">
      <c r="B1789" s="268" t="s">
        <v>3767</v>
      </c>
      <c r="C1789" s="268" t="s">
        <v>2174</v>
      </c>
      <c r="D1789" s="274" t="s">
        <v>3587</v>
      </c>
      <c r="E1789" s="274" t="s">
        <v>1215</v>
      </c>
      <c r="F1789" s="287">
        <v>14020254.67</v>
      </c>
      <c r="G1789" s="267">
        <v>59</v>
      </c>
      <c r="H1789" s="288" t="s">
        <v>3769</v>
      </c>
      <c r="I1789" s="289">
        <v>7.6832029851907303E-3</v>
      </c>
      <c r="J1789" s="269">
        <v>107720.462533678</v>
      </c>
    </row>
    <row r="1790" spans="2:10">
      <c r="B1790" s="268" t="s">
        <v>3767</v>
      </c>
      <c r="C1790" s="268" t="s">
        <v>2219</v>
      </c>
      <c r="D1790" s="274" t="s">
        <v>3332</v>
      </c>
      <c r="E1790" s="274" t="s">
        <v>1277</v>
      </c>
      <c r="F1790" s="287">
        <v>33218109.920000002</v>
      </c>
      <c r="G1790" s="267">
        <v>80</v>
      </c>
      <c r="H1790" s="288" t="s">
        <v>3770</v>
      </c>
      <c r="I1790" s="289">
        <v>8.0552933603662696E-2</v>
      </c>
      <c r="J1790" s="269">
        <v>2675816.2028249302</v>
      </c>
    </row>
    <row r="1791" spans="2:10">
      <c r="B1791" s="268" t="s">
        <v>3767</v>
      </c>
      <c r="C1791" s="268" t="s">
        <v>6529</v>
      </c>
      <c r="D1791" s="274" t="s">
        <v>3155</v>
      </c>
      <c r="E1791" s="274" t="s">
        <v>1327</v>
      </c>
      <c r="F1791" s="287">
        <v>65000000</v>
      </c>
      <c r="G1791" s="267">
        <v>0</v>
      </c>
      <c r="H1791" s="288" t="s">
        <v>3769</v>
      </c>
      <c r="I1791" s="289">
        <v>0</v>
      </c>
      <c r="J1791" s="269">
        <v>0</v>
      </c>
    </row>
    <row r="1792" spans="2:10">
      <c r="B1792" s="268" t="s">
        <v>3767</v>
      </c>
      <c r="C1792" s="268" t="s">
        <v>2263</v>
      </c>
      <c r="D1792" s="274" t="s">
        <v>3037</v>
      </c>
      <c r="E1792" s="274" t="s">
        <v>162</v>
      </c>
      <c r="F1792" s="287">
        <v>24859108.25</v>
      </c>
      <c r="G1792" s="267">
        <v>404</v>
      </c>
      <c r="H1792" s="288" t="s">
        <v>3771</v>
      </c>
      <c r="I1792" s="289">
        <v>0.53415108625553198</v>
      </c>
      <c r="J1792" s="269">
        <v>13278519.6750813</v>
      </c>
    </row>
    <row r="1793" spans="2:10">
      <c r="B1793" s="268" t="s">
        <v>3767</v>
      </c>
      <c r="C1793" s="268" t="s">
        <v>5182</v>
      </c>
      <c r="D1793" s="274" t="s">
        <v>3634</v>
      </c>
      <c r="E1793" s="274" t="s">
        <v>1295</v>
      </c>
      <c r="F1793" s="287">
        <v>52053445.289999999</v>
      </c>
      <c r="G1793" s="267">
        <v>0</v>
      </c>
      <c r="H1793" s="288" t="s">
        <v>3769</v>
      </c>
      <c r="I1793" s="289">
        <v>0</v>
      </c>
      <c r="J1793" s="269">
        <v>0</v>
      </c>
    </row>
    <row r="1794" spans="2:10">
      <c r="B1794" s="268" t="s">
        <v>3767</v>
      </c>
      <c r="C1794" s="268" t="s">
        <v>6104</v>
      </c>
      <c r="D1794" s="274" t="s">
        <v>6105</v>
      </c>
      <c r="E1794" s="274" t="s">
        <v>6106</v>
      </c>
      <c r="F1794" s="287">
        <v>93707287.150000006</v>
      </c>
      <c r="G1794" s="267">
        <v>0</v>
      </c>
      <c r="H1794" s="288" t="s">
        <v>3769</v>
      </c>
      <c r="I1794" s="289">
        <v>0</v>
      </c>
      <c r="J1794" s="269">
        <v>0</v>
      </c>
    </row>
    <row r="1795" spans="2:10">
      <c r="B1795" s="268" t="s">
        <v>3767</v>
      </c>
      <c r="C1795" s="268" t="s">
        <v>2214</v>
      </c>
      <c r="D1795" s="274" t="s">
        <v>3485</v>
      </c>
      <c r="E1795" s="274" t="s">
        <v>1268</v>
      </c>
      <c r="F1795" s="287">
        <v>18714998.41</v>
      </c>
      <c r="G1795" s="267">
        <v>0</v>
      </c>
      <c r="H1795" s="288" t="s">
        <v>3769</v>
      </c>
      <c r="I1795" s="289">
        <v>0</v>
      </c>
      <c r="J1795" s="269">
        <v>0</v>
      </c>
    </row>
    <row r="1796" spans="2:10">
      <c r="B1796" s="268" t="s">
        <v>3767</v>
      </c>
      <c r="C1796" s="268" t="s">
        <v>2230</v>
      </c>
      <c r="D1796" s="274" t="s">
        <v>3418</v>
      </c>
      <c r="E1796" s="274" t="s">
        <v>1290</v>
      </c>
      <c r="F1796" s="287">
        <v>25494983.649999999</v>
      </c>
      <c r="G1796" s="267">
        <v>78</v>
      </c>
      <c r="H1796" s="288" t="s">
        <v>3769</v>
      </c>
      <c r="I1796" s="289">
        <v>7.6832029851907303E-3</v>
      </c>
      <c r="J1796" s="269">
        <v>195883.13448706901</v>
      </c>
    </row>
    <row r="1797" spans="2:10">
      <c r="B1797" s="268" t="s">
        <v>3767</v>
      </c>
      <c r="C1797" s="268" t="s">
        <v>5183</v>
      </c>
      <c r="D1797" s="274" t="s">
        <v>2821</v>
      </c>
      <c r="E1797" s="274" t="s">
        <v>879</v>
      </c>
      <c r="F1797" s="287">
        <v>16315444.51</v>
      </c>
      <c r="G1797" s="267">
        <v>0</v>
      </c>
      <c r="H1797" s="288" t="s">
        <v>3769</v>
      </c>
      <c r="I1797" s="289">
        <v>0</v>
      </c>
      <c r="J1797" s="269">
        <v>0</v>
      </c>
    </row>
    <row r="1798" spans="2:10">
      <c r="B1798" s="268" t="s">
        <v>3767</v>
      </c>
      <c r="C1798" s="268" t="s">
        <v>5184</v>
      </c>
      <c r="D1798" s="274" t="s">
        <v>3520</v>
      </c>
      <c r="E1798" s="274" t="s">
        <v>1318</v>
      </c>
      <c r="F1798" s="287">
        <v>46851743.759999998</v>
      </c>
      <c r="G1798" s="267">
        <v>0</v>
      </c>
      <c r="H1798" s="288" t="s">
        <v>3769</v>
      </c>
      <c r="I1798" s="289">
        <v>0</v>
      </c>
      <c r="J1798" s="269">
        <v>0</v>
      </c>
    </row>
    <row r="1799" spans="2:10">
      <c r="B1799" s="268" t="s">
        <v>3767</v>
      </c>
      <c r="C1799" s="268" t="s">
        <v>2192</v>
      </c>
      <c r="D1799" s="274" t="s">
        <v>3506</v>
      </c>
      <c r="E1799" s="274" t="s">
        <v>1234</v>
      </c>
      <c r="F1799" s="287">
        <v>41930205.979999997</v>
      </c>
      <c r="G1799" s="267">
        <v>73</v>
      </c>
      <c r="H1799" s="288" t="s">
        <v>3769</v>
      </c>
      <c r="I1799" s="289">
        <v>7.6832029851907303E-3</v>
      </c>
      <c r="J1799" s="269">
        <v>322158.283755198</v>
      </c>
    </row>
    <row r="1800" spans="2:10">
      <c r="B1800" s="268" t="s">
        <v>3767</v>
      </c>
      <c r="C1800" s="268" t="s">
        <v>5185</v>
      </c>
      <c r="D1800" s="274" t="s">
        <v>3117</v>
      </c>
      <c r="E1800" s="274" t="s">
        <v>1267</v>
      </c>
      <c r="F1800" s="287">
        <v>18956164.780000001</v>
      </c>
      <c r="G1800" s="267">
        <v>0</v>
      </c>
      <c r="H1800" s="288" t="s">
        <v>3769</v>
      </c>
      <c r="I1800" s="289">
        <v>0</v>
      </c>
      <c r="J1800" s="269">
        <v>0</v>
      </c>
    </row>
    <row r="1801" spans="2:10">
      <c r="B1801" s="268" t="s">
        <v>3767</v>
      </c>
      <c r="C1801" s="268" t="s">
        <v>2221</v>
      </c>
      <c r="D1801" s="274" t="s">
        <v>3678</v>
      </c>
      <c r="E1801" s="274" t="s">
        <v>1279</v>
      </c>
      <c r="F1801" s="287">
        <v>27497491.800000001</v>
      </c>
      <c r="G1801" s="267">
        <v>0</v>
      </c>
      <c r="H1801" s="288" t="s">
        <v>3769</v>
      </c>
      <c r="I1801" s="289">
        <v>0</v>
      </c>
      <c r="J1801" s="269">
        <v>0</v>
      </c>
    </row>
    <row r="1802" spans="2:10">
      <c r="B1802" s="268" t="s">
        <v>3767</v>
      </c>
      <c r="C1802" s="268" t="s">
        <v>2186</v>
      </c>
      <c r="D1802" s="274" t="s">
        <v>3181</v>
      </c>
      <c r="E1802" s="274" t="s">
        <v>1227</v>
      </c>
      <c r="F1802" s="287">
        <v>48214536.359999999</v>
      </c>
      <c r="G1802" s="267">
        <v>0</v>
      </c>
      <c r="H1802" s="288" t="s">
        <v>3769</v>
      </c>
      <c r="I1802" s="289">
        <v>0</v>
      </c>
      <c r="J1802" s="269">
        <v>0</v>
      </c>
    </row>
    <row r="1803" spans="2:10">
      <c r="B1803" s="268" t="s">
        <v>3767</v>
      </c>
      <c r="C1803" s="268" t="s">
        <v>5186</v>
      </c>
      <c r="D1803" s="274" t="s">
        <v>3705</v>
      </c>
      <c r="E1803" s="274" t="s">
        <v>1291</v>
      </c>
      <c r="F1803" s="287">
        <v>73165276.260000005</v>
      </c>
      <c r="G1803" s="267">
        <v>65</v>
      </c>
      <c r="H1803" s="288" t="s">
        <v>3770</v>
      </c>
      <c r="I1803" s="289">
        <v>8.0552933603662696E-2</v>
      </c>
      <c r="J1803" s="269">
        <v>5893677.6406654203</v>
      </c>
    </row>
    <row r="1804" spans="2:10">
      <c r="B1804" s="268" t="s">
        <v>3767</v>
      </c>
      <c r="C1804" s="268" t="s">
        <v>2229</v>
      </c>
      <c r="D1804" s="274" t="s">
        <v>3535</v>
      </c>
      <c r="E1804" s="274" t="s">
        <v>170</v>
      </c>
      <c r="F1804" s="287">
        <v>21220284.559999999</v>
      </c>
      <c r="G1804" s="267">
        <v>0</v>
      </c>
      <c r="H1804" s="288" t="s">
        <v>3769</v>
      </c>
      <c r="I1804" s="289">
        <v>0</v>
      </c>
      <c r="J1804" s="269">
        <v>0</v>
      </c>
    </row>
    <row r="1805" spans="2:10">
      <c r="B1805" s="268" t="s">
        <v>3767</v>
      </c>
      <c r="C1805" s="268" t="s">
        <v>2206</v>
      </c>
      <c r="D1805" s="274" t="s">
        <v>3215</v>
      </c>
      <c r="E1805" s="274" t="s">
        <v>1257</v>
      </c>
      <c r="F1805" s="287">
        <v>21824926.460000001</v>
      </c>
      <c r="G1805" s="267">
        <v>0</v>
      </c>
      <c r="H1805" s="288" t="s">
        <v>3769</v>
      </c>
      <c r="I1805" s="289">
        <v>0</v>
      </c>
      <c r="J1805" s="269">
        <v>0</v>
      </c>
    </row>
    <row r="1806" spans="2:10">
      <c r="B1806" s="268" t="s">
        <v>3767</v>
      </c>
      <c r="C1806" s="268" t="s">
        <v>2235</v>
      </c>
      <c r="D1806" s="274" t="s">
        <v>2778</v>
      </c>
      <c r="E1806" s="274" t="s">
        <v>1302</v>
      </c>
      <c r="F1806" s="287">
        <v>37950640.490000002</v>
      </c>
      <c r="G1806" s="267">
        <v>131</v>
      </c>
      <c r="H1806" s="288" t="s">
        <v>3770</v>
      </c>
      <c r="I1806" s="289">
        <v>8.0552933603662696E-2</v>
      </c>
      <c r="J1806" s="269">
        <v>3057035.4236074402</v>
      </c>
    </row>
    <row r="1807" spans="2:10">
      <c r="B1807" s="268" t="s">
        <v>3767</v>
      </c>
      <c r="C1807" s="268" t="s">
        <v>2231</v>
      </c>
      <c r="D1807" s="274" t="s">
        <v>3265</v>
      </c>
      <c r="E1807" s="274" t="s">
        <v>1292</v>
      </c>
      <c r="F1807" s="287">
        <v>30533860.800000001</v>
      </c>
      <c r="G1807" s="267">
        <v>0</v>
      </c>
      <c r="H1807" s="288" t="s">
        <v>3769</v>
      </c>
      <c r="I1807" s="289">
        <v>0</v>
      </c>
      <c r="J1807" s="269">
        <v>0</v>
      </c>
    </row>
    <row r="1808" spans="2:10">
      <c r="B1808" s="268" t="s">
        <v>3767</v>
      </c>
      <c r="C1808" s="268" t="s">
        <v>5802</v>
      </c>
      <c r="D1808" s="274" t="s">
        <v>3434</v>
      </c>
      <c r="E1808" s="274" t="s">
        <v>1296</v>
      </c>
      <c r="F1808" s="287">
        <v>77041092.609999999</v>
      </c>
      <c r="G1808" s="267">
        <v>0</v>
      </c>
      <c r="H1808" s="288" t="s">
        <v>3769</v>
      </c>
      <c r="I1808" s="289">
        <v>0</v>
      </c>
      <c r="J1808" s="269">
        <v>0</v>
      </c>
    </row>
    <row r="1809" spans="2:10">
      <c r="B1809" s="268" t="s">
        <v>3767</v>
      </c>
      <c r="C1809" s="268" t="s">
        <v>5187</v>
      </c>
      <c r="D1809" s="274" t="s">
        <v>3230</v>
      </c>
      <c r="E1809" s="274" t="s">
        <v>1229</v>
      </c>
      <c r="F1809" s="287">
        <v>41772528.25</v>
      </c>
      <c r="G1809" s="267">
        <v>96</v>
      </c>
      <c r="H1809" s="288" t="s">
        <v>3769</v>
      </c>
      <c r="I1809" s="289">
        <v>7.6832029851907303E-3</v>
      </c>
      <c r="J1809" s="269">
        <v>320946.813749364</v>
      </c>
    </row>
    <row r="1810" spans="2:10">
      <c r="B1810" s="268" t="s">
        <v>3767</v>
      </c>
      <c r="C1810" s="268" t="s">
        <v>2177</v>
      </c>
      <c r="D1810" s="274" t="s">
        <v>3274</v>
      </c>
      <c r="E1810" s="274" t="s">
        <v>1217</v>
      </c>
      <c r="F1810" s="287">
        <v>53337701.799999997</v>
      </c>
      <c r="G1810" s="267">
        <v>256</v>
      </c>
      <c r="H1810" s="288" t="s">
        <v>3773</v>
      </c>
      <c r="I1810" s="289">
        <v>0.28902535025529602</v>
      </c>
      <c r="J1810" s="269">
        <v>15415947.944557499</v>
      </c>
    </row>
    <row r="1811" spans="2:10">
      <c r="B1811" s="268" t="s">
        <v>3767</v>
      </c>
      <c r="C1811" s="268" t="s">
        <v>2239</v>
      </c>
      <c r="D1811" s="274" t="s">
        <v>2895</v>
      </c>
      <c r="E1811" s="274" t="s">
        <v>1306</v>
      </c>
      <c r="F1811" s="287">
        <v>20455690.18</v>
      </c>
      <c r="G1811" s="267">
        <v>0</v>
      </c>
      <c r="H1811" s="288" t="s">
        <v>3769</v>
      </c>
      <c r="I1811" s="289">
        <v>0</v>
      </c>
      <c r="J1811" s="269">
        <v>0</v>
      </c>
    </row>
    <row r="1812" spans="2:10">
      <c r="B1812" s="268" t="s">
        <v>3767</v>
      </c>
      <c r="C1812" s="268" t="s">
        <v>5188</v>
      </c>
      <c r="D1812" s="274" t="s">
        <v>3284</v>
      </c>
      <c r="E1812" s="274" t="s">
        <v>1241</v>
      </c>
      <c r="F1812" s="287">
        <v>145215700.03</v>
      </c>
      <c r="G1812" s="267">
        <v>66</v>
      </c>
      <c r="H1812" s="288" t="s">
        <v>3769</v>
      </c>
      <c r="I1812" s="289">
        <v>7.6832029851907303E-3</v>
      </c>
      <c r="J1812" s="269">
        <v>1115721.69996705</v>
      </c>
    </row>
    <row r="1813" spans="2:10">
      <c r="B1813" s="268" t="s">
        <v>3767</v>
      </c>
      <c r="C1813" s="268" t="s">
        <v>2201</v>
      </c>
      <c r="D1813" s="274" t="s">
        <v>3250</v>
      </c>
      <c r="E1813" s="274" t="s">
        <v>1246</v>
      </c>
      <c r="F1813" s="287">
        <v>65268224.579999998</v>
      </c>
      <c r="G1813" s="267">
        <v>64</v>
      </c>
      <c r="H1813" s="288" t="s">
        <v>3769</v>
      </c>
      <c r="I1813" s="289">
        <v>7.6832029851907303E-3</v>
      </c>
      <c r="J1813" s="269">
        <v>501469.01793115499</v>
      </c>
    </row>
    <row r="1814" spans="2:10">
      <c r="B1814" s="268" t="s">
        <v>3767</v>
      </c>
      <c r="C1814" s="268" t="s">
        <v>2262</v>
      </c>
      <c r="D1814" s="274" t="s">
        <v>3055</v>
      </c>
      <c r="E1814" s="274" t="s">
        <v>1332</v>
      </c>
      <c r="F1814" s="287">
        <v>18498501.420000002</v>
      </c>
      <c r="G1814" s="267">
        <v>0</v>
      </c>
      <c r="H1814" s="288" t="s">
        <v>3769</v>
      </c>
      <c r="I1814" s="289">
        <v>0</v>
      </c>
      <c r="J1814" s="269">
        <v>0</v>
      </c>
    </row>
    <row r="1815" spans="2:10">
      <c r="B1815" s="268" t="s">
        <v>3767</v>
      </c>
      <c r="C1815" s="268" t="s">
        <v>5803</v>
      </c>
      <c r="D1815" s="274" t="s">
        <v>3554</v>
      </c>
      <c r="E1815" s="274" t="s">
        <v>1263</v>
      </c>
      <c r="F1815" s="287">
        <v>116300306.53</v>
      </c>
      <c r="G1815" s="267">
        <v>0</v>
      </c>
      <c r="H1815" s="288" t="s">
        <v>3769</v>
      </c>
      <c r="I1815" s="289">
        <v>0</v>
      </c>
      <c r="J1815" s="269">
        <v>0</v>
      </c>
    </row>
    <row r="1816" spans="2:10">
      <c r="B1816" s="268" t="s">
        <v>3767</v>
      </c>
      <c r="C1816" s="268" t="s">
        <v>2193</v>
      </c>
      <c r="D1816" s="274" t="s">
        <v>2801</v>
      </c>
      <c r="E1816" s="274" t="s">
        <v>1235</v>
      </c>
      <c r="F1816" s="287">
        <v>22035243.52</v>
      </c>
      <c r="G1816" s="267">
        <v>132</v>
      </c>
      <c r="H1816" s="288" t="s">
        <v>3770</v>
      </c>
      <c r="I1816" s="289">
        <v>8.0552933603662696E-2</v>
      </c>
      <c r="J1816" s="269">
        <v>1775003.50820709</v>
      </c>
    </row>
    <row r="1817" spans="2:10">
      <c r="B1817" s="268" t="s">
        <v>3767</v>
      </c>
      <c r="C1817" s="268" t="s">
        <v>2200</v>
      </c>
      <c r="D1817" s="274" t="s">
        <v>3501</v>
      </c>
      <c r="E1817" s="274" t="s">
        <v>1245</v>
      </c>
      <c r="F1817" s="287">
        <v>20579811.190000001</v>
      </c>
      <c r="G1817" s="267">
        <v>0</v>
      </c>
      <c r="H1817" s="288" t="s">
        <v>3769</v>
      </c>
      <c r="I1817" s="289">
        <v>0</v>
      </c>
      <c r="J1817" s="269">
        <v>0</v>
      </c>
    </row>
    <row r="1818" spans="2:10">
      <c r="B1818" s="268" t="s">
        <v>3767</v>
      </c>
      <c r="C1818" s="268" t="s">
        <v>5189</v>
      </c>
      <c r="D1818" s="274" t="s">
        <v>3537</v>
      </c>
      <c r="E1818" s="274" t="s">
        <v>1219</v>
      </c>
      <c r="F1818" s="287">
        <v>25140285.739999998</v>
      </c>
      <c r="G1818" s="267">
        <v>0</v>
      </c>
      <c r="H1818" s="288" t="s">
        <v>3769</v>
      </c>
      <c r="I1818" s="289">
        <v>0</v>
      </c>
      <c r="J1818" s="269">
        <v>0</v>
      </c>
    </row>
    <row r="1819" spans="2:10">
      <c r="B1819" s="268" t="s">
        <v>3767</v>
      </c>
      <c r="C1819" s="268" t="s">
        <v>2199</v>
      </c>
      <c r="D1819" s="274" t="s">
        <v>3423</v>
      </c>
      <c r="E1819" s="274" t="s">
        <v>1244</v>
      </c>
      <c r="F1819" s="287">
        <v>11989316.74</v>
      </c>
      <c r="G1819" s="267">
        <v>0</v>
      </c>
      <c r="H1819" s="288" t="s">
        <v>3769</v>
      </c>
      <c r="I1819" s="289">
        <v>0</v>
      </c>
      <c r="J1819" s="269">
        <v>0</v>
      </c>
    </row>
    <row r="1820" spans="2:10">
      <c r="B1820" s="268" t="s">
        <v>3767</v>
      </c>
      <c r="C1820" s="268" t="s">
        <v>5190</v>
      </c>
      <c r="D1820" s="274" t="s">
        <v>3693</v>
      </c>
      <c r="E1820" s="274" t="s">
        <v>1310</v>
      </c>
      <c r="F1820" s="287">
        <v>16496184.970000001</v>
      </c>
      <c r="G1820" s="267">
        <v>81</v>
      </c>
      <c r="H1820" s="288" t="s">
        <v>3769</v>
      </c>
      <c r="I1820" s="289">
        <v>7.6832029851907303E-3</v>
      </c>
      <c r="J1820" s="269">
        <v>126743.537605762</v>
      </c>
    </row>
    <row r="1821" spans="2:10">
      <c r="B1821" s="268" t="s">
        <v>3767</v>
      </c>
      <c r="C1821" s="268" t="s">
        <v>2190</v>
      </c>
      <c r="D1821" s="274" t="s">
        <v>3621</v>
      </c>
      <c r="E1821" s="274" t="s">
        <v>1232</v>
      </c>
      <c r="F1821" s="287">
        <v>49261825.25</v>
      </c>
      <c r="G1821" s="267">
        <v>0</v>
      </c>
      <c r="H1821" s="288" t="s">
        <v>3769</v>
      </c>
      <c r="I1821" s="289">
        <v>0</v>
      </c>
      <c r="J1821" s="269">
        <v>0</v>
      </c>
    </row>
    <row r="1822" spans="2:10">
      <c r="B1822" s="268" t="s">
        <v>3767</v>
      </c>
      <c r="C1822" s="268" t="s">
        <v>2244</v>
      </c>
      <c r="D1822" s="274" t="s">
        <v>3650</v>
      </c>
      <c r="E1822" s="274" t="s">
        <v>1313</v>
      </c>
      <c r="F1822" s="287">
        <v>15720203.16</v>
      </c>
      <c r="G1822" s="267">
        <v>106</v>
      </c>
      <c r="H1822" s="288" t="s">
        <v>3770</v>
      </c>
      <c r="I1822" s="289">
        <v>8.0552933603662696E-2</v>
      </c>
      <c r="J1822" s="269">
        <v>1266308.48138356</v>
      </c>
    </row>
    <row r="1823" spans="2:10">
      <c r="B1823" s="268" t="s">
        <v>3767</v>
      </c>
      <c r="C1823" s="268" t="s">
        <v>5191</v>
      </c>
      <c r="D1823" s="274" t="s">
        <v>3542</v>
      </c>
      <c r="E1823" s="274" t="s">
        <v>3543</v>
      </c>
      <c r="F1823" s="287">
        <v>137787576.50999999</v>
      </c>
      <c r="G1823" s="267">
        <v>0</v>
      </c>
      <c r="H1823" s="288" t="s">
        <v>3769</v>
      </c>
      <c r="I1823" s="289">
        <v>0</v>
      </c>
      <c r="J1823" s="269">
        <v>0</v>
      </c>
    </row>
    <row r="1824" spans="2:10">
      <c r="B1824" s="268" t="s">
        <v>3767</v>
      </c>
      <c r="C1824" s="268" t="s">
        <v>2211</v>
      </c>
      <c r="D1824" s="274" t="s">
        <v>3097</v>
      </c>
      <c r="E1824" s="274" t="s">
        <v>1264</v>
      </c>
      <c r="F1824" s="287">
        <v>1477289.82</v>
      </c>
      <c r="G1824" s="267">
        <v>67</v>
      </c>
      <c r="H1824" s="288" t="s">
        <v>3770</v>
      </c>
      <c r="I1824" s="289">
        <v>8.0552933603662696E-2</v>
      </c>
      <c r="J1824" s="269">
        <v>119000.028783826</v>
      </c>
    </row>
    <row r="1825" spans="2:10">
      <c r="B1825" s="268" t="s">
        <v>3767</v>
      </c>
      <c r="C1825" s="268" t="s">
        <v>2187</v>
      </c>
      <c r="D1825" s="274" t="s">
        <v>2757</v>
      </c>
      <c r="E1825" s="274" t="s">
        <v>1228</v>
      </c>
      <c r="F1825" s="287">
        <v>107882389.59</v>
      </c>
      <c r="G1825" s="267">
        <v>413</v>
      </c>
      <c r="H1825" s="288" t="s">
        <v>3771</v>
      </c>
      <c r="I1825" s="289">
        <v>0.53415108625553198</v>
      </c>
      <c r="J1825" s="269">
        <v>57625495.587341003</v>
      </c>
    </row>
    <row r="1826" spans="2:10">
      <c r="B1826" s="268" t="s">
        <v>3767</v>
      </c>
      <c r="C1826" s="268" t="s">
        <v>2175</v>
      </c>
      <c r="D1826" s="274" t="s">
        <v>3480</v>
      </c>
      <c r="E1826" s="274" t="s">
        <v>632</v>
      </c>
      <c r="F1826" s="287">
        <v>5250432.76</v>
      </c>
      <c r="G1826" s="267">
        <v>0</v>
      </c>
      <c r="H1826" s="288" t="s">
        <v>3769</v>
      </c>
      <c r="I1826" s="289">
        <v>0</v>
      </c>
      <c r="J1826" s="269">
        <v>0</v>
      </c>
    </row>
    <row r="1827" spans="2:10">
      <c r="B1827" s="268" t="s">
        <v>3767</v>
      </c>
      <c r="C1827" s="268" t="s">
        <v>2226</v>
      </c>
      <c r="D1827" s="274" t="s">
        <v>2783</v>
      </c>
      <c r="E1827" s="274" t="s">
        <v>1285</v>
      </c>
      <c r="F1827" s="287">
        <v>75926156.099999994</v>
      </c>
      <c r="G1827" s="267">
        <v>94</v>
      </c>
      <c r="H1827" s="288" t="s">
        <v>3770</v>
      </c>
      <c r="I1827" s="289">
        <v>8.0552933603662696E-2</v>
      </c>
      <c r="J1827" s="269">
        <v>6116074.6111046299</v>
      </c>
    </row>
    <row r="1828" spans="2:10">
      <c r="B1828" s="268" t="s">
        <v>3767</v>
      </c>
      <c r="C1828" s="268" t="s">
        <v>2185</v>
      </c>
      <c r="D1828" s="274" t="s">
        <v>3512</v>
      </c>
      <c r="E1828" s="274" t="s">
        <v>1226</v>
      </c>
      <c r="F1828" s="287">
        <v>67975611.230000004</v>
      </c>
      <c r="G1828" s="267">
        <v>0</v>
      </c>
      <c r="H1828" s="288" t="s">
        <v>3769</v>
      </c>
      <c r="I1828" s="289">
        <v>0</v>
      </c>
      <c r="J1828" s="269">
        <v>0</v>
      </c>
    </row>
    <row r="1829" spans="2:10">
      <c r="B1829" s="268" t="s">
        <v>3767</v>
      </c>
      <c r="C1829" s="268" t="s">
        <v>2224</v>
      </c>
      <c r="D1829" s="274" t="s">
        <v>3093</v>
      </c>
      <c r="E1829" s="274" t="s">
        <v>1283</v>
      </c>
      <c r="F1829" s="287">
        <v>45330536.939999998</v>
      </c>
      <c r="G1829" s="267">
        <v>0</v>
      </c>
      <c r="H1829" s="288" t="s">
        <v>3769</v>
      </c>
      <c r="I1829" s="289">
        <v>0</v>
      </c>
      <c r="J1829" s="269">
        <v>0</v>
      </c>
    </row>
    <row r="1830" spans="2:10">
      <c r="B1830" s="268" t="s">
        <v>3767</v>
      </c>
      <c r="C1830" s="268" t="s">
        <v>2236</v>
      </c>
      <c r="D1830" s="274" t="s">
        <v>2793</v>
      </c>
      <c r="E1830" s="274" t="s">
        <v>1304</v>
      </c>
      <c r="F1830" s="287">
        <v>59817605.210000001</v>
      </c>
      <c r="G1830" s="267">
        <v>67</v>
      </c>
      <c r="H1830" s="288" t="s">
        <v>3769</v>
      </c>
      <c r="I1830" s="289">
        <v>7.6832029851907303E-3</v>
      </c>
      <c r="J1830" s="269">
        <v>459590.80291643302</v>
      </c>
    </row>
    <row r="1831" spans="2:10">
      <c r="B1831" s="268" t="s">
        <v>3767</v>
      </c>
      <c r="C1831" s="268" t="s">
        <v>2207</v>
      </c>
      <c r="D1831" s="274" t="s">
        <v>3319</v>
      </c>
      <c r="E1831" s="274" t="s">
        <v>1258</v>
      </c>
      <c r="F1831" s="287">
        <v>34114058.789999999</v>
      </c>
      <c r="G1831" s="267">
        <v>97</v>
      </c>
      <c r="H1831" s="288" t="s">
        <v>3770</v>
      </c>
      <c r="I1831" s="289">
        <v>8.0552933603662696E-2</v>
      </c>
      <c r="J1831" s="269">
        <v>2747987.5126623102</v>
      </c>
    </row>
    <row r="1832" spans="2:10">
      <c r="B1832" s="268" t="s">
        <v>3767</v>
      </c>
      <c r="C1832" s="268" t="s">
        <v>2178</v>
      </c>
      <c r="D1832" s="274" t="s">
        <v>2951</v>
      </c>
      <c r="E1832" s="274" t="s">
        <v>1218</v>
      </c>
      <c r="F1832" s="287">
        <v>22750254.079999998</v>
      </c>
      <c r="G1832" s="267">
        <v>0</v>
      </c>
      <c r="H1832" s="288" t="s">
        <v>3769</v>
      </c>
      <c r="I1832" s="289">
        <v>0</v>
      </c>
      <c r="J1832" s="269">
        <v>0</v>
      </c>
    </row>
    <row r="1833" spans="2:10">
      <c r="B1833" s="268" t="s">
        <v>3767</v>
      </c>
      <c r="C1833" s="268" t="s">
        <v>2245</v>
      </c>
      <c r="D1833" s="274" t="s">
        <v>3100</v>
      </c>
      <c r="E1833" s="274" t="s">
        <v>1314</v>
      </c>
      <c r="F1833" s="287">
        <v>16022685.77</v>
      </c>
      <c r="G1833" s="267">
        <v>94</v>
      </c>
      <c r="H1833" s="288" t="s">
        <v>3769</v>
      </c>
      <c r="I1833" s="289">
        <v>7.6832029851907303E-3</v>
      </c>
      <c r="J1833" s="269">
        <v>123105.54713883701</v>
      </c>
    </row>
    <row r="1834" spans="2:10">
      <c r="B1834" s="268" t="s">
        <v>3767</v>
      </c>
      <c r="C1834" s="268" t="s">
        <v>2251</v>
      </c>
      <c r="D1834" s="274" t="s">
        <v>3206</v>
      </c>
      <c r="E1834" s="274" t="s">
        <v>953</v>
      </c>
      <c r="F1834" s="287">
        <v>44619193.979999997</v>
      </c>
      <c r="G1834" s="267">
        <v>104</v>
      </c>
      <c r="H1834" s="288" t="s">
        <v>3769</v>
      </c>
      <c r="I1834" s="289">
        <v>7.6832029851907303E-3</v>
      </c>
      <c r="J1834" s="269">
        <v>342818.32438394002</v>
      </c>
    </row>
    <row r="1835" spans="2:10">
      <c r="B1835" s="268" t="s">
        <v>3767</v>
      </c>
      <c r="C1835" s="268" t="s">
        <v>2248</v>
      </c>
      <c r="D1835" s="274" t="s">
        <v>3182</v>
      </c>
      <c r="E1835" s="274" t="s">
        <v>1317</v>
      </c>
      <c r="F1835" s="287">
        <v>8391397.9499999993</v>
      </c>
      <c r="G1835" s="267">
        <v>0</v>
      </c>
      <c r="H1835" s="288" t="s">
        <v>3769</v>
      </c>
      <c r="I1835" s="289">
        <v>0</v>
      </c>
      <c r="J1835" s="269">
        <v>0</v>
      </c>
    </row>
    <row r="1836" spans="2:10">
      <c r="B1836" s="268" t="s">
        <v>3767</v>
      </c>
      <c r="C1836" s="268" t="s">
        <v>2176</v>
      </c>
      <c r="D1836" s="274" t="s">
        <v>3440</v>
      </c>
      <c r="E1836" s="274" t="s">
        <v>1216</v>
      </c>
      <c r="F1836" s="287">
        <v>32047809.41</v>
      </c>
      <c r="G1836" s="267">
        <v>0</v>
      </c>
      <c r="H1836" s="288" t="s">
        <v>3769</v>
      </c>
      <c r="I1836" s="289">
        <v>0</v>
      </c>
      <c r="J1836" s="269">
        <v>0</v>
      </c>
    </row>
    <row r="1837" spans="2:10">
      <c r="B1837" s="268" t="s">
        <v>3767</v>
      </c>
      <c r="C1837" s="268" t="s">
        <v>2233</v>
      </c>
      <c r="D1837" s="274" t="s">
        <v>3262</v>
      </c>
      <c r="E1837" s="274" t="s">
        <v>1298</v>
      </c>
      <c r="F1837" s="287">
        <v>43359302.200000003</v>
      </c>
      <c r="G1837" s="267">
        <v>72</v>
      </c>
      <c r="H1837" s="288" t="s">
        <v>3769</v>
      </c>
      <c r="I1837" s="289">
        <v>7.6832029851907303E-3</v>
      </c>
      <c r="J1837" s="269">
        <v>333138.32009882701</v>
      </c>
    </row>
    <row r="1838" spans="2:10">
      <c r="B1838" s="268" t="s">
        <v>3767</v>
      </c>
      <c r="C1838" s="268" t="s">
        <v>2209</v>
      </c>
      <c r="D1838" s="274" t="s">
        <v>3258</v>
      </c>
      <c r="E1838" s="274" t="s">
        <v>1260</v>
      </c>
      <c r="F1838" s="287">
        <v>41293083.789999999</v>
      </c>
      <c r="G1838" s="267">
        <v>67</v>
      </c>
      <c r="H1838" s="288" t="s">
        <v>3769</v>
      </c>
      <c r="I1838" s="289">
        <v>7.6832029851907303E-3</v>
      </c>
      <c r="J1838" s="269">
        <v>317263.144643059</v>
      </c>
    </row>
    <row r="1839" spans="2:10">
      <c r="B1839" s="268" t="s">
        <v>3767</v>
      </c>
      <c r="C1839" s="268" t="s">
        <v>2254</v>
      </c>
      <c r="D1839" s="274" t="s">
        <v>3532</v>
      </c>
      <c r="E1839" s="274" t="s">
        <v>1324</v>
      </c>
      <c r="F1839" s="287">
        <v>31858409.149999999</v>
      </c>
      <c r="G1839" s="267">
        <v>88</v>
      </c>
      <c r="H1839" s="288" t="s">
        <v>3769</v>
      </c>
      <c r="I1839" s="289">
        <v>7.6832029851907303E-3</v>
      </c>
      <c r="J1839" s="269">
        <v>244774.62428470701</v>
      </c>
    </row>
    <row r="1840" spans="2:10">
      <c r="B1840" s="268" t="s">
        <v>3767</v>
      </c>
      <c r="C1840" s="268" t="s">
        <v>2253</v>
      </c>
      <c r="D1840" s="274" t="s">
        <v>3738</v>
      </c>
      <c r="E1840" s="274" t="s">
        <v>1323</v>
      </c>
      <c r="F1840" s="287">
        <v>80796067.349999994</v>
      </c>
      <c r="G1840" s="267">
        <v>0</v>
      </c>
      <c r="H1840" s="288" t="s">
        <v>3769</v>
      </c>
      <c r="I1840" s="289">
        <v>0</v>
      </c>
      <c r="J1840" s="269">
        <v>0</v>
      </c>
    </row>
    <row r="1841" spans="2:10">
      <c r="B1841" s="268" t="s">
        <v>3767</v>
      </c>
      <c r="C1841" s="268" t="s">
        <v>2188</v>
      </c>
      <c r="D1841" s="274" t="s">
        <v>3527</v>
      </c>
      <c r="E1841" s="274" t="s">
        <v>1230</v>
      </c>
      <c r="F1841" s="287">
        <v>65359016.68</v>
      </c>
      <c r="G1841" s="267">
        <v>0</v>
      </c>
      <c r="H1841" s="288" t="s">
        <v>3769</v>
      </c>
      <c r="I1841" s="289">
        <v>0</v>
      </c>
      <c r="J1841" s="269">
        <v>0</v>
      </c>
    </row>
    <row r="1842" spans="2:10">
      <c r="B1842" s="268" t="s">
        <v>3767</v>
      </c>
      <c r="C1842" s="268" t="s">
        <v>6107</v>
      </c>
      <c r="D1842" s="274" t="s">
        <v>3527</v>
      </c>
      <c r="E1842" s="274" t="s">
        <v>1230</v>
      </c>
      <c r="F1842" s="287">
        <v>179257675.71000001</v>
      </c>
      <c r="G1842" s="267">
        <v>0</v>
      </c>
      <c r="H1842" s="288" t="s">
        <v>3769</v>
      </c>
      <c r="I1842" s="289">
        <v>0</v>
      </c>
      <c r="J1842" s="269">
        <v>0</v>
      </c>
    </row>
    <row r="1843" spans="2:10">
      <c r="B1843" s="268" t="s">
        <v>3767</v>
      </c>
      <c r="C1843" s="268" t="s">
        <v>2220</v>
      </c>
      <c r="D1843" s="274" t="s">
        <v>2858</v>
      </c>
      <c r="E1843" s="274" t="s">
        <v>1278</v>
      </c>
      <c r="F1843" s="287">
        <v>68493147.939999998</v>
      </c>
      <c r="G1843" s="267">
        <v>0</v>
      </c>
      <c r="H1843" s="288" t="s">
        <v>3769</v>
      </c>
      <c r="I1843" s="289">
        <v>0</v>
      </c>
      <c r="J1843" s="269">
        <v>0</v>
      </c>
    </row>
    <row r="1844" spans="2:10">
      <c r="B1844" s="268" t="s">
        <v>3767</v>
      </c>
      <c r="C1844" s="268" t="s">
        <v>5192</v>
      </c>
      <c r="D1844" s="274" t="s">
        <v>2897</v>
      </c>
      <c r="E1844" s="274" t="s">
        <v>1297</v>
      </c>
      <c r="F1844" s="287">
        <v>55388133.020000003</v>
      </c>
      <c r="G1844" s="267">
        <v>82</v>
      </c>
      <c r="H1844" s="288" t="s">
        <v>3770</v>
      </c>
      <c r="I1844" s="289">
        <v>8.0552933603662696E-2</v>
      </c>
      <c r="J1844" s="269">
        <v>4461676.6015908998</v>
      </c>
    </row>
    <row r="1845" spans="2:10">
      <c r="B1845" s="268" t="s">
        <v>3767</v>
      </c>
      <c r="C1845" s="268" t="s">
        <v>2203</v>
      </c>
      <c r="D1845" s="274" t="s">
        <v>3424</v>
      </c>
      <c r="E1845" s="274" t="s">
        <v>1251</v>
      </c>
      <c r="F1845" s="287">
        <v>54762436.409999996</v>
      </c>
      <c r="G1845" s="267">
        <v>0</v>
      </c>
      <c r="H1845" s="288" t="s">
        <v>3769</v>
      </c>
      <c r="I1845" s="289">
        <v>0</v>
      </c>
      <c r="J1845" s="269">
        <v>0</v>
      </c>
    </row>
    <row r="1846" spans="2:10">
      <c r="B1846" s="268" t="s">
        <v>3767</v>
      </c>
      <c r="C1846" s="268" t="s">
        <v>6530</v>
      </c>
      <c r="D1846" s="274" t="s">
        <v>3424</v>
      </c>
      <c r="E1846" s="274" t="s">
        <v>1251</v>
      </c>
      <c r="F1846" s="287">
        <v>52500000</v>
      </c>
      <c r="G1846" s="267">
        <v>0</v>
      </c>
      <c r="H1846" s="288" t="s">
        <v>3769</v>
      </c>
      <c r="I1846" s="289">
        <v>0</v>
      </c>
      <c r="J1846" s="269">
        <v>0</v>
      </c>
    </row>
    <row r="1847" spans="2:10">
      <c r="B1847" s="268" t="s">
        <v>3767</v>
      </c>
      <c r="C1847" s="268" t="s">
        <v>3216</v>
      </c>
      <c r="D1847" s="274" t="s">
        <v>3217</v>
      </c>
      <c r="E1847" s="274" t="s">
        <v>3218</v>
      </c>
      <c r="F1847" s="287">
        <v>21855095.98</v>
      </c>
      <c r="G1847" s="267">
        <v>0</v>
      </c>
      <c r="H1847" s="288" t="s">
        <v>3769</v>
      </c>
      <c r="I1847" s="289">
        <v>0</v>
      </c>
      <c r="J1847" s="269">
        <v>0</v>
      </c>
    </row>
    <row r="1848" spans="2:10">
      <c r="B1848" s="268" t="s">
        <v>3767</v>
      </c>
      <c r="C1848" s="268" t="s">
        <v>3632</v>
      </c>
      <c r="D1848" s="274" t="s">
        <v>3633</v>
      </c>
      <c r="E1848" s="274" t="s">
        <v>616</v>
      </c>
      <c r="F1848" s="287">
        <v>19456450.620000001</v>
      </c>
      <c r="G1848" s="267">
        <v>0</v>
      </c>
      <c r="H1848" s="288" t="s">
        <v>3769</v>
      </c>
      <c r="I1848" s="289">
        <v>0</v>
      </c>
      <c r="J1848" s="269">
        <v>0</v>
      </c>
    </row>
    <row r="1849" spans="2:10">
      <c r="B1849" s="268" t="s">
        <v>3767</v>
      </c>
      <c r="C1849" s="268" t="s">
        <v>3313</v>
      </c>
      <c r="D1849" s="274" t="s">
        <v>3314</v>
      </c>
      <c r="E1849" s="274" t="s">
        <v>3315</v>
      </c>
      <c r="F1849" s="287">
        <v>26480988.690000001</v>
      </c>
      <c r="G1849" s="267">
        <v>0</v>
      </c>
      <c r="H1849" s="288" t="s">
        <v>3769</v>
      </c>
      <c r="I1849" s="289">
        <v>0</v>
      </c>
      <c r="J1849" s="269">
        <v>0</v>
      </c>
    </row>
    <row r="1850" spans="2:10">
      <c r="B1850" s="268" t="s">
        <v>3767</v>
      </c>
      <c r="C1850" s="268" t="s">
        <v>3341</v>
      </c>
      <c r="D1850" s="274" t="s">
        <v>3342</v>
      </c>
      <c r="E1850" s="274" t="s">
        <v>3343</v>
      </c>
      <c r="F1850" s="287">
        <v>33135666.93</v>
      </c>
      <c r="G1850" s="267">
        <v>0</v>
      </c>
      <c r="H1850" s="288" t="s">
        <v>3769</v>
      </c>
      <c r="I1850" s="289">
        <v>0</v>
      </c>
      <c r="J1850" s="269">
        <v>0</v>
      </c>
    </row>
    <row r="1851" spans="2:10">
      <c r="B1851" s="268" t="s">
        <v>3767</v>
      </c>
      <c r="C1851" s="268" t="s">
        <v>3271</v>
      </c>
      <c r="D1851" s="274" t="s">
        <v>3272</v>
      </c>
      <c r="E1851" s="274" t="s">
        <v>3273</v>
      </c>
      <c r="F1851" s="287">
        <v>32114649.420000002</v>
      </c>
      <c r="G1851" s="267">
        <v>0</v>
      </c>
      <c r="H1851" s="288" t="s">
        <v>3769</v>
      </c>
      <c r="I1851" s="289">
        <v>0</v>
      </c>
      <c r="J1851" s="269">
        <v>0</v>
      </c>
    </row>
    <row r="1852" spans="2:10">
      <c r="B1852" s="268" t="s">
        <v>3767</v>
      </c>
      <c r="C1852" s="268" t="s">
        <v>5193</v>
      </c>
      <c r="D1852" s="274" t="s">
        <v>3552</v>
      </c>
      <c r="E1852" s="274" t="s">
        <v>3553</v>
      </c>
      <c r="F1852" s="287">
        <v>73145176.819999993</v>
      </c>
      <c r="G1852" s="267">
        <v>76</v>
      </c>
      <c r="H1852" s="288" t="s">
        <v>3770</v>
      </c>
      <c r="I1852" s="289">
        <v>8.0552933603662696E-2</v>
      </c>
      <c r="J1852" s="269">
        <v>5892058.5718096299</v>
      </c>
    </row>
    <row r="1853" spans="2:10">
      <c r="B1853" s="268" t="s">
        <v>3767</v>
      </c>
      <c r="C1853" s="268" t="s">
        <v>6108</v>
      </c>
      <c r="D1853" s="274" t="s">
        <v>3686</v>
      </c>
      <c r="E1853" s="274" t="s">
        <v>3687</v>
      </c>
      <c r="F1853" s="287">
        <v>38478455.729999997</v>
      </c>
      <c r="G1853" s="267">
        <v>0</v>
      </c>
      <c r="H1853" s="288" t="s">
        <v>3769</v>
      </c>
      <c r="I1853" s="289">
        <v>0</v>
      </c>
      <c r="J1853" s="269">
        <v>0</v>
      </c>
    </row>
    <row r="1854" spans="2:10">
      <c r="B1854" s="268" t="s">
        <v>3767</v>
      </c>
      <c r="C1854" s="268" t="s">
        <v>6264</v>
      </c>
      <c r="D1854" s="274" t="s">
        <v>3638</v>
      </c>
      <c r="E1854" s="274" t="s">
        <v>3639</v>
      </c>
      <c r="F1854" s="287">
        <v>50369528.289999999</v>
      </c>
      <c r="G1854" s="267">
        <v>0</v>
      </c>
      <c r="H1854" s="288" t="s">
        <v>3769</v>
      </c>
      <c r="I1854" s="289">
        <v>0</v>
      </c>
      <c r="J1854" s="269">
        <v>0</v>
      </c>
    </row>
    <row r="1855" spans="2:10">
      <c r="B1855" s="268" t="s">
        <v>3767</v>
      </c>
      <c r="C1855" s="268" t="s">
        <v>5194</v>
      </c>
      <c r="D1855" s="274" t="s">
        <v>5195</v>
      </c>
      <c r="E1855" s="274" t="s">
        <v>4238</v>
      </c>
      <c r="F1855" s="287">
        <v>51088749.359999999</v>
      </c>
      <c r="G1855" s="267">
        <v>0</v>
      </c>
      <c r="H1855" s="288" t="s">
        <v>3769</v>
      </c>
      <c r="I1855" s="289">
        <v>0</v>
      </c>
      <c r="J1855" s="269">
        <v>0</v>
      </c>
    </row>
    <row r="1856" spans="2:10">
      <c r="B1856" s="268" t="s">
        <v>3767</v>
      </c>
      <c r="C1856" s="268" t="s">
        <v>5196</v>
      </c>
      <c r="D1856" s="274" t="s">
        <v>5197</v>
      </c>
      <c r="E1856" s="274" t="s">
        <v>4239</v>
      </c>
      <c r="F1856" s="287">
        <v>68419818.959999993</v>
      </c>
      <c r="G1856" s="267">
        <v>0</v>
      </c>
      <c r="H1856" s="288" t="s">
        <v>3769</v>
      </c>
      <c r="I1856" s="289">
        <v>0</v>
      </c>
      <c r="J1856" s="269">
        <v>0</v>
      </c>
    </row>
    <row r="1857" spans="2:10">
      <c r="B1857" s="268" t="s">
        <v>3767</v>
      </c>
      <c r="C1857" s="268" t="s">
        <v>5198</v>
      </c>
      <c r="D1857" s="274" t="s">
        <v>5197</v>
      </c>
      <c r="E1857" s="274" t="s">
        <v>4239</v>
      </c>
      <c r="F1857" s="287">
        <v>42980863.079999998</v>
      </c>
      <c r="G1857" s="267">
        <v>0</v>
      </c>
      <c r="H1857" s="288" t="s">
        <v>3769</v>
      </c>
      <c r="I1857" s="289">
        <v>0</v>
      </c>
      <c r="J1857" s="269">
        <v>0</v>
      </c>
    </row>
    <row r="1858" spans="2:10">
      <c r="B1858" s="268" t="s">
        <v>3767</v>
      </c>
      <c r="C1858" s="268" t="s">
        <v>5199</v>
      </c>
      <c r="D1858" s="274" t="s">
        <v>5200</v>
      </c>
      <c r="E1858" s="274" t="s">
        <v>4240</v>
      </c>
      <c r="F1858" s="287">
        <v>49931918.68</v>
      </c>
      <c r="G1858" s="267">
        <v>0</v>
      </c>
      <c r="H1858" s="288" t="s">
        <v>3769</v>
      </c>
      <c r="I1858" s="289">
        <v>0</v>
      </c>
      <c r="J1858" s="269">
        <v>0</v>
      </c>
    </row>
    <row r="1859" spans="2:10">
      <c r="B1859" s="268" t="s">
        <v>3767</v>
      </c>
      <c r="C1859" s="268" t="s">
        <v>5201</v>
      </c>
      <c r="D1859" s="274" t="s">
        <v>5202</v>
      </c>
      <c r="E1859" s="274" t="s">
        <v>4241</v>
      </c>
      <c r="F1859" s="287">
        <v>31157016.800000001</v>
      </c>
      <c r="G1859" s="267">
        <v>0</v>
      </c>
      <c r="H1859" s="288" t="s">
        <v>3769</v>
      </c>
      <c r="I1859" s="289">
        <v>0</v>
      </c>
      <c r="J1859" s="269">
        <v>0</v>
      </c>
    </row>
    <row r="1860" spans="2:10">
      <c r="B1860" s="268" t="s">
        <v>3767</v>
      </c>
      <c r="C1860" s="268" t="s">
        <v>5203</v>
      </c>
      <c r="D1860" s="274" t="s">
        <v>5204</v>
      </c>
      <c r="E1860" s="274" t="s">
        <v>4242</v>
      </c>
      <c r="F1860" s="287">
        <v>7683620.7699999996</v>
      </c>
      <c r="G1860" s="267">
        <v>0</v>
      </c>
      <c r="H1860" s="288" t="s">
        <v>3769</v>
      </c>
      <c r="I1860" s="289">
        <v>0</v>
      </c>
      <c r="J1860" s="269">
        <v>0</v>
      </c>
    </row>
    <row r="1861" spans="2:10">
      <c r="B1861" s="268" t="s">
        <v>3767</v>
      </c>
      <c r="C1861" s="268" t="s">
        <v>5804</v>
      </c>
      <c r="D1861" s="274" t="s">
        <v>5205</v>
      </c>
      <c r="E1861" s="274" t="s">
        <v>4243</v>
      </c>
      <c r="F1861" s="287">
        <v>70913193.079999998</v>
      </c>
      <c r="G1861" s="267">
        <v>0</v>
      </c>
      <c r="H1861" s="288" t="s">
        <v>3769</v>
      </c>
      <c r="I1861" s="289">
        <v>0</v>
      </c>
      <c r="J1861" s="269">
        <v>0</v>
      </c>
    </row>
    <row r="1862" spans="2:10">
      <c r="B1862" s="268" t="s">
        <v>3767</v>
      </c>
      <c r="C1862" s="268" t="s">
        <v>5206</v>
      </c>
      <c r="D1862" s="274" t="s">
        <v>5207</v>
      </c>
      <c r="E1862" s="274" t="s">
        <v>4244</v>
      </c>
      <c r="F1862" s="287">
        <v>50564171.539999999</v>
      </c>
      <c r="G1862" s="267">
        <v>0</v>
      </c>
      <c r="H1862" s="288" t="s">
        <v>3769</v>
      </c>
      <c r="I1862" s="289">
        <v>0</v>
      </c>
      <c r="J1862" s="269">
        <v>0</v>
      </c>
    </row>
    <row r="1863" spans="2:10">
      <c r="B1863" s="268" t="s">
        <v>3767</v>
      </c>
      <c r="C1863" s="268" t="s">
        <v>5948</v>
      </c>
      <c r="D1863" s="274" t="s">
        <v>5208</v>
      </c>
      <c r="E1863" s="274" t="s">
        <v>4245</v>
      </c>
      <c r="F1863" s="287">
        <v>65635150.07</v>
      </c>
      <c r="G1863" s="267">
        <v>0</v>
      </c>
      <c r="H1863" s="288" t="s">
        <v>3769</v>
      </c>
      <c r="I1863" s="289">
        <v>0</v>
      </c>
      <c r="J1863" s="269">
        <v>0</v>
      </c>
    </row>
    <row r="1864" spans="2:10">
      <c r="B1864" s="268" t="s">
        <v>3767</v>
      </c>
      <c r="C1864" s="268" t="s">
        <v>5209</v>
      </c>
      <c r="D1864" s="274" t="s">
        <v>5210</v>
      </c>
      <c r="E1864" s="274" t="s">
        <v>4246</v>
      </c>
      <c r="F1864" s="287">
        <v>45493801.990000002</v>
      </c>
      <c r="G1864" s="267">
        <v>65</v>
      </c>
      <c r="H1864" s="288" t="s">
        <v>3769</v>
      </c>
      <c r="I1864" s="289">
        <v>7.6832029851907303E-3</v>
      </c>
      <c r="J1864" s="269">
        <v>349538.11525724398</v>
      </c>
    </row>
    <row r="1865" spans="2:10">
      <c r="B1865" s="268" t="s">
        <v>3767</v>
      </c>
      <c r="C1865" s="268" t="s">
        <v>5211</v>
      </c>
      <c r="D1865" s="274" t="s">
        <v>5212</v>
      </c>
      <c r="E1865" s="274" t="s">
        <v>4247</v>
      </c>
      <c r="F1865" s="287">
        <v>19472447.82</v>
      </c>
      <c r="G1865" s="267">
        <v>0</v>
      </c>
      <c r="H1865" s="288" t="s">
        <v>3769</v>
      </c>
      <c r="I1865" s="289">
        <v>0</v>
      </c>
      <c r="J1865" s="269">
        <v>0</v>
      </c>
    </row>
    <row r="1866" spans="2:10">
      <c r="B1866" s="268" t="s">
        <v>3767</v>
      </c>
      <c r="C1866" s="268" t="s">
        <v>5805</v>
      </c>
      <c r="D1866" s="274" t="s">
        <v>5213</v>
      </c>
      <c r="E1866" s="274" t="s">
        <v>4248</v>
      </c>
      <c r="F1866" s="287">
        <v>57453457.810000002</v>
      </c>
      <c r="G1866" s="267">
        <v>0</v>
      </c>
      <c r="H1866" s="288" t="s">
        <v>3769</v>
      </c>
      <c r="I1866" s="289">
        <v>0</v>
      </c>
      <c r="J1866" s="269">
        <v>0</v>
      </c>
    </row>
    <row r="1867" spans="2:10">
      <c r="B1867" s="268" t="s">
        <v>3767</v>
      </c>
      <c r="C1867" s="268" t="s">
        <v>5806</v>
      </c>
      <c r="D1867" s="274" t="s">
        <v>5214</v>
      </c>
      <c r="E1867" s="274" t="s">
        <v>4249</v>
      </c>
      <c r="F1867" s="287">
        <v>31614831.620000001</v>
      </c>
      <c r="G1867" s="267">
        <v>0</v>
      </c>
      <c r="H1867" s="288" t="s">
        <v>3769</v>
      </c>
      <c r="I1867" s="289">
        <v>0</v>
      </c>
      <c r="J1867" s="269">
        <v>0</v>
      </c>
    </row>
    <row r="1868" spans="2:10">
      <c r="B1868" s="268" t="s">
        <v>3767</v>
      </c>
      <c r="C1868" s="268" t="s">
        <v>5215</v>
      </c>
      <c r="D1868" s="274" t="s">
        <v>5216</v>
      </c>
      <c r="E1868" s="274" t="s">
        <v>4250</v>
      </c>
      <c r="F1868" s="287">
        <v>48215475.359999999</v>
      </c>
      <c r="G1868" s="267">
        <v>82</v>
      </c>
      <c r="H1868" s="288" t="s">
        <v>3769</v>
      </c>
      <c r="I1868" s="289">
        <v>7.6832029851907303E-3</v>
      </c>
      <c r="J1868" s="269">
        <v>370449.28421834199</v>
      </c>
    </row>
    <row r="1869" spans="2:10">
      <c r="B1869" s="268" t="s">
        <v>3767</v>
      </c>
      <c r="C1869" s="268" t="s">
        <v>6265</v>
      </c>
      <c r="D1869" s="274" t="s">
        <v>6266</v>
      </c>
      <c r="E1869" s="274" t="s">
        <v>6267</v>
      </c>
      <c r="F1869" s="287">
        <v>49788132.329999998</v>
      </c>
      <c r="G1869" s="267">
        <v>0</v>
      </c>
      <c r="H1869" s="288" t="s">
        <v>3769</v>
      </c>
      <c r="I1869" s="289">
        <v>0</v>
      </c>
      <c r="J1869" s="269">
        <v>0</v>
      </c>
    </row>
    <row r="1870" spans="2:10">
      <c r="B1870" s="268" t="s">
        <v>3767</v>
      </c>
      <c r="C1870" s="268" t="s">
        <v>5217</v>
      </c>
      <c r="D1870" s="274" t="s">
        <v>5218</v>
      </c>
      <c r="E1870" s="274" t="s">
        <v>4251</v>
      </c>
      <c r="F1870" s="287">
        <v>53632780.380000003</v>
      </c>
      <c r="G1870" s="267">
        <v>109</v>
      </c>
      <c r="H1870" s="288" t="s">
        <v>3770</v>
      </c>
      <c r="I1870" s="289">
        <v>8.0552933603662696E-2</v>
      </c>
      <c r="J1870" s="269">
        <v>4320277.7969299601</v>
      </c>
    </row>
    <row r="1871" spans="2:10">
      <c r="B1871" s="268" t="s">
        <v>3767</v>
      </c>
      <c r="C1871" s="268" t="s">
        <v>5219</v>
      </c>
      <c r="D1871" s="274" t="s">
        <v>5220</v>
      </c>
      <c r="E1871" s="274" t="s">
        <v>4252</v>
      </c>
      <c r="F1871" s="287">
        <v>37741454.060000002</v>
      </c>
      <c r="G1871" s="267">
        <v>0</v>
      </c>
      <c r="H1871" s="288" t="s">
        <v>3769</v>
      </c>
      <c r="I1871" s="289">
        <v>0</v>
      </c>
      <c r="J1871" s="269">
        <v>0</v>
      </c>
    </row>
    <row r="1872" spans="2:10">
      <c r="B1872" s="268" t="s">
        <v>3767</v>
      </c>
      <c r="C1872" s="268" t="s">
        <v>5221</v>
      </c>
      <c r="D1872" s="274" t="s">
        <v>5222</v>
      </c>
      <c r="E1872" s="274" t="s">
        <v>4253</v>
      </c>
      <c r="F1872" s="287">
        <v>60926411.590000004</v>
      </c>
      <c r="G1872" s="267">
        <v>0</v>
      </c>
      <c r="H1872" s="288" t="s">
        <v>3769</v>
      </c>
      <c r="I1872" s="289">
        <v>0</v>
      </c>
      <c r="J1872" s="269">
        <v>0</v>
      </c>
    </row>
    <row r="1873" spans="2:10">
      <c r="B1873" s="268" t="s">
        <v>3767</v>
      </c>
      <c r="C1873" s="268" t="s">
        <v>5223</v>
      </c>
      <c r="D1873" s="274" t="s">
        <v>5224</v>
      </c>
      <c r="E1873" s="274" t="s">
        <v>4254</v>
      </c>
      <c r="F1873" s="287">
        <v>11454381.07</v>
      </c>
      <c r="G1873" s="267">
        <v>0</v>
      </c>
      <c r="H1873" s="288" t="s">
        <v>3769</v>
      </c>
      <c r="I1873" s="289">
        <v>0</v>
      </c>
      <c r="J1873" s="269">
        <v>0</v>
      </c>
    </row>
    <row r="1874" spans="2:10">
      <c r="B1874" s="268" t="s">
        <v>3767</v>
      </c>
      <c r="C1874" s="268" t="s">
        <v>5225</v>
      </c>
      <c r="D1874" s="274" t="s">
        <v>5226</v>
      </c>
      <c r="E1874" s="274" t="s">
        <v>4255</v>
      </c>
      <c r="F1874" s="287">
        <v>49349719.890000001</v>
      </c>
      <c r="G1874" s="267">
        <v>0</v>
      </c>
      <c r="H1874" s="288" t="s">
        <v>3769</v>
      </c>
      <c r="I1874" s="289">
        <v>0</v>
      </c>
      <c r="J1874" s="269">
        <v>0</v>
      </c>
    </row>
    <row r="1875" spans="2:10">
      <c r="B1875" s="268" t="s">
        <v>3767</v>
      </c>
      <c r="C1875" s="268" t="s">
        <v>5949</v>
      </c>
      <c r="D1875" s="274" t="s">
        <v>5227</v>
      </c>
      <c r="E1875" s="274" t="s">
        <v>4256</v>
      </c>
      <c r="F1875" s="287">
        <v>34407351.039999999</v>
      </c>
      <c r="G1875" s="267">
        <v>0</v>
      </c>
      <c r="H1875" s="288" t="s">
        <v>3769</v>
      </c>
      <c r="I1875" s="289">
        <v>0</v>
      </c>
      <c r="J1875" s="269">
        <v>0</v>
      </c>
    </row>
    <row r="1876" spans="2:10">
      <c r="B1876" s="268" t="s">
        <v>3767</v>
      </c>
      <c r="C1876" s="268" t="s">
        <v>5228</v>
      </c>
      <c r="D1876" s="274" t="s">
        <v>5229</v>
      </c>
      <c r="E1876" s="274" t="s">
        <v>4257</v>
      </c>
      <c r="F1876" s="287">
        <v>85926051.239999995</v>
      </c>
      <c r="G1876" s="267">
        <v>0</v>
      </c>
      <c r="H1876" s="288" t="s">
        <v>3769</v>
      </c>
      <c r="I1876" s="289">
        <v>0</v>
      </c>
      <c r="J1876" s="269">
        <v>0</v>
      </c>
    </row>
    <row r="1877" spans="2:10">
      <c r="B1877" s="268" t="s">
        <v>3767</v>
      </c>
      <c r="C1877" s="268" t="s">
        <v>5230</v>
      </c>
      <c r="D1877" s="274" t="s">
        <v>5231</v>
      </c>
      <c r="E1877" s="274" t="s">
        <v>4258</v>
      </c>
      <c r="F1877" s="287">
        <v>35532614.560000002</v>
      </c>
      <c r="G1877" s="267">
        <v>0</v>
      </c>
      <c r="H1877" s="288" t="s">
        <v>3769</v>
      </c>
      <c r="I1877" s="289">
        <v>0</v>
      </c>
      <c r="J1877" s="269">
        <v>0</v>
      </c>
    </row>
    <row r="1878" spans="2:10">
      <c r="B1878" s="268" t="s">
        <v>3767</v>
      </c>
      <c r="C1878" s="268" t="s">
        <v>5232</v>
      </c>
      <c r="D1878" s="274" t="s">
        <v>5233</v>
      </c>
      <c r="E1878" s="274" t="s">
        <v>4259</v>
      </c>
      <c r="F1878" s="287">
        <v>34253791.030000001</v>
      </c>
      <c r="G1878" s="267">
        <v>0</v>
      </c>
      <c r="H1878" s="288" t="s">
        <v>3769</v>
      </c>
      <c r="I1878" s="289">
        <v>0</v>
      </c>
      <c r="J1878" s="269">
        <v>0</v>
      </c>
    </row>
    <row r="1879" spans="2:10">
      <c r="B1879" s="268" t="s">
        <v>3767</v>
      </c>
      <c r="C1879" s="268" t="s">
        <v>5234</v>
      </c>
      <c r="D1879" s="274" t="s">
        <v>5235</v>
      </c>
      <c r="E1879" s="274" t="s">
        <v>4260</v>
      </c>
      <c r="F1879" s="287">
        <v>20579969.649999999</v>
      </c>
      <c r="G1879" s="267">
        <v>0</v>
      </c>
      <c r="H1879" s="288" t="s">
        <v>3769</v>
      </c>
      <c r="I1879" s="289">
        <v>0</v>
      </c>
      <c r="J1879" s="269">
        <v>0</v>
      </c>
    </row>
    <row r="1880" spans="2:10">
      <c r="B1880" s="268" t="s">
        <v>3767</v>
      </c>
      <c r="C1880" s="268" t="s">
        <v>5236</v>
      </c>
      <c r="D1880" s="274" t="s">
        <v>5237</v>
      </c>
      <c r="E1880" s="274" t="s">
        <v>4261</v>
      </c>
      <c r="F1880" s="287">
        <v>36631975.310000002</v>
      </c>
      <c r="G1880" s="267">
        <v>0</v>
      </c>
      <c r="H1880" s="288" t="s">
        <v>3769</v>
      </c>
      <c r="I1880" s="289">
        <v>0</v>
      </c>
      <c r="J1880" s="269">
        <v>0</v>
      </c>
    </row>
    <row r="1881" spans="2:10">
      <c r="B1881" s="268" t="s">
        <v>3767</v>
      </c>
      <c r="C1881" s="268" t="s">
        <v>5238</v>
      </c>
      <c r="D1881" s="274" t="s">
        <v>5239</v>
      </c>
      <c r="E1881" s="274" t="s">
        <v>4262</v>
      </c>
      <c r="F1881" s="287">
        <v>33834364.380000003</v>
      </c>
      <c r="G1881" s="267">
        <v>0</v>
      </c>
      <c r="H1881" s="288" t="s">
        <v>3769</v>
      </c>
      <c r="I1881" s="289">
        <v>0</v>
      </c>
      <c r="J1881" s="269">
        <v>0</v>
      </c>
    </row>
    <row r="1882" spans="2:10">
      <c r="B1882" s="268" t="s">
        <v>3767</v>
      </c>
      <c r="C1882" s="268" t="s">
        <v>5240</v>
      </c>
      <c r="D1882" s="274" t="s">
        <v>5241</v>
      </c>
      <c r="E1882" s="274" t="s">
        <v>509</v>
      </c>
      <c r="F1882" s="287">
        <v>53842193.119999997</v>
      </c>
      <c r="G1882" s="267">
        <v>0</v>
      </c>
      <c r="H1882" s="288" t="s">
        <v>3769</v>
      </c>
      <c r="I1882" s="289">
        <v>0</v>
      </c>
      <c r="J1882" s="269">
        <v>0</v>
      </c>
    </row>
    <row r="1883" spans="2:10">
      <c r="B1883" s="268" t="s">
        <v>3767</v>
      </c>
      <c r="C1883" s="268" t="s">
        <v>5242</v>
      </c>
      <c r="D1883" s="274" t="s">
        <v>5243</v>
      </c>
      <c r="E1883" s="274" t="s">
        <v>4263</v>
      </c>
      <c r="F1883" s="287">
        <v>104862400.48999999</v>
      </c>
      <c r="G1883" s="267">
        <v>0</v>
      </c>
      <c r="H1883" s="288" t="s">
        <v>3769</v>
      </c>
      <c r="I1883" s="289">
        <v>0</v>
      </c>
      <c r="J1883" s="269">
        <v>0</v>
      </c>
    </row>
    <row r="1884" spans="2:10">
      <c r="B1884" s="268" t="s">
        <v>3767</v>
      </c>
      <c r="C1884" s="268" t="s">
        <v>5244</v>
      </c>
      <c r="D1884" s="274" t="s">
        <v>5245</v>
      </c>
      <c r="E1884" s="274" t="s">
        <v>4264</v>
      </c>
      <c r="F1884" s="287">
        <v>64698619.479999997</v>
      </c>
      <c r="G1884" s="267">
        <v>0</v>
      </c>
      <c r="H1884" s="288" t="s">
        <v>3769</v>
      </c>
      <c r="I1884" s="289">
        <v>0</v>
      </c>
      <c r="J1884" s="269">
        <v>0</v>
      </c>
    </row>
    <row r="1885" spans="2:10">
      <c r="B1885" s="268" t="s">
        <v>3767</v>
      </c>
      <c r="C1885" s="268" t="s">
        <v>5246</v>
      </c>
      <c r="D1885" s="274" t="s">
        <v>5247</v>
      </c>
      <c r="E1885" s="274" t="s">
        <v>4265</v>
      </c>
      <c r="F1885" s="287">
        <v>32166988.609999999</v>
      </c>
      <c r="G1885" s="267">
        <v>170</v>
      </c>
      <c r="H1885" s="288" t="s">
        <v>3772</v>
      </c>
      <c r="I1885" s="289">
        <v>0.222481666289018</v>
      </c>
      <c r="J1885" s="269">
        <v>7156565.2254526597</v>
      </c>
    </row>
    <row r="1886" spans="2:10">
      <c r="B1886" s="268" t="s">
        <v>3767</v>
      </c>
      <c r="C1886" s="268" t="s">
        <v>5248</v>
      </c>
      <c r="D1886" s="274" t="s">
        <v>5249</v>
      </c>
      <c r="E1886" s="274" t="s">
        <v>4266</v>
      </c>
      <c r="F1886" s="287">
        <v>42384323.68</v>
      </c>
      <c r="G1886" s="267">
        <v>0</v>
      </c>
      <c r="H1886" s="288" t="s">
        <v>3769</v>
      </c>
      <c r="I1886" s="289">
        <v>0</v>
      </c>
      <c r="J1886" s="269">
        <v>0</v>
      </c>
    </row>
    <row r="1887" spans="2:10">
      <c r="B1887" s="268" t="s">
        <v>3767</v>
      </c>
      <c r="C1887" s="268" t="s">
        <v>5636</v>
      </c>
      <c r="D1887" s="274" t="s">
        <v>5250</v>
      </c>
      <c r="E1887" s="274" t="s">
        <v>4267</v>
      </c>
      <c r="F1887" s="287">
        <v>94626459.769999996</v>
      </c>
      <c r="G1887" s="267">
        <v>0</v>
      </c>
      <c r="H1887" s="288" t="s">
        <v>3769</v>
      </c>
      <c r="I1887" s="289">
        <v>0</v>
      </c>
      <c r="J1887" s="269">
        <v>0</v>
      </c>
    </row>
    <row r="1888" spans="2:10">
      <c r="B1888" s="268" t="s">
        <v>3767</v>
      </c>
      <c r="C1888" s="268" t="s">
        <v>5251</v>
      </c>
      <c r="D1888" s="274" t="s">
        <v>5252</v>
      </c>
      <c r="E1888" s="274" t="s">
        <v>4268</v>
      </c>
      <c r="F1888" s="287">
        <v>20899132.859999999</v>
      </c>
      <c r="G1888" s="267">
        <v>0</v>
      </c>
      <c r="H1888" s="288" t="s">
        <v>3769</v>
      </c>
      <c r="I1888" s="289">
        <v>0</v>
      </c>
      <c r="J1888" s="269">
        <v>0</v>
      </c>
    </row>
    <row r="1889" spans="2:10">
      <c r="B1889" s="268" t="s">
        <v>3767</v>
      </c>
      <c r="C1889" s="268" t="s">
        <v>5253</v>
      </c>
      <c r="D1889" s="274" t="s">
        <v>5254</v>
      </c>
      <c r="E1889" s="274" t="s">
        <v>4269</v>
      </c>
      <c r="F1889" s="287">
        <v>45275919.740000002</v>
      </c>
      <c r="G1889" s="267">
        <v>88</v>
      </c>
      <c r="H1889" s="288" t="s">
        <v>3770</v>
      </c>
      <c r="I1889" s="289">
        <v>8.0552933603662696E-2</v>
      </c>
      <c r="J1889" s="269">
        <v>3647108.1566609801</v>
      </c>
    </row>
    <row r="1890" spans="2:10">
      <c r="B1890" s="268" t="s">
        <v>3767</v>
      </c>
      <c r="C1890" s="268" t="s">
        <v>5255</v>
      </c>
      <c r="D1890" s="274" t="s">
        <v>5256</v>
      </c>
      <c r="E1890" s="274" t="s">
        <v>4270</v>
      </c>
      <c r="F1890" s="287">
        <v>55740758.719999999</v>
      </c>
      <c r="G1890" s="267">
        <v>0</v>
      </c>
      <c r="H1890" s="288" t="s">
        <v>3769</v>
      </c>
      <c r="I1890" s="289">
        <v>0</v>
      </c>
      <c r="J1890" s="269">
        <v>0</v>
      </c>
    </row>
    <row r="1891" spans="2:10">
      <c r="B1891" s="268" t="s">
        <v>3767</v>
      </c>
      <c r="C1891" s="268" t="s">
        <v>5257</v>
      </c>
      <c r="D1891" s="274" t="s">
        <v>5258</v>
      </c>
      <c r="E1891" s="274" t="s">
        <v>4271</v>
      </c>
      <c r="F1891" s="287">
        <v>44592875.710000001</v>
      </c>
      <c r="G1891" s="267">
        <v>0</v>
      </c>
      <c r="H1891" s="288" t="s">
        <v>3769</v>
      </c>
      <c r="I1891" s="289">
        <v>0</v>
      </c>
      <c r="J1891" s="269">
        <v>0</v>
      </c>
    </row>
    <row r="1892" spans="2:10">
      <c r="B1892" s="268" t="s">
        <v>3767</v>
      </c>
      <c r="C1892" s="268" t="s">
        <v>5259</v>
      </c>
      <c r="D1892" s="274" t="s">
        <v>5260</v>
      </c>
      <c r="E1892" s="274" t="s">
        <v>4272</v>
      </c>
      <c r="F1892" s="287">
        <v>29728583.800000001</v>
      </c>
      <c r="G1892" s="267">
        <v>0</v>
      </c>
      <c r="H1892" s="288" t="s">
        <v>3769</v>
      </c>
      <c r="I1892" s="289">
        <v>0</v>
      </c>
      <c r="J1892" s="269">
        <v>0</v>
      </c>
    </row>
    <row r="1893" spans="2:10">
      <c r="B1893" s="268" t="s">
        <v>3767</v>
      </c>
      <c r="C1893" s="268" t="s">
        <v>5261</v>
      </c>
      <c r="D1893" s="274" t="s">
        <v>5262</v>
      </c>
      <c r="E1893" s="274" t="s">
        <v>4273</v>
      </c>
      <c r="F1893" s="287">
        <v>10785178.17</v>
      </c>
      <c r="G1893" s="267">
        <v>0</v>
      </c>
      <c r="H1893" s="288" t="s">
        <v>3769</v>
      </c>
      <c r="I1893" s="289">
        <v>0</v>
      </c>
      <c r="J1893" s="269">
        <v>0</v>
      </c>
    </row>
    <row r="1894" spans="2:10">
      <c r="B1894" s="268" t="s">
        <v>3767</v>
      </c>
      <c r="C1894" s="268" t="s">
        <v>5263</v>
      </c>
      <c r="D1894" s="274" t="s">
        <v>5264</v>
      </c>
      <c r="E1894" s="274" t="s">
        <v>1126</v>
      </c>
      <c r="F1894" s="287">
        <v>12582707.859999999</v>
      </c>
      <c r="G1894" s="267">
        <v>0</v>
      </c>
      <c r="H1894" s="288" t="s">
        <v>3769</v>
      </c>
      <c r="I1894" s="289">
        <v>0</v>
      </c>
      <c r="J1894" s="269">
        <v>0</v>
      </c>
    </row>
    <row r="1895" spans="2:10">
      <c r="B1895" s="268" t="s">
        <v>3767</v>
      </c>
      <c r="C1895" s="268" t="s">
        <v>5265</v>
      </c>
      <c r="D1895" s="274" t="s">
        <v>5266</v>
      </c>
      <c r="E1895" s="274" t="s">
        <v>4274</v>
      </c>
      <c r="F1895" s="287">
        <v>64782611.700000003</v>
      </c>
      <c r="G1895" s="267">
        <v>0</v>
      </c>
      <c r="H1895" s="288" t="s">
        <v>3769</v>
      </c>
      <c r="I1895" s="289">
        <v>0</v>
      </c>
      <c r="J1895" s="269">
        <v>0</v>
      </c>
    </row>
    <row r="1896" spans="2:10">
      <c r="B1896" s="268" t="s">
        <v>3767</v>
      </c>
      <c r="C1896" s="268" t="s">
        <v>5267</v>
      </c>
      <c r="D1896" s="274" t="s">
        <v>5268</v>
      </c>
      <c r="E1896" s="274" t="s">
        <v>4275</v>
      </c>
      <c r="F1896" s="287">
        <v>84397346.650000006</v>
      </c>
      <c r="G1896" s="267">
        <v>0</v>
      </c>
      <c r="H1896" s="288" t="s">
        <v>3769</v>
      </c>
      <c r="I1896" s="289">
        <v>0</v>
      </c>
      <c r="J1896" s="269">
        <v>0</v>
      </c>
    </row>
    <row r="1897" spans="2:10">
      <c r="B1897" s="268" t="s">
        <v>3767</v>
      </c>
      <c r="C1897" s="268" t="s">
        <v>5269</v>
      </c>
      <c r="D1897" s="274" t="s">
        <v>5270</v>
      </c>
      <c r="E1897" s="274" t="s">
        <v>1261</v>
      </c>
      <c r="F1897" s="287">
        <v>48596283.619999997</v>
      </c>
      <c r="G1897" s="267">
        <v>0</v>
      </c>
      <c r="H1897" s="288" t="s">
        <v>3769</v>
      </c>
      <c r="I1897" s="289">
        <v>0</v>
      </c>
      <c r="J1897" s="269">
        <v>0</v>
      </c>
    </row>
    <row r="1898" spans="2:10">
      <c r="B1898" s="268" t="s">
        <v>3767</v>
      </c>
      <c r="C1898" s="268" t="s">
        <v>5271</v>
      </c>
      <c r="D1898" s="274" t="s">
        <v>5272</v>
      </c>
      <c r="E1898" s="274" t="s">
        <v>521</v>
      </c>
      <c r="F1898" s="287">
        <v>48325283.079999998</v>
      </c>
      <c r="G1898" s="267">
        <v>0</v>
      </c>
      <c r="H1898" s="288" t="s">
        <v>3769</v>
      </c>
      <c r="I1898" s="289">
        <v>0</v>
      </c>
      <c r="J1898" s="269">
        <v>0</v>
      </c>
    </row>
    <row r="1899" spans="2:10">
      <c r="B1899" s="268" t="s">
        <v>3767</v>
      </c>
      <c r="C1899" s="268" t="s">
        <v>6531</v>
      </c>
      <c r="D1899" s="274" t="s">
        <v>6532</v>
      </c>
      <c r="E1899" s="274" t="s">
        <v>433</v>
      </c>
      <c r="F1899" s="287">
        <v>56000000</v>
      </c>
      <c r="G1899" s="267">
        <v>0</v>
      </c>
      <c r="H1899" s="288" t="s">
        <v>3769</v>
      </c>
      <c r="I1899" s="289">
        <v>0</v>
      </c>
      <c r="J1899" s="269">
        <v>0</v>
      </c>
    </row>
    <row r="1900" spans="2:10">
      <c r="B1900" s="268" t="s">
        <v>3767</v>
      </c>
      <c r="C1900" s="268" t="s">
        <v>5273</v>
      </c>
      <c r="D1900" s="274" t="s">
        <v>5274</v>
      </c>
      <c r="E1900" s="274" t="s">
        <v>4276</v>
      </c>
      <c r="F1900" s="287">
        <v>60651982.950000003</v>
      </c>
      <c r="G1900" s="267">
        <v>0</v>
      </c>
      <c r="H1900" s="288" t="s">
        <v>3769</v>
      </c>
      <c r="I1900" s="289">
        <v>0</v>
      </c>
      <c r="J1900" s="269">
        <v>0</v>
      </c>
    </row>
    <row r="1901" spans="2:10">
      <c r="B1901" s="268" t="s">
        <v>3767</v>
      </c>
      <c r="C1901" s="268" t="s">
        <v>5275</v>
      </c>
      <c r="D1901" s="274" t="s">
        <v>5276</v>
      </c>
      <c r="E1901" s="274" t="s">
        <v>4277</v>
      </c>
      <c r="F1901" s="287">
        <v>31448839.32</v>
      </c>
      <c r="G1901" s="267">
        <v>0</v>
      </c>
      <c r="H1901" s="288" t="s">
        <v>3769</v>
      </c>
      <c r="I1901" s="289">
        <v>0</v>
      </c>
      <c r="J1901" s="269">
        <v>0</v>
      </c>
    </row>
    <row r="1902" spans="2:10">
      <c r="B1902" s="268" t="s">
        <v>3767</v>
      </c>
      <c r="C1902" s="268" t="s">
        <v>5277</v>
      </c>
      <c r="D1902" s="274" t="s">
        <v>5278</v>
      </c>
      <c r="E1902" s="274" t="s">
        <v>4278</v>
      </c>
      <c r="F1902" s="287">
        <v>36359569.219999999</v>
      </c>
      <c r="G1902" s="267">
        <v>97</v>
      </c>
      <c r="H1902" s="288" t="s">
        <v>3769</v>
      </c>
      <c r="I1902" s="289">
        <v>7.6832029851907303E-3</v>
      </c>
      <c r="J1902" s="269">
        <v>279357.95077135297</v>
      </c>
    </row>
    <row r="1903" spans="2:10">
      <c r="B1903" s="268" t="s">
        <v>3767</v>
      </c>
      <c r="C1903" s="268" t="s">
        <v>5279</v>
      </c>
      <c r="D1903" s="274" t="s">
        <v>5280</v>
      </c>
      <c r="E1903" s="274" t="s">
        <v>4279</v>
      </c>
      <c r="F1903" s="287">
        <v>31448839.32</v>
      </c>
      <c r="G1903" s="267">
        <v>0</v>
      </c>
      <c r="H1903" s="288" t="s">
        <v>3769</v>
      </c>
      <c r="I1903" s="289">
        <v>0</v>
      </c>
      <c r="J1903" s="269">
        <v>0</v>
      </c>
    </row>
    <row r="1904" spans="2:10">
      <c r="B1904" s="268" t="s">
        <v>3767</v>
      </c>
      <c r="C1904" s="268" t="s">
        <v>5281</v>
      </c>
      <c r="D1904" s="274" t="s">
        <v>5282</v>
      </c>
      <c r="E1904" s="274" t="s">
        <v>4280</v>
      </c>
      <c r="F1904" s="287">
        <v>46790063.609999999</v>
      </c>
      <c r="G1904" s="267">
        <v>64</v>
      </c>
      <c r="H1904" s="288" t="s">
        <v>3769</v>
      </c>
      <c r="I1904" s="289">
        <v>7.6832029851907303E-3</v>
      </c>
      <c r="J1904" s="269">
        <v>359497.55640561599</v>
      </c>
    </row>
    <row r="1905" spans="2:10">
      <c r="B1905" s="268" t="s">
        <v>3767</v>
      </c>
      <c r="C1905" s="268" t="s">
        <v>5283</v>
      </c>
      <c r="D1905" s="274" t="s">
        <v>5284</v>
      </c>
      <c r="E1905" s="274" t="s">
        <v>4281</v>
      </c>
      <c r="F1905" s="287">
        <v>49509859.939999998</v>
      </c>
      <c r="G1905" s="267">
        <v>119</v>
      </c>
      <c r="H1905" s="288" t="s">
        <v>3770</v>
      </c>
      <c r="I1905" s="289">
        <v>8.0552933603662696E-2</v>
      </c>
      <c r="J1905" s="269">
        <v>3988164.4604734601</v>
      </c>
    </row>
    <row r="1906" spans="2:10">
      <c r="B1906" s="268" t="s">
        <v>3767</v>
      </c>
      <c r="C1906" s="268" t="s">
        <v>5285</v>
      </c>
      <c r="D1906" s="274" t="s">
        <v>5286</v>
      </c>
      <c r="E1906" s="274" t="s">
        <v>4282</v>
      </c>
      <c r="F1906" s="287">
        <v>58658420.200000003</v>
      </c>
      <c r="G1906" s="267">
        <v>0</v>
      </c>
      <c r="H1906" s="288" t="s">
        <v>3769</v>
      </c>
      <c r="I1906" s="289">
        <v>0</v>
      </c>
      <c r="J1906" s="269">
        <v>0</v>
      </c>
    </row>
    <row r="1907" spans="2:10">
      <c r="B1907" s="268" t="s">
        <v>3767</v>
      </c>
      <c r="C1907" s="268" t="s">
        <v>5287</v>
      </c>
      <c r="D1907" s="274" t="s">
        <v>5288</v>
      </c>
      <c r="E1907" s="274" t="s">
        <v>4283</v>
      </c>
      <c r="F1907" s="287">
        <v>36989078.009999998</v>
      </c>
      <c r="G1907" s="267">
        <v>81</v>
      </c>
      <c r="H1907" s="288" t="s">
        <v>3769</v>
      </c>
      <c r="I1907" s="289">
        <v>7.6832029851907303E-3</v>
      </c>
      <c r="J1907" s="269">
        <v>284194.594585885</v>
      </c>
    </row>
    <row r="1908" spans="2:10">
      <c r="B1908" s="268" t="s">
        <v>3767</v>
      </c>
      <c r="C1908" s="268" t="s">
        <v>5289</v>
      </c>
      <c r="D1908" s="274" t="s">
        <v>5290</v>
      </c>
      <c r="E1908" s="274" t="s">
        <v>4284</v>
      </c>
      <c r="F1908" s="287">
        <v>17874185.879999999</v>
      </c>
      <c r="G1908" s="267">
        <v>0</v>
      </c>
      <c r="H1908" s="288" t="s">
        <v>3769</v>
      </c>
      <c r="I1908" s="289">
        <v>0</v>
      </c>
      <c r="J1908" s="269">
        <v>0</v>
      </c>
    </row>
    <row r="1909" spans="2:10">
      <c r="B1909" s="268" t="s">
        <v>3767</v>
      </c>
      <c r="C1909" s="268" t="s">
        <v>6533</v>
      </c>
      <c r="D1909" s="274" t="s">
        <v>6534</v>
      </c>
      <c r="E1909" s="274" t="s">
        <v>6535</v>
      </c>
      <c r="F1909" s="287">
        <v>105000000</v>
      </c>
      <c r="G1909" s="267">
        <v>0</v>
      </c>
      <c r="H1909" s="288" t="s">
        <v>3769</v>
      </c>
      <c r="I1909" s="289">
        <v>0</v>
      </c>
      <c r="J1909" s="269">
        <v>0</v>
      </c>
    </row>
    <row r="1910" spans="2:10">
      <c r="B1910" s="268" t="s">
        <v>3767</v>
      </c>
      <c r="C1910" s="268" t="s">
        <v>5291</v>
      </c>
      <c r="D1910" s="274" t="s">
        <v>5292</v>
      </c>
      <c r="E1910" s="274" t="s">
        <v>4285</v>
      </c>
      <c r="F1910" s="287">
        <v>27451752.629999999</v>
      </c>
      <c r="G1910" s="267">
        <v>0</v>
      </c>
      <c r="H1910" s="288" t="s">
        <v>3769</v>
      </c>
      <c r="I1910" s="289">
        <v>0</v>
      </c>
      <c r="J1910" s="269">
        <v>0</v>
      </c>
    </row>
    <row r="1911" spans="2:10">
      <c r="B1911" s="268" t="s">
        <v>3767</v>
      </c>
      <c r="C1911" s="268" t="s">
        <v>5293</v>
      </c>
      <c r="D1911" s="274" t="s">
        <v>5294</v>
      </c>
      <c r="E1911" s="274" t="s">
        <v>4286</v>
      </c>
      <c r="F1911" s="287">
        <v>90899471.340000004</v>
      </c>
      <c r="G1911" s="267">
        <v>0</v>
      </c>
      <c r="H1911" s="288" t="s">
        <v>3769</v>
      </c>
      <c r="I1911" s="289">
        <v>0</v>
      </c>
      <c r="J1911" s="269">
        <v>0</v>
      </c>
    </row>
    <row r="1912" spans="2:10">
      <c r="B1912" s="268" t="s">
        <v>3767</v>
      </c>
      <c r="C1912" s="268" t="s">
        <v>5295</v>
      </c>
      <c r="D1912" s="274" t="s">
        <v>5296</v>
      </c>
      <c r="E1912" s="274" t="s">
        <v>4287</v>
      </c>
      <c r="F1912" s="287">
        <v>9149856.4800000004</v>
      </c>
      <c r="G1912" s="267">
        <v>0</v>
      </c>
      <c r="H1912" s="288" t="s">
        <v>3769</v>
      </c>
      <c r="I1912" s="289">
        <v>0</v>
      </c>
      <c r="J1912" s="269">
        <v>0</v>
      </c>
    </row>
    <row r="1913" spans="2:10">
      <c r="B1913" s="268" t="s">
        <v>3767</v>
      </c>
      <c r="C1913" s="268" t="s">
        <v>6268</v>
      </c>
      <c r="D1913" s="274" t="s">
        <v>5297</v>
      </c>
      <c r="E1913" s="274" t="s">
        <v>4288</v>
      </c>
      <c r="F1913" s="287">
        <v>33561727.039999999</v>
      </c>
      <c r="G1913" s="267">
        <v>0</v>
      </c>
      <c r="H1913" s="288" t="s">
        <v>3769</v>
      </c>
      <c r="I1913" s="289">
        <v>0</v>
      </c>
      <c r="J1913" s="269">
        <v>0</v>
      </c>
    </row>
    <row r="1914" spans="2:10">
      <c r="B1914" s="268" t="s">
        <v>3767</v>
      </c>
      <c r="C1914" s="268" t="s">
        <v>5298</v>
      </c>
      <c r="D1914" s="274" t="s">
        <v>5299</v>
      </c>
      <c r="E1914" s="274" t="s">
        <v>4289</v>
      </c>
      <c r="F1914" s="287">
        <v>66304022.340000004</v>
      </c>
      <c r="G1914" s="267">
        <v>0</v>
      </c>
      <c r="H1914" s="288" t="s">
        <v>3769</v>
      </c>
      <c r="I1914" s="289">
        <v>0</v>
      </c>
      <c r="J1914" s="269">
        <v>0</v>
      </c>
    </row>
    <row r="1915" spans="2:10">
      <c r="B1915" s="268" t="s">
        <v>3767</v>
      </c>
      <c r="C1915" s="268" t="s">
        <v>5300</v>
      </c>
      <c r="D1915" s="274" t="s">
        <v>5301</v>
      </c>
      <c r="E1915" s="274" t="s">
        <v>4290</v>
      </c>
      <c r="F1915" s="287">
        <v>8206939.5700000003</v>
      </c>
      <c r="G1915" s="267">
        <v>0</v>
      </c>
      <c r="H1915" s="288" t="s">
        <v>3769</v>
      </c>
      <c r="I1915" s="289">
        <v>0</v>
      </c>
      <c r="J1915" s="269">
        <v>0</v>
      </c>
    </row>
    <row r="1916" spans="2:10">
      <c r="B1916" s="268" t="s">
        <v>3767</v>
      </c>
      <c r="C1916" s="268" t="s">
        <v>5302</v>
      </c>
      <c r="D1916" s="274" t="s">
        <v>5303</v>
      </c>
      <c r="E1916" s="274" t="s">
        <v>4291</v>
      </c>
      <c r="F1916" s="287">
        <v>87786994.359999999</v>
      </c>
      <c r="G1916" s="267">
        <v>0</v>
      </c>
      <c r="H1916" s="288" t="s">
        <v>3769</v>
      </c>
      <c r="I1916" s="289">
        <v>0</v>
      </c>
      <c r="J1916" s="269">
        <v>0</v>
      </c>
    </row>
    <row r="1917" spans="2:10">
      <c r="B1917" s="268" t="s">
        <v>3767</v>
      </c>
      <c r="C1917" s="268" t="s">
        <v>5304</v>
      </c>
      <c r="D1917" s="274" t="s">
        <v>5305</v>
      </c>
      <c r="E1917" s="274" t="s">
        <v>4292</v>
      </c>
      <c r="F1917" s="287">
        <v>62712658.710000001</v>
      </c>
      <c r="G1917" s="267">
        <v>0</v>
      </c>
      <c r="H1917" s="288" t="s">
        <v>3769</v>
      </c>
      <c r="I1917" s="289">
        <v>0</v>
      </c>
      <c r="J1917" s="269">
        <v>0</v>
      </c>
    </row>
    <row r="1918" spans="2:10">
      <c r="B1918" s="268" t="s">
        <v>3767</v>
      </c>
      <c r="C1918" s="268" t="s">
        <v>5306</v>
      </c>
      <c r="D1918" s="274" t="s">
        <v>5307</v>
      </c>
      <c r="E1918" s="274" t="s">
        <v>479</v>
      </c>
      <c r="F1918" s="287">
        <v>139644293.31999999</v>
      </c>
      <c r="G1918" s="267">
        <v>0</v>
      </c>
      <c r="H1918" s="288" t="s">
        <v>3769</v>
      </c>
      <c r="I1918" s="289">
        <v>0</v>
      </c>
      <c r="J1918" s="269">
        <v>0</v>
      </c>
    </row>
    <row r="1919" spans="2:10">
      <c r="B1919" s="268" t="s">
        <v>3767</v>
      </c>
      <c r="C1919" s="268" t="s">
        <v>5308</v>
      </c>
      <c r="D1919" s="274" t="s">
        <v>5309</v>
      </c>
      <c r="E1919" s="274" t="s">
        <v>4293</v>
      </c>
      <c r="F1919" s="287">
        <v>17414604.02</v>
      </c>
      <c r="G1919" s="267">
        <v>0</v>
      </c>
      <c r="H1919" s="288" t="s">
        <v>3769</v>
      </c>
      <c r="I1919" s="289">
        <v>0</v>
      </c>
      <c r="J1919" s="269">
        <v>0</v>
      </c>
    </row>
    <row r="1920" spans="2:10">
      <c r="B1920" s="268" t="s">
        <v>3767</v>
      </c>
      <c r="C1920" s="268" t="s">
        <v>5310</v>
      </c>
      <c r="D1920" s="274" t="s">
        <v>5311</v>
      </c>
      <c r="E1920" s="274" t="s">
        <v>4294</v>
      </c>
      <c r="F1920" s="287">
        <v>28653908.719999999</v>
      </c>
      <c r="G1920" s="267">
        <v>0</v>
      </c>
      <c r="H1920" s="288" t="s">
        <v>3769</v>
      </c>
      <c r="I1920" s="289">
        <v>0</v>
      </c>
      <c r="J1920" s="269">
        <v>0</v>
      </c>
    </row>
    <row r="1921" spans="2:10">
      <c r="B1921" s="268" t="s">
        <v>3767</v>
      </c>
      <c r="C1921" s="268" t="s">
        <v>5312</v>
      </c>
      <c r="D1921" s="274" t="s">
        <v>5313</v>
      </c>
      <c r="E1921" s="274" t="s">
        <v>4295</v>
      </c>
      <c r="F1921" s="287">
        <v>65808840.670000002</v>
      </c>
      <c r="G1921" s="267">
        <v>65</v>
      </c>
      <c r="H1921" s="288" t="s">
        <v>3769</v>
      </c>
      <c r="I1921" s="289">
        <v>7.6832029851907303E-3</v>
      </c>
      <c r="J1921" s="269">
        <v>505622.68108768499</v>
      </c>
    </row>
    <row r="1922" spans="2:10">
      <c r="B1922" s="268" t="s">
        <v>3767</v>
      </c>
      <c r="C1922" s="268" t="s">
        <v>5314</v>
      </c>
      <c r="D1922" s="274" t="s">
        <v>5315</v>
      </c>
      <c r="E1922" s="274" t="s">
        <v>4296</v>
      </c>
      <c r="F1922" s="287">
        <v>37313498.409999996</v>
      </c>
      <c r="G1922" s="267">
        <v>0</v>
      </c>
      <c r="H1922" s="288" t="s">
        <v>3769</v>
      </c>
      <c r="I1922" s="289">
        <v>0</v>
      </c>
      <c r="J1922" s="269">
        <v>0</v>
      </c>
    </row>
    <row r="1923" spans="2:10">
      <c r="B1923" s="268" t="s">
        <v>3767</v>
      </c>
      <c r="C1923" s="268" t="s">
        <v>5316</v>
      </c>
      <c r="D1923" s="274" t="s">
        <v>5317</v>
      </c>
      <c r="E1923" s="274" t="s">
        <v>4297</v>
      </c>
      <c r="F1923" s="287">
        <v>38600683.979999997</v>
      </c>
      <c r="G1923" s="267">
        <v>0</v>
      </c>
      <c r="H1923" s="288" t="s">
        <v>3769</v>
      </c>
      <c r="I1923" s="289">
        <v>0</v>
      </c>
      <c r="J1923" s="269">
        <v>0</v>
      </c>
    </row>
    <row r="1924" spans="2:10">
      <c r="B1924" s="268" t="s">
        <v>3767</v>
      </c>
      <c r="C1924" s="268" t="s">
        <v>5318</v>
      </c>
      <c r="D1924" s="274" t="s">
        <v>5319</v>
      </c>
      <c r="E1924" s="274" t="s">
        <v>4298</v>
      </c>
      <c r="F1924" s="287">
        <v>87179681.189999998</v>
      </c>
      <c r="G1924" s="267">
        <v>0</v>
      </c>
      <c r="H1924" s="288" t="s">
        <v>3769</v>
      </c>
      <c r="I1924" s="289">
        <v>0</v>
      </c>
      <c r="J1924" s="269">
        <v>0</v>
      </c>
    </row>
    <row r="1925" spans="2:10">
      <c r="B1925" s="268" t="s">
        <v>3767</v>
      </c>
      <c r="C1925" s="268" t="s">
        <v>5320</v>
      </c>
      <c r="D1925" s="274" t="s">
        <v>5321</v>
      </c>
      <c r="E1925" s="274" t="s">
        <v>4299</v>
      </c>
      <c r="F1925" s="287">
        <v>38319130.359999999</v>
      </c>
      <c r="G1925" s="267">
        <v>0</v>
      </c>
      <c r="H1925" s="288" t="s">
        <v>3769</v>
      </c>
      <c r="I1925" s="289">
        <v>0</v>
      </c>
      <c r="J1925" s="269">
        <v>0</v>
      </c>
    </row>
    <row r="1926" spans="2:10">
      <c r="B1926" s="268" t="s">
        <v>3767</v>
      </c>
      <c r="C1926" s="268" t="s">
        <v>5322</v>
      </c>
      <c r="D1926" s="274" t="s">
        <v>5323</v>
      </c>
      <c r="E1926" s="274" t="s">
        <v>775</v>
      </c>
      <c r="F1926" s="287">
        <v>22626940.300000001</v>
      </c>
      <c r="G1926" s="267">
        <v>0</v>
      </c>
      <c r="H1926" s="288" t="s">
        <v>3769</v>
      </c>
      <c r="I1926" s="289">
        <v>0</v>
      </c>
      <c r="J1926" s="269">
        <v>0</v>
      </c>
    </row>
    <row r="1927" spans="2:10">
      <c r="B1927" s="268" t="s">
        <v>3767</v>
      </c>
      <c r="C1927" s="268" t="s">
        <v>5324</v>
      </c>
      <c r="D1927" s="274" t="s">
        <v>5325</v>
      </c>
      <c r="E1927" s="274" t="s">
        <v>4300</v>
      </c>
      <c r="F1927" s="287">
        <v>735510943.69000006</v>
      </c>
      <c r="G1927" s="267">
        <v>0</v>
      </c>
      <c r="H1927" s="288" t="s">
        <v>3769</v>
      </c>
      <c r="I1927" s="289">
        <v>0</v>
      </c>
      <c r="J1927" s="269">
        <v>0</v>
      </c>
    </row>
    <row r="1928" spans="2:10">
      <c r="B1928" s="268" t="s">
        <v>3767</v>
      </c>
      <c r="C1928" s="268" t="s">
        <v>5326</v>
      </c>
      <c r="D1928" s="274" t="s">
        <v>5327</v>
      </c>
      <c r="E1928" s="274" t="s">
        <v>4301</v>
      </c>
      <c r="F1928" s="287">
        <v>38600683.979999997</v>
      </c>
      <c r="G1928" s="267">
        <v>0</v>
      </c>
      <c r="H1928" s="288" t="s">
        <v>3769</v>
      </c>
      <c r="I1928" s="289">
        <v>0</v>
      </c>
      <c r="J1928" s="269">
        <v>0</v>
      </c>
    </row>
    <row r="1929" spans="2:10">
      <c r="B1929" s="268" t="s">
        <v>3767</v>
      </c>
      <c r="C1929" s="268" t="s">
        <v>5328</v>
      </c>
      <c r="D1929" s="274" t="s">
        <v>5329</v>
      </c>
      <c r="E1929" s="274" t="s">
        <v>1378</v>
      </c>
      <c r="F1929" s="287">
        <v>67550824.909999996</v>
      </c>
      <c r="G1929" s="267">
        <v>0</v>
      </c>
      <c r="H1929" s="288" t="s">
        <v>3769</v>
      </c>
      <c r="I1929" s="289">
        <v>0</v>
      </c>
      <c r="J1929" s="269">
        <v>0</v>
      </c>
    </row>
    <row r="1930" spans="2:10">
      <c r="B1930" s="268" t="s">
        <v>3767</v>
      </c>
      <c r="C1930" s="268" t="s">
        <v>5330</v>
      </c>
      <c r="D1930" s="274" t="s">
        <v>5331</v>
      </c>
      <c r="E1930" s="274" t="s">
        <v>349</v>
      </c>
      <c r="F1930" s="287">
        <v>63864725.119999997</v>
      </c>
      <c r="G1930" s="267">
        <v>0</v>
      </c>
      <c r="H1930" s="288" t="s">
        <v>3769</v>
      </c>
      <c r="I1930" s="289">
        <v>0</v>
      </c>
      <c r="J1930" s="269">
        <v>0</v>
      </c>
    </row>
    <row r="1931" spans="2:10">
      <c r="B1931" s="268" t="s">
        <v>3767</v>
      </c>
      <c r="C1931" s="268" t="s">
        <v>5637</v>
      </c>
      <c r="D1931" s="274" t="s">
        <v>5638</v>
      </c>
      <c r="E1931" s="274" t="s">
        <v>5639</v>
      </c>
      <c r="F1931" s="287">
        <v>47483686.32</v>
      </c>
      <c r="G1931" s="267">
        <v>0</v>
      </c>
      <c r="H1931" s="288" t="s">
        <v>3769</v>
      </c>
      <c r="I1931" s="289">
        <v>0</v>
      </c>
      <c r="J1931" s="269">
        <v>0</v>
      </c>
    </row>
    <row r="1932" spans="2:10">
      <c r="B1932" s="268" t="s">
        <v>3767</v>
      </c>
      <c r="C1932" s="268" t="s">
        <v>5640</v>
      </c>
      <c r="D1932" s="274" t="s">
        <v>5641</v>
      </c>
      <c r="E1932" s="274" t="s">
        <v>5642</v>
      </c>
      <c r="F1932" s="287">
        <v>34821369.950000003</v>
      </c>
      <c r="G1932" s="267">
        <v>0</v>
      </c>
      <c r="H1932" s="288" t="s">
        <v>3769</v>
      </c>
      <c r="I1932" s="289">
        <v>0</v>
      </c>
      <c r="J1932" s="269">
        <v>0</v>
      </c>
    </row>
    <row r="1933" spans="2:10">
      <c r="B1933" s="268" t="s">
        <v>3767</v>
      </c>
      <c r="C1933" s="268" t="s">
        <v>5643</v>
      </c>
      <c r="D1933" s="274" t="s">
        <v>5644</v>
      </c>
      <c r="E1933" s="274" t="s">
        <v>5645</v>
      </c>
      <c r="F1933" s="287">
        <v>52761120.039999999</v>
      </c>
      <c r="G1933" s="267">
        <v>0</v>
      </c>
      <c r="H1933" s="288" t="s">
        <v>3769</v>
      </c>
      <c r="I1933" s="289">
        <v>0</v>
      </c>
      <c r="J1933" s="269">
        <v>0</v>
      </c>
    </row>
    <row r="1934" spans="2:10">
      <c r="B1934" s="268" t="s">
        <v>3767</v>
      </c>
      <c r="C1934" s="268" t="s">
        <v>5646</v>
      </c>
      <c r="D1934" s="274" t="s">
        <v>5647</v>
      </c>
      <c r="E1934" s="274" t="s">
        <v>5648</v>
      </c>
      <c r="F1934" s="287">
        <v>55397634.039999999</v>
      </c>
      <c r="G1934" s="267">
        <v>0</v>
      </c>
      <c r="H1934" s="288" t="s">
        <v>3769</v>
      </c>
      <c r="I1934" s="289">
        <v>0</v>
      </c>
      <c r="J1934" s="269">
        <v>0</v>
      </c>
    </row>
    <row r="1935" spans="2:10">
      <c r="B1935" s="268" t="s">
        <v>3767</v>
      </c>
      <c r="C1935" s="268" t="s">
        <v>5649</v>
      </c>
      <c r="D1935" s="274" t="s">
        <v>5650</v>
      </c>
      <c r="E1935" s="274" t="s">
        <v>464</v>
      </c>
      <c r="F1935" s="287">
        <v>51269268.149999999</v>
      </c>
      <c r="G1935" s="267">
        <v>69</v>
      </c>
      <c r="H1935" s="288" t="s">
        <v>3769</v>
      </c>
      <c r="I1935" s="289">
        <v>7.6832029851907303E-3</v>
      </c>
      <c r="J1935" s="269">
        <v>393912.19409862399</v>
      </c>
    </row>
    <row r="1936" spans="2:10">
      <c r="B1936" s="268" t="s">
        <v>3767</v>
      </c>
      <c r="C1936" s="268" t="s">
        <v>5651</v>
      </c>
      <c r="D1936" s="274" t="s">
        <v>5652</v>
      </c>
      <c r="E1936" s="274" t="s">
        <v>5653</v>
      </c>
      <c r="F1936" s="287">
        <v>13690328.07</v>
      </c>
      <c r="G1936" s="267">
        <v>0</v>
      </c>
      <c r="H1936" s="288" t="s">
        <v>3769</v>
      </c>
      <c r="I1936" s="289">
        <v>0</v>
      </c>
      <c r="J1936" s="269">
        <v>0</v>
      </c>
    </row>
    <row r="1937" spans="2:10">
      <c r="B1937" s="268" t="s">
        <v>3767</v>
      </c>
      <c r="C1937" s="268" t="s">
        <v>5654</v>
      </c>
      <c r="D1937" s="274" t="s">
        <v>5655</v>
      </c>
      <c r="E1937" s="274" t="s">
        <v>5656</v>
      </c>
      <c r="F1937" s="287">
        <v>75517713.629999995</v>
      </c>
      <c r="G1937" s="267">
        <v>0</v>
      </c>
      <c r="H1937" s="288" t="s">
        <v>3769</v>
      </c>
      <c r="I1937" s="289">
        <v>0</v>
      </c>
      <c r="J1937" s="269">
        <v>0</v>
      </c>
    </row>
    <row r="1938" spans="2:10">
      <c r="B1938" s="268" t="s">
        <v>3767</v>
      </c>
      <c r="C1938" s="268" t="s">
        <v>5807</v>
      </c>
      <c r="D1938" s="274" t="s">
        <v>5808</v>
      </c>
      <c r="E1938" s="274" t="s">
        <v>5809</v>
      </c>
      <c r="F1938" s="287">
        <v>188862526.68000001</v>
      </c>
      <c r="G1938" s="267">
        <v>59</v>
      </c>
      <c r="H1938" s="288" t="s">
        <v>3769</v>
      </c>
      <c r="I1938" s="289">
        <v>7.6832029851907303E-3</v>
      </c>
      <c r="J1938" s="269">
        <v>1451069.1287784399</v>
      </c>
    </row>
    <row r="1939" spans="2:10">
      <c r="B1939" s="268" t="s">
        <v>3767</v>
      </c>
      <c r="C1939" s="268" t="s">
        <v>5810</v>
      </c>
      <c r="D1939" s="274" t="s">
        <v>5811</v>
      </c>
      <c r="E1939" s="274" t="s">
        <v>5812</v>
      </c>
      <c r="F1939" s="287">
        <v>21524144.09</v>
      </c>
      <c r="G1939" s="267">
        <v>0</v>
      </c>
      <c r="H1939" s="288" t="s">
        <v>3769</v>
      </c>
      <c r="I1939" s="289">
        <v>0</v>
      </c>
      <c r="J1939" s="269">
        <v>0</v>
      </c>
    </row>
    <row r="1940" spans="2:10">
      <c r="B1940" s="268" t="s">
        <v>3767</v>
      </c>
      <c r="C1940" s="268" t="s">
        <v>5813</v>
      </c>
      <c r="D1940" s="274" t="s">
        <v>5814</v>
      </c>
      <c r="E1940" s="274" t="s">
        <v>5815</v>
      </c>
      <c r="F1940" s="287">
        <v>39170893.789999999</v>
      </c>
      <c r="G1940" s="267">
        <v>0</v>
      </c>
      <c r="H1940" s="288" t="s">
        <v>3769</v>
      </c>
      <c r="I1940" s="289">
        <v>0</v>
      </c>
      <c r="J1940" s="269">
        <v>0</v>
      </c>
    </row>
    <row r="1941" spans="2:10">
      <c r="B1941" s="268" t="s">
        <v>3767</v>
      </c>
      <c r="C1941" s="268" t="s">
        <v>5816</v>
      </c>
      <c r="D1941" s="274" t="s">
        <v>5817</v>
      </c>
      <c r="E1941" s="274" t="s">
        <v>5818</v>
      </c>
      <c r="F1941" s="287">
        <v>74724945.859999999</v>
      </c>
      <c r="G1941" s="267">
        <v>0</v>
      </c>
      <c r="H1941" s="288" t="s">
        <v>3769</v>
      </c>
      <c r="I1941" s="289">
        <v>0</v>
      </c>
      <c r="J1941" s="269">
        <v>0</v>
      </c>
    </row>
    <row r="1942" spans="2:10">
      <c r="B1942" s="268" t="s">
        <v>3767</v>
      </c>
      <c r="C1942" s="268" t="s">
        <v>5950</v>
      </c>
      <c r="D1942" s="274" t="s">
        <v>5951</v>
      </c>
      <c r="E1942" s="274" t="s">
        <v>5952</v>
      </c>
      <c r="F1942" s="287">
        <v>45966186.57</v>
      </c>
      <c r="G1942" s="267">
        <v>0</v>
      </c>
      <c r="H1942" s="288" t="s">
        <v>3769</v>
      </c>
      <c r="I1942" s="289">
        <v>0</v>
      </c>
      <c r="J1942" s="269">
        <v>0</v>
      </c>
    </row>
    <row r="1943" spans="2:10">
      <c r="B1943" s="268" t="s">
        <v>3767</v>
      </c>
      <c r="C1943" s="268" t="s">
        <v>5953</v>
      </c>
      <c r="D1943" s="274" t="s">
        <v>5954</v>
      </c>
      <c r="E1943" s="274" t="s">
        <v>5955</v>
      </c>
      <c r="F1943" s="287">
        <v>51567811.030000001</v>
      </c>
      <c r="G1943" s="267">
        <v>0</v>
      </c>
      <c r="H1943" s="288" t="s">
        <v>3769</v>
      </c>
      <c r="I1943" s="289">
        <v>0</v>
      </c>
      <c r="J1943" s="269">
        <v>0</v>
      </c>
    </row>
    <row r="1944" spans="2:10">
      <c r="B1944" s="268" t="s">
        <v>3767</v>
      </c>
      <c r="C1944" s="268" t="s">
        <v>5956</v>
      </c>
      <c r="D1944" s="274" t="s">
        <v>5957</v>
      </c>
      <c r="E1944" s="274" t="s">
        <v>5958</v>
      </c>
      <c r="F1944" s="287">
        <v>39042415.460000001</v>
      </c>
      <c r="G1944" s="267">
        <v>0</v>
      </c>
      <c r="H1944" s="288" t="s">
        <v>3769</v>
      </c>
      <c r="I1944" s="289">
        <v>0</v>
      </c>
      <c r="J1944" s="269">
        <v>0</v>
      </c>
    </row>
    <row r="1945" spans="2:10">
      <c r="B1945" s="268" t="s">
        <v>3767</v>
      </c>
      <c r="C1945" s="268" t="s">
        <v>5959</v>
      </c>
      <c r="D1945" s="274" t="s">
        <v>5960</v>
      </c>
      <c r="E1945" s="274" t="s">
        <v>1360</v>
      </c>
      <c r="F1945" s="287">
        <v>108608507.61</v>
      </c>
      <c r="G1945" s="267">
        <v>0</v>
      </c>
      <c r="H1945" s="288" t="s">
        <v>3769</v>
      </c>
      <c r="I1945" s="289">
        <v>0</v>
      </c>
      <c r="J1945" s="269">
        <v>0</v>
      </c>
    </row>
    <row r="1946" spans="2:10">
      <c r="B1946" s="268" t="s">
        <v>3767</v>
      </c>
      <c r="C1946" s="268" t="s">
        <v>5961</v>
      </c>
      <c r="D1946" s="274" t="s">
        <v>5962</v>
      </c>
      <c r="E1946" s="274" t="s">
        <v>1360</v>
      </c>
      <c r="F1946" s="287">
        <v>43723741.700000003</v>
      </c>
      <c r="G1946" s="267">
        <v>0</v>
      </c>
      <c r="H1946" s="288" t="s">
        <v>3769</v>
      </c>
      <c r="I1946" s="289">
        <v>0</v>
      </c>
      <c r="J1946" s="269">
        <v>0</v>
      </c>
    </row>
    <row r="1947" spans="2:10">
      <c r="B1947" s="268" t="s">
        <v>3767</v>
      </c>
      <c r="C1947" s="268" t="s">
        <v>6109</v>
      </c>
      <c r="D1947" s="274" t="s">
        <v>6110</v>
      </c>
      <c r="E1947" s="274" t="s">
        <v>341</v>
      </c>
      <c r="F1947" s="287">
        <v>121895219.48999999</v>
      </c>
      <c r="G1947" s="267">
        <v>0</v>
      </c>
      <c r="H1947" s="288" t="s">
        <v>3769</v>
      </c>
      <c r="I1947" s="289">
        <v>0</v>
      </c>
      <c r="J1947" s="269">
        <v>0</v>
      </c>
    </row>
    <row r="1948" spans="2:10">
      <c r="B1948" s="268" t="s">
        <v>3767</v>
      </c>
      <c r="C1948" s="268" t="s">
        <v>6111</v>
      </c>
      <c r="D1948" s="274" t="s">
        <v>6112</v>
      </c>
      <c r="E1948" s="274" t="s">
        <v>6113</v>
      </c>
      <c r="F1948" s="287">
        <v>89869949.900000006</v>
      </c>
      <c r="G1948" s="267">
        <v>0</v>
      </c>
      <c r="H1948" s="288" t="s">
        <v>3769</v>
      </c>
      <c r="I1948" s="289">
        <v>0</v>
      </c>
      <c r="J1948" s="269">
        <v>0</v>
      </c>
    </row>
    <row r="1949" spans="2:10">
      <c r="B1949" s="268" t="s">
        <v>3767</v>
      </c>
      <c r="C1949" s="268" t="s">
        <v>6114</v>
      </c>
      <c r="D1949" s="274" t="s">
        <v>6115</v>
      </c>
      <c r="E1949" s="274" t="s">
        <v>6116</v>
      </c>
      <c r="F1949" s="287">
        <v>47962303.549999997</v>
      </c>
      <c r="G1949" s="267">
        <v>0</v>
      </c>
      <c r="H1949" s="288" t="s">
        <v>3769</v>
      </c>
      <c r="I1949" s="289">
        <v>0</v>
      </c>
      <c r="J1949" s="269">
        <v>0</v>
      </c>
    </row>
    <row r="1950" spans="2:10">
      <c r="B1950" s="268" t="s">
        <v>3767</v>
      </c>
      <c r="C1950" s="268" t="s">
        <v>6117</v>
      </c>
      <c r="D1950" s="274" t="s">
        <v>6118</v>
      </c>
      <c r="E1950" s="274" t="s">
        <v>6119</v>
      </c>
      <c r="F1950" s="287">
        <v>88524180.909999996</v>
      </c>
      <c r="G1950" s="267">
        <v>0</v>
      </c>
      <c r="H1950" s="288" t="s">
        <v>3769</v>
      </c>
      <c r="I1950" s="289">
        <v>0</v>
      </c>
      <c r="J1950" s="269">
        <v>0</v>
      </c>
    </row>
    <row r="1951" spans="2:10">
      <c r="B1951" s="268" t="s">
        <v>3767</v>
      </c>
      <c r="C1951" s="268" t="s">
        <v>6120</v>
      </c>
      <c r="D1951" s="274" t="s">
        <v>6121</v>
      </c>
      <c r="E1951" s="274" t="s">
        <v>6122</v>
      </c>
      <c r="F1951" s="287">
        <v>56224372.280000001</v>
      </c>
      <c r="G1951" s="267">
        <v>0</v>
      </c>
      <c r="H1951" s="288" t="s">
        <v>3769</v>
      </c>
      <c r="I1951" s="289">
        <v>0</v>
      </c>
      <c r="J1951" s="269">
        <v>0</v>
      </c>
    </row>
    <row r="1952" spans="2:10">
      <c r="B1952" s="268" t="s">
        <v>3767</v>
      </c>
      <c r="C1952" s="268" t="s">
        <v>6123</v>
      </c>
      <c r="D1952" s="274" t="s">
        <v>6124</v>
      </c>
      <c r="E1952" s="274" t="s">
        <v>6125</v>
      </c>
      <c r="F1952" s="287">
        <v>94288684.950000003</v>
      </c>
      <c r="G1952" s="267">
        <v>0</v>
      </c>
      <c r="H1952" s="288" t="s">
        <v>3769</v>
      </c>
      <c r="I1952" s="289">
        <v>0</v>
      </c>
      <c r="J1952" s="269">
        <v>0</v>
      </c>
    </row>
    <row r="1953" spans="2:10">
      <c r="B1953" s="268" t="s">
        <v>3767</v>
      </c>
      <c r="C1953" s="268" t="s">
        <v>6126</v>
      </c>
      <c r="D1953" s="274" t="s">
        <v>6127</v>
      </c>
      <c r="E1953" s="274" t="s">
        <v>6128</v>
      </c>
      <c r="F1953" s="287">
        <v>86515256.640000001</v>
      </c>
      <c r="G1953" s="267">
        <v>0</v>
      </c>
      <c r="H1953" s="288" t="s">
        <v>3769</v>
      </c>
      <c r="I1953" s="289">
        <v>0</v>
      </c>
      <c r="J1953" s="269">
        <v>0</v>
      </c>
    </row>
    <row r="1954" spans="2:10">
      <c r="B1954" s="268" t="s">
        <v>3767</v>
      </c>
      <c r="C1954" s="268" t="s">
        <v>6129</v>
      </c>
      <c r="D1954" s="274" t="s">
        <v>6130</v>
      </c>
      <c r="E1954" s="274" t="s">
        <v>6131</v>
      </c>
      <c r="F1954" s="287">
        <v>49501544.280000001</v>
      </c>
      <c r="G1954" s="267">
        <v>0</v>
      </c>
      <c r="H1954" s="288" t="s">
        <v>3769</v>
      </c>
      <c r="I1954" s="289">
        <v>0</v>
      </c>
      <c r="J1954" s="269">
        <v>0</v>
      </c>
    </row>
    <row r="1955" spans="2:10">
      <c r="B1955" s="268" t="s">
        <v>3767</v>
      </c>
      <c r="C1955" s="268" t="s">
        <v>6269</v>
      </c>
      <c r="D1955" s="274" t="s">
        <v>6270</v>
      </c>
      <c r="E1955" s="274" t="s">
        <v>6271</v>
      </c>
      <c r="F1955" s="287">
        <v>185624891.78999999</v>
      </c>
      <c r="G1955" s="267">
        <v>0</v>
      </c>
      <c r="H1955" s="288" t="s">
        <v>3769</v>
      </c>
      <c r="I1955" s="289">
        <v>0</v>
      </c>
      <c r="J1955" s="269">
        <v>0</v>
      </c>
    </row>
    <row r="1956" spans="2:10">
      <c r="B1956" s="268" t="s">
        <v>3767</v>
      </c>
      <c r="C1956" s="268" t="s">
        <v>6272</v>
      </c>
      <c r="D1956" s="274" t="s">
        <v>6273</v>
      </c>
      <c r="E1956" s="274" t="s">
        <v>6274</v>
      </c>
      <c r="F1956" s="287">
        <v>31564688.129999999</v>
      </c>
      <c r="G1956" s="267">
        <v>0</v>
      </c>
      <c r="H1956" s="288" t="s">
        <v>3769</v>
      </c>
      <c r="I1956" s="289">
        <v>0</v>
      </c>
      <c r="J1956" s="269">
        <v>0</v>
      </c>
    </row>
    <row r="1957" spans="2:10">
      <c r="B1957" s="268" t="s">
        <v>3767</v>
      </c>
      <c r="C1957" s="268" t="s">
        <v>6275</v>
      </c>
      <c r="D1957" s="274" t="s">
        <v>6276</v>
      </c>
      <c r="E1957" s="274" t="s">
        <v>6277</v>
      </c>
      <c r="F1957" s="287">
        <v>59576554.649999999</v>
      </c>
      <c r="G1957" s="267">
        <v>0</v>
      </c>
      <c r="H1957" s="288" t="s">
        <v>3769</v>
      </c>
      <c r="I1957" s="289">
        <v>0</v>
      </c>
      <c r="J1957" s="269">
        <v>0</v>
      </c>
    </row>
    <row r="1958" spans="2:10">
      <c r="B1958" s="268" t="s">
        <v>3767</v>
      </c>
      <c r="C1958" s="268" t="s">
        <v>6278</v>
      </c>
      <c r="D1958" s="274" t="s">
        <v>6279</v>
      </c>
      <c r="E1958" s="274" t="s">
        <v>6280</v>
      </c>
      <c r="F1958" s="287">
        <v>47644029.740000002</v>
      </c>
      <c r="G1958" s="267">
        <v>0</v>
      </c>
      <c r="H1958" s="288" t="s">
        <v>3769</v>
      </c>
      <c r="I1958" s="289">
        <v>0</v>
      </c>
      <c r="J1958" s="269">
        <v>0</v>
      </c>
    </row>
    <row r="1959" spans="2:10">
      <c r="B1959" s="268" t="s">
        <v>3767</v>
      </c>
      <c r="C1959" s="268" t="s">
        <v>6403</v>
      </c>
      <c r="D1959" s="274" t="s">
        <v>6404</v>
      </c>
      <c r="E1959" s="274" t="s">
        <v>6405</v>
      </c>
      <c r="F1959" s="287">
        <v>50731266.25</v>
      </c>
      <c r="G1959" s="267">
        <v>0</v>
      </c>
      <c r="H1959" s="288" t="s">
        <v>3769</v>
      </c>
      <c r="I1959" s="289">
        <v>0</v>
      </c>
      <c r="J1959" s="269">
        <v>0</v>
      </c>
    </row>
    <row r="1960" spans="2:10">
      <c r="B1960" s="268" t="s">
        <v>3767</v>
      </c>
      <c r="C1960" s="268" t="s">
        <v>6406</v>
      </c>
      <c r="D1960" s="274" t="s">
        <v>6407</v>
      </c>
      <c r="E1960" s="274" t="s">
        <v>6408</v>
      </c>
      <c r="F1960" s="287">
        <v>50248078</v>
      </c>
      <c r="G1960" s="267">
        <v>0</v>
      </c>
      <c r="H1960" s="288" t="s">
        <v>3769</v>
      </c>
      <c r="I1960" s="289">
        <v>0</v>
      </c>
      <c r="J1960" s="269">
        <v>0</v>
      </c>
    </row>
    <row r="1961" spans="2:10">
      <c r="B1961" s="268" t="s">
        <v>3767</v>
      </c>
      <c r="C1961" s="268" t="s">
        <v>6409</v>
      </c>
      <c r="D1961" s="274" t="s">
        <v>6410</v>
      </c>
      <c r="E1961" s="274" t="s">
        <v>6411</v>
      </c>
      <c r="F1961" s="287">
        <v>58823840</v>
      </c>
      <c r="G1961" s="267">
        <v>0</v>
      </c>
      <c r="H1961" s="288" t="s">
        <v>3769</v>
      </c>
      <c r="I1961" s="289">
        <v>0</v>
      </c>
      <c r="J1961" s="269">
        <v>0</v>
      </c>
    </row>
    <row r="1962" spans="2:10">
      <c r="B1962" s="268" t="s">
        <v>3767</v>
      </c>
      <c r="C1962" s="268" t="s">
        <v>6412</v>
      </c>
      <c r="D1962" s="274" t="s">
        <v>6413</v>
      </c>
      <c r="E1962" s="274" t="s">
        <v>6414</v>
      </c>
      <c r="F1962" s="287">
        <v>54956604</v>
      </c>
      <c r="G1962" s="267">
        <v>0</v>
      </c>
      <c r="H1962" s="288" t="s">
        <v>3769</v>
      </c>
      <c r="I1962" s="289">
        <v>0</v>
      </c>
      <c r="J1962" s="269">
        <v>0</v>
      </c>
    </row>
    <row r="1963" spans="2:10">
      <c r="B1963" s="268" t="s">
        <v>3767</v>
      </c>
      <c r="C1963" s="268" t="s">
        <v>6415</v>
      </c>
      <c r="D1963" s="274" t="s">
        <v>6416</v>
      </c>
      <c r="E1963" s="274" t="s">
        <v>6417</v>
      </c>
      <c r="F1963" s="287">
        <v>31223937.190000001</v>
      </c>
      <c r="G1963" s="267">
        <v>0</v>
      </c>
      <c r="H1963" s="288" t="s">
        <v>3769</v>
      </c>
      <c r="I1963" s="289">
        <v>0</v>
      </c>
      <c r="J1963" s="269">
        <v>0</v>
      </c>
    </row>
    <row r="1964" spans="2:10">
      <c r="B1964" s="268" t="s">
        <v>3767</v>
      </c>
      <c r="C1964" s="268" t="s">
        <v>6536</v>
      </c>
      <c r="D1964" s="274" t="s">
        <v>6537</v>
      </c>
      <c r="E1964" s="274" t="s">
        <v>6538</v>
      </c>
      <c r="F1964" s="287">
        <v>84000000</v>
      </c>
      <c r="G1964" s="267">
        <v>0</v>
      </c>
      <c r="H1964" s="288" t="s">
        <v>3769</v>
      </c>
      <c r="I1964" s="289">
        <v>0</v>
      </c>
      <c r="J1964" s="269">
        <v>0</v>
      </c>
    </row>
    <row r="1965" spans="2:10">
      <c r="B1965" s="268" t="s">
        <v>3767</v>
      </c>
      <c r="C1965" s="268" t="s">
        <v>6539</v>
      </c>
      <c r="D1965" s="274" t="s">
        <v>6540</v>
      </c>
      <c r="E1965" s="274" t="s">
        <v>6541</v>
      </c>
      <c r="F1965" s="287">
        <v>50500000</v>
      </c>
      <c r="G1965" s="267">
        <v>0</v>
      </c>
      <c r="H1965" s="288" t="s">
        <v>3769</v>
      </c>
      <c r="I1965" s="289">
        <v>0</v>
      </c>
      <c r="J1965" s="269">
        <v>0</v>
      </c>
    </row>
    <row r="1966" spans="2:10">
      <c r="B1966" s="268" t="s">
        <v>3767</v>
      </c>
      <c r="C1966" s="268" t="s">
        <v>6542</v>
      </c>
      <c r="D1966" s="274" t="s">
        <v>6543</v>
      </c>
      <c r="E1966" s="274" t="s">
        <v>6544</v>
      </c>
      <c r="F1966" s="287">
        <v>63700000</v>
      </c>
      <c r="G1966" s="267">
        <v>0</v>
      </c>
      <c r="H1966" s="288" t="s">
        <v>3769</v>
      </c>
      <c r="I1966" s="289">
        <v>0</v>
      </c>
      <c r="J1966" s="269">
        <v>0</v>
      </c>
    </row>
    <row r="1967" spans="2:10">
      <c r="B1967" s="268" t="s">
        <v>3767</v>
      </c>
      <c r="C1967" s="268" t="s">
        <v>6545</v>
      </c>
      <c r="D1967" s="274" t="s">
        <v>6546</v>
      </c>
      <c r="E1967" s="274" t="s">
        <v>6547</v>
      </c>
      <c r="F1967" s="287">
        <v>63750000</v>
      </c>
      <c r="G1967" s="267">
        <v>0</v>
      </c>
      <c r="H1967" s="288" t="s">
        <v>3769</v>
      </c>
      <c r="I1967" s="289">
        <v>0</v>
      </c>
      <c r="J1967" s="269">
        <v>0</v>
      </c>
    </row>
    <row r="1968" spans="2:10">
      <c r="B1968" s="268" t="s">
        <v>3768</v>
      </c>
      <c r="C1968" s="268" t="s">
        <v>2301</v>
      </c>
      <c r="D1968" s="274" t="s">
        <v>2966</v>
      </c>
      <c r="E1968" s="274" t="s">
        <v>1338</v>
      </c>
      <c r="F1968" s="287">
        <v>43105841.219999999</v>
      </c>
      <c r="G1968" s="267">
        <v>0</v>
      </c>
      <c r="H1968" s="288" t="s">
        <v>3769</v>
      </c>
      <c r="I1968" s="289">
        <v>0</v>
      </c>
      <c r="J1968" s="269">
        <v>0</v>
      </c>
    </row>
    <row r="1969" spans="2:10">
      <c r="B1969" s="268" t="s">
        <v>3768</v>
      </c>
      <c r="C1969" s="268" t="s">
        <v>5332</v>
      </c>
      <c r="D1969" s="274" t="s">
        <v>2966</v>
      </c>
      <c r="E1969" s="274" t="s">
        <v>1338</v>
      </c>
      <c r="F1969" s="287">
        <v>10979817.08</v>
      </c>
      <c r="G1969" s="267">
        <v>0</v>
      </c>
      <c r="H1969" s="288" t="s">
        <v>3769</v>
      </c>
      <c r="I1969" s="289">
        <v>0</v>
      </c>
      <c r="J1969" s="269">
        <v>0</v>
      </c>
    </row>
    <row r="1970" spans="2:10">
      <c r="B1970" s="268" t="s">
        <v>3768</v>
      </c>
      <c r="C1970" s="268" t="s">
        <v>5333</v>
      </c>
      <c r="D1970" s="274" t="s">
        <v>2436</v>
      </c>
      <c r="E1970" s="274" t="s">
        <v>250</v>
      </c>
      <c r="F1970" s="287">
        <v>61688000.079999998</v>
      </c>
      <c r="G1970" s="267">
        <v>0</v>
      </c>
      <c r="H1970" s="288" t="s">
        <v>3769</v>
      </c>
      <c r="I1970" s="289">
        <v>0</v>
      </c>
      <c r="J1970" s="269">
        <v>0</v>
      </c>
    </row>
    <row r="1971" spans="2:10">
      <c r="B1971" s="268" t="s">
        <v>3768</v>
      </c>
      <c r="C1971" s="268" t="s">
        <v>5334</v>
      </c>
      <c r="D1971" s="274" t="s">
        <v>3718</v>
      </c>
      <c r="E1971" s="274" t="s">
        <v>760</v>
      </c>
      <c r="F1971" s="287">
        <v>12965957.5</v>
      </c>
      <c r="G1971" s="267">
        <v>0</v>
      </c>
      <c r="H1971" s="288" t="s">
        <v>3769</v>
      </c>
      <c r="I1971" s="289">
        <v>0</v>
      </c>
      <c r="J1971" s="269">
        <v>0</v>
      </c>
    </row>
    <row r="1972" spans="2:10">
      <c r="B1972" s="268" t="s">
        <v>3768</v>
      </c>
      <c r="C1972" s="268" t="s">
        <v>5335</v>
      </c>
      <c r="D1972" s="274" t="s">
        <v>3602</v>
      </c>
      <c r="E1972" s="274" t="s">
        <v>1390</v>
      </c>
      <c r="F1972" s="287">
        <v>534382708.66000003</v>
      </c>
      <c r="G1972" s="267">
        <v>0</v>
      </c>
      <c r="H1972" s="288" t="s">
        <v>3769</v>
      </c>
      <c r="I1972" s="289">
        <v>0</v>
      </c>
      <c r="J1972" s="269">
        <v>0</v>
      </c>
    </row>
    <row r="1973" spans="2:10">
      <c r="B1973" s="268" t="s">
        <v>3768</v>
      </c>
      <c r="C1973" s="268" t="s">
        <v>5336</v>
      </c>
      <c r="D1973" s="274" t="s">
        <v>5337</v>
      </c>
      <c r="E1973" s="274" t="s">
        <v>4302</v>
      </c>
      <c r="F1973" s="287">
        <v>1066719263.1900001</v>
      </c>
      <c r="G1973" s="267">
        <v>64</v>
      </c>
      <c r="H1973" s="288" t="s">
        <v>3769</v>
      </c>
      <c r="I1973" s="289">
        <v>7.6832029851907303E-3</v>
      </c>
      <c r="J1973" s="269">
        <v>8195820.6273018699</v>
      </c>
    </row>
    <row r="1974" spans="2:10">
      <c r="B1974" s="268" t="s">
        <v>3768</v>
      </c>
      <c r="C1974" s="268" t="s">
        <v>2330</v>
      </c>
      <c r="D1974" s="274" t="s">
        <v>2741</v>
      </c>
      <c r="E1974" s="274" t="s">
        <v>1405</v>
      </c>
      <c r="F1974" s="287">
        <v>59872387.590000004</v>
      </c>
      <c r="G1974" s="267">
        <v>0</v>
      </c>
      <c r="H1974" s="288" t="s">
        <v>3769</v>
      </c>
      <c r="I1974" s="289">
        <v>0</v>
      </c>
      <c r="J1974" s="269">
        <v>0</v>
      </c>
    </row>
    <row r="1975" spans="2:10">
      <c r="B1975" s="268" t="s">
        <v>3768</v>
      </c>
      <c r="C1975" s="268" t="s">
        <v>5338</v>
      </c>
      <c r="D1975" s="274" t="s">
        <v>2741</v>
      </c>
      <c r="E1975" s="274" t="s">
        <v>1405</v>
      </c>
      <c r="F1975" s="287">
        <v>85017284.290000007</v>
      </c>
      <c r="G1975" s="267">
        <v>0</v>
      </c>
      <c r="H1975" s="288" t="s">
        <v>3769</v>
      </c>
      <c r="I1975" s="289">
        <v>0</v>
      </c>
      <c r="J1975" s="269">
        <v>0</v>
      </c>
    </row>
    <row r="1976" spans="2:10">
      <c r="B1976" s="268" t="s">
        <v>3768</v>
      </c>
      <c r="C1976" s="268" t="s">
        <v>5339</v>
      </c>
      <c r="D1976" s="274" t="s">
        <v>3021</v>
      </c>
      <c r="E1976" s="274" t="s">
        <v>761</v>
      </c>
      <c r="F1976" s="287">
        <v>203041200.63999999</v>
      </c>
      <c r="G1976" s="267">
        <v>0</v>
      </c>
      <c r="H1976" s="288" t="s">
        <v>3769</v>
      </c>
      <c r="I1976" s="289">
        <v>0</v>
      </c>
      <c r="J1976" s="269">
        <v>0</v>
      </c>
    </row>
    <row r="1977" spans="2:10">
      <c r="B1977" s="268" t="s">
        <v>3768</v>
      </c>
      <c r="C1977" s="268" t="s">
        <v>2294</v>
      </c>
      <c r="D1977" s="274" t="s">
        <v>3446</v>
      </c>
      <c r="E1977" s="274" t="s">
        <v>1372</v>
      </c>
      <c r="F1977" s="287">
        <v>48812926.539999999</v>
      </c>
      <c r="G1977" s="267">
        <v>0</v>
      </c>
      <c r="H1977" s="288" t="s">
        <v>3769</v>
      </c>
      <c r="I1977" s="289">
        <v>0</v>
      </c>
      <c r="J1977" s="269">
        <v>0</v>
      </c>
    </row>
    <row r="1978" spans="2:10">
      <c r="B1978" s="268" t="s">
        <v>3768</v>
      </c>
      <c r="C1978" s="268" t="s">
        <v>5340</v>
      </c>
      <c r="D1978" s="274" t="s">
        <v>3173</v>
      </c>
      <c r="E1978" s="274" t="s">
        <v>152</v>
      </c>
      <c r="F1978" s="287">
        <v>50553460.990000002</v>
      </c>
      <c r="G1978" s="267">
        <v>0</v>
      </c>
      <c r="H1978" s="288" t="s">
        <v>3769</v>
      </c>
      <c r="I1978" s="289">
        <v>0</v>
      </c>
      <c r="J1978" s="269">
        <v>0</v>
      </c>
    </row>
    <row r="1979" spans="2:10">
      <c r="B1979" s="268" t="s">
        <v>3768</v>
      </c>
      <c r="C1979" s="268" t="s">
        <v>3757</v>
      </c>
      <c r="D1979" s="274" t="s">
        <v>3173</v>
      </c>
      <c r="E1979" s="274" t="s">
        <v>152</v>
      </c>
      <c r="F1979" s="287">
        <v>16703656</v>
      </c>
      <c r="G1979" s="267">
        <v>68</v>
      </c>
      <c r="H1979" s="288" t="s">
        <v>3769</v>
      </c>
      <c r="I1979" s="289">
        <v>7.6832029851907303E-3</v>
      </c>
      <c r="J1979" s="269">
        <v>128337.579642799</v>
      </c>
    </row>
    <row r="1980" spans="2:10">
      <c r="B1980" s="268" t="s">
        <v>3768</v>
      </c>
      <c r="C1980" s="268" t="s">
        <v>5341</v>
      </c>
      <c r="D1980" s="274" t="s">
        <v>2965</v>
      </c>
      <c r="E1980" s="274" t="s">
        <v>1351</v>
      </c>
      <c r="F1980" s="287">
        <v>78211949.170000002</v>
      </c>
      <c r="G1980" s="267">
        <v>0</v>
      </c>
      <c r="H1980" s="288" t="s">
        <v>3769</v>
      </c>
      <c r="I1980" s="289">
        <v>0</v>
      </c>
      <c r="J1980" s="269">
        <v>0</v>
      </c>
    </row>
    <row r="1981" spans="2:10">
      <c r="B1981" s="268" t="s">
        <v>3768</v>
      </c>
      <c r="C1981" s="268" t="s">
        <v>5342</v>
      </c>
      <c r="D1981" s="274" t="s">
        <v>2536</v>
      </c>
      <c r="E1981" s="274" t="s">
        <v>282</v>
      </c>
      <c r="F1981" s="287">
        <v>124253553.75</v>
      </c>
      <c r="G1981" s="267">
        <v>0</v>
      </c>
      <c r="H1981" s="288" t="s">
        <v>3769</v>
      </c>
      <c r="I1981" s="289">
        <v>0</v>
      </c>
      <c r="J1981" s="269">
        <v>0</v>
      </c>
    </row>
    <row r="1982" spans="2:10">
      <c r="B1982" s="268" t="s">
        <v>3768</v>
      </c>
      <c r="C1982" s="268" t="s">
        <v>5657</v>
      </c>
      <c r="D1982" s="274" t="s">
        <v>2547</v>
      </c>
      <c r="E1982" s="274" t="s">
        <v>500</v>
      </c>
      <c r="F1982" s="287">
        <v>134943757.50999999</v>
      </c>
      <c r="G1982" s="267">
        <v>0</v>
      </c>
      <c r="H1982" s="288" t="s">
        <v>3769</v>
      </c>
      <c r="I1982" s="289">
        <v>0</v>
      </c>
      <c r="J1982" s="269">
        <v>0</v>
      </c>
    </row>
    <row r="1983" spans="2:10">
      <c r="B1983" s="268" t="s">
        <v>3768</v>
      </c>
      <c r="C1983" s="268" t="s">
        <v>2303</v>
      </c>
      <c r="D1983" s="274" t="s">
        <v>3591</v>
      </c>
      <c r="E1983" s="274" t="s">
        <v>1379</v>
      </c>
      <c r="F1983" s="287">
        <v>117949473.67</v>
      </c>
      <c r="G1983" s="267">
        <v>429</v>
      </c>
      <c r="H1983" s="288" t="s">
        <v>3771</v>
      </c>
      <c r="I1983" s="289">
        <v>0.53415108625553198</v>
      </c>
      <c r="J1983" s="269">
        <v>63002839.4840988</v>
      </c>
    </row>
    <row r="1984" spans="2:10">
      <c r="B1984" s="268" t="s">
        <v>3768</v>
      </c>
      <c r="C1984" s="268" t="s">
        <v>5343</v>
      </c>
      <c r="D1984" s="274" t="s">
        <v>3383</v>
      </c>
      <c r="E1984" s="274" t="s">
        <v>1419</v>
      </c>
      <c r="F1984" s="287">
        <v>65972720.82</v>
      </c>
      <c r="G1984" s="267">
        <v>0</v>
      </c>
      <c r="H1984" s="288" t="s">
        <v>3769</v>
      </c>
      <c r="I1984" s="289">
        <v>0</v>
      </c>
      <c r="J1984" s="269">
        <v>0</v>
      </c>
    </row>
    <row r="1985" spans="2:10">
      <c r="B1985" s="268" t="s">
        <v>3768</v>
      </c>
      <c r="C1985" s="268" t="s">
        <v>6548</v>
      </c>
      <c r="D1985" s="274" t="s">
        <v>6549</v>
      </c>
      <c r="E1985" s="274" t="s">
        <v>6550</v>
      </c>
      <c r="F1985" s="287">
        <v>106000000</v>
      </c>
      <c r="G1985" s="267">
        <v>0</v>
      </c>
      <c r="H1985" s="288" t="s">
        <v>3769</v>
      </c>
      <c r="I1985" s="289">
        <v>0</v>
      </c>
      <c r="J1985" s="269">
        <v>0</v>
      </c>
    </row>
    <row r="1986" spans="2:10">
      <c r="B1986" s="268" t="s">
        <v>3768</v>
      </c>
      <c r="C1986" s="268" t="s">
        <v>5658</v>
      </c>
      <c r="D1986" s="274" t="s">
        <v>5659</v>
      </c>
      <c r="E1986" s="274" t="s">
        <v>5660</v>
      </c>
      <c r="F1986" s="287">
        <v>77818948.569999993</v>
      </c>
      <c r="G1986" s="267">
        <v>69</v>
      </c>
      <c r="H1986" s="288" t="s">
        <v>3769</v>
      </c>
      <c r="I1986" s="289">
        <v>7.6832029851907303E-3</v>
      </c>
      <c r="J1986" s="269">
        <v>597898.77795742801</v>
      </c>
    </row>
    <row r="1987" spans="2:10">
      <c r="B1987" s="268" t="s">
        <v>3768</v>
      </c>
      <c r="C1987" s="268" t="s">
        <v>2332</v>
      </c>
      <c r="D1987" s="274" t="s">
        <v>2875</v>
      </c>
      <c r="E1987" s="274" t="s">
        <v>1416</v>
      </c>
      <c r="F1987" s="287">
        <v>37196009.359999999</v>
      </c>
      <c r="G1987" s="267">
        <v>0</v>
      </c>
      <c r="H1987" s="288" t="s">
        <v>3769</v>
      </c>
      <c r="I1987" s="289">
        <v>0</v>
      </c>
      <c r="J1987" s="269">
        <v>0</v>
      </c>
    </row>
    <row r="1988" spans="2:10">
      <c r="B1988" s="268" t="s">
        <v>3768</v>
      </c>
      <c r="C1988" s="268" t="s">
        <v>2297</v>
      </c>
      <c r="D1988" s="274" t="s">
        <v>2760</v>
      </c>
      <c r="E1988" s="274" t="s">
        <v>1375</v>
      </c>
      <c r="F1988" s="287">
        <v>29319930.390000001</v>
      </c>
      <c r="G1988" s="267">
        <v>0</v>
      </c>
      <c r="H1988" s="288" t="s">
        <v>3769</v>
      </c>
      <c r="I1988" s="289">
        <v>0</v>
      </c>
      <c r="J1988" s="269">
        <v>0</v>
      </c>
    </row>
    <row r="1989" spans="2:10">
      <c r="B1989" s="268" t="s">
        <v>3768</v>
      </c>
      <c r="C1989" s="268" t="s">
        <v>2336</v>
      </c>
      <c r="D1989" s="274" t="s">
        <v>2760</v>
      </c>
      <c r="E1989" s="274" t="s">
        <v>1375</v>
      </c>
      <c r="F1989" s="287">
        <v>41566698.590000004</v>
      </c>
      <c r="G1989" s="267">
        <v>0</v>
      </c>
      <c r="H1989" s="288" t="s">
        <v>3769</v>
      </c>
      <c r="I1989" s="289">
        <v>0</v>
      </c>
      <c r="J1989" s="269">
        <v>0</v>
      </c>
    </row>
    <row r="1990" spans="2:10">
      <c r="B1990" s="268" t="s">
        <v>3768</v>
      </c>
      <c r="C1990" s="268" t="s">
        <v>5344</v>
      </c>
      <c r="D1990" s="274" t="s">
        <v>2760</v>
      </c>
      <c r="E1990" s="274" t="s">
        <v>1375</v>
      </c>
      <c r="F1990" s="287">
        <v>48309284.640000001</v>
      </c>
      <c r="G1990" s="267">
        <v>0</v>
      </c>
      <c r="H1990" s="288" t="s">
        <v>3769</v>
      </c>
      <c r="I1990" s="289">
        <v>0</v>
      </c>
      <c r="J1990" s="269">
        <v>0</v>
      </c>
    </row>
    <row r="1991" spans="2:10">
      <c r="B1991" s="268" t="s">
        <v>3768</v>
      </c>
      <c r="C1991" s="268" t="s">
        <v>5345</v>
      </c>
      <c r="D1991" s="274" t="s">
        <v>3445</v>
      </c>
      <c r="E1991" s="274" t="s">
        <v>844</v>
      </c>
      <c r="F1991" s="287">
        <v>17300115.050000001</v>
      </c>
      <c r="G1991" s="267">
        <v>0</v>
      </c>
      <c r="H1991" s="288" t="s">
        <v>3769</v>
      </c>
      <c r="I1991" s="289">
        <v>0</v>
      </c>
      <c r="J1991" s="269">
        <v>0</v>
      </c>
    </row>
    <row r="1992" spans="2:10">
      <c r="B1992" s="268" t="s">
        <v>3768</v>
      </c>
      <c r="C1992" s="268" t="s">
        <v>2286</v>
      </c>
      <c r="D1992" s="274" t="s">
        <v>2852</v>
      </c>
      <c r="E1992" s="274" t="s">
        <v>1360</v>
      </c>
      <c r="F1992" s="287">
        <v>17008863.609999999</v>
      </c>
      <c r="G1992" s="267">
        <v>109</v>
      </c>
      <c r="H1992" s="288" t="s">
        <v>3770</v>
      </c>
      <c r="I1992" s="289">
        <v>8.0552933603662696E-2</v>
      </c>
      <c r="J1992" s="269">
        <v>1370113.86105008</v>
      </c>
    </row>
    <row r="1993" spans="2:10">
      <c r="B1993" s="268" t="s">
        <v>3768</v>
      </c>
      <c r="C1993" s="268" t="s">
        <v>2268</v>
      </c>
      <c r="D1993" s="274" t="s">
        <v>2887</v>
      </c>
      <c r="E1993" s="274" t="s">
        <v>464</v>
      </c>
      <c r="F1993" s="287">
        <v>42771096.229999997</v>
      </c>
      <c r="G1993" s="267">
        <v>97</v>
      </c>
      <c r="H1993" s="288" t="s">
        <v>3770</v>
      </c>
      <c r="I1993" s="289">
        <v>8.0552933603662696E-2</v>
      </c>
      <c r="J1993" s="269">
        <v>3445337.2747710599</v>
      </c>
    </row>
    <row r="1994" spans="2:10">
      <c r="B1994" s="268" t="s">
        <v>3768</v>
      </c>
      <c r="C1994" s="268" t="s">
        <v>5819</v>
      </c>
      <c r="D1994" s="274" t="s">
        <v>5346</v>
      </c>
      <c r="E1994" s="274" t="s">
        <v>678</v>
      </c>
      <c r="F1994" s="287">
        <v>14049504.34</v>
      </c>
      <c r="G1994" s="267">
        <v>0</v>
      </c>
      <c r="H1994" s="288" t="s">
        <v>3769</v>
      </c>
      <c r="I1994" s="289">
        <v>0</v>
      </c>
      <c r="J1994" s="269">
        <v>0</v>
      </c>
    </row>
    <row r="1995" spans="2:10">
      <c r="B1995" s="268" t="s">
        <v>3768</v>
      </c>
      <c r="C1995" s="268" t="s">
        <v>5820</v>
      </c>
      <c r="D1995" s="274" t="s">
        <v>2861</v>
      </c>
      <c r="E1995" s="274" t="s">
        <v>1354</v>
      </c>
      <c r="F1995" s="287">
        <v>82538127.269999996</v>
      </c>
      <c r="G1995" s="267">
        <v>0</v>
      </c>
      <c r="H1995" s="288" t="s">
        <v>3769</v>
      </c>
      <c r="I1995" s="289">
        <v>0</v>
      </c>
      <c r="J1995" s="269">
        <v>0</v>
      </c>
    </row>
    <row r="1996" spans="2:10">
      <c r="B1996" s="268" t="s">
        <v>3768</v>
      </c>
      <c r="C1996" s="268" t="s">
        <v>5661</v>
      </c>
      <c r="D1996" s="274" t="s">
        <v>5662</v>
      </c>
      <c r="E1996" s="274" t="s">
        <v>1311</v>
      </c>
      <c r="F1996" s="287">
        <v>33643865.399999999</v>
      </c>
      <c r="G1996" s="267">
        <v>0</v>
      </c>
      <c r="H1996" s="288" t="s">
        <v>3769</v>
      </c>
      <c r="I1996" s="289">
        <v>0</v>
      </c>
      <c r="J1996" s="269">
        <v>0</v>
      </c>
    </row>
    <row r="1997" spans="2:10">
      <c r="B1997" s="268" t="s">
        <v>3768</v>
      </c>
      <c r="C1997" s="268" t="s">
        <v>2326</v>
      </c>
      <c r="D1997" s="274" t="s">
        <v>3373</v>
      </c>
      <c r="E1997" s="274" t="s">
        <v>1411</v>
      </c>
      <c r="F1997" s="287">
        <v>8320945.3300000001</v>
      </c>
      <c r="G1997" s="267">
        <v>0</v>
      </c>
      <c r="H1997" s="288" t="s">
        <v>3769</v>
      </c>
      <c r="I1997" s="289">
        <v>0</v>
      </c>
      <c r="J1997" s="269">
        <v>0</v>
      </c>
    </row>
    <row r="1998" spans="2:10">
      <c r="B1998" s="268" t="s">
        <v>3768</v>
      </c>
      <c r="C1998" s="268" t="s">
        <v>5347</v>
      </c>
      <c r="D1998" s="274" t="s">
        <v>2442</v>
      </c>
      <c r="E1998" s="274" t="s">
        <v>645</v>
      </c>
      <c r="F1998" s="287">
        <v>60469388.43</v>
      </c>
      <c r="G1998" s="267">
        <v>0</v>
      </c>
      <c r="H1998" s="288" t="s">
        <v>3769</v>
      </c>
      <c r="I1998" s="289">
        <v>0</v>
      </c>
      <c r="J1998" s="269">
        <v>0</v>
      </c>
    </row>
    <row r="1999" spans="2:10">
      <c r="B1999" s="268" t="s">
        <v>3768</v>
      </c>
      <c r="C1999" s="268" t="s">
        <v>5963</v>
      </c>
      <c r="D1999" s="274" t="s">
        <v>3243</v>
      </c>
      <c r="E1999" s="274" t="s">
        <v>625</v>
      </c>
      <c r="F1999" s="287">
        <v>126309702.67</v>
      </c>
      <c r="G1999" s="267">
        <v>0</v>
      </c>
      <c r="H1999" s="288" t="s">
        <v>3769</v>
      </c>
      <c r="I1999" s="289">
        <v>0</v>
      </c>
      <c r="J1999" s="269">
        <v>0</v>
      </c>
    </row>
    <row r="2000" spans="2:10">
      <c r="B2000" s="268" t="s">
        <v>3768</v>
      </c>
      <c r="C2000" s="268" t="s">
        <v>6551</v>
      </c>
      <c r="D2000" s="274" t="s">
        <v>3243</v>
      </c>
      <c r="E2000" s="274" t="s">
        <v>625</v>
      </c>
      <c r="F2000" s="287">
        <v>161000000</v>
      </c>
      <c r="G2000" s="267">
        <v>0</v>
      </c>
      <c r="H2000" s="288" t="s">
        <v>3769</v>
      </c>
      <c r="I2000" s="289">
        <v>0</v>
      </c>
      <c r="J2000" s="269">
        <v>0</v>
      </c>
    </row>
    <row r="2001" spans="2:10">
      <c r="B2001" s="268" t="s">
        <v>3768</v>
      </c>
      <c r="C2001" s="268" t="s">
        <v>2271</v>
      </c>
      <c r="D2001" s="274" t="s">
        <v>2808</v>
      </c>
      <c r="E2001" s="274" t="s">
        <v>1342</v>
      </c>
      <c r="F2001" s="287">
        <v>30760510.02</v>
      </c>
      <c r="G2001" s="267">
        <v>109</v>
      </c>
      <c r="H2001" s="288" t="s">
        <v>3769</v>
      </c>
      <c r="I2001" s="289">
        <v>7.6832029851907303E-3</v>
      </c>
      <c r="J2001" s="269">
        <v>236339.24241165299</v>
      </c>
    </row>
    <row r="2002" spans="2:10">
      <c r="B2002" s="268" t="s">
        <v>3768</v>
      </c>
      <c r="C2002" s="268" t="s">
        <v>2276</v>
      </c>
      <c r="D2002" s="274" t="s">
        <v>3497</v>
      </c>
      <c r="E2002" s="274" t="s">
        <v>1347</v>
      </c>
      <c r="F2002" s="287">
        <v>37873913.789999999</v>
      </c>
      <c r="G2002" s="267">
        <v>106</v>
      </c>
      <c r="H2002" s="288" t="s">
        <v>3770</v>
      </c>
      <c r="I2002" s="289">
        <v>8.0552933603662696E-2</v>
      </c>
      <c r="J2002" s="269">
        <v>3050854.8628367102</v>
      </c>
    </row>
    <row r="2003" spans="2:10">
      <c r="B2003" s="268" t="s">
        <v>3768</v>
      </c>
      <c r="C2003" s="268" t="s">
        <v>6418</v>
      </c>
      <c r="D2003" s="274" t="s">
        <v>3232</v>
      </c>
      <c r="E2003" s="274" t="s">
        <v>1423</v>
      </c>
      <c r="F2003" s="287">
        <v>44140086.25</v>
      </c>
      <c r="G2003" s="267">
        <v>0</v>
      </c>
      <c r="H2003" s="288" t="s">
        <v>3769</v>
      </c>
      <c r="I2003" s="289">
        <v>0</v>
      </c>
      <c r="J2003" s="269">
        <v>0</v>
      </c>
    </row>
    <row r="2004" spans="2:10">
      <c r="B2004" s="268" t="s">
        <v>3768</v>
      </c>
      <c r="C2004" s="268" t="s">
        <v>3562</v>
      </c>
      <c r="D2004" s="274" t="s">
        <v>3563</v>
      </c>
      <c r="E2004" s="274" t="s">
        <v>550</v>
      </c>
      <c r="F2004" s="287">
        <v>28184506.34</v>
      </c>
      <c r="G2004" s="267">
        <v>0</v>
      </c>
      <c r="H2004" s="288" t="s">
        <v>3769</v>
      </c>
      <c r="I2004" s="289">
        <v>0</v>
      </c>
      <c r="J2004" s="269">
        <v>0</v>
      </c>
    </row>
    <row r="2005" spans="2:10">
      <c r="B2005" s="268" t="s">
        <v>3768</v>
      </c>
      <c r="C2005" s="268" t="s">
        <v>2292</v>
      </c>
      <c r="D2005" s="274" t="s">
        <v>3725</v>
      </c>
      <c r="E2005" s="274" t="s">
        <v>1368</v>
      </c>
      <c r="F2005" s="287">
        <v>16974874.75</v>
      </c>
      <c r="G2005" s="267">
        <v>0</v>
      </c>
      <c r="H2005" s="288" t="s">
        <v>3769</v>
      </c>
      <c r="I2005" s="289">
        <v>0</v>
      </c>
      <c r="J2005" s="269">
        <v>0</v>
      </c>
    </row>
    <row r="2006" spans="2:10">
      <c r="B2006" s="268" t="s">
        <v>3768</v>
      </c>
      <c r="C2006" s="268" t="s">
        <v>2269</v>
      </c>
      <c r="D2006" s="274" t="s">
        <v>3405</v>
      </c>
      <c r="E2006" s="274" t="s">
        <v>1339</v>
      </c>
      <c r="F2006" s="287">
        <v>7880104.0800000001</v>
      </c>
      <c r="G2006" s="267">
        <v>0</v>
      </c>
      <c r="H2006" s="288" t="s">
        <v>3769</v>
      </c>
      <c r="I2006" s="289">
        <v>0</v>
      </c>
      <c r="J2006" s="269">
        <v>0</v>
      </c>
    </row>
    <row r="2007" spans="2:10">
      <c r="B2007" s="268" t="s">
        <v>3768</v>
      </c>
      <c r="C2007" s="268" t="s">
        <v>2325</v>
      </c>
      <c r="D2007" s="274" t="s">
        <v>2774</v>
      </c>
      <c r="E2007" s="274" t="s">
        <v>1409</v>
      </c>
      <c r="F2007" s="287">
        <v>24114508.16</v>
      </c>
      <c r="G2007" s="267">
        <v>0</v>
      </c>
      <c r="H2007" s="288" t="s">
        <v>3769</v>
      </c>
      <c r="I2007" s="289">
        <v>0</v>
      </c>
      <c r="J2007" s="269">
        <v>0</v>
      </c>
    </row>
    <row r="2008" spans="2:10">
      <c r="B2008" s="268" t="s">
        <v>3768</v>
      </c>
      <c r="C2008" s="268" t="s">
        <v>5348</v>
      </c>
      <c r="D2008" s="274" t="s">
        <v>2774</v>
      </c>
      <c r="E2008" s="274" t="s">
        <v>1409</v>
      </c>
      <c r="F2008" s="287">
        <v>35535447.729999997</v>
      </c>
      <c r="G2008" s="267">
        <v>0</v>
      </c>
      <c r="H2008" s="288" t="s">
        <v>3769</v>
      </c>
      <c r="I2008" s="289">
        <v>0</v>
      </c>
      <c r="J2008" s="269">
        <v>0</v>
      </c>
    </row>
    <row r="2009" spans="2:10">
      <c r="B2009" s="268" t="s">
        <v>3768</v>
      </c>
      <c r="C2009" s="268" t="s">
        <v>2298</v>
      </c>
      <c r="D2009" s="274" t="s">
        <v>3354</v>
      </c>
      <c r="E2009" s="274" t="s">
        <v>1376</v>
      </c>
      <c r="F2009" s="287">
        <v>34028879.659999996</v>
      </c>
      <c r="G2009" s="267">
        <v>0</v>
      </c>
      <c r="H2009" s="288" t="s">
        <v>3769</v>
      </c>
      <c r="I2009" s="289">
        <v>0</v>
      </c>
      <c r="J2009" s="269">
        <v>0</v>
      </c>
    </row>
    <row r="2010" spans="2:10">
      <c r="B2010" s="268" t="s">
        <v>3768</v>
      </c>
      <c r="C2010" s="268" t="s">
        <v>5349</v>
      </c>
      <c r="D2010" s="274" t="s">
        <v>3305</v>
      </c>
      <c r="E2010" s="274" t="s">
        <v>732</v>
      </c>
      <c r="F2010" s="287">
        <v>97237162.209999993</v>
      </c>
      <c r="G2010" s="267">
        <v>0</v>
      </c>
      <c r="H2010" s="288" t="s">
        <v>3769</v>
      </c>
      <c r="I2010" s="289">
        <v>0</v>
      </c>
      <c r="J2010" s="269">
        <v>0</v>
      </c>
    </row>
    <row r="2011" spans="2:10">
      <c r="B2011" s="268" t="s">
        <v>3768</v>
      </c>
      <c r="C2011" s="268" t="s">
        <v>5350</v>
      </c>
      <c r="D2011" s="274" t="s">
        <v>2502</v>
      </c>
      <c r="E2011" s="274" t="s">
        <v>582</v>
      </c>
      <c r="F2011" s="287">
        <v>47392269.100000001</v>
      </c>
      <c r="G2011" s="267">
        <v>0</v>
      </c>
      <c r="H2011" s="288" t="s">
        <v>3769</v>
      </c>
      <c r="I2011" s="289">
        <v>0</v>
      </c>
      <c r="J2011" s="269">
        <v>0</v>
      </c>
    </row>
    <row r="2012" spans="2:10">
      <c r="B2012" s="268" t="s">
        <v>3768</v>
      </c>
      <c r="C2012" s="268" t="s">
        <v>6132</v>
      </c>
      <c r="D2012" s="274" t="s">
        <v>2508</v>
      </c>
      <c r="E2012" s="274" t="s">
        <v>701</v>
      </c>
      <c r="F2012" s="287">
        <v>43181466.840000004</v>
      </c>
      <c r="G2012" s="267">
        <v>0</v>
      </c>
      <c r="H2012" s="288" t="s">
        <v>3769</v>
      </c>
      <c r="I2012" s="289">
        <v>0</v>
      </c>
      <c r="J2012" s="269">
        <v>0</v>
      </c>
    </row>
    <row r="2013" spans="2:10">
      <c r="B2013" s="268" t="s">
        <v>3768</v>
      </c>
      <c r="C2013" s="268" t="s">
        <v>2300</v>
      </c>
      <c r="D2013" s="274" t="s">
        <v>2510</v>
      </c>
      <c r="E2013" s="274" t="s">
        <v>773</v>
      </c>
      <c r="F2013" s="287">
        <v>38744082.990000002</v>
      </c>
      <c r="G2013" s="267">
        <v>0</v>
      </c>
      <c r="H2013" s="288" t="s">
        <v>3769</v>
      </c>
      <c r="I2013" s="289">
        <v>0</v>
      </c>
      <c r="J2013" s="269">
        <v>0</v>
      </c>
    </row>
    <row r="2014" spans="2:10">
      <c r="B2014" s="268" t="s">
        <v>3768</v>
      </c>
      <c r="C2014" s="268" t="s">
        <v>5351</v>
      </c>
      <c r="D2014" s="274" t="s">
        <v>5352</v>
      </c>
      <c r="E2014" s="274" t="s">
        <v>4303</v>
      </c>
      <c r="F2014" s="287">
        <v>52345958.799999997</v>
      </c>
      <c r="G2014" s="267">
        <v>0</v>
      </c>
      <c r="H2014" s="288" t="s">
        <v>3769</v>
      </c>
      <c r="I2014" s="289">
        <v>0</v>
      </c>
      <c r="J2014" s="269">
        <v>0</v>
      </c>
    </row>
    <row r="2015" spans="2:10">
      <c r="B2015" s="268" t="s">
        <v>3768</v>
      </c>
      <c r="C2015" s="268" t="s">
        <v>5353</v>
      </c>
      <c r="D2015" s="274" t="s">
        <v>5354</v>
      </c>
      <c r="E2015" s="274" t="s">
        <v>4304</v>
      </c>
      <c r="F2015" s="287">
        <v>6079899.25</v>
      </c>
      <c r="G2015" s="267">
        <v>0</v>
      </c>
      <c r="H2015" s="288" t="s">
        <v>3769</v>
      </c>
      <c r="I2015" s="289">
        <v>0</v>
      </c>
      <c r="J2015" s="269">
        <v>0</v>
      </c>
    </row>
    <row r="2016" spans="2:10">
      <c r="B2016" s="268" t="s">
        <v>3768</v>
      </c>
      <c r="C2016" s="268" t="s">
        <v>2278</v>
      </c>
      <c r="D2016" s="274" t="s">
        <v>3555</v>
      </c>
      <c r="E2016" s="274" t="s">
        <v>1349</v>
      </c>
      <c r="F2016" s="287">
        <v>43708255.109999999</v>
      </c>
      <c r="G2016" s="267">
        <v>131</v>
      </c>
      <c r="H2016" s="288" t="s">
        <v>3770</v>
      </c>
      <c r="I2016" s="289">
        <v>8.0552933603662696E-2</v>
      </c>
      <c r="J2016" s="269">
        <v>3520828.1718077799</v>
      </c>
    </row>
    <row r="2017" spans="2:10">
      <c r="B2017" s="268" t="s">
        <v>3768</v>
      </c>
      <c r="C2017" s="268" t="s">
        <v>5355</v>
      </c>
      <c r="D2017" s="274" t="s">
        <v>2554</v>
      </c>
      <c r="E2017" s="274" t="s">
        <v>636</v>
      </c>
      <c r="F2017" s="287">
        <v>38245982.469999999</v>
      </c>
      <c r="G2017" s="267">
        <v>0</v>
      </c>
      <c r="H2017" s="288" t="s">
        <v>3769</v>
      </c>
      <c r="I2017" s="289">
        <v>0</v>
      </c>
      <c r="J2017" s="269">
        <v>0</v>
      </c>
    </row>
    <row r="2018" spans="2:10">
      <c r="B2018" s="268" t="s">
        <v>3768</v>
      </c>
      <c r="C2018" s="268" t="s">
        <v>5356</v>
      </c>
      <c r="D2018" s="274" t="s">
        <v>3328</v>
      </c>
      <c r="E2018" s="274" t="s">
        <v>1343</v>
      </c>
      <c r="F2018" s="287">
        <v>51152546.799999997</v>
      </c>
      <c r="G2018" s="267">
        <v>0</v>
      </c>
      <c r="H2018" s="288" t="s">
        <v>3769</v>
      </c>
      <c r="I2018" s="289">
        <v>0</v>
      </c>
      <c r="J2018" s="269">
        <v>0</v>
      </c>
    </row>
    <row r="2019" spans="2:10">
      <c r="B2019" s="268" t="s">
        <v>3768</v>
      </c>
      <c r="C2019" s="268" t="s">
        <v>6552</v>
      </c>
      <c r="D2019" s="274" t="s">
        <v>2562</v>
      </c>
      <c r="E2019" s="274" t="s">
        <v>633</v>
      </c>
      <c r="F2019" s="287">
        <v>1500000000</v>
      </c>
      <c r="G2019" s="267">
        <v>0</v>
      </c>
      <c r="H2019" s="288" t="s">
        <v>3769</v>
      </c>
      <c r="I2019" s="289">
        <v>0</v>
      </c>
      <c r="J2019" s="269">
        <v>0</v>
      </c>
    </row>
    <row r="2020" spans="2:10">
      <c r="B2020" s="268" t="s">
        <v>3768</v>
      </c>
      <c r="C2020" s="268" t="s">
        <v>5357</v>
      </c>
      <c r="D2020" s="274" t="s">
        <v>2564</v>
      </c>
      <c r="E2020" s="274" t="s">
        <v>525</v>
      </c>
      <c r="F2020" s="287">
        <v>41643402.979999997</v>
      </c>
      <c r="G2020" s="267">
        <v>69</v>
      </c>
      <c r="H2020" s="288" t="s">
        <v>3769</v>
      </c>
      <c r="I2020" s="289">
        <v>7.6832029851907303E-3</v>
      </c>
      <c r="J2020" s="269">
        <v>319954.71808943601</v>
      </c>
    </row>
    <row r="2021" spans="2:10">
      <c r="B2021" s="268" t="s">
        <v>3768</v>
      </c>
      <c r="C2021" s="268" t="s">
        <v>3336</v>
      </c>
      <c r="D2021" s="274" t="s">
        <v>3337</v>
      </c>
      <c r="E2021" s="274" t="s">
        <v>1424</v>
      </c>
      <c r="F2021" s="287">
        <v>18895131.690000001</v>
      </c>
      <c r="G2021" s="267">
        <v>0</v>
      </c>
      <c r="H2021" s="288" t="s">
        <v>3769</v>
      </c>
      <c r="I2021" s="289">
        <v>0</v>
      </c>
      <c r="J2021" s="269">
        <v>0</v>
      </c>
    </row>
    <row r="2022" spans="2:10">
      <c r="B2022" s="268" t="s">
        <v>3768</v>
      </c>
      <c r="C2022" s="268" t="s">
        <v>6133</v>
      </c>
      <c r="D2022" s="274" t="s">
        <v>6134</v>
      </c>
      <c r="E2022" s="274" t="s">
        <v>206</v>
      </c>
      <c r="F2022" s="287">
        <v>44078394.280000001</v>
      </c>
      <c r="G2022" s="267">
        <v>0</v>
      </c>
      <c r="H2022" s="288" t="s">
        <v>3769</v>
      </c>
      <c r="I2022" s="289">
        <v>0</v>
      </c>
      <c r="J2022" s="269">
        <v>0</v>
      </c>
    </row>
    <row r="2023" spans="2:10">
      <c r="B2023" s="268" t="s">
        <v>3768</v>
      </c>
      <c r="C2023" s="268" t="s">
        <v>2270</v>
      </c>
      <c r="D2023" s="274" t="s">
        <v>3102</v>
      </c>
      <c r="E2023" s="274" t="s">
        <v>1340</v>
      </c>
      <c r="F2023" s="287">
        <v>33345387.32</v>
      </c>
      <c r="G2023" s="267">
        <v>103</v>
      </c>
      <c r="H2023" s="288" t="s">
        <v>3769</v>
      </c>
      <c r="I2023" s="289">
        <v>7.6832029851907303E-3</v>
      </c>
      <c r="J2023" s="269">
        <v>256199.37939936499</v>
      </c>
    </row>
    <row r="2024" spans="2:10">
      <c r="B2024" s="268" t="s">
        <v>3768</v>
      </c>
      <c r="C2024" s="268" t="s">
        <v>5358</v>
      </c>
      <c r="D2024" s="274" t="s">
        <v>3301</v>
      </c>
      <c r="E2024" s="274" t="s">
        <v>550</v>
      </c>
      <c r="F2024" s="287">
        <v>4698199.67</v>
      </c>
      <c r="G2024" s="267">
        <v>0</v>
      </c>
      <c r="H2024" s="288" t="s">
        <v>3769</v>
      </c>
      <c r="I2024" s="289">
        <v>0</v>
      </c>
      <c r="J2024" s="269">
        <v>0</v>
      </c>
    </row>
    <row r="2025" spans="2:10">
      <c r="B2025" s="268" t="s">
        <v>3768</v>
      </c>
      <c r="C2025" s="268" t="s">
        <v>6553</v>
      </c>
      <c r="D2025" s="274" t="s">
        <v>6554</v>
      </c>
      <c r="E2025" s="274" t="s">
        <v>6555</v>
      </c>
      <c r="F2025" s="287">
        <v>183700000</v>
      </c>
      <c r="G2025" s="267">
        <v>0</v>
      </c>
      <c r="H2025" s="288" t="s">
        <v>3769</v>
      </c>
      <c r="I2025" s="289">
        <v>0</v>
      </c>
      <c r="J2025" s="269">
        <v>0</v>
      </c>
    </row>
    <row r="2026" spans="2:10">
      <c r="B2026" s="268" t="s">
        <v>3768</v>
      </c>
      <c r="C2026" s="268" t="s">
        <v>5359</v>
      </c>
      <c r="D2026" s="274" t="s">
        <v>2802</v>
      </c>
      <c r="E2026" s="274" t="s">
        <v>1377</v>
      </c>
      <c r="F2026" s="287">
        <v>50994888.890000001</v>
      </c>
      <c r="G2026" s="267">
        <v>0</v>
      </c>
      <c r="H2026" s="288" t="s">
        <v>3769</v>
      </c>
      <c r="I2026" s="289">
        <v>0</v>
      </c>
      <c r="J2026" s="269">
        <v>0</v>
      </c>
    </row>
    <row r="2027" spans="2:10">
      <c r="B2027" s="268" t="s">
        <v>3768</v>
      </c>
      <c r="C2027" s="268" t="s">
        <v>2331</v>
      </c>
      <c r="D2027" s="274" t="s">
        <v>3363</v>
      </c>
      <c r="E2027" s="274" t="s">
        <v>1415</v>
      </c>
      <c r="F2027" s="287">
        <v>21946040.27</v>
      </c>
      <c r="G2027" s="267">
        <v>125</v>
      </c>
      <c r="H2027" s="288" t="s">
        <v>3770</v>
      </c>
      <c r="I2027" s="289">
        <v>8.0552933603662696E-2</v>
      </c>
      <c r="J2027" s="269">
        <v>1767817.9247326099</v>
      </c>
    </row>
    <row r="2028" spans="2:10">
      <c r="B2028" s="268" t="s">
        <v>3768</v>
      </c>
      <c r="C2028" s="268" t="s">
        <v>3162</v>
      </c>
      <c r="D2028" s="274" t="s">
        <v>3163</v>
      </c>
      <c r="E2028" s="274" t="s">
        <v>690</v>
      </c>
      <c r="F2028" s="287">
        <v>23583966.989999998</v>
      </c>
      <c r="G2028" s="267">
        <v>0</v>
      </c>
      <c r="H2028" s="288" t="s">
        <v>3769</v>
      </c>
      <c r="I2028" s="289">
        <v>0</v>
      </c>
      <c r="J2028" s="269">
        <v>0</v>
      </c>
    </row>
    <row r="2029" spans="2:10">
      <c r="B2029" s="268" t="s">
        <v>3768</v>
      </c>
      <c r="C2029" s="268" t="s">
        <v>5360</v>
      </c>
      <c r="D2029" s="274" t="s">
        <v>2599</v>
      </c>
      <c r="E2029" s="274" t="s">
        <v>454</v>
      </c>
      <c r="F2029" s="287">
        <v>93058976.069999993</v>
      </c>
      <c r="G2029" s="267">
        <v>0</v>
      </c>
      <c r="H2029" s="288" t="s">
        <v>3769</v>
      </c>
      <c r="I2029" s="289">
        <v>0</v>
      </c>
      <c r="J2029" s="269">
        <v>0</v>
      </c>
    </row>
    <row r="2030" spans="2:10">
      <c r="B2030" s="268" t="s">
        <v>3768</v>
      </c>
      <c r="C2030" s="268" t="s">
        <v>5361</v>
      </c>
      <c r="D2030" s="274" t="s">
        <v>3321</v>
      </c>
      <c r="E2030" s="274" t="s">
        <v>1371</v>
      </c>
      <c r="F2030" s="287">
        <v>52739936.640000001</v>
      </c>
      <c r="G2030" s="267">
        <v>0</v>
      </c>
      <c r="H2030" s="288" t="s">
        <v>3769</v>
      </c>
      <c r="I2030" s="289">
        <v>0</v>
      </c>
      <c r="J2030" s="269">
        <v>0</v>
      </c>
    </row>
    <row r="2031" spans="2:10">
      <c r="B2031" s="268" t="s">
        <v>3768</v>
      </c>
      <c r="C2031" s="268" t="s">
        <v>5362</v>
      </c>
      <c r="D2031" s="274" t="s">
        <v>2980</v>
      </c>
      <c r="E2031" s="274" t="s">
        <v>333</v>
      </c>
      <c r="F2031" s="287">
        <v>125872959.08</v>
      </c>
      <c r="G2031" s="267">
        <v>0</v>
      </c>
      <c r="H2031" s="288" t="s">
        <v>3769</v>
      </c>
      <c r="I2031" s="289">
        <v>0</v>
      </c>
      <c r="J2031" s="269">
        <v>0</v>
      </c>
    </row>
    <row r="2032" spans="2:10">
      <c r="B2032" s="268" t="s">
        <v>3768</v>
      </c>
      <c r="C2032" s="268" t="s">
        <v>2319</v>
      </c>
      <c r="D2032" s="274" t="s">
        <v>3211</v>
      </c>
      <c r="E2032" s="274" t="s">
        <v>1402</v>
      </c>
      <c r="F2032" s="287">
        <v>5893372.6900000004</v>
      </c>
      <c r="G2032" s="267">
        <v>112</v>
      </c>
      <c r="H2032" s="288" t="s">
        <v>3770</v>
      </c>
      <c r="I2032" s="289">
        <v>8.0552933603662696E-2</v>
      </c>
      <c r="J2032" s="269">
        <v>474728.45899920899</v>
      </c>
    </row>
    <row r="2033" spans="2:10">
      <c r="B2033" s="268" t="s">
        <v>3768</v>
      </c>
      <c r="C2033" s="268" t="s">
        <v>2316</v>
      </c>
      <c r="D2033" s="274" t="s">
        <v>3047</v>
      </c>
      <c r="E2033" s="274" t="s">
        <v>1341</v>
      </c>
      <c r="F2033" s="287">
        <v>53496274.240000002</v>
      </c>
      <c r="G2033" s="267">
        <v>112</v>
      </c>
      <c r="H2033" s="288" t="s">
        <v>3772</v>
      </c>
      <c r="I2033" s="289">
        <v>0.222481666289018</v>
      </c>
      <c r="J2033" s="269">
        <v>11901940.233169399</v>
      </c>
    </row>
    <row r="2034" spans="2:10">
      <c r="B2034" s="268" t="s">
        <v>3768</v>
      </c>
      <c r="C2034" s="268" t="s">
        <v>2309</v>
      </c>
      <c r="D2034" s="274" t="s">
        <v>3566</v>
      </c>
      <c r="E2034" s="274" t="s">
        <v>1389</v>
      </c>
      <c r="F2034" s="287">
        <v>40443746.170000002</v>
      </c>
      <c r="G2034" s="267">
        <v>106</v>
      </c>
      <c r="H2034" s="288" t="s">
        <v>3770</v>
      </c>
      <c r="I2034" s="289">
        <v>8.0552933603662696E-2</v>
      </c>
      <c r="J2034" s="269">
        <v>3257862.3999153902</v>
      </c>
    </row>
    <row r="2035" spans="2:10">
      <c r="B2035" s="268" t="s">
        <v>3768</v>
      </c>
      <c r="C2035" s="268" t="s">
        <v>5363</v>
      </c>
      <c r="D2035" s="274" t="s">
        <v>5364</v>
      </c>
      <c r="E2035" s="274" t="s">
        <v>4305</v>
      </c>
      <c r="F2035" s="287">
        <v>9633779.4900000002</v>
      </c>
      <c r="G2035" s="267">
        <v>59</v>
      </c>
      <c r="H2035" s="288" t="s">
        <v>3769</v>
      </c>
      <c r="I2035" s="289">
        <v>7.6832029851907303E-3</v>
      </c>
      <c r="J2035" s="269">
        <v>74018.283336237306</v>
      </c>
    </row>
    <row r="2036" spans="2:10">
      <c r="B2036" s="268" t="s">
        <v>3768</v>
      </c>
      <c r="C2036" s="268" t="s">
        <v>5365</v>
      </c>
      <c r="D2036" s="274" t="s">
        <v>5366</v>
      </c>
      <c r="E2036" s="274" t="s">
        <v>4306</v>
      </c>
      <c r="F2036" s="287">
        <v>24162641.550000001</v>
      </c>
      <c r="G2036" s="267">
        <v>0</v>
      </c>
      <c r="H2036" s="288" t="s">
        <v>3769</v>
      </c>
      <c r="I2036" s="289">
        <v>0</v>
      </c>
      <c r="J2036" s="269">
        <v>0</v>
      </c>
    </row>
    <row r="2037" spans="2:10">
      <c r="B2037" s="268" t="s">
        <v>3768</v>
      </c>
      <c r="C2037" s="268" t="s">
        <v>5367</v>
      </c>
      <c r="D2037" s="274" t="s">
        <v>2863</v>
      </c>
      <c r="E2037" s="274" t="s">
        <v>745</v>
      </c>
      <c r="F2037" s="287">
        <v>80762361.730000004</v>
      </c>
      <c r="G2037" s="267">
        <v>0</v>
      </c>
      <c r="H2037" s="288" t="s">
        <v>3769</v>
      </c>
      <c r="I2037" s="289">
        <v>0</v>
      </c>
      <c r="J2037" s="269">
        <v>0</v>
      </c>
    </row>
    <row r="2038" spans="2:10">
      <c r="B2038" s="268" t="s">
        <v>3768</v>
      </c>
      <c r="C2038" s="268" t="s">
        <v>5368</v>
      </c>
      <c r="D2038" s="274" t="s">
        <v>3026</v>
      </c>
      <c r="E2038" s="274" t="s">
        <v>549</v>
      </c>
      <c r="F2038" s="287">
        <v>36990440.640000001</v>
      </c>
      <c r="G2038" s="267">
        <v>0</v>
      </c>
      <c r="H2038" s="288" t="s">
        <v>3769</v>
      </c>
      <c r="I2038" s="289">
        <v>0</v>
      </c>
      <c r="J2038" s="269">
        <v>0</v>
      </c>
    </row>
    <row r="2039" spans="2:10">
      <c r="B2039" s="268" t="s">
        <v>3768</v>
      </c>
      <c r="C2039" s="268" t="s">
        <v>5369</v>
      </c>
      <c r="D2039" s="274" t="s">
        <v>5370</v>
      </c>
      <c r="E2039" s="274" t="s">
        <v>4307</v>
      </c>
      <c r="F2039" s="287">
        <v>9729803.3200000003</v>
      </c>
      <c r="G2039" s="267">
        <v>0</v>
      </c>
      <c r="H2039" s="288" t="s">
        <v>3769</v>
      </c>
      <c r="I2039" s="289">
        <v>0</v>
      </c>
      <c r="J2039" s="269">
        <v>0</v>
      </c>
    </row>
    <row r="2040" spans="2:10">
      <c r="B2040" s="268" t="s">
        <v>3768</v>
      </c>
      <c r="C2040" s="268" t="s">
        <v>3204</v>
      </c>
      <c r="D2040" s="274" t="s">
        <v>3205</v>
      </c>
      <c r="E2040" s="274" t="s">
        <v>682</v>
      </c>
      <c r="F2040" s="287">
        <v>30953151.350000001</v>
      </c>
      <c r="G2040" s="267">
        <v>0</v>
      </c>
      <c r="H2040" s="288" t="s">
        <v>3769</v>
      </c>
      <c r="I2040" s="289">
        <v>0</v>
      </c>
      <c r="J2040" s="269">
        <v>0</v>
      </c>
    </row>
    <row r="2041" spans="2:10">
      <c r="B2041" s="268" t="s">
        <v>3768</v>
      </c>
      <c r="C2041" s="268" t="s">
        <v>2288</v>
      </c>
      <c r="D2041" s="274" t="s">
        <v>2750</v>
      </c>
      <c r="E2041" s="274" t="s">
        <v>1363</v>
      </c>
      <c r="F2041" s="287">
        <v>77267524.489999995</v>
      </c>
      <c r="G2041" s="267">
        <v>0</v>
      </c>
      <c r="H2041" s="288" t="s">
        <v>3769</v>
      </c>
      <c r="I2041" s="289">
        <v>0</v>
      </c>
      <c r="J2041" s="269">
        <v>0</v>
      </c>
    </row>
    <row r="2042" spans="2:10">
      <c r="B2042" s="268" t="s">
        <v>3768</v>
      </c>
      <c r="C2042" s="268" t="s">
        <v>2310</v>
      </c>
      <c r="D2042" s="274" t="s">
        <v>3669</v>
      </c>
      <c r="E2042" s="274" t="s">
        <v>1391</v>
      </c>
      <c r="F2042" s="287">
        <v>3083373.66</v>
      </c>
      <c r="G2042" s="267">
        <v>0</v>
      </c>
      <c r="H2042" s="288" t="s">
        <v>3769</v>
      </c>
      <c r="I2042" s="289">
        <v>0</v>
      </c>
      <c r="J2042" s="269">
        <v>0</v>
      </c>
    </row>
    <row r="2043" spans="2:10">
      <c r="B2043" s="268" t="s">
        <v>3768</v>
      </c>
      <c r="C2043" s="268" t="s">
        <v>2296</v>
      </c>
      <c r="D2043" s="274" t="s">
        <v>3020</v>
      </c>
      <c r="E2043" s="274" t="s">
        <v>1374</v>
      </c>
      <c r="F2043" s="287">
        <v>40927893.310000002</v>
      </c>
      <c r="G2043" s="267">
        <v>495</v>
      </c>
      <c r="H2043" s="288" t="s">
        <v>3771</v>
      </c>
      <c r="I2043" s="289">
        <v>0.53415108625553198</v>
      </c>
      <c r="J2043" s="269">
        <v>21861678.669686999</v>
      </c>
    </row>
    <row r="2044" spans="2:10">
      <c r="B2044" s="268" t="s">
        <v>3768</v>
      </c>
      <c r="C2044" s="268" t="s">
        <v>2280</v>
      </c>
      <c r="D2044" s="274" t="s">
        <v>3603</v>
      </c>
      <c r="E2044" s="274" t="s">
        <v>1352</v>
      </c>
      <c r="F2044" s="287">
        <v>80193386.109999999</v>
      </c>
      <c r="G2044" s="267">
        <v>0</v>
      </c>
      <c r="H2044" s="288" t="s">
        <v>3769</v>
      </c>
      <c r="I2044" s="289">
        <v>0</v>
      </c>
      <c r="J2044" s="269">
        <v>0</v>
      </c>
    </row>
    <row r="2045" spans="2:10">
      <c r="B2045" s="268" t="s">
        <v>3768</v>
      </c>
      <c r="C2045" s="268" t="s">
        <v>5371</v>
      </c>
      <c r="D2045" s="274" t="s">
        <v>3603</v>
      </c>
      <c r="E2045" s="274" t="s">
        <v>1352</v>
      </c>
      <c r="F2045" s="287">
        <v>64871501.990000002</v>
      </c>
      <c r="G2045" s="267">
        <v>0</v>
      </c>
      <c r="H2045" s="288" t="s">
        <v>3769</v>
      </c>
      <c r="I2045" s="289">
        <v>0</v>
      </c>
      <c r="J2045" s="269">
        <v>0</v>
      </c>
    </row>
    <row r="2046" spans="2:10">
      <c r="B2046" s="268" t="s">
        <v>3768</v>
      </c>
      <c r="C2046" s="268" t="s">
        <v>6135</v>
      </c>
      <c r="D2046" s="274" t="s">
        <v>3110</v>
      </c>
      <c r="E2046" s="274" t="s">
        <v>509</v>
      </c>
      <c r="F2046" s="287">
        <v>52723895.640000001</v>
      </c>
      <c r="G2046" s="267">
        <v>0</v>
      </c>
      <c r="H2046" s="288" t="s">
        <v>3769</v>
      </c>
      <c r="I2046" s="289">
        <v>0</v>
      </c>
      <c r="J2046" s="269">
        <v>0</v>
      </c>
    </row>
    <row r="2047" spans="2:10">
      <c r="B2047" s="268" t="s">
        <v>3768</v>
      </c>
      <c r="C2047" s="268" t="s">
        <v>2295</v>
      </c>
      <c r="D2047" s="274" t="s">
        <v>2738</v>
      </c>
      <c r="E2047" s="274" t="s">
        <v>1373</v>
      </c>
      <c r="F2047" s="287">
        <v>9616207.8599999994</v>
      </c>
      <c r="G2047" s="267">
        <v>234</v>
      </c>
      <c r="H2047" s="288" t="s">
        <v>3773</v>
      </c>
      <c r="I2047" s="289">
        <v>0.28902535025529602</v>
      </c>
      <c r="J2047" s="269">
        <v>2779327.8448642301</v>
      </c>
    </row>
    <row r="2048" spans="2:10">
      <c r="B2048" s="268" t="s">
        <v>3768</v>
      </c>
      <c r="C2048" s="268" t="s">
        <v>2312</v>
      </c>
      <c r="D2048" s="274" t="s">
        <v>3755</v>
      </c>
      <c r="E2048" s="274" t="s">
        <v>1393</v>
      </c>
      <c r="F2048" s="287">
        <v>7880104.0800000001</v>
      </c>
      <c r="G2048" s="267">
        <v>0</v>
      </c>
      <c r="H2048" s="288" t="s">
        <v>3769</v>
      </c>
      <c r="I2048" s="289">
        <v>0</v>
      </c>
      <c r="J2048" s="269">
        <v>0</v>
      </c>
    </row>
    <row r="2049" spans="2:10">
      <c r="B2049" s="268" t="s">
        <v>3768</v>
      </c>
      <c r="C2049" s="268" t="s">
        <v>5372</v>
      </c>
      <c r="D2049" s="274" t="s">
        <v>2797</v>
      </c>
      <c r="E2049" s="274" t="s">
        <v>186</v>
      </c>
      <c r="F2049" s="287">
        <v>109333708.14</v>
      </c>
      <c r="G2049" s="267">
        <v>0</v>
      </c>
      <c r="H2049" s="288" t="s">
        <v>3769</v>
      </c>
      <c r="I2049" s="289">
        <v>0</v>
      </c>
      <c r="J2049" s="269">
        <v>0</v>
      </c>
    </row>
    <row r="2050" spans="2:10">
      <c r="B2050" s="268" t="s">
        <v>3768</v>
      </c>
      <c r="C2050" s="268" t="s">
        <v>2318</v>
      </c>
      <c r="D2050" s="274" t="s">
        <v>3192</v>
      </c>
      <c r="E2050" s="274" t="s">
        <v>1401</v>
      </c>
      <c r="F2050" s="287">
        <v>45797941.969999999</v>
      </c>
      <c r="G2050" s="267">
        <v>70</v>
      </c>
      <c r="H2050" s="288" t="s">
        <v>3769</v>
      </c>
      <c r="I2050" s="289">
        <v>7.6832029851907303E-3</v>
      </c>
      <c r="J2050" s="269">
        <v>351874.88445949601</v>
      </c>
    </row>
    <row r="2051" spans="2:10">
      <c r="B2051" s="268" t="s">
        <v>3768</v>
      </c>
      <c r="C2051" s="268" t="s">
        <v>2334</v>
      </c>
      <c r="D2051" s="274" t="s">
        <v>3595</v>
      </c>
      <c r="E2051" s="274" t="s">
        <v>1418</v>
      </c>
      <c r="F2051" s="287">
        <v>16682353.289999999</v>
      </c>
      <c r="G2051" s="267">
        <v>130</v>
      </c>
      <c r="H2051" s="288" t="s">
        <v>3770</v>
      </c>
      <c r="I2051" s="289">
        <v>8.0552933603662696E-2</v>
      </c>
      <c r="J2051" s="269">
        <v>1343812.4969222101</v>
      </c>
    </row>
    <row r="2052" spans="2:10">
      <c r="B2052" s="268" t="s">
        <v>3768</v>
      </c>
      <c r="C2052" s="268" t="s">
        <v>2274</v>
      </c>
      <c r="D2052" s="274" t="s">
        <v>3202</v>
      </c>
      <c r="E2052" s="274" t="s">
        <v>379</v>
      </c>
      <c r="F2052" s="287">
        <v>111071484.81999999</v>
      </c>
      <c r="G2052" s="267">
        <v>859</v>
      </c>
      <c r="H2052" s="288" t="s">
        <v>3771</v>
      </c>
      <c r="I2052" s="289">
        <v>0.53415108625553198</v>
      </c>
      <c r="J2052" s="269">
        <v>59328954.268617801</v>
      </c>
    </row>
    <row r="2053" spans="2:10">
      <c r="B2053" s="268" t="s">
        <v>3768</v>
      </c>
      <c r="C2053" s="268" t="s">
        <v>2277</v>
      </c>
      <c r="D2053" s="274" t="s">
        <v>3415</v>
      </c>
      <c r="E2053" s="274" t="s">
        <v>1348</v>
      </c>
      <c r="F2053" s="287">
        <v>5569257.29</v>
      </c>
      <c r="G2053" s="267">
        <v>0</v>
      </c>
      <c r="H2053" s="288" t="s">
        <v>3769</v>
      </c>
      <c r="I2053" s="289">
        <v>0</v>
      </c>
      <c r="J2053" s="269">
        <v>0</v>
      </c>
    </row>
    <row r="2054" spans="2:10">
      <c r="B2054" s="268" t="s">
        <v>3768</v>
      </c>
      <c r="C2054" s="268" t="s">
        <v>2291</v>
      </c>
      <c r="D2054" s="274" t="s">
        <v>3333</v>
      </c>
      <c r="E2054" s="274" t="s">
        <v>1367</v>
      </c>
      <c r="F2054" s="287">
        <v>19019293.109999999</v>
      </c>
      <c r="G2054" s="267">
        <v>117</v>
      </c>
      <c r="H2054" s="288" t="s">
        <v>3770</v>
      </c>
      <c r="I2054" s="289">
        <v>8.0552933603662696E-2</v>
      </c>
      <c r="J2054" s="269">
        <v>1532059.8550784299</v>
      </c>
    </row>
    <row r="2055" spans="2:10">
      <c r="B2055" s="268" t="s">
        <v>3768</v>
      </c>
      <c r="C2055" s="268" t="s">
        <v>2302</v>
      </c>
      <c r="D2055" s="274" t="s">
        <v>3477</v>
      </c>
      <c r="E2055" s="274" t="s">
        <v>1350</v>
      </c>
      <c r="F2055" s="287">
        <v>24745786.52</v>
      </c>
      <c r="G2055" s="267">
        <v>0</v>
      </c>
      <c r="H2055" s="288" t="s">
        <v>3769</v>
      </c>
      <c r="I2055" s="289">
        <v>0</v>
      </c>
      <c r="J2055" s="269">
        <v>0</v>
      </c>
    </row>
    <row r="2056" spans="2:10">
      <c r="B2056" s="268" t="s">
        <v>3768</v>
      </c>
      <c r="C2056" s="268" t="s">
        <v>2279</v>
      </c>
      <c r="D2056" s="274" t="s">
        <v>3477</v>
      </c>
      <c r="E2056" s="274" t="s">
        <v>1350</v>
      </c>
      <c r="F2056" s="287">
        <v>50080792.439999998</v>
      </c>
      <c r="G2056" s="267">
        <v>0</v>
      </c>
      <c r="H2056" s="288" t="s">
        <v>3769</v>
      </c>
      <c r="I2056" s="289">
        <v>0</v>
      </c>
      <c r="J2056" s="269">
        <v>0</v>
      </c>
    </row>
    <row r="2057" spans="2:10">
      <c r="B2057" s="268" t="s">
        <v>3768</v>
      </c>
      <c r="C2057" s="268" t="s">
        <v>2285</v>
      </c>
      <c r="D2057" s="274" t="s">
        <v>3174</v>
      </c>
      <c r="E2057" s="274" t="s">
        <v>1359</v>
      </c>
      <c r="F2057" s="287">
        <v>41498616.689999998</v>
      </c>
      <c r="G2057" s="267">
        <v>125</v>
      </c>
      <c r="H2057" s="288" t="s">
        <v>3770</v>
      </c>
      <c r="I2057" s="289">
        <v>8.0552933603662696E-2</v>
      </c>
      <c r="J2057" s="269">
        <v>3342835.3148734202</v>
      </c>
    </row>
    <row r="2058" spans="2:10">
      <c r="B2058" s="268" t="s">
        <v>3768</v>
      </c>
      <c r="C2058" s="268" t="s">
        <v>2289</v>
      </c>
      <c r="D2058" s="274" t="s">
        <v>3585</v>
      </c>
      <c r="E2058" s="274" t="s">
        <v>1364</v>
      </c>
      <c r="F2058" s="287">
        <v>12546929.85</v>
      </c>
      <c r="G2058" s="267">
        <v>0</v>
      </c>
      <c r="H2058" s="288" t="s">
        <v>3769</v>
      </c>
      <c r="I2058" s="289">
        <v>0</v>
      </c>
      <c r="J2058" s="269">
        <v>0</v>
      </c>
    </row>
    <row r="2059" spans="2:10">
      <c r="B2059" s="268" t="s">
        <v>3768</v>
      </c>
      <c r="C2059" s="268" t="s">
        <v>2282</v>
      </c>
      <c r="D2059" s="274" t="s">
        <v>3495</v>
      </c>
      <c r="E2059" s="274" t="s">
        <v>1355</v>
      </c>
      <c r="F2059" s="287">
        <v>6498887.2199999997</v>
      </c>
      <c r="G2059" s="267">
        <v>0</v>
      </c>
      <c r="H2059" s="288" t="s">
        <v>3769</v>
      </c>
      <c r="I2059" s="289">
        <v>0</v>
      </c>
      <c r="J2059" s="269">
        <v>0</v>
      </c>
    </row>
    <row r="2060" spans="2:10">
      <c r="B2060" s="268" t="s">
        <v>3768</v>
      </c>
      <c r="C2060" s="268" t="s">
        <v>5373</v>
      </c>
      <c r="D2060" s="274" t="s">
        <v>3628</v>
      </c>
      <c r="E2060" s="274" t="s">
        <v>1386</v>
      </c>
      <c r="F2060" s="287">
        <v>28223252.73</v>
      </c>
      <c r="G2060" s="267">
        <v>73</v>
      </c>
      <c r="H2060" s="288" t="s">
        <v>3769</v>
      </c>
      <c r="I2060" s="289">
        <v>7.6832029851907303E-3</v>
      </c>
      <c r="J2060" s="269">
        <v>216844.97962692799</v>
      </c>
    </row>
    <row r="2061" spans="2:10">
      <c r="B2061" s="268" t="s">
        <v>3768</v>
      </c>
      <c r="C2061" s="268" t="s">
        <v>5663</v>
      </c>
      <c r="D2061" s="274" t="s">
        <v>2986</v>
      </c>
      <c r="E2061" s="274" t="s">
        <v>1380</v>
      </c>
      <c r="F2061" s="287">
        <v>56278401.75</v>
      </c>
      <c r="G2061" s="267">
        <v>0</v>
      </c>
      <c r="H2061" s="288" t="s">
        <v>3769</v>
      </c>
      <c r="I2061" s="289">
        <v>0</v>
      </c>
      <c r="J2061" s="269">
        <v>0</v>
      </c>
    </row>
    <row r="2062" spans="2:10">
      <c r="B2062" s="268" t="s">
        <v>3768</v>
      </c>
      <c r="C2062" s="268" t="s">
        <v>6556</v>
      </c>
      <c r="D2062" s="274" t="s">
        <v>6557</v>
      </c>
      <c r="E2062" s="274" t="s">
        <v>6558</v>
      </c>
      <c r="F2062" s="287">
        <v>60000000</v>
      </c>
      <c r="G2062" s="267">
        <v>0</v>
      </c>
      <c r="H2062" s="288" t="s">
        <v>3769</v>
      </c>
      <c r="I2062" s="289">
        <v>0</v>
      </c>
      <c r="J2062" s="269">
        <v>0</v>
      </c>
    </row>
    <row r="2063" spans="2:10">
      <c r="B2063" s="268" t="s">
        <v>3768</v>
      </c>
      <c r="C2063" s="268" t="s">
        <v>2322</v>
      </c>
      <c r="D2063" s="274" t="s">
        <v>3450</v>
      </c>
      <c r="E2063" s="274" t="s">
        <v>1406</v>
      </c>
      <c r="F2063" s="287">
        <v>31247272.390000001</v>
      </c>
      <c r="G2063" s="267">
        <v>104</v>
      </c>
      <c r="H2063" s="288" t="s">
        <v>3770</v>
      </c>
      <c r="I2063" s="289">
        <v>8.0552933603662696E-2</v>
      </c>
      <c r="J2063" s="269">
        <v>2517059.4581272299</v>
      </c>
    </row>
    <row r="2064" spans="2:10">
      <c r="B2064" s="268" t="s">
        <v>3768</v>
      </c>
      <c r="C2064" s="268" t="s">
        <v>2320</v>
      </c>
      <c r="D2064" s="274" t="s">
        <v>3158</v>
      </c>
      <c r="E2064" s="274" t="s">
        <v>1403</v>
      </c>
      <c r="F2064" s="287">
        <v>19862387.48</v>
      </c>
      <c r="G2064" s="267">
        <v>125</v>
      </c>
      <c r="H2064" s="288" t="s">
        <v>3769</v>
      </c>
      <c r="I2064" s="289">
        <v>7.6832029851907303E-3</v>
      </c>
      <c r="J2064" s="269">
        <v>152606.754779351</v>
      </c>
    </row>
    <row r="2065" spans="2:10">
      <c r="B2065" s="268" t="s">
        <v>3768</v>
      </c>
      <c r="C2065" s="268" t="s">
        <v>2311</v>
      </c>
      <c r="D2065" s="274" t="s">
        <v>2948</v>
      </c>
      <c r="E2065" s="274" t="s">
        <v>1392</v>
      </c>
      <c r="F2065" s="287">
        <v>13671362.029999999</v>
      </c>
      <c r="G2065" s="267">
        <v>0</v>
      </c>
      <c r="H2065" s="288" t="s">
        <v>3769</v>
      </c>
      <c r="I2065" s="289">
        <v>0</v>
      </c>
      <c r="J2065" s="269">
        <v>0</v>
      </c>
    </row>
    <row r="2066" spans="2:10">
      <c r="B2066" s="268" t="s">
        <v>3768</v>
      </c>
      <c r="C2066" s="268" t="s">
        <v>5374</v>
      </c>
      <c r="D2066" s="274" t="s">
        <v>3671</v>
      </c>
      <c r="E2066" s="274" t="s">
        <v>1365</v>
      </c>
      <c r="F2066" s="287">
        <v>112234617.20999999</v>
      </c>
      <c r="G2066" s="267">
        <v>0</v>
      </c>
      <c r="H2066" s="288" t="s">
        <v>3769</v>
      </c>
      <c r="I2066" s="289">
        <v>0</v>
      </c>
      <c r="J2066" s="269">
        <v>0</v>
      </c>
    </row>
    <row r="2067" spans="2:10">
      <c r="B2067" s="268" t="s">
        <v>3768</v>
      </c>
      <c r="C2067" s="268" t="s">
        <v>2305</v>
      </c>
      <c r="D2067" s="274" t="s">
        <v>3518</v>
      </c>
      <c r="E2067" s="274" t="s">
        <v>1383</v>
      </c>
      <c r="F2067" s="287">
        <v>34353831.020000003</v>
      </c>
      <c r="G2067" s="267">
        <v>0</v>
      </c>
      <c r="H2067" s="288" t="s">
        <v>3769</v>
      </c>
      <c r="I2067" s="289">
        <v>0</v>
      </c>
      <c r="J2067" s="269">
        <v>0</v>
      </c>
    </row>
    <row r="2068" spans="2:10">
      <c r="B2068" s="268" t="s">
        <v>3768</v>
      </c>
      <c r="C2068" s="268" t="s">
        <v>5664</v>
      </c>
      <c r="D2068" s="274" t="s">
        <v>3107</v>
      </c>
      <c r="E2068" s="274" t="s">
        <v>1398</v>
      </c>
      <c r="F2068" s="287">
        <v>32054710.449999999</v>
      </c>
      <c r="G2068" s="267">
        <v>0</v>
      </c>
      <c r="H2068" s="288" t="s">
        <v>3769</v>
      </c>
      <c r="I2068" s="289">
        <v>0</v>
      </c>
      <c r="J2068" s="269">
        <v>0</v>
      </c>
    </row>
    <row r="2069" spans="2:10">
      <c r="B2069" s="268" t="s">
        <v>3768</v>
      </c>
      <c r="C2069" s="268" t="s">
        <v>2283</v>
      </c>
      <c r="D2069" s="274" t="s">
        <v>3575</v>
      </c>
      <c r="E2069" s="274" t="s">
        <v>1357</v>
      </c>
      <c r="F2069" s="287">
        <v>72650120.810000002</v>
      </c>
      <c r="G2069" s="267">
        <v>126</v>
      </c>
      <c r="H2069" s="288" t="s">
        <v>3770</v>
      </c>
      <c r="I2069" s="289">
        <v>8.0552933603662696E-2</v>
      </c>
      <c r="J2069" s="269">
        <v>5852180.3579059998</v>
      </c>
    </row>
    <row r="2070" spans="2:10">
      <c r="B2070" s="268" t="s">
        <v>3768</v>
      </c>
      <c r="C2070" s="268" t="s">
        <v>5375</v>
      </c>
      <c r="D2070" s="274" t="s">
        <v>3039</v>
      </c>
      <c r="E2070" s="274" t="s">
        <v>1356</v>
      </c>
      <c r="F2070" s="287">
        <v>105873480.7</v>
      </c>
      <c r="G2070" s="267">
        <v>0</v>
      </c>
      <c r="H2070" s="288" t="s">
        <v>3769</v>
      </c>
      <c r="I2070" s="289">
        <v>0</v>
      </c>
      <c r="J2070" s="269">
        <v>0</v>
      </c>
    </row>
    <row r="2071" spans="2:10">
      <c r="B2071" s="268" t="s">
        <v>3768</v>
      </c>
      <c r="C2071" s="268" t="s">
        <v>2273</v>
      </c>
      <c r="D2071" s="274" t="s">
        <v>3235</v>
      </c>
      <c r="E2071" s="274" t="s">
        <v>1345</v>
      </c>
      <c r="F2071" s="287">
        <v>18754050.239999998</v>
      </c>
      <c r="G2071" s="267">
        <v>0</v>
      </c>
      <c r="H2071" s="288" t="s">
        <v>3769</v>
      </c>
      <c r="I2071" s="289">
        <v>0</v>
      </c>
      <c r="J2071" s="269">
        <v>0</v>
      </c>
    </row>
    <row r="2072" spans="2:10">
      <c r="B2072" s="268" t="s">
        <v>3768</v>
      </c>
      <c r="C2072" s="268" t="s">
        <v>2327</v>
      </c>
      <c r="D2072" s="274" t="s">
        <v>2978</v>
      </c>
      <c r="E2072" s="274" t="s">
        <v>1412</v>
      </c>
      <c r="F2072" s="287">
        <v>27037374.25</v>
      </c>
      <c r="G2072" s="267">
        <v>0</v>
      </c>
      <c r="H2072" s="288" t="s">
        <v>3769</v>
      </c>
      <c r="I2072" s="289">
        <v>0</v>
      </c>
      <c r="J2072" s="269">
        <v>0</v>
      </c>
    </row>
    <row r="2073" spans="2:10">
      <c r="B2073" s="268" t="s">
        <v>3768</v>
      </c>
      <c r="C2073" s="268" t="s">
        <v>2308</v>
      </c>
      <c r="D2073" s="274" t="s">
        <v>3707</v>
      </c>
      <c r="E2073" s="274" t="s">
        <v>1388</v>
      </c>
      <c r="F2073" s="287">
        <v>32226899.219999999</v>
      </c>
      <c r="G2073" s="267">
        <v>0</v>
      </c>
      <c r="H2073" s="288" t="s">
        <v>3769</v>
      </c>
      <c r="I2073" s="289">
        <v>0</v>
      </c>
      <c r="J2073" s="269">
        <v>0</v>
      </c>
    </row>
    <row r="2074" spans="2:10">
      <c r="B2074" s="268" t="s">
        <v>3768</v>
      </c>
      <c r="C2074" s="268" t="s">
        <v>5376</v>
      </c>
      <c r="D2074" s="274" t="s">
        <v>3311</v>
      </c>
      <c r="E2074" s="274" t="s">
        <v>1369</v>
      </c>
      <c r="F2074" s="287">
        <v>60282887.859999999</v>
      </c>
      <c r="G2074" s="267">
        <v>72</v>
      </c>
      <c r="H2074" s="288" t="s">
        <v>3769</v>
      </c>
      <c r="I2074" s="289">
        <v>7.6832029851907303E-3</v>
      </c>
      <c r="J2074" s="269">
        <v>463165.66396187001</v>
      </c>
    </row>
    <row r="2075" spans="2:10">
      <c r="B2075" s="268" t="s">
        <v>3768</v>
      </c>
      <c r="C2075" s="268" t="s">
        <v>5377</v>
      </c>
      <c r="D2075" s="274" t="s">
        <v>3300</v>
      </c>
      <c r="E2075" s="274" t="s">
        <v>1385</v>
      </c>
      <c r="F2075" s="287">
        <v>59090396.960000001</v>
      </c>
      <c r="G2075" s="267">
        <v>0</v>
      </c>
      <c r="H2075" s="288" t="s">
        <v>3769</v>
      </c>
      <c r="I2075" s="289">
        <v>0</v>
      </c>
      <c r="J2075" s="269">
        <v>0</v>
      </c>
    </row>
    <row r="2076" spans="2:10">
      <c r="B2076" s="268" t="s">
        <v>3768</v>
      </c>
      <c r="C2076" s="268" t="s">
        <v>6559</v>
      </c>
      <c r="D2076" s="274" t="s">
        <v>3300</v>
      </c>
      <c r="E2076" s="274" t="s">
        <v>1385</v>
      </c>
      <c r="F2076" s="287">
        <v>240000000</v>
      </c>
      <c r="G2076" s="267">
        <v>0</v>
      </c>
      <c r="H2076" s="288" t="s">
        <v>3769</v>
      </c>
      <c r="I2076" s="289">
        <v>0</v>
      </c>
      <c r="J2076" s="269">
        <v>0</v>
      </c>
    </row>
    <row r="2077" spans="2:10">
      <c r="B2077" s="268" t="s">
        <v>3768</v>
      </c>
      <c r="C2077" s="268" t="s">
        <v>2337</v>
      </c>
      <c r="D2077" s="274" t="s">
        <v>3157</v>
      </c>
      <c r="E2077" s="274" t="s">
        <v>1422</v>
      </c>
      <c r="F2077" s="287">
        <v>18976979.010000002</v>
      </c>
      <c r="G2077" s="267">
        <v>67</v>
      </c>
      <c r="H2077" s="288" t="s">
        <v>3770</v>
      </c>
      <c r="I2077" s="289">
        <v>8.0552933603662696E-2</v>
      </c>
      <c r="J2077" s="269">
        <v>1528651.3301906299</v>
      </c>
    </row>
    <row r="2078" spans="2:10">
      <c r="B2078" s="268" t="s">
        <v>3768</v>
      </c>
      <c r="C2078" s="268" t="s">
        <v>2299</v>
      </c>
      <c r="D2078" s="274" t="s">
        <v>2826</v>
      </c>
      <c r="E2078" s="274" t="s">
        <v>1203</v>
      </c>
      <c r="F2078" s="287">
        <v>24225143.57</v>
      </c>
      <c r="G2078" s="267">
        <v>0</v>
      </c>
      <c r="H2078" s="288" t="s">
        <v>3769</v>
      </c>
      <c r="I2078" s="289">
        <v>0</v>
      </c>
      <c r="J2078" s="269">
        <v>0</v>
      </c>
    </row>
    <row r="2079" spans="2:10">
      <c r="B2079" s="268" t="s">
        <v>3768</v>
      </c>
      <c r="C2079" s="268" t="s">
        <v>5378</v>
      </c>
      <c r="D2079" s="274" t="s">
        <v>3237</v>
      </c>
      <c r="E2079" s="274" t="s">
        <v>1362</v>
      </c>
      <c r="F2079" s="287">
        <v>62358631.630000003</v>
      </c>
      <c r="G2079" s="267">
        <v>0</v>
      </c>
      <c r="H2079" s="288" t="s">
        <v>3769</v>
      </c>
      <c r="I2079" s="289">
        <v>0</v>
      </c>
      <c r="J2079" s="269">
        <v>0</v>
      </c>
    </row>
    <row r="2080" spans="2:10">
      <c r="B2080" s="268" t="s">
        <v>3768</v>
      </c>
      <c r="C2080" s="268" t="s">
        <v>6560</v>
      </c>
      <c r="D2080" s="274" t="s">
        <v>6561</v>
      </c>
      <c r="E2080" s="274" t="s">
        <v>6562</v>
      </c>
      <c r="F2080" s="287">
        <v>50000000</v>
      </c>
      <c r="G2080" s="267">
        <v>0</v>
      </c>
      <c r="H2080" s="288" t="s">
        <v>3769</v>
      </c>
      <c r="I2080" s="289">
        <v>0</v>
      </c>
      <c r="J2080" s="269">
        <v>0</v>
      </c>
    </row>
    <row r="2081" spans="2:10">
      <c r="B2081" s="268" t="s">
        <v>3768</v>
      </c>
      <c r="C2081" s="268" t="s">
        <v>5821</v>
      </c>
      <c r="D2081" s="274" t="s">
        <v>3082</v>
      </c>
      <c r="E2081" s="274" t="s">
        <v>5822</v>
      </c>
      <c r="F2081" s="287">
        <v>37820334.920000002</v>
      </c>
      <c r="G2081" s="267">
        <v>0</v>
      </c>
      <c r="H2081" s="288" t="s">
        <v>3769</v>
      </c>
      <c r="I2081" s="289">
        <v>0</v>
      </c>
      <c r="J2081" s="269">
        <v>0</v>
      </c>
    </row>
    <row r="2082" spans="2:10">
      <c r="B2082" s="268" t="s">
        <v>3768</v>
      </c>
      <c r="C2082" s="268" t="s">
        <v>5379</v>
      </c>
      <c r="D2082" s="274" t="s">
        <v>3213</v>
      </c>
      <c r="E2082" s="274" t="s">
        <v>1421</v>
      </c>
      <c r="F2082" s="287">
        <v>44912537</v>
      </c>
      <c r="G2082" s="267">
        <v>0</v>
      </c>
      <c r="H2082" s="288" t="s">
        <v>3769</v>
      </c>
      <c r="I2082" s="289">
        <v>0</v>
      </c>
      <c r="J2082" s="269">
        <v>0</v>
      </c>
    </row>
    <row r="2083" spans="2:10">
      <c r="B2083" s="268" t="s">
        <v>3768</v>
      </c>
      <c r="C2083" s="268" t="s">
        <v>6136</v>
      </c>
      <c r="D2083" s="274" t="s">
        <v>3213</v>
      </c>
      <c r="E2083" s="274" t="s">
        <v>1421</v>
      </c>
      <c r="F2083" s="287">
        <v>53921969.939999998</v>
      </c>
      <c r="G2083" s="267">
        <v>0</v>
      </c>
      <c r="H2083" s="288" t="s">
        <v>3769</v>
      </c>
      <c r="I2083" s="289">
        <v>0</v>
      </c>
      <c r="J2083" s="269">
        <v>0</v>
      </c>
    </row>
    <row r="2084" spans="2:10">
      <c r="B2084" s="268" t="s">
        <v>3768</v>
      </c>
      <c r="C2084" s="268" t="s">
        <v>2329</v>
      </c>
      <c r="D2084" s="274" t="s">
        <v>3560</v>
      </c>
      <c r="E2084" s="274" t="s">
        <v>1414</v>
      </c>
      <c r="F2084" s="287">
        <v>47638224.789999999</v>
      </c>
      <c r="G2084" s="267">
        <v>131</v>
      </c>
      <c r="H2084" s="288" t="s">
        <v>3770</v>
      </c>
      <c r="I2084" s="289">
        <v>8.0552933603662696E-2</v>
      </c>
      <c r="J2084" s="269">
        <v>3837398.7585052298</v>
      </c>
    </row>
    <row r="2085" spans="2:10">
      <c r="B2085" s="268" t="s">
        <v>3768</v>
      </c>
      <c r="C2085" s="268" t="s">
        <v>2317</v>
      </c>
      <c r="D2085" s="274" t="s">
        <v>3090</v>
      </c>
      <c r="E2085" s="274" t="s">
        <v>1399</v>
      </c>
      <c r="F2085" s="287">
        <v>41968426.369999997</v>
      </c>
      <c r="G2085" s="267">
        <v>0</v>
      </c>
      <c r="H2085" s="288" t="s">
        <v>3769</v>
      </c>
      <c r="I2085" s="289">
        <v>0</v>
      </c>
      <c r="J2085" s="269">
        <v>0</v>
      </c>
    </row>
    <row r="2086" spans="2:10">
      <c r="B2086" s="268" t="s">
        <v>3768</v>
      </c>
      <c r="C2086" s="268" t="s">
        <v>5380</v>
      </c>
      <c r="D2086" s="274" t="s">
        <v>2827</v>
      </c>
      <c r="E2086" s="274" t="s">
        <v>1396</v>
      </c>
      <c r="F2086" s="287">
        <v>53070635.399999999</v>
      </c>
      <c r="G2086" s="267">
        <v>0</v>
      </c>
      <c r="H2086" s="288" t="s">
        <v>3769</v>
      </c>
      <c r="I2086" s="289">
        <v>0</v>
      </c>
      <c r="J2086" s="269">
        <v>0</v>
      </c>
    </row>
    <row r="2087" spans="2:10">
      <c r="B2087" s="268" t="s">
        <v>3768</v>
      </c>
      <c r="C2087" s="268" t="s">
        <v>2323</v>
      </c>
      <c r="D2087" s="274" t="s">
        <v>3291</v>
      </c>
      <c r="E2087" s="274" t="s">
        <v>1407</v>
      </c>
      <c r="F2087" s="287">
        <v>42875772.380000003</v>
      </c>
      <c r="G2087" s="267">
        <v>0</v>
      </c>
      <c r="H2087" s="288" t="s">
        <v>3769</v>
      </c>
      <c r="I2087" s="289">
        <v>0</v>
      </c>
      <c r="J2087" s="269">
        <v>0</v>
      </c>
    </row>
    <row r="2088" spans="2:10">
      <c r="B2088" s="268" t="s">
        <v>3768</v>
      </c>
      <c r="C2088" s="268" t="s">
        <v>2328</v>
      </c>
      <c r="D2088" s="274" t="s">
        <v>3357</v>
      </c>
      <c r="E2088" s="274" t="s">
        <v>1413</v>
      </c>
      <c r="F2088" s="287">
        <v>64877550.68</v>
      </c>
      <c r="G2088" s="267">
        <v>0</v>
      </c>
      <c r="H2088" s="288" t="s">
        <v>3769</v>
      </c>
      <c r="I2088" s="289">
        <v>0</v>
      </c>
      <c r="J2088" s="269">
        <v>0</v>
      </c>
    </row>
    <row r="2089" spans="2:10">
      <c r="B2089" s="268" t="s">
        <v>3768</v>
      </c>
      <c r="C2089" s="268" t="s">
        <v>2321</v>
      </c>
      <c r="D2089" s="274" t="s">
        <v>3690</v>
      </c>
      <c r="E2089" s="274" t="s">
        <v>1404</v>
      </c>
      <c r="F2089" s="287">
        <v>4387056.01</v>
      </c>
      <c r="G2089" s="267">
        <v>59</v>
      </c>
      <c r="H2089" s="288" t="s">
        <v>3769</v>
      </c>
      <c r="I2089" s="289">
        <v>7.6832029851907303E-3</v>
      </c>
      <c r="J2089" s="269">
        <v>33706.641832230896</v>
      </c>
    </row>
    <row r="2090" spans="2:10">
      <c r="B2090" s="268" t="s">
        <v>3768</v>
      </c>
      <c r="C2090" s="268" t="s">
        <v>2290</v>
      </c>
      <c r="D2090" s="274" t="s">
        <v>2727</v>
      </c>
      <c r="E2090" s="274" t="s">
        <v>1366</v>
      </c>
      <c r="F2090" s="287">
        <v>76682044.400000006</v>
      </c>
      <c r="G2090" s="267">
        <v>87</v>
      </c>
      <c r="H2090" s="288" t="s">
        <v>3769</v>
      </c>
      <c r="I2090" s="289">
        <v>7.6832029851907303E-3</v>
      </c>
      <c r="J2090" s="269">
        <v>589163.71244460798</v>
      </c>
    </row>
    <row r="2091" spans="2:10">
      <c r="B2091" s="268" t="s">
        <v>3768</v>
      </c>
      <c r="C2091" s="268" t="s">
        <v>2275</v>
      </c>
      <c r="D2091" s="274" t="s">
        <v>3264</v>
      </c>
      <c r="E2091" s="274" t="s">
        <v>1346</v>
      </c>
      <c r="F2091" s="287">
        <v>77567752.689999998</v>
      </c>
      <c r="G2091" s="267">
        <v>391</v>
      </c>
      <c r="H2091" s="288" t="s">
        <v>3771</v>
      </c>
      <c r="I2091" s="289">
        <v>0.53415108625553198</v>
      </c>
      <c r="J2091" s="269">
        <v>41432899.357763901</v>
      </c>
    </row>
    <row r="2092" spans="2:10">
      <c r="B2092" s="268" t="s">
        <v>3768</v>
      </c>
      <c r="C2092" s="268" t="s">
        <v>2314</v>
      </c>
      <c r="D2092" s="274" t="s">
        <v>2901</v>
      </c>
      <c r="E2092" s="274" t="s">
        <v>1395</v>
      </c>
      <c r="F2092" s="287">
        <v>5951687.3700000001</v>
      </c>
      <c r="G2092" s="267">
        <v>0</v>
      </c>
      <c r="H2092" s="288" t="s">
        <v>3769</v>
      </c>
      <c r="I2092" s="289">
        <v>0</v>
      </c>
      <c r="J2092" s="269">
        <v>0</v>
      </c>
    </row>
    <row r="2093" spans="2:10">
      <c r="B2093" s="268" t="s">
        <v>3768</v>
      </c>
      <c r="C2093" s="268" t="s">
        <v>2284</v>
      </c>
      <c r="D2093" s="274" t="s">
        <v>3454</v>
      </c>
      <c r="E2093" s="274" t="s">
        <v>1358</v>
      </c>
      <c r="F2093" s="287">
        <v>55480353.68</v>
      </c>
      <c r="G2093" s="267">
        <v>134</v>
      </c>
      <c r="H2093" s="288" t="s">
        <v>3770</v>
      </c>
      <c r="I2093" s="289">
        <v>8.0552933603662696E-2</v>
      </c>
      <c r="J2093" s="269">
        <v>4469105.2462927597</v>
      </c>
    </row>
    <row r="2094" spans="2:10">
      <c r="B2094" s="268" t="s">
        <v>3768</v>
      </c>
      <c r="C2094" s="268" t="s">
        <v>2324</v>
      </c>
      <c r="D2094" s="274" t="s">
        <v>3576</v>
      </c>
      <c r="E2094" s="274" t="s">
        <v>1408</v>
      </c>
      <c r="F2094" s="287">
        <v>3543782.5</v>
      </c>
      <c r="G2094" s="267">
        <v>0</v>
      </c>
      <c r="H2094" s="288" t="s">
        <v>3769</v>
      </c>
      <c r="I2094" s="289">
        <v>0</v>
      </c>
      <c r="J2094" s="269">
        <v>0</v>
      </c>
    </row>
    <row r="2095" spans="2:10">
      <c r="B2095" s="268" t="s">
        <v>3768</v>
      </c>
      <c r="C2095" s="268" t="s">
        <v>5381</v>
      </c>
      <c r="D2095" s="274" t="s">
        <v>3147</v>
      </c>
      <c r="E2095" s="274" t="s">
        <v>1410</v>
      </c>
      <c r="F2095" s="287">
        <v>27758091.91</v>
      </c>
      <c r="G2095" s="267">
        <v>0</v>
      </c>
      <c r="H2095" s="288" t="s">
        <v>3769</v>
      </c>
      <c r="I2095" s="289">
        <v>0</v>
      </c>
      <c r="J2095" s="269">
        <v>0</v>
      </c>
    </row>
    <row r="2096" spans="2:10">
      <c r="B2096" s="268" t="s">
        <v>3768</v>
      </c>
      <c r="C2096" s="268" t="s">
        <v>2315</v>
      </c>
      <c r="D2096" s="274" t="s">
        <v>3443</v>
      </c>
      <c r="E2096" s="274" t="s">
        <v>1397</v>
      </c>
      <c r="F2096" s="287">
        <v>3102962.39</v>
      </c>
      <c r="G2096" s="267">
        <v>0</v>
      </c>
      <c r="H2096" s="288" t="s">
        <v>3769</v>
      </c>
      <c r="I2096" s="289">
        <v>0</v>
      </c>
      <c r="J2096" s="269">
        <v>0</v>
      </c>
    </row>
    <row r="2097" spans="2:10">
      <c r="B2097" s="268" t="s">
        <v>3768</v>
      </c>
      <c r="C2097" s="268" t="s">
        <v>2307</v>
      </c>
      <c r="D2097" s="274" t="s">
        <v>2784</v>
      </c>
      <c r="E2097" s="274" t="s">
        <v>1387</v>
      </c>
      <c r="F2097" s="287">
        <v>49899749.859999999</v>
      </c>
      <c r="G2097" s="267">
        <v>67</v>
      </c>
      <c r="H2097" s="288" t="s">
        <v>3769</v>
      </c>
      <c r="I2097" s="289">
        <v>7.6832029851907303E-3</v>
      </c>
      <c r="J2097" s="269">
        <v>383389.907084623</v>
      </c>
    </row>
    <row r="2098" spans="2:10">
      <c r="B2098" s="268" t="s">
        <v>3768</v>
      </c>
      <c r="C2098" s="268" t="s">
        <v>2313</v>
      </c>
      <c r="D2098" s="274" t="s">
        <v>2834</v>
      </c>
      <c r="E2098" s="274" t="s">
        <v>1394</v>
      </c>
      <c r="F2098" s="287">
        <v>44971505.740000002</v>
      </c>
      <c r="G2098" s="267">
        <v>111</v>
      </c>
      <c r="H2098" s="288" t="s">
        <v>3770</v>
      </c>
      <c r="I2098" s="289">
        <v>8.0552933603662696E-2</v>
      </c>
      <c r="J2098" s="269">
        <v>3622586.7159309499</v>
      </c>
    </row>
    <row r="2099" spans="2:10">
      <c r="B2099" s="268" t="s">
        <v>3768</v>
      </c>
      <c r="C2099" s="268" t="s">
        <v>2281</v>
      </c>
      <c r="D2099" s="274" t="s">
        <v>3295</v>
      </c>
      <c r="E2099" s="274" t="s">
        <v>1353</v>
      </c>
      <c r="F2099" s="287">
        <v>14598963.77</v>
      </c>
      <c r="G2099" s="267">
        <v>132</v>
      </c>
      <c r="H2099" s="288" t="s">
        <v>3770</v>
      </c>
      <c r="I2099" s="289">
        <v>8.0552933603662696E-2</v>
      </c>
      <c r="J2099" s="269">
        <v>1175989.3592470801</v>
      </c>
    </row>
    <row r="2100" spans="2:10">
      <c r="B2100" s="268" t="s">
        <v>3768</v>
      </c>
      <c r="C2100" s="268" t="s">
        <v>2335</v>
      </c>
      <c r="D2100" s="274" t="s">
        <v>3236</v>
      </c>
      <c r="E2100" s="274" t="s">
        <v>150</v>
      </c>
      <c r="F2100" s="287">
        <v>47140278.920000002</v>
      </c>
      <c r="G2100" s="267">
        <v>0</v>
      </c>
      <c r="H2100" s="288" t="s">
        <v>3769</v>
      </c>
      <c r="I2100" s="289">
        <v>0</v>
      </c>
      <c r="J2100" s="269">
        <v>0</v>
      </c>
    </row>
    <row r="2101" spans="2:10">
      <c r="B2101" s="268" t="s">
        <v>3768</v>
      </c>
      <c r="C2101" s="268" t="s">
        <v>5382</v>
      </c>
      <c r="D2101" s="274" t="s">
        <v>3236</v>
      </c>
      <c r="E2101" s="274" t="s">
        <v>150</v>
      </c>
      <c r="F2101" s="287">
        <v>65380629.920000002</v>
      </c>
      <c r="G2101" s="267">
        <v>0</v>
      </c>
      <c r="H2101" s="288" t="s">
        <v>3769</v>
      </c>
      <c r="I2101" s="289">
        <v>0</v>
      </c>
      <c r="J2101" s="269">
        <v>0</v>
      </c>
    </row>
    <row r="2102" spans="2:10">
      <c r="B2102" s="268" t="s">
        <v>3768</v>
      </c>
      <c r="C2102" s="268" t="s">
        <v>5665</v>
      </c>
      <c r="D2102" s="274" t="s">
        <v>3574</v>
      </c>
      <c r="E2102" s="274" t="s">
        <v>1420</v>
      </c>
      <c r="F2102" s="287">
        <v>41792934.649999999</v>
      </c>
      <c r="G2102" s="267">
        <v>0</v>
      </c>
      <c r="H2102" s="288" t="s">
        <v>3769</v>
      </c>
      <c r="I2102" s="289">
        <v>0</v>
      </c>
      <c r="J2102" s="269">
        <v>0</v>
      </c>
    </row>
    <row r="2103" spans="2:10">
      <c r="B2103" s="268" t="s">
        <v>3768</v>
      </c>
      <c r="C2103" s="268" t="s">
        <v>2306</v>
      </c>
      <c r="D2103" s="274" t="s">
        <v>3676</v>
      </c>
      <c r="E2103" s="274" t="s">
        <v>1384</v>
      </c>
      <c r="F2103" s="287">
        <v>5581477.5099999998</v>
      </c>
      <c r="G2103" s="267">
        <v>86</v>
      </c>
      <c r="H2103" s="288" t="s">
        <v>3769</v>
      </c>
      <c r="I2103" s="289">
        <v>7.6832029851907303E-3</v>
      </c>
      <c r="J2103" s="269">
        <v>42883.624666606898</v>
      </c>
    </row>
    <row r="2104" spans="2:10">
      <c r="B2104" s="268" t="s">
        <v>3768</v>
      </c>
      <c r="C2104" s="268" t="s">
        <v>5823</v>
      </c>
      <c r="D2104" s="274" t="s">
        <v>5824</v>
      </c>
      <c r="E2104" s="274" t="s">
        <v>5825</v>
      </c>
      <c r="F2104" s="287">
        <v>81043946.810000002</v>
      </c>
      <c r="G2104" s="267">
        <v>0</v>
      </c>
      <c r="H2104" s="288" t="s">
        <v>3769</v>
      </c>
      <c r="I2104" s="289">
        <v>0</v>
      </c>
      <c r="J2104" s="269">
        <v>0</v>
      </c>
    </row>
    <row r="2105" spans="2:10">
      <c r="B2105" s="268" t="s">
        <v>3768</v>
      </c>
      <c r="C2105" s="268" t="s">
        <v>2272</v>
      </c>
      <c r="D2105" s="274" t="s">
        <v>3608</v>
      </c>
      <c r="E2105" s="274" t="s">
        <v>1344</v>
      </c>
      <c r="F2105" s="287">
        <v>47800170.479999997</v>
      </c>
      <c r="G2105" s="267">
        <v>103</v>
      </c>
      <c r="H2105" s="288" t="s">
        <v>3769</v>
      </c>
      <c r="I2105" s="289">
        <v>7.6832029851907303E-3</v>
      </c>
      <c r="J2105" s="269">
        <v>367258.41252456198</v>
      </c>
    </row>
    <row r="2106" spans="2:10">
      <c r="B2106" s="268" t="s">
        <v>3768</v>
      </c>
      <c r="C2106" s="268" t="s">
        <v>2304</v>
      </c>
      <c r="D2106" s="274" t="s">
        <v>3511</v>
      </c>
      <c r="E2106" s="274" t="s">
        <v>1382</v>
      </c>
      <c r="F2106" s="287">
        <v>79293687.189999998</v>
      </c>
      <c r="G2106" s="267">
        <v>71</v>
      </c>
      <c r="H2106" s="288" t="s">
        <v>3769</v>
      </c>
      <c r="I2106" s="289">
        <v>7.6832029851907303E-3</v>
      </c>
      <c r="J2106" s="269">
        <v>609229.49412498798</v>
      </c>
    </row>
    <row r="2107" spans="2:10">
      <c r="B2107" s="268" t="s">
        <v>3768</v>
      </c>
      <c r="C2107" s="268" t="s">
        <v>2333</v>
      </c>
      <c r="D2107" s="274" t="s">
        <v>3550</v>
      </c>
      <c r="E2107" s="274" t="s">
        <v>1417</v>
      </c>
      <c r="F2107" s="287">
        <v>33034667.93</v>
      </c>
      <c r="G2107" s="267">
        <v>113</v>
      </c>
      <c r="H2107" s="288" t="s">
        <v>3770</v>
      </c>
      <c r="I2107" s="289">
        <v>8.0552933603662696E-2</v>
      </c>
      <c r="J2107" s="269">
        <v>2661039.4123843298</v>
      </c>
    </row>
    <row r="2108" spans="2:10">
      <c r="B2108" s="268" t="s">
        <v>3768</v>
      </c>
      <c r="C2108" s="268" t="s">
        <v>5383</v>
      </c>
      <c r="D2108" s="274" t="s">
        <v>3043</v>
      </c>
      <c r="E2108" s="274" t="s">
        <v>1341</v>
      </c>
      <c r="F2108" s="287">
        <v>84768647.299999997</v>
      </c>
      <c r="G2108" s="267">
        <v>0</v>
      </c>
      <c r="H2108" s="288" t="s">
        <v>3769</v>
      </c>
      <c r="I2108" s="289">
        <v>0</v>
      </c>
      <c r="J2108" s="269">
        <v>0</v>
      </c>
    </row>
    <row r="2109" spans="2:10">
      <c r="B2109" s="268" t="s">
        <v>3768</v>
      </c>
      <c r="C2109" s="268" t="s">
        <v>2287</v>
      </c>
      <c r="D2109" s="274" t="s">
        <v>3402</v>
      </c>
      <c r="E2109" s="274" t="s">
        <v>1361</v>
      </c>
      <c r="F2109" s="287">
        <v>93058976.069999993</v>
      </c>
      <c r="G2109" s="267">
        <v>104</v>
      </c>
      <c r="H2109" s="288" t="s">
        <v>3770</v>
      </c>
      <c r="I2109" s="289">
        <v>8.0552933603662696E-2</v>
      </c>
      <c r="J2109" s="269">
        <v>7496173.5205915496</v>
      </c>
    </row>
    <row r="2110" spans="2:10">
      <c r="B2110" s="268" t="s">
        <v>3768</v>
      </c>
      <c r="C2110" s="268" t="s">
        <v>2293</v>
      </c>
      <c r="D2110" s="274" t="s">
        <v>2958</v>
      </c>
      <c r="E2110" s="274" t="s">
        <v>1370</v>
      </c>
      <c r="F2110" s="287">
        <v>25544374.670000002</v>
      </c>
      <c r="G2110" s="267">
        <v>102</v>
      </c>
      <c r="H2110" s="288" t="s">
        <v>3770</v>
      </c>
      <c r="I2110" s="289">
        <v>8.0552933603662696E-2</v>
      </c>
      <c r="J2110" s="269">
        <v>2057674.3167395899</v>
      </c>
    </row>
    <row r="2111" spans="2:10">
      <c r="B2111" s="268" t="s">
        <v>3768</v>
      </c>
      <c r="C2111" s="268" t="s">
        <v>6419</v>
      </c>
      <c r="D2111" s="274" t="s">
        <v>2790</v>
      </c>
      <c r="E2111" s="274" t="s">
        <v>1400</v>
      </c>
      <c r="F2111" s="287">
        <v>196178150</v>
      </c>
      <c r="G2111" s="267">
        <v>0</v>
      </c>
      <c r="H2111" s="288" t="s">
        <v>3769</v>
      </c>
      <c r="I2111" s="289">
        <v>0</v>
      </c>
      <c r="J2111" s="269">
        <v>0</v>
      </c>
    </row>
    <row r="2112" spans="2:10">
      <c r="B2112" s="268" t="s">
        <v>3768</v>
      </c>
      <c r="C2112" s="268" t="s">
        <v>3604</v>
      </c>
      <c r="D2112" s="274" t="s">
        <v>3605</v>
      </c>
      <c r="E2112" s="274" t="s">
        <v>3606</v>
      </c>
      <c r="F2112" s="287">
        <v>35116147.829999998</v>
      </c>
      <c r="G2112" s="267">
        <v>0</v>
      </c>
      <c r="H2112" s="288" t="s">
        <v>3769</v>
      </c>
      <c r="I2112" s="289">
        <v>0</v>
      </c>
      <c r="J2112" s="269">
        <v>0</v>
      </c>
    </row>
    <row r="2113" spans="2:10">
      <c r="B2113" s="268" t="s">
        <v>3768</v>
      </c>
      <c r="C2113" s="268" t="s">
        <v>5826</v>
      </c>
      <c r="D2113" s="274" t="s">
        <v>3605</v>
      </c>
      <c r="E2113" s="274" t="s">
        <v>3606</v>
      </c>
      <c r="F2113" s="287">
        <v>46359694.969999999</v>
      </c>
      <c r="G2113" s="267">
        <v>0</v>
      </c>
      <c r="H2113" s="288" t="s">
        <v>3769</v>
      </c>
      <c r="I2113" s="289">
        <v>0</v>
      </c>
      <c r="J2113" s="269">
        <v>0</v>
      </c>
    </row>
    <row r="2114" spans="2:10">
      <c r="B2114" s="268" t="s">
        <v>3768</v>
      </c>
      <c r="C2114" s="268" t="s">
        <v>6281</v>
      </c>
      <c r="D2114" s="274" t="s">
        <v>3052</v>
      </c>
      <c r="E2114" s="274" t="s">
        <v>3053</v>
      </c>
      <c r="F2114" s="287">
        <v>43127545.799999997</v>
      </c>
      <c r="G2114" s="267">
        <v>0</v>
      </c>
      <c r="H2114" s="288" t="s">
        <v>3769</v>
      </c>
      <c r="I2114" s="289">
        <v>0</v>
      </c>
      <c r="J2114" s="269">
        <v>0</v>
      </c>
    </row>
    <row r="2115" spans="2:10">
      <c r="B2115" s="268" t="s">
        <v>3768</v>
      </c>
      <c r="C2115" s="268" t="s">
        <v>3393</v>
      </c>
      <c r="D2115" s="274" t="s">
        <v>3394</v>
      </c>
      <c r="E2115" s="274" t="s">
        <v>3395</v>
      </c>
      <c r="F2115" s="287">
        <v>79597499.310000002</v>
      </c>
      <c r="G2115" s="267">
        <v>0</v>
      </c>
      <c r="H2115" s="288" t="s">
        <v>3769</v>
      </c>
      <c r="I2115" s="289">
        <v>0</v>
      </c>
      <c r="J2115" s="269">
        <v>0</v>
      </c>
    </row>
    <row r="2116" spans="2:10">
      <c r="B2116" s="268" t="s">
        <v>3768</v>
      </c>
      <c r="C2116" s="268" t="s">
        <v>5964</v>
      </c>
      <c r="D2116" s="274" t="s">
        <v>2779</v>
      </c>
      <c r="E2116" s="274" t="s">
        <v>2780</v>
      </c>
      <c r="F2116" s="287">
        <v>45587557.789999999</v>
      </c>
      <c r="G2116" s="267">
        <v>0</v>
      </c>
      <c r="H2116" s="288" t="s">
        <v>3769</v>
      </c>
      <c r="I2116" s="289">
        <v>0</v>
      </c>
      <c r="J2116" s="269">
        <v>0</v>
      </c>
    </row>
    <row r="2117" spans="2:10">
      <c r="B2117" s="268" t="s">
        <v>3768</v>
      </c>
      <c r="C2117" s="268" t="s">
        <v>3700</v>
      </c>
      <c r="D2117" s="274" t="s">
        <v>3701</v>
      </c>
      <c r="E2117" s="274" t="s">
        <v>150</v>
      </c>
      <c r="F2117" s="287">
        <v>81637439.670000002</v>
      </c>
      <c r="G2117" s="267">
        <v>0</v>
      </c>
      <c r="H2117" s="288" t="s">
        <v>3769</v>
      </c>
      <c r="I2117" s="289">
        <v>0</v>
      </c>
      <c r="J2117" s="269">
        <v>0</v>
      </c>
    </row>
    <row r="2118" spans="2:10">
      <c r="B2118" s="268" t="s">
        <v>3768</v>
      </c>
      <c r="C2118" s="268" t="s">
        <v>5384</v>
      </c>
      <c r="D2118" s="274" t="s">
        <v>5385</v>
      </c>
      <c r="E2118" s="274" t="s">
        <v>4308</v>
      </c>
      <c r="F2118" s="287">
        <v>18992727.960000001</v>
      </c>
      <c r="G2118" s="267">
        <v>0</v>
      </c>
      <c r="H2118" s="288" t="s">
        <v>3769</v>
      </c>
      <c r="I2118" s="289">
        <v>0</v>
      </c>
      <c r="J2118" s="269">
        <v>0</v>
      </c>
    </row>
    <row r="2119" spans="2:10">
      <c r="B2119" s="268" t="s">
        <v>3768</v>
      </c>
      <c r="C2119" s="268" t="s">
        <v>5386</v>
      </c>
      <c r="D2119" s="274" t="s">
        <v>5387</v>
      </c>
      <c r="E2119" s="274" t="s">
        <v>4309</v>
      </c>
      <c r="F2119" s="287">
        <v>37319716.789999999</v>
      </c>
      <c r="G2119" s="267">
        <v>0</v>
      </c>
      <c r="H2119" s="288" t="s">
        <v>3769</v>
      </c>
      <c r="I2119" s="289">
        <v>0</v>
      </c>
      <c r="J2119" s="269">
        <v>0</v>
      </c>
    </row>
    <row r="2120" spans="2:10">
      <c r="B2120" s="268" t="s">
        <v>3768</v>
      </c>
      <c r="C2120" s="268" t="s">
        <v>5388</v>
      </c>
      <c r="D2120" s="274" t="s">
        <v>5389</v>
      </c>
      <c r="E2120" s="274" t="s">
        <v>4310</v>
      </c>
      <c r="F2120" s="287">
        <v>129068718.05</v>
      </c>
      <c r="G2120" s="267">
        <v>87</v>
      </c>
      <c r="H2120" s="288" t="s">
        <v>3770</v>
      </c>
      <c r="I2120" s="289">
        <v>8.0552933603662696E-2</v>
      </c>
      <c r="J2120" s="269">
        <v>10396863.8753915</v>
      </c>
    </row>
    <row r="2121" spans="2:10">
      <c r="B2121" s="268" t="s">
        <v>3768</v>
      </c>
      <c r="C2121" s="268" t="s">
        <v>5390</v>
      </c>
      <c r="D2121" s="274" t="s">
        <v>5391</v>
      </c>
      <c r="E2121" s="274" t="s">
        <v>4311</v>
      </c>
      <c r="F2121" s="287">
        <v>29629128.309999999</v>
      </c>
      <c r="G2121" s="267">
        <v>0</v>
      </c>
      <c r="H2121" s="288" t="s">
        <v>3769</v>
      </c>
      <c r="I2121" s="289">
        <v>0</v>
      </c>
      <c r="J2121" s="269">
        <v>0</v>
      </c>
    </row>
    <row r="2122" spans="2:10">
      <c r="B2122" s="268" t="s">
        <v>3768</v>
      </c>
      <c r="C2122" s="268" t="s">
        <v>5392</v>
      </c>
      <c r="D2122" s="274" t="s">
        <v>5393</v>
      </c>
      <c r="E2122" s="274" t="s">
        <v>4312</v>
      </c>
      <c r="F2122" s="287">
        <v>41783533.719999999</v>
      </c>
      <c r="G2122" s="267">
        <v>103</v>
      </c>
      <c r="H2122" s="288" t="s">
        <v>3770</v>
      </c>
      <c r="I2122" s="289">
        <v>8.0552933603662696E-2</v>
      </c>
      <c r="J2122" s="269">
        <v>3365786.21747356</v>
      </c>
    </row>
    <row r="2123" spans="2:10">
      <c r="B2123" s="268" t="s">
        <v>3768</v>
      </c>
      <c r="C2123" s="268" t="s">
        <v>5965</v>
      </c>
      <c r="D2123" s="274" t="s">
        <v>5394</v>
      </c>
      <c r="E2123" s="274" t="s">
        <v>4313</v>
      </c>
      <c r="F2123" s="287">
        <v>87513670.879999995</v>
      </c>
      <c r="G2123" s="267">
        <v>0</v>
      </c>
      <c r="H2123" s="288" t="s">
        <v>3769</v>
      </c>
      <c r="I2123" s="289">
        <v>0</v>
      </c>
      <c r="J2123" s="269">
        <v>0</v>
      </c>
    </row>
    <row r="2124" spans="2:10">
      <c r="B2124" s="268" t="s">
        <v>3768</v>
      </c>
      <c r="C2124" s="268" t="s">
        <v>5395</v>
      </c>
      <c r="D2124" s="274" t="s">
        <v>5396</v>
      </c>
      <c r="E2124" s="274" t="s">
        <v>4314</v>
      </c>
      <c r="F2124" s="287">
        <v>40853923.340000004</v>
      </c>
      <c r="G2124" s="267">
        <v>0</v>
      </c>
      <c r="H2124" s="288" t="s">
        <v>3769</v>
      </c>
      <c r="I2124" s="289">
        <v>0</v>
      </c>
      <c r="J2124" s="269">
        <v>0</v>
      </c>
    </row>
    <row r="2125" spans="2:10">
      <c r="B2125" s="268" t="s">
        <v>3768</v>
      </c>
      <c r="C2125" s="268" t="s">
        <v>5397</v>
      </c>
      <c r="D2125" s="274" t="s">
        <v>5398</v>
      </c>
      <c r="E2125" s="274" t="s">
        <v>4315</v>
      </c>
      <c r="F2125" s="287">
        <v>48188583.829999998</v>
      </c>
      <c r="G2125" s="267">
        <v>0</v>
      </c>
      <c r="H2125" s="288" t="s">
        <v>3769</v>
      </c>
      <c r="I2125" s="289">
        <v>0</v>
      </c>
      <c r="J2125" s="269">
        <v>0</v>
      </c>
    </row>
    <row r="2126" spans="2:10">
      <c r="B2126" s="268" t="s">
        <v>3768</v>
      </c>
      <c r="C2126" s="268" t="s">
        <v>5966</v>
      </c>
      <c r="D2126" s="274" t="s">
        <v>5399</v>
      </c>
      <c r="E2126" s="274" t="s">
        <v>4316</v>
      </c>
      <c r="F2126" s="287">
        <v>73350893.840000004</v>
      </c>
      <c r="G2126" s="267">
        <v>0</v>
      </c>
      <c r="H2126" s="288" t="s">
        <v>3769</v>
      </c>
      <c r="I2126" s="289">
        <v>0</v>
      </c>
      <c r="J2126" s="269">
        <v>0</v>
      </c>
    </row>
    <row r="2127" spans="2:10">
      <c r="B2127" s="268" t="s">
        <v>3768</v>
      </c>
      <c r="C2127" s="268" t="s">
        <v>6563</v>
      </c>
      <c r="D2127" s="274" t="s">
        <v>5400</v>
      </c>
      <c r="E2127" s="274" t="s">
        <v>4317</v>
      </c>
      <c r="F2127" s="287">
        <v>56000000</v>
      </c>
      <c r="G2127" s="267">
        <v>0</v>
      </c>
      <c r="H2127" s="288" t="s">
        <v>3769</v>
      </c>
      <c r="I2127" s="289">
        <v>0</v>
      </c>
      <c r="J2127" s="269">
        <v>0</v>
      </c>
    </row>
    <row r="2128" spans="2:10">
      <c r="B2128" s="268" t="s">
        <v>3768</v>
      </c>
      <c r="C2128" s="268" t="s">
        <v>5401</v>
      </c>
      <c r="D2128" s="274" t="s">
        <v>5402</v>
      </c>
      <c r="E2128" s="274" t="s">
        <v>4318</v>
      </c>
      <c r="F2128" s="287">
        <v>34751803.060000002</v>
      </c>
      <c r="G2128" s="267">
        <v>0</v>
      </c>
      <c r="H2128" s="288" t="s">
        <v>3769</v>
      </c>
      <c r="I2128" s="289">
        <v>0</v>
      </c>
      <c r="J2128" s="269">
        <v>0</v>
      </c>
    </row>
    <row r="2129" spans="2:10">
      <c r="B2129" s="268" t="s">
        <v>3768</v>
      </c>
      <c r="C2129" s="268" t="s">
        <v>5403</v>
      </c>
      <c r="D2129" s="274" t="s">
        <v>5404</v>
      </c>
      <c r="E2129" s="274" t="s">
        <v>4319</v>
      </c>
      <c r="F2129" s="287">
        <v>71423018.459999993</v>
      </c>
      <c r="G2129" s="267">
        <v>79</v>
      </c>
      <c r="H2129" s="288" t="s">
        <v>3769</v>
      </c>
      <c r="I2129" s="289">
        <v>7.6832029851907303E-3</v>
      </c>
      <c r="J2129" s="269">
        <v>548757.54864320497</v>
      </c>
    </row>
    <row r="2130" spans="2:10">
      <c r="B2130" s="268" t="s">
        <v>3768</v>
      </c>
      <c r="C2130" s="268" t="s">
        <v>5405</v>
      </c>
      <c r="D2130" s="274" t="s">
        <v>5406</v>
      </c>
      <c r="E2130" s="274" t="s">
        <v>4320</v>
      </c>
      <c r="F2130" s="287">
        <v>46274243.18</v>
      </c>
      <c r="G2130" s="267">
        <v>0</v>
      </c>
      <c r="H2130" s="288" t="s">
        <v>3769</v>
      </c>
      <c r="I2130" s="289">
        <v>0</v>
      </c>
      <c r="J2130" s="269">
        <v>0</v>
      </c>
    </row>
    <row r="2131" spans="2:10">
      <c r="B2131" s="268" t="s">
        <v>3768</v>
      </c>
      <c r="C2131" s="268" t="s">
        <v>5407</v>
      </c>
      <c r="D2131" s="274" t="s">
        <v>5408</v>
      </c>
      <c r="E2131" s="274" t="s">
        <v>4321</v>
      </c>
      <c r="F2131" s="287">
        <v>101754967.48999999</v>
      </c>
      <c r="G2131" s="267">
        <v>96</v>
      </c>
      <c r="H2131" s="288" t="s">
        <v>3770</v>
      </c>
      <c r="I2131" s="289">
        <v>8.0552933603662696E-2</v>
      </c>
      <c r="J2131" s="269">
        <v>8196661.14006483</v>
      </c>
    </row>
    <row r="2132" spans="2:10">
      <c r="B2132" s="268" t="s">
        <v>3768</v>
      </c>
      <c r="C2132" s="268" t="s">
        <v>5409</v>
      </c>
      <c r="D2132" s="274" t="s">
        <v>5410</v>
      </c>
      <c r="E2132" s="274" t="s">
        <v>4322</v>
      </c>
      <c r="F2132" s="287">
        <v>94354545.560000002</v>
      </c>
      <c r="G2132" s="267">
        <v>0</v>
      </c>
      <c r="H2132" s="288" t="s">
        <v>3769</v>
      </c>
      <c r="I2132" s="289">
        <v>0</v>
      </c>
      <c r="J2132" s="269">
        <v>0</v>
      </c>
    </row>
    <row r="2133" spans="2:10">
      <c r="B2133" s="268" t="s">
        <v>3768</v>
      </c>
      <c r="C2133" s="268" t="s">
        <v>5411</v>
      </c>
      <c r="D2133" s="274" t="s">
        <v>5412</v>
      </c>
      <c r="E2133" s="274" t="s">
        <v>4323</v>
      </c>
      <c r="F2133" s="287">
        <v>170940943.72999999</v>
      </c>
      <c r="G2133" s="267">
        <v>0</v>
      </c>
      <c r="H2133" s="288" t="s">
        <v>3769</v>
      </c>
      <c r="I2133" s="289">
        <v>0</v>
      </c>
      <c r="J2133" s="269">
        <v>0</v>
      </c>
    </row>
    <row r="2134" spans="2:10">
      <c r="B2134" s="268" t="s">
        <v>3768</v>
      </c>
      <c r="C2134" s="268" t="s">
        <v>5413</v>
      </c>
      <c r="D2134" s="274" t="s">
        <v>5414</v>
      </c>
      <c r="E2134" s="274" t="s">
        <v>4324</v>
      </c>
      <c r="F2134" s="287">
        <v>12774736.029999999</v>
      </c>
      <c r="G2134" s="267">
        <v>0</v>
      </c>
      <c r="H2134" s="288" t="s">
        <v>3769</v>
      </c>
      <c r="I2134" s="289">
        <v>0</v>
      </c>
      <c r="J2134" s="269">
        <v>0</v>
      </c>
    </row>
    <row r="2135" spans="2:10">
      <c r="B2135" s="268" t="s">
        <v>3768</v>
      </c>
      <c r="C2135" s="268" t="s">
        <v>5415</v>
      </c>
      <c r="D2135" s="274" t="s">
        <v>5416</v>
      </c>
      <c r="E2135" s="274" t="s">
        <v>4325</v>
      </c>
      <c r="F2135" s="287">
        <v>61533934.969999999</v>
      </c>
      <c r="G2135" s="267">
        <v>64</v>
      </c>
      <c r="H2135" s="288" t="s">
        <v>3769</v>
      </c>
      <c r="I2135" s="289">
        <v>7.6832029851907303E-3</v>
      </c>
      <c r="J2135" s="269">
        <v>472777.712852036</v>
      </c>
    </row>
    <row r="2136" spans="2:10">
      <c r="B2136" s="268" t="s">
        <v>3768</v>
      </c>
      <c r="C2136" s="268" t="s">
        <v>5417</v>
      </c>
      <c r="D2136" s="274" t="s">
        <v>5418</v>
      </c>
      <c r="E2136" s="274" t="s">
        <v>4326</v>
      </c>
      <c r="F2136" s="287">
        <v>20971511.030000001</v>
      </c>
      <c r="G2136" s="267">
        <v>0</v>
      </c>
      <c r="H2136" s="288" t="s">
        <v>3769</v>
      </c>
      <c r="I2136" s="289">
        <v>0</v>
      </c>
      <c r="J2136" s="269">
        <v>0</v>
      </c>
    </row>
    <row r="2137" spans="2:10">
      <c r="B2137" s="268" t="s">
        <v>3768</v>
      </c>
      <c r="C2137" s="268" t="s">
        <v>5419</v>
      </c>
      <c r="D2137" s="274" t="s">
        <v>5420</v>
      </c>
      <c r="E2137" s="274" t="s">
        <v>4327</v>
      </c>
      <c r="F2137" s="287">
        <v>29709640.629999999</v>
      </c>
      <c r="G2137" s="267">
        <v>0</v>
      </c>
      <c r="H2137" s="288" t="s">
        <v>3769</v>
      </c>
      <c r="I2137" s="289">
        <v>0</v>
      </c>
      <c r="J2137" s="269">
        <v>0</v>
      </c>
    </row>
    <row r="2138" spans="2:10">
      <c r="B2138" s="268" t="s">
        <v>3768</v>
      </c>
      <c r="C2138" s="268" t="s">
        <v>5422</v>
      </c>
      <c r="D2138" s="274" t="s">
        <v>5421</v>
      </c>
      <c r="E2138" s="274" t="s">
        <v>4328</v>
      </c>
      <c r="F2138" s="287">
        <v>53583396.960000001</v>
      </c>
      <c r="G2138" s="267">
        <v>0</v>
      </c>
      <c r="H2138" s="288" t="s">
        <v>3769</v>
      </c>
      <c r="I2138" s="289">
        <v>0</v>
      </c>
      <c r="J2138" s="269">
        <v>0</v>
      </c>
    </row>
    <row r="2139" spans="2:10">
      <c r="B2139" s="268" t="s">
        <v>3768</v>
      </c>
      <c r="C2139" s="268" t="s">
        <v>5827</v>
      </c>
      <c r="D2139" s="274" t="s">
        <v>5421</v>
      </c>
      <c r="E2139" s="274" t="s">
        <v>4328</v>
      </c>
      <c r="F2139" s="287">
        <v>114929065.59</v>
      </c>
      <c r="G2139" s="267">
        <v>0</v>
      </c>
      <c r="H2139" s="288" t="s">
        <v>3769</v>
      </c>
      <c r="I2139" s="289">
        <v>0</v>
      </c>
      <c r="J2139" s="269">
        <v>0</v>
      </c>
    </row>
    <row r="2140" spans="2:10">
      <c r="B2140" s="268" t="s">
        <v>3768</v>
      </c>
      <c r="C2140" s="268" t="s">
        <v>5423</v>
      </c>
      <c r="D2140" s="274" t="s">
        <v>5424</v>
      </c>
      <c r="E2140" s="274" t="s">
        <v>4329</v>
      </c>
      <c r="F2140" s="287">
        <v>42097688.920000002</v>
      </c>
      <c r="G2140" s="267">
        <v>177</v>
      </c>
      <c r="H2140" s="288" t="s">
        <v>3772</v>
      </c>
      <c r="I2140" s="289">
        <v>0.222481666289018</v>
      </c>
      <c r="J2140" s="269">
        <v>9365963.97783833</v>
      </c>
    </row>
    <row r="2141" spans="2:10">
      <c r="B2141" s="268" t="s">
        <v>3768</v>
      </c>
      <c r="C2141" s="268" t="s">
        <v>5425</v>
      </c>
      <c r="D2141" s="274" t="s">
        <v>5426</v>
      </c>
      <c r="E2141" s="274" t="s">
        <v>4330</v>
      </c>
      <c r="F2141" s="287">
        <v>79399024.069999993</v>
      </c>
      <c r="G2141" s="267">
        <v>0</v>
      </c>
      <c r="H2141" s="288" t="s">
        <v>3769</v>
      </c>
      <c r="I2141" s="289">
        <v>0</v>
      </c>
      <c r="J2141" s="269">
        <v>0</v>
      </c>
    </row>
    <row r="2142" spans="2:10">
      <c r="B2142" s="268" t="s">
        <v>3768</v>
      </c>
      <c r="C2142" s="268" t="s">
        <v>5427</v>
      </c>
      <c r="D2142" s="274" t="s">
        <v>5428</v>
      </c>
      <c r="E2142" s="274" t="s">
        <v>4331</v>
      </c>
      <c r="F2142" s="287">
        <v>23310441.280000001</v>
      </c>
      <c r="G2142" s="267">
        <v>0</v>
      </c>
      <c r="H2142" s="288" t="s">
        <v>3769</v>
      </c>
      <c r="I2142" s="289">
        <v>0</v>
      </c>
      <c r="J2142" s="269">
        <v>0</v>
      </c>
    </row>
    <row r="2143" spans="2:10">
      <c r="B2143" s="268" t="s">
        <v>3768</v>
      </c>
      <c r="C2143" s="268" t="s">
        <v>5429</v>
      </c>
      <c r="D2143" s="274" t="s">
        <v>5430</v>
      </c>
      <c r="E2143" s="274" t="s">
        <v>4332</v>
      </c>
      <c r="F2143" s="287">
        <v>52747445.990000002</v>
      </c>
      <c r="G2143" s="267">
        <v>97</v>
      </c>
      <c r="H2143" s="288" t="s">
        <v>3770</v>
      </c>
      <c r="I2143" s="289">
        <v>8.0552933603662696E-2</v>
      </c>
      <c r="J2143" s="269">
        <v>4248961.5145952497</v>
      </c>
    </row>
    <row r="2144" spans="2:10">
      <c r="B2144" s="268" t="s">
        <v>3768</v>
      </c>
      <c r="C2144" s="268" t="s">
        <v>5431</v>
      </c>
      <c r="D2144" s="274" t="s">
        <v>5432</v>
      </c>
      <c r="E2144" s="274" t="s">
        <v>4333</v>
      </c>
      <c r="F2144" s="287">
        <v>23560954.640000001</v>
      </c>
      <c r="G2144" s="267">
        <v>0</v>
      </c>
      <c r="H2144" s="288" t="s">
        <v>3769</v>
      </c>
      <c r="I2144" s="289">
        <v>0</v>
      </c>
      <c r="J2144" s="269">
        <v>0</v>
      </c>
    </row>
    <row r="2145" spans="2:10">
      <c r="B2145" s="268" t="s">
        <v>3768</v>
      </c>
      <c r="C2145" s="268" t="s">
        <v>5433</v>
      </c>
      <c r="D2145" s="274" t="s">
        <v>5434</v>
      </c>
      <c r="E2145" s="274" t="s">
        <v>4334</v>
      </c>
      <c r="F2145" s="287">
        <v>55032449.5</v>
      </c>
      <c r="G2145" s="267">
        <v>64</v>
      </c>
      <c r="H2145" s="288" t="s">
        <v>3769</v>
      </c>
      <c r="I2145" s="289">
        <v>7.6832029851907303E-3</v>
      </c>
      <c r="J2145" s="269">
        <v>422825.480280758</v>
      </c>
    </row>
    <row r="2146" spans="2:10">
      <c r="B2146" s="268" t="s">
        <v>3768</v>
      </c>
      <c r="C2146" s="268" t="s">
        <v>5435</v>
      </c>
      <c r="D2146" s="274" t="s">
        <v>5436</v>
      </c>
      <c r="E2146" s="274" t="s">
        <v>4335</v>
      </c>
      <c r="F2146" s="287">
        <v>31206024.379999999</v>
      </c>
      <c r="G2146" s="267">
        <v>89</v>
      </c>
      <c r="H2146" s="288" t="s">
        <v>3769</v>
      </c>
      <c r="I2146" s="289">
        <v>7.6832029851907303E-3</v>
      </c>
      <c r="J2146" s="269">
        <v>239762.21967235001</v>
      </c>
    </row>
    <row r="2147" spans="2:10">
      <c r="B2147" s="268" t="s">
        <v>3768</v>
      </c>
      <c r="C2147" s="268" t="s">
        <v>5437</v>
      </c>
      <c r="D2147" s="274" t="s">
        <v>5438</v>
      </c>
      <c r="E2147" s="274" t="s">
        <v>287</v>
      </c>
      <c r="F2147" s="287">
        <v>61315372.060000002</v>
      </c>
      <c r="G2147" s="267">
        <v>0</v>
      </c>
      <c r="H2147" s="288" t="s">
        <v>3769</v>
      </c>
      <c r="I2147" s="289">
        <v>0</v>
      </c>
      <c r="J2147" s="269">
        <v>0</v>
      </c>
    </row>
    <row r="2148" spans="2:10">
      <c r="B2148" s="268" t="s">
        <v>3768</v>
      </c>
      <c r="C2148" s="268" t="s">
        <v>5439</v>
      </c>
      <c r="D2148" s="274" t="s">
        <v>5440</v>
      </c>
      <c r="E2148" s="274" t="s">
        <v>4336</v>
      </c>
      <c r="F2148" s="287">
        <v>40545280.039999999</v>
      </c>
      <c r="G2148" s="267">
        <v>0</v>
      </c>
      <c r="H2148" s="288" t="s">
        <v>3769</v>
      </c>
      <c r="I2148" s="289">
        <v>0</v>
      </c>
      <c r="J2148" s="269">
        <v>0</v>
      </c>
    </row>
    <row r="2149" spans="2:10">
      <c r="B2149" s="268" t="s">
        <v>3768</v>
      </c>
      <c r="C2149" s="268" t="s">
        <v>5441</v>
      </c>
      <c r="D2149" s="274" t="s">
        <v>5442</v>
      </c>
      <c r="E2149" s="274" t="s">
        <v>4337</v>
      </c>
      <c r="F2149" s="287">
        <v>94851908.359999999</v>
      </c>
      <c r="G2149" s="267">
        <v>138</v>
      </c>
      <c r="H2149" s="288" t="s">
        <v>3770</v>
      </c>
      <c r="I2149" s="289">
        <v>8.0552933603662696E-2</v>
      </c>
      <c r="J2149" s="269">
        <v>7640599.4763037805</v>
      </c>
    </row>
    <row r="2150" spans="2:10">
      <c r="B2150" s="268" t="s">
        <v>3768</v>
      </c>
      <c r="C2150" s="268" t="s">
        <v>5443</v>
      </c>
      <c r="D2150" s="274" t="s">
        <v>5444</v>
      </c>
      <c r="E2150" s="274" t="s">
        <v>4338</v>
      </c>
      <c r="F2150" s="287">
        <v>111482861.15000001</v>
      </c>
      <c r="G2150" s="267">
        <v>71</v>
      </c>
      <c r="H2150" s="288" t="s">
        <v>3769</v>
      </c>
      <c r="I2150" s="289">
        <v>7.6832029851907303E-3</v>
      </c>
      <c r="J2150" s="269">
        <v>856545.45158528397</v>
      </c>
    </row>
    <row r="2151" spans="2:10">
      <c r="B2151" s="268" t="s">
        <v>3768</v>
      </c>
      <c r="C2151" s="268" t="s">
        <v>5445</v>
      </c>
      <c r="D2151" s="274" t="s">
        <v>5446</v>
      </c>
      <c r="E2151" s="274" t="s">
        <v>3029</v>
      </c>
      <c r="F2151" s="287">
        <v>24214224.82</v>
      </c>
      <c r="G2151" s="267">
        <v>0</v>
      </c>
      <c r="H2151" s="288" t="s">
        <v>3769</v>
      </c>
      <c r="I2151" s="289">
        <v>0</v>
      </c>
      <c r="J2151" s="269">
        <v>0</v>
      </c>
    </row>
    <row r="2152" spans="2:10">
      <c r="B2152" s="268" t="s">
        <v>3768</v>
      </c>
      <c r="C2152" s="268" t="s">
        <v>5447</v>
      </c>
      <c r="D2152" s="274" t="s">
        <v>5448</v>
      </c>
      <c r="E2152" s="274" t="s">
        <v>791</v>
      </c>
      <c r="F2152" s="287">
        <v>39360292.57</v>
      </c>
      <c r="G2152" s="267">
        <v>0</v>
      </c>
      <c r="H2152" s="288" t="s">
        <v>3769</v>
      </c>
      <c r="I2152" s="289">
        <v>0</v>
      </c>
      <c r="J2152" s="269">
        <v>0</v>
      </c>
    </row>
    <row r="2153" spans="2:10">
      <c r="B2153" s="268" t="s">
        <v>3768</v>
      </c>
      <c r="C2153" s="268" t="s">
        <v>5449</v>
      </c>
      <c r="D2153" s="274" t="s">
        <v>5450</v>
      </c>
      <c r="E2153" s="274" t="s">
        <v>4339</v>
      </c>
      <c r="F2153" s="287">
        <v>58507812.950000003</v>
      </c>
      <c r="G2153" s="267">
        <v>0</v>
      </c>
      <c r="H2153" s="288" t="s">
        <v>3769</v>
      </c>
      <c r="I2153" s="289">
        <v>0</v>
      </c>
      <c r="J2153" s="269">
        <v>0</v>
      </c>
    </row>
    <row r="2154" spans="2:10">
      <c r="B2154" s="268" t="s">
        <v>3768</v>
      </c>
      <c r="C2154" s="268" t="s">
        <v>5451</v>
      </c>
      <c r="D2154" s="274" t="s">
        <v>5452</v>
      </c>
      <c r="E2154" s="274" t="s">
        <v>4340</v>
      </c>
      <c r="F2154" s="287">
        <v>205889233.38999999</v>
      </c>
      <c r="G2154" s="267">
        <v>64</v>
      </c>
      <c r="H2154" s="288" t="s">
        <v>3769</v>
      </c>
      <c r="I2154" s="289">
        <v>7.6832029851907303E-3</v>
      </c>
      <c r="J2154" s="269">
        <v>1581888.7726006799</v>
      </c>
    </row>
    <row r="2155" spans="2:10">
      <c r="B2155" s="268" t="s">
        <v>3768</v>
      </c>
      <c r="C2155" s="268" t="s">
        <v>5453</v>
      </c>
      <c r="D2155" s="274" t="s">
        <v>5454</v>
      </c>
      <c r="E2155" s="274" t="s">
        <v>4341</v>
      </c>
      <c r="F2155" s="287">
        <v>70505658.810000002</v>
      </c>
      <c r="G2155" s="267">
        <v>0</v>
      </c>
      <c r="H2155" s="288" t="s">
        <v>3769</v>
      </c>
      <c r="I2155" s="289">
        <v>0</v>
      </c>
      <c r="J2155" s="269">
        <v>0</v>
      </c>
    </row>
    <row r="2156" spans="2:10">
      <c r="B2156" s="268" t="s">
        <v>3768</v>
      </c>
      <c r="C2156" s="268" t="s">
        <v>5455</v>
      </c>
      <c r="D2156" s="274" t="s">
        <v>5456</v>
      </c>
      <c r="E2156" s="274" t="s">
        <v>4342</v>
      </c>
      <c r="F2156" s="287">
        <v>55329731.549999997</v>
      </c>
      <c r="G2156" s="267">
        <v>71</v>
      </c>
      <c r="H2156" s="288" t="s">
        <v>3769</v>
      </c>
      <c r="I2156" s="289">
        <v>7.6832029851907303E-3</v>
      </c>
      <c r="J2156" s="269">
        <v>425109.55861476198</v>
      </c>
    </row>
    <row r="2157" spans="2:10">
      <c r="B2157" s="268" t="s">
        <v>3768</v>
      </c>
      <c r="C2157" s="268" t="s">
        <v>5457</v>
      </c>
      <c r="D2157" s="274" t="s">
        <v>5458</v>
      </c>
      <c r="E2157" s="274" t="s">
        <v>4343</v>
      </c>
      <c r="F2157" s="287">
        <v>60469388.43</v>
      </c>
      <c r="G2157" s="267">
        <v>66</v>
      </c>
      <c r="H2157" s="288" t="s">
        <v>3769</v>
      </c>
      <c r="I2157" s="289">
        <v>7.6832029851907303E-3</v>
      </c>
      <c r="J2157" s="269">
        <v>464598.58569803397</v>
      </c>
    </row>
    <row r="2158" spans="2:10">
      <c r="B2158" s="268" t="s">
        <v>3768</v>
      </c>
      <c r="C2158" s="268" t="s">
        <v>5459</v>
      </c>
      <c r="D2158" s="274" t="s">
        <v>5460</v>
      </c>
      <c r="E2158" s="274" t="s">
        <v>4344</v>
      </c>
      <c r="F2158" s="287">
        <v>34788923.520000003</v>
      </c>
      <c r="G2158" s="267">
        <v>0</v>
      </c>
      <c r="H2158" s="288" t="s">
        <v>3769</v>
      </c>
      <c r="I2158" s="289">
        <v>0</v>
      </c>
      <c r="J2158" s="269">
        <v>0</v>
      </c>
    </row>
    <row r="2159" spans="2:10">
      <c r="B2159" s="268" t="s">
        <v>3768</v>
      </c>
      <c r="C2159" s="268" t="s">
        <v>5461</v>
      </c>
      <c r="D2159" s="274" t="s">
        <v>5462</v>
      </c>
      <c r="E2159" s="274" t="s">
        <v>4345</v>
      </c>
      <c r="F2159" s="287">
        <v>79775711.480000004</v>
      </c>
      <c r="G2159" s="267">
        <v>0</v>
      </c>
      <c r="H2159" s="288" t="s">
        <v>3769</v>
      </c>
      <c r="I2159" s="289">
        <v>0</v>
      </c>
      <c r="J2159" s="269">
        <v>0</v>
      </c>
    </row>
    <row r="2160" spans="2:10">
      <c r="B2160" s="268" t="s">
        <v>3768</v>
      </c>
      <c r="C2160" s="268" t="s">
        <v>5463</v>
      </c>
      <c r="D2160" s="274" t="s">
        <v>5464</v>
      </c>
      <c r="E2160" s="274" t="s">
        <v>4346</v>
      </c>
      <c r="F2160" s="287">
        <v>40102581.240000002</v>
      </c>
      <c r="G2160" s="267">
        <v>0</v>
      </c>
      <c r="H2160" s="288" t="s">
        <v>3769</v>
      </c>
      <c r="I2160" s="289">
        <v>0</v>
      </c>
      <c r="J2160" s="269">
        <v>0</v>
      </c>
    </row>
    <row r="2161" spans="2:10">
      <c r="B2161" s="268" t="s">
        <v>3768</v>
      </c>
      <c r="C2161" s="268" t="s">
        <v>5465</v>
      </c>
      <c r="D2161" s="274" t="s">
        <v>5466</v>
      </c>
      <c r="E2161" s="274" t="s">
        <v>4347</v>
      </c>
      <c r="F2161" s="287">
        <v>33346326.309999999</v>
      </c>
      <c r="G2161" s="267">
        <v>0</v>
      </c>
      <c r="H2161" s="288" t="s">
        <v>3769</v>
      </c>
      <c r="I2161" s="289">
        <v>0</v>
      </c>
      <c r="J2161" s="269">
        <v>0</v>
      </c>
    </row>
    <row r="2162" spans="2:10">
      <c r="B2162" s="268" t="s">
        <v>3768</v>
      </c>
      <c r="C2162" s="268" t="s">
        <v>5467</v>
      </c>
      <c r="D2162" s="274" t="s">
        <v>5468</v>
      </c>
      <c r="E2162" s="274" t="s">
        <v>4348</v>
      </c>
      <c r="F2162" s="287">
        <v>70547089.269999996</v>
      </c>
      <c r="G2162" s="267">
        <v>0</v>
      </c>
      <c r="H2162" s="288" t="s">
        <v>3769</v>
      </c>
      <c r="I2162" s="289">
        <v>0</v>
      </c>
      <c r="J2162" s="269">
        <v>0</v>
      </c>
    </row>
    <row r="2163" spans="2:10">
      <c r="B2163" s="268" t="s">
        <v>3768</v>
      </c>
      <c r="C2163" s="268" t="s">
        <v>5469</v>
      </c>
      <c r="D2163" s="274" t="s">
        <v>5470</v>
      </c>
      <c r="E2163" s="274" t="s">
        <v>4349</v>
      </c>
      <c r="F2163" s="287">
        <v>27027033.399999999</v>
      </c>
      <c r="G2163" s="267">
        <v>0</v>
      </c>
      <c r="H2163" s="288" t="s">
        <v>3769</v>
      </c>
      <c r="I2163" s="289">
        <v>0</v>
      </c>
      <c r="J2163" s="269">
        <v>0</v>
      </c>
    </row>
    <row r="2164" spans="2:10">
      <c r="B2164" s="268" t="s">
        <v>3768</v>
      </c>
      <c r="C2164" s="268" t="s">
        <v>5471</v>
      </c>
      <c r="D2164" s="274" t="s">
        <v>5472</v>
      </c>
      <c r="E2164" s="274" t="s">
        <v>4350</v>
      </c>
      <c r="F2164" s="287">
        <v>31212173.27</v>
      </c>
      <c r="G2164" s="267">
        <v>64</v>
      </c>
      <c r="H2164" s="288" t="s">
        <v>3769</v>
      </c>
      <c r="I2164" s="289">
        <v>7.6832029851907303E-3</v>
      </c>
      <c r="J2164" s="269">
        <v>239809.462842354</v>
      </c>
    </row>
    <row r="2165" spans="2:10">
      <c r="B2165" s="268" t="s">
        <v>3768</v>
      </c>
      <c r="C2165" s="268" t="s">
        <v>5473</v>
      </c>
      <c r="D2165" s="274" t="s">
        <v>5474</v>
      </c>
      <c r="E2165" s="274" t="s">
        <v>4351</v>
      </c>
      <c r="F2165" s="287">
        <v>82880022.549999997</v>
      </c>
      <c r="G2165" s="267">
        <v>0</v>
      </c>
      <c r="H2165" s="288" t="s">
        <v>3769</v>
      </c>
      <c r="I2165" s="289">
        <v>0</v>
      </c>
      <c r="J2165" s="269">
        <v>0</v>
      </c>
    </row>
    <row r="2166" spans="2:10">
      <c r="B2166" s="268" t="s">
        <v>3768</v>
      </c>
      <c r="C2166" s="268" t="s">
        <v>5475</v>
      </c>
      <c r="D2166" s="274" t="s">
        <v>5476</v>
      </c>
      <c r="E2166" s="274" t="s">
        <v>4352</v>
      </c>
      <c r="F2166" s="287">
        <v>52654893.969999999</v>
      </c>
      <c r="G2166" s="267">
        <v>0</v>
      </c>
      <c r="H2166" s="288" t="s">
        <v>3769</v>
      </c>
      <c r="I2166" s="289">
        <v>0</v>
      </c>
      <c r="J2166" s="269">
        <v>0</v>
      </c>
    </row>
    <row r="2167" spans="2:10">
      <c r="B2167" s="268" t="s">
        <v>3768</v>
      </c>
      <c r="C2167" s="268" t="s">
        <v>5477</v>
      </c>
      <c r="D2167" s="274" t="s">
        <v>5478</v>
      </c>
      <c r="E2167" s="274" t="s">
        <v>4353</v>
      </c>
      <c r="F2167" s="287">
        <v>66862975.520000003</v>
      </c>
      <c r="G2167" s="267">
        <v>0</v>
      </c>
      <c r="H2167" s="288" t="s">
        <v>3769</v>
      </c>
      <c r="I2167" s="289">
        <v>0</v>
      </c>
      <c r="J2167" s="269">
        <v>0</v>
      </c>
    </row>
    <row r="2168" spans="2:10">
      <c r="B2168" s="268" t="s">
        <v>3768</v>
      </c>
      <c r="C2168" s="268" t="s">
        <v>5479</v>
      </c>
      <c r="D2168" s="274" t="s">
        <v>5480</v>
      </c>
      <c r="E2168" s="274" t="s">
        <v>4354</v>
      </c>
      <c r="F2168" s="287">
        <v>53705726.799999997</v>
      </c>
      <c r="G2168" s="267">
        <v>0</v>
      </c>
      <c r="H2168" s="288" t="s">
        <v>3769</v>
      </c>
      <c r="I2168" s="289">
        <v>0</v>
      </c>
      <c r="J2168" s="269">
        <v>0</v>
      </c>
    </row>
    <row r="2169" spans="2:10">
      <c r="B2169" s="268" t="s">
        <v>3768</v>
      </c>
      <c r="C2169" s="268" t="s">
        <v>5481</v>
      </c>
      <c r="D2169" s="274" t="s">
        <v>5482</v>
      </c>
      <c r="E2169" s="274" t="s">
        <v>4355</v>
      </c>
      <c r="F2169" s="287">
        <v>45968080.840000004</v>
      </c>
      <c r="G2169" s="267">
        <v>0</v>
      </c>
      <c r="H2169" s="288" t="s">
        <v>3769</v>
      </c>
      <c r="I2169" s="289">
        <v>0</v>
      </c>
      <c r="J2169" s="269">
        <v>0</v>
      </c>
    </row>
    <row r="2170" spans="2:10">
      <c r="B2170" s="268" t="s">
        <v>3768</v>
      </c>
      <c r="C2170" s="268" t="s">
        <v>5483</v>
      </c>
      <c r="D2170" s="274" t="s">
        <v>5484</v>
      </c>
      <c r="E2170" s="274" t="s">
        <v>4356</v>
      </c>
      <c r="F2170" s="287">
        <v>96115312.450000003</v>
      </c>
      <c r="G2170" s="267">
        <v>0</v>
      </c>
      <c r="H2170" s="288" t="s">
        <v>3769</v>
      </c>
      <c r="I2170" s="289">
        <v>0</v>
      </c>
      <c r="J2170" s="269">
        <v>0</v>
      </c>
    </row>
    <row r="2171" spans="2:10">
      <c r="B2171" s="268" t="s">
        <v>3768</v>
      </c>
      <c r="C2171" s="268" t="s">
        <v>5485</v>
      </c>
      <c r="D2171" s="274" t="s">
        <v>5486</v>
      </c>
      <c r="E2171" s="274" t="s">
        <v>4357</v>
      </c>
      <c r="F2171" s="287">
        <v>110699053.73</v>
      </c>
      <c r="G2171" s="267">
        <v>0</v>
      </c>
      <c r="H2171" s="288" t="s">
        <v>3769</v>
      </c>
      <c r="I2171" s="289">
        <v>0</v>
      </c>
      <c r="J2171" s="269">
        <v>0</v>
      </c>
    </row>
    <row r="2172" spans="2:10">
      <c r="B2172" s="268" t="s">
        <v>3768</v>
      </c>
      <c r="C2172" s="268" t="s">
        <v>5487</v>
      </c>
      <c r="D2172" s="274" t="s">
        <v>5488</v>
      </c>
      <c r="E2172" s="274" t="s">
        <v>4358</v>
      </c>
      <c r="F2172" s="287">
        <v>76042667.280000001</v>
      </c>
      <c r="G2172" s="267">
        <v>118</v>
      </c>
      <c r="H2172" s="288" t="s">
        <v>3770</v>
      </c>
      <c r="I2172" s="289">
        <v>8.0552933603662696E-2</v>
      </c>
      <c r="J2172" s="269">
        <v>6125459.9284512503</v>
      </c>
    </row>
    <row r="2173" spans="2:10">
      <c r="B2173" s="268" t="s">
        <v>3768</v>
      </c>
      <c r="C2173" s="268" t="s">
        <v>5489</v>
      </c>
      <c r="D2173" s="274" t="s">
        <v>5490</v>
      </c>
      <c r="E2173" s="274" t="s">
        <v>4359</v>
      </c>
      <c r="F2173" s="287">
        <v>13753410.119999999</v>
      </c>
      <c r="G2173" s="267">
        <v>0</v>
      </c>
      <c r="H2173" s="288" t="s">
        <v>3769</v>
      </c>
      <c r="I2173" s="289">
        <v>0</v>
      </c>
      <c r="J2173" s="269">
        <v>0</v>
      </c>
    </row>
    <row r="2174" spans="2:10">
      <c r="B2174" s="268" t="s">
        <v>3768</v>
      </c>
      <c r="C2174" s="268" t="s">
        <v>5491</v>
      </c>
      <c r="D2174" s="274" t="s">
        <v>5492</v>
      </c>
      <c r="E2174" s="274" t="s">
        <v>4360</v>
      </c>
      <c r="F2174" s="287">
        <v>112174996.31999999</v>
      </c>
      <c r="G2174" s="267">
        <v>0</v>
      </c>
      <c r="H2174" s="288" t="s">
        <v>3769</v>
      </c>
      <c r="I2174" s="289">
        <v>0</v>
      </c>
      <c r="J2174" s="269">
        <v>0</v>
      </c>
    </row>
    <row r="2175" spans="2:10">
      <c r="B2175" s="268" t="s">
        <v>3768</v>
      </c>
      <c r="C2175" s="268" t="s">
        <v>5493</v>
      </c>
      <c r="D2175" s="274" t="s">
        <v>5494</v>
      </c>
      <c r="E2175" s="274" t="s">
        <v>1006</v>
      </c>
      <c r="F2175" s="287">
        <v>26398097.010000002</v>
      </c>
      <c r="G2175" s="267">
        <v>0</v>
      </c>
      <c r="H2175" s="288" t="s">
        <v>3769</v>
      </c>
      <c r="I2175" s="289">
        <v>0</v>
      </c>
      <c r="J2175" s="269">
        <v>0</v>
      </c>
    </row>
    <row r="2176" spans="2:10">
      <c r="B2176" s="268" t="s">
        <v>3768</v>
      </c>
      <c r="C2176" s="268" t="s">
        <v>5495</v>
      </c>
      <c r="D2176" s="274" t="s">
        <v>5496</v>
      </c>
      <c r="E2176" s="274" t="s">
        <v>4361</v>
      </c>
      <c r="F2176" s="287">
        <v>42236955.219999999</v>
      </c>
      <c r="G2176" s="267">
        <v>0</v>
      </c>
      <c r="H2176" s="288" t="s">
        <v>3769</v>
      </c>
      <c r="I2176" s="289">
        <v>0</v>
      </c>
      <c r="J2176" s="269">
        <v>0</v>
      </c>
    </row>
    <row r="2177" spans="2:10">
      <c r="B2177" s="268" t="s">
        <v>3768</v>
      </c>
      <c r="C2177" s="268" t="s">
        <v>5497</v>
      </c>
      <c r="D2177" s="274" t="s">
        <v>5498</v>
      </c>
      <c r="E2177" s="274" t="s">
        <v>670</v>
      </c>
      <c r="F2177" s="287">
        <v>33931037.259999998</v>
      </c>
      <c r="G2177" s="267">
        <v>0</v>
      </c>
      <c r="H2177" s="288" t="s">
        <v>3769</v>
      </c>
      <c r="I2177" s="289">
        <v>0</v>
      </c>
      <c r="J2177" s="269">
        <v>0</v>
      </c>
    </row>
    <row r="2178" spans="2:10">
      <c r="B2178" s="268" t="s">
        <v>3768</v>
      </c>
      <c r="C2178" s="268" t="s">
        <v>5499</v>
      </c>
      <c r="D2178" s="274" t="s">
        <v>5500</v>
      </c>
      <c r="E2178" s="274" t="s">
        <v>4362</v>
      </c>
      <c r="F2178" s="287">
        <v>76638260.700000003</v>
      </c>
      <c r="G2178" s="267">
        <v>0</v>
      </c>
      <c r="H2178" s="288" t="s">
        <v>3769</v>
      </c>
      <c r="I2178" s="289">
        <v>0</v>
      </c>
      <c r="J2178" s="269">
        <v>0</v>
      </c>
    </row>
    <row r="2179" spans="2:10">
      <c r="B2179" s="268" t="s">
        <v>3768</v>
      </c>
      <c r="C2179" s="268" t="s">
        <v>5501</v>
      </c>
      <c r="D2179" s="274" t="s">
        <v>5502</v>
      </c>
      <c r="E2179" s="274" t="s">
        <v>4363</v>
      </c>
      <c r="F2179" s="287">
        <v>51659078.780000001</v>
      </c>
      <c r="G2179" s="267">
        <v>0</v>
      </c>
      <c r="H2179" s="288" t="s">
        <v>3769</v>
      </c>
      <c r="I2179" s="289">
        <v>0</v>
      </c>
      <c r="J2179" s="269">
        <v>0</v>
      </c>
    </row>
    <row r="2180" spans="2:10">
      <c r="B2180" s="268" t="s">
        <v>3768</v>
      </c>
      <c r="C2180" s="268" t="s">
        <v>5666</v>
      </c>
      <c r="D2180" s="274" t="s">
        <v>5667</v>
      </c>
      <c r="E2180" s="274" t="s">
        <v>5668</v>
      </c>
      <c r="F2180" s="287">
        <v>75640669.840000004</v>
      </c>
      <c r="G2180" s="267">
        <v>0</v>
      </c>
      <c r="H2180" s="288" t="s">
        <v>3769</v>
      </c>
      <c r="I2180" s="289">
        <v>0</v>
      </c>
      <c r="J2180" s="269">
        <v>0</v>
      </c>
    </row>
    <row r="2181" spans="2:10">
      <c r="B2181" s="268" t="s">
        <v>3768</v>
      </c>
      <c r="C2181" s="268" t="s">
        <v>5669</v>
      </c>
      <c r="D2181" s="274" t="s">
        <v>5670</v>
      </c>
      <c r="E2181" s="274" t="s">
        <v>5671</v>
      </c>
      <c r="F2181" s="287">
        <v>69255556.890000001</v>
      </c>
      <c r="G2181" s="267">
        <v>0</v>
      </c>
      <c r="H2181" s="288" t="s">
        <v>3769</v>
      </c>
      <c r="I2181" s="289">
        <v>0</v>
      </c>
      <c r="J2181" s="269">
        <v>0</v>
      </c>
    </row>
    <row r="2182" spans="2:10">
      <c r="B2182" s="268" t="s">
        <v>3768</v>
      </c>
      <c r="C2182" s="268" t="s">
        <v>6420</v>
      </c>
      <c r="D2182" s="274" t="s">
        <v>5670</v>
      </c>
      <c r="E2182" s="274" t="s">
        <v>5671</v>
      </c>
      <c r="F2182" s="287">
        <v>112857347.5</v>
      </c>
      <c r="G2182" s="267">
        <v>0</v>
      </c>
      <c r="H2182" s="288" t="s">
        <v>3769</v>
      </c>
      <c r="I2182" s="289">
        <v>0</v>
      </c>
      <c r="J2182" s="269">
        <v>0</v>
      </c>
    </row>
    <row r="2183" spans="2:10">
      <c r="B2183" s="268" t="s">
        <v>3768</v>
      </c>
      <c r="C2183" s="268" t="s">
        <v>5672</v>
      </c>
      <c r="D2183" s="274" t="s">
        <v>5673</v>
      </c>
      <c r="E2183" s="274" t="s">
        <v>5674</v>
      </c>
      <c r="F2183" s="287">
        <v>60146002.670000002</v>
      </c>
      <c r="G2183" s="267">
        <v>0</v>
      </c>
      <c r="H2183" s="288" t="s">
        <v>3769</v>
      </c>
      <c r="I2183" s="289">
        <v>0</v>
      </c>
      <c r="J2183" s="269">
        <v>0</v>
      </c>
    </row>
    <row r="2184" spans="2:10">
      <c r="B2184" s="268" t="s">
        <v>3768</v>
      </c>
      <c r="C2184" s="268" t="s">
        <v>5675</v>
      </c>
      <c r="D2184" s="274" t="s">
        <v>5676</v>
      </c>
      <c r="E2184" s="274" t="s">
        <v>5677</v>
      </c>
      <c r="F2184" s="287">
        <v>52037064.869999997</v>
      </c>
      <c r="G2184" s="267">
        <v>0</v>
      </c>
      <c r="H2184" s="288" t="s">
        <v>3769</v>
      </c>
      <c r="I2184" s="289">
        <v>0</v>
      </c>
      <c r="J2184" s="269">
        <v>0</v>
      </c>
    </row>
    <row r="2185" spans="2:10">
      <c r="B2185" s="268" t="s">
        <v>3768</v>
      </c>
      <c r="C2185" s="268" t="s">
        <v>5828</v>
      </c>
      <c r="D2185" s="274" t="s">
        <v>5829</v>
      </c>
      <c r="E2185" s="274" t="s">
        <v>5830</v>
      </c>
      <c r="F2185" s="287">
        <v>157585336.38</v>
      </c>
      <c r="G2185" s="267">
        <v>0</v>
      </c>
      <c r="H2185" s="288" t="s">
        <v>3769</v>
      </c>
      <c r="I2185" s="289">
        <v>0</v>
      </c>
      <c r="J2185" s="269">
        <v>0</v>
      </c>
    </row>
    <row r="2186" spans="2:10">
      <c r="B2186" s="268" t="s">
        <v>3768</v>
      </c>
      <c r="C2186" s="268" t="s">
        <v>6564</v>
      </c>
      <c r="D2186" s="274" t="s">
        <v>5829</v>
      </c>
      <c r="E2186" s="274" t="s">
        <v>5830</v>
      </c>
      <c r="F2186" s="287">
        <v>42000000</v>
      </c>
      <c r="G2186" s="267">
        <v>0</v>
      </c>
      <c r="H2186" s="288" t="s">
        <v>3769</v>
      </c>
      <c r="I2186" s="289">
        <v>0</v>
      </c>
      <c r="J2186" s="269">
        <v>0</v>
      </c>
    </row>
    <row r="2187" spans="2:10">
      <c r="B2187" s="268" t="s">
        <v>3768</v>
      </c>
      <c r="C2187" s="268" t="s">
        <v>5831</v>
      </c>
      <c r="D2187" s="274" t="s">
        <v>5832</v>
      </c>
      <c r="E2187" s="274" t="s">
        <v>5833</v>
      </c>
      <c r="F2187" s="287">
        <v>45531843.289999999</v>
      </c>
      <c r="G2187" s="267">
        <v>0</v>
      </c>
      <c r="H2187" s="288" t="s">
        <v>3769</v>
      </c>
      <c r="I2187" s="289">
        <v>0</v>
      </c>
      <c r="J2187" s="269">
        <v>0</v>
      </c>
    </row>
    <row r="2188" spans="2:10">
      <c r="B2188" s="268" t="s">
        <v>3768</v>
      </c>
      <c r="C2188" s="268" t="s">
        <v>5834</v>
      </c>
      <c r="D2188" s="274" t="s">
        <v>5835</v>
      </c>
      <c r="E2188" s="274" t="s">
        <v>5836</v>
      </c>
      <c r="F2188" s="287">
        <v>77441588.579999998</v>
      </c>
      <c r="G2188" s="267">
        <v>0</v>
      </c>
      <c r="H2188" s="288" t="s">
        <v>3769</v>
      </c>
      <c r="I2188" s="289">
        <v>0</v>
      </c>
      <c r="J2188" s="269">
        <v>0</v>
      </c>
    </row>
    <row r="2189" spans="2:10">
      <c r="B2189" s="268" t="s">
        <v>3768</v>
      </c>
      <c r="C2189" s="268" t="s">
        <v>5837</v>
      </c>
      <c r="D2189" s="274" t="s">
        <v>5838</v>
      </c>
      <c r="E2189" s="274" t="s">
        <v>5839</v>
      </c>
      <c r="F2189" s="287">
        <v>45024009.859999999</v>
      </c>
      <c r="G2189" s="267">
        <v>0</v>
      </c>
      <c r="H2189" s="288" t="s">
        <v>3769</v>
      </c>
      <c r="I2189" s="289">
        <v>0</v>
      </c>
      <c r="J2189" s="269">
        <v>0</v>
      </c>
    </row>
    <row r="2190" spans="2:10">
      <c r="B2190" s="268" t="s">
        <v>3768</v>
      </c>
      <c r="C2190" s="268" t="s">
        <v>5840</v>
      </c>
      <c r="D2190" s="274" t="s">
        <v>5841</v>
      </c>
      <c r="E2190" s="274" t="s">
        <v>5842</v>
      </c>
      <c r="F2190" s="287">
        <v>44791308.82</v>
      </c>
      <c r="G2190" s="267">
        <v>0</v>
      </c>
      <c r="H2190" s="288" t="s">
        <v>3769</v>
      </c>
      <c r="I2190" s="289">
        <v>0</v>
      </c>
      <c r="J2190" s="269">
        <v>0</v>
      </c>
    </row>
    <row r="2191" spans="2:10">
      <c r="B2191" s="268" t="s">
        <v>3768</v>
      </c>
      <c r="C2191" s="268" t="s">
        <v>5967</v>
      </c>
      <c r="D2191" s="274" t="s">
        <v>5968</v>
      </c>
      <c r="E2191" s="274" t="s">
        <v>5969</v>
      </c>
      <c r="F2191" s="287">
        <v>183865157.80000001</v>
      </c>
      <c r="G2191" s="267">
        <v>0</v>
      </c>
      <c r="H2191" s="288" t="s">
        <v>3769</v>
      </c>
      <c r="I2191" s="289">
        <v>0</v>
      </c>
      <c r="J2191" s="269">
        <v>0</v>
      </c>
    </row>
    <row r="2192" spans="2:10">
      <c r="B2192" s="268" t="s">
        <v>3768</v>
      </c>
      <c r="C2192" s="268" t="s">
        <v>5970</v>
      </c>
      <c r="D2192" s="274" t="s">
        <v>5971</v>
      </c>
      <c r="E2192" s="274" t="s">
        <v>5972</v>
      </c>
      <c r="F2192" s="287">
        <v>60881278.039999999</v>
      </c>
      <c r="G2192" s="267">
        <v>0</v>
      </c>
      <c r="H2192" s="288" t="s">
        <v>3769</v>
      </c>
      <c r="I2192" s="289">
        <v>0</v>
      </c>
      <c r="J2192" s="269">
        <v>0</v>
      </c>
    </row>
    <row r="2193" spans="2:10">
      <c r="B2193" s="268" t="s">
        <v>3768</v>
      </c>
      <c r="C2193" s="268" t="s">
        <v>5973</v>
      </c>
      <c r="D2193" s="274" t="s">
        <v>5974</v>
      </c>
      <c r="E2193" s="274" t="s">
        <v>5975</v>
      </c>
      <c r="F2193" s="287">
        <v>24213924.760000002</v>
      </c>
      <c r="G2193" s="267">
        <v>0</v>
      </c>
      <c r="H2193" s="288" t="s">
        <v>3769</v>
      </c>
      <c r="I2193" s="289">
        <v>0</v>
      </c>
      <c r="J2193" s="269">
        <v>0</v>
      </c>
    </row>
    <row r="2194" spans="2:10">
      <c r="B2194" s="268" t="s">
        <v>3768</v>
      </c>
      <c r="C2194" s="268" t="s">
        <v>5976</v>
      </c>
      <c r="D2194" s="274" t="s">
        <v>5977</v>
      </c>
      <c r="E2194" s="274" t="s">
        <v>5978</v>
      </c>
      <c r="F2194" s="287">
        <v>72642597.790000007</v>
      </c>
      <c r="G2194" s="267">
        <v>0</v>
      </c>
      <c r="H2194" s="288" t="s">
        <v>3769</v>
      </c>
      <c r="I2194" s="289">
        <v>0</v>
      </c>
      <c r="J2194" s="269">
        <v>0</v>
      </c>
    </row>
    <row r="2195" spans="2:10">
      <c r="B2195" s="268" t="s">
        <v>3768</v>
      </c>
      <c r="C2195" s="268" t="s">
        <v>6137</v>
      </c>
      <c r="D2195" s="274" t="s">
        <v>6138</v>
      </c>
      <c r="E2195" s="274" t="s">
        <v>6139</v>
      </c>
      <c r="F2195" s="287">
        <v>36132318.740000002</v>
      </c>
      <c r="G2195" s="267">
        <v>0</v>
      </c>
      <c r="H2195" s="288" t="s">
        <v>3769</v>
      </c>
      <c r="I2195" s="289">
        <v>0</v>
      </c>
      <c r="J2195" s="269">
        <v>0</v>
      </c>
    </row>
    <row r="2196" spans="2:10">
      <c r="B2196" s="268" t="s">
        <v>3768</v>
      </c>
      <c r="C2196" s="268" t="s">
        <v>6140</v>
      </c>
      <c r="D2196" s="274" t="s">
        <v>6141</v>
      </c>
      <c r="E2196" s="274" t="s">
        <v>6142</v>
      </c>
      <c r="F2196" s="287">
        <v>50414818.390000001</v>
      </c>
      <c r="G2196" s="267">
        <v>0</v>
      </c>
      <c r="H2196" s="288" t="s">
        <v>3769</v>
      </c>
      <c r="I2196" s="289">
        <v>0</v>
      </c>
      <c r="J2196" s="269">
        <v>0</v>
      </c>
    </row>
    <row r="2197" spans="2:10">
      <c r="B2197" s="268" t="s">
        <v>3768</v>
      </c>
      <c r="C2197" s="268" t="s">
        <v>6143</v>
      </c>
      <c r="D2197" s="274" t="s">
        <v>6144</v>
      </c>
      <c r="E2197" s="274" t="s">
        <v>6145</v>
      </c>
      <c r="F2197" s="287">
        <v>28286421.559999999</v>
      </c>
      <c r="G2197" s="267">
        <v>0</v>
      </c>
      <c r="H2197" s="288" t="s">
        <v>3769</v>
      </c>
      <c r="I2197" s="289">
        <v>0</v>
      </c>
      <c r="J2197" s="269">
        <v>0</v>
      </c>
    </row>
    <row r="2198" spans="2:10">
      <c r="B2198" s="268" t="s">
        <v>3768</v>
      </c>
      <c r="C2198" s="268" t="s">
        <v>6146</v>
      </c>
      <c r="D2198" s="274" t="s">
        <v>6147</v>
      </c>
      <c r="E2198" s="274" t="s">
        <v>6148</v>
      </c>
      <c r="F2198" s="287">
        <v>91106759.260000005</v>
      </c>
      <c r="G2198" s="267">
        <v>0</v>
      </c>
      <c r="H2198" s="288" t="s">
        <v>3769</v>
      </c>
      <c r="I2198" s="289">
        <v>0</v>
      </c>
      <c r="J2198" s="269">
        <v>0</v>
      </c>
    </row>
    <row r="2199" spans="2:10">
      <c r="B2199" s="268" t="s">
        <v>3768</v>
      </c>
      <c r="C2199" s="268" t="s">
        <v>6149</v>
      </c>
      <c r="D2199" s="274" t="s">
        <v>6150</v>
      </c>
      <c r="E2199" s="274" t="s">
        <v>6151</v>
      </c>
      <c r="F2199" s="287">
        <v>89710070.090000004</v>
      </c>
      <c r="G2199" s="267">
        <v>0</v>
      </c>
      <c r="H2199" s="288" t="s">
        <v>3769</v>
      </c>
      <c r="I2199" s="289">
        <v>0</v>
      </c>
      <c r="J2199" s="269">
        <v>0</v>
      </c>
    </row>
    <row r="2200" spans="2:10">
      <c r="B2200" s="268" t="s">
        <v>3768</v>
      </c>
      <c r="C2200" s="268" t="s">
        <v>6152</v>
      </c>
      <c r="D2200" s="274" t="s">
        <v>6153</v>
      </c>
      <c r="E2200" s="274" t="s">
        <v>6154</v>
      </c>
      <c r="F2200" s="287">
        <v>33251881.460000001</v>
      </c>
      <c r="G2200" s="267">
        <v>0</v>
      </c>
      <c r="H2200" s="288" t="s">
        <v>3769</v>
      </c>
      <c r="I2200" s="289">
        <v>0</v>
      </c>
      <c r="J2200" s="269">
        <v>0</v>
      </c>
    </row>
    <row r="2201" spans="2:10">
      <c r="B2201" s="268" t="s">
        <v>3768</v>
      </c>
      <c r="C2201" s="268" t="s">
        <v>6282</v>
      </c>
      <c r="D2201" s="274" t="s">
        <v>6283</v>
      </c>
      <c r="E2201" s="274" t="s">
        <v>6284</v>
      </c>
      <c r="F2201" s="287">
        <v>31725902.34</v>
      </c>
      <c r="G2201" s="267">
        <v>0</v>
      </c>
      <c r="H2201" s="288" t="s">
        <v>3769</v>
      </c>
      <c r="I2201" s="289">
        <v>0</v>
      </c>
      <c r="J2201" s="269">
        <v>0</v>
      </c>
    </row>
    <row r="2202" spans="2:10">
      <c r="B2202" s="268" t="s">
        <v>3768</v>
      </c>
      <c r="C2202" s="268" t="s">
        <v>6285</v>
      </c>
      <c r="D2202" s="274" t="s">
        <v>6286</v>
      </c>
      <c r="E2202" s="274" t="s">
        <v>6287</v>
      </c>
      <c r="F2202" s="287">
        <v>101804810.23</v>
      </c>
      <c r="G2202" s="267">
        <v>0</v>
      </c>
      <c r="H2202" s="288" t="s">
        <v>3769</v>
      </c>
      <c r="I2202" s="289">
        <v>0</v>
      </c>
      <c r="J2202" s="269">
        <v>0</v>
      </c>
    </row>
    <row r="2203" spans="2:10">
      <c r="B2203" s="268" t="s">
        <v>3768</v>
      </c>
      <c r="C2203" s="268" t="s">
        <v>6288</v>
      </c>
      <c r="D2203" s="274" t="s">
        <v>6289</v>
      </c>
      <c r="E2203" s="274" t="s">
        <v>6290</v>
      </c>
      <c r="F2203" s="287">
        <v>67363277.659999996</v>
      </c>
      <c r="G2203" s="267">
        <v>0</v>
      </c>
      <c r="H2203" s="288" t="s">
        <v>3769</v>
      </c>
      <c r="I2203" s="289">
        <v>0</v>
      </c>
      <c r="J2203" s="269">
        <v>0</v>
      </c>
    </row>
    <row r="2204" spans="2:10">
      <c r="B2204" s="268" t="s">
        <v>3768</v>
      </c>
      <c r="C2204" s="268" t="s">
        <v>6291</v>
      </c>
      <c r="D2204" s="274" t="s">
        <v>6292</v>
      </c>
      <c r="E2204" s="274" t="s">
        <v>6293</v>
      </c>
      <c r="F2204" s="287">
        <v>84718115.640000001</v>
      </c>
      <c r="G2204" s="267">
        <v>0</v>
      </c>
      <c r="H2204" s="288" t="s">
        <v>3769</v>
      </c>
      <c r="I2204" s="289">
        <v>0</v>
      </c>
      <c r="J2204" s="269">
        <v>0</v>
      </c>
    </row>
    <row r="2205" spans="2:10">
      <c r="B2205" s="268" t="s">
        <v>3768</v>
      </c>
      <c r="C2205" s="268" t="s">
        <v>6294</v>
      </c>
      <c r="D2205" s="274" t="s">
        <v>6295</v>
      </c>
      <c r="E2205" s="274" t="s">
        <v>6296</v>
      </c>
      <c r="F2205" s="287">
        <v>173050743.75999999</v>
      </c>
      <c r="G2205" s="267">
        <v>0</v>
      </c>
      <c r="H2205" s="288" t="s">
        <v>3769</v>
      </c>
      <c r="I2205" s="289">
        <v>0</v>
      </c>
      <c r="J2205" s="269">
        <v>0</v>
      </c>
    </row>
    <row r="2206" spans="2:10">
      <c r="B2206" s="268" t="s">
        <v>3768</v>
      </c>
      <c r="C2206" s="268" t="s">
        <v>6421</v>
      </c>
      <c r="D2206" s="274" t="s">
        <v>6422</v>
      </c>
      <c r="E2206" s="274" t="s">
        <v>6423</v>
      </c>
      <c r="F2206" s="287">
        <v>63725785</v>
      </c>
      <c r="G2206" s="267">
        <v>0</v>
      </c>
      <c r="H2206" s="288" t="s">
        <v>3769</v>
      </c>
      <c r="I2206" s="289">
        <v>0</v>
      </c>
      <c r="J2206" s="269">
        <v>0</v>
      </c>
    </row>
    <row r="2207" spans="2:10">
      <c r="B2207" s="268" t="s">
        <v>3768</v>
      </c>
      <c r="C2207" s="268" t="s">
        <v>6424</v>
      </c>
      <c r="D2207" s="274" t="s">
        <v>6425</v>
      </c>
      <c r="E2207" s="274" t="s">
        <v>6426</v>
      </c>
      <c r="F2207" s="287">
        <v>72557737.5</v>
      </c>
      <c r="G2207" s="267">
        <v>0</v>
      </c>
      <c r="H2207" s="288" t="s">
        <v>3769</v>
      </c>
      <c r="I2207" s="289">
        <v>0</v>
      </c>
      <c r="J2207" s="269">
        <v>0</v>
      </c>
    </row>
    <row r="2208" spans="2:10">
      <c r="B2208" s="268" t="s">
        <v>3768</v>
      </c>
      <c r="C2208" s="268" t="s">
        <v>6427</v>
      </c>
      <c r="D2208" s="274" t="s">
        <v>6428</v>
      </c>
      <c r="E2208" s="274" t="s">
        <v>6429</v>
      </c>
      <c r="F2208" s="287">
        <v>122611306.25</v>
      </c>
      <c r="G2208" s="267">
        <v>0</v>
      </c>
      <c r="H2208" s="288" t="s">
        <v>3769</v>
      </c>
      <c r="I2208" s="289">
        <v>0</v>
      </c>
      <c r="J2208" s="269">
        <v>0</v>
      </c>
    </row>
    <row r="2209" spans="2:10">
      <c r="B2209" s="268" t="s">
        <v>3768</v>
      </c>
      <c r="C2209" s="268" t="s">
        <v>6430</v>
      </c>
      <c r="D2209" s="274" t="s">
        <v>6431</v>
      </c>
      <c r="E2209" s="274" t="s">
        <v>6432</v>
      </c>
      <c r="F2209" s="287">
        <v>83333765</v>
      </c>
      <c r="G2209" s="267">
        <v>0</v>
      </c>
      <c r="H2209" s="288" t="s">
        <v>3769</v>
      </c>
      <c r="I2209" s="289">
        <v>0</v>
      </c>
      <c r="J2209" s="269">
        <v>0</v>
      </c>
    </row>
    <row r="2210" spans="2:10">
      <c r="B2210" s="268" t="s">
        <v>3768</v>
      </c>
      <c r="C2210" s="268" t="s">
        <v>6565</v>
      </c>
      <c r="D2210" s="274" t="s">
        <v>6566</v>
      </c>
      <c r="E2210" s="274" t="s">
        <v>6567</v>
      </c>
      <c r="F2210" s="287">
        <v>54000000</v>
      </c>
      <c r="G2210" s="267">
        <v>0</v>
      </c>
      <c r="H2210" s="288" t="s">
        <v>3769</v>
      </c>
      <c r="I2210" s="289">
        <v>0</v>
      </c>
      <c r="J2210" s="269">
        <v>0</v>
      </c>
    </row>
    <row r="2211" spans="2:10">
      <c r="B2211" s="268" t="s">
        <v>3768</v>
      </c>
      <c r="C2211" s="268" t="s">
        <v>6568</v>
      </c>
      <c r="D2211" s="274" t="s">
        <v>6569</v>
      </c>
      <c r="E2211" s="274" t="s">
        <v>6570</v>
      </c>
      <c r="F2211" s="287">
        <v>29000000</v>
      </c>
      <c r="G2211" s="267">
        <v>0</v>
      </c>
      <c r="H2211" s="288" t="s">
        <v>3769</v>
      </c>
      <c r="I2211" s="289">
        <v>0</v>
      </c>
      <c r="J2211" s="269">
        <v>0</v>
      </c>
    </row>
    <row r="2212" spans="2:10">
      <c r="B2212" s="268"/>
      <c r="C2212" s="268"/>
      <c r="D2212" s="274"/>
      <c r="E2212" s="274"/>
      <c r="F2212" s="287"/>
      <c r="G2212" s="267"/>
      <c r="H2212" s="288"/>
      <c r="I2212" s="289"/>
      <c r="J2212" s="269"/>
    </row>
    <row r="2213" spans="2:10">
      <c r="B2213" s="268"/>
      <c r="C2213" s="268"/>
      <c r="D2213" s="274"/>
      <c r="E2213" s="274"/>
      <c r="F2213" s="287"/>
      <c r="G2213" s="267"/>
      <c r="H2213" s="288"/>
      <c r="I2213" s="289"/>
      <c r="J2213" s="269"/>
    </row>
    <row r="2214" spans="2:10">
      <c r="B2214" s="268"/>
      <c r="C2214" s="268"/>
      <c r="D2214" s="274"/>
      <c r="E2214" s="274"/>
      <c r="F2214" s="287"/>
      <c r="G2214" s="267"/>
      <c r="H2214" s="288"/>
      <c r="I2214" s="289"/>
      <c r="J2214" s="269"/>
    </row>
    <row r="2215" spans="2:10">
      <c r="B2215" s="268"/>
      <c r="C2215" s="268"/>
      <c r="D2215" s="274"/>
      <c r="E2215" s="274"/>
      <c r="F2215" s="287"/>
      <c r="G2215" s="267"/>
      <c r="H2215" s="288"/>
      <c r="I2215" s="289"/>
      <c r="J2215" s="269"/>
    </row>
    <row r="2216" spans="2:10">
      <c r="B2216" s="268"/>
      <c r="C2216" s="268"/>
      <c r="D2216" s="274"/>
      <c r="E2216" s="274"/>
      <c r="F2216" s="287"/>
      <c r="G2216" s="267"/>
      <c r="H2216" s="288"/>
      <c r="I2216" s="289"/>
      <c r="J2216" s="269"/>
    </row>
    <row r="2217" spans="2:10">
      <c r="B2217" s="268"/>
      <c r="C2217" s="268"/>
      <c r="D2217" s="274"/>
      <c r="E2217" s="274"/>
      <c r="F2217" s="287"/>
      <c r="G2217" s="267"/>
      <c r="H2217" s="288"/>
      <c r="I2217" s="289"/>
      <c r="J2217" s="269"/>
    </row>
    <row r="2218" spans="2:10">
      <c r="B2218" s="268"/>
      <c r="C2218" s="268"/>
      <c r="D2218" s="274"/>
      <c r="E2218" s="274"/>
      <c r="F2218" s="287"/>
      <c r="G2218" s="267"/>
      <c r="H2218" s="288"/>
      <c r="I2218" s="289"/>
      <c r="J2218" s="269"/>
    </row>
    <row r="2219" spans="2:10">
      <c r="B2219" s="268"/>
      <c r="C2219" s="268"/>
      <c r="D2219" s="274"/>
      <c r="E2219" s="274"/>
      <c r="F2219" s="287"/>
      <c r="G2219" s="267"/>
      <c r="H2219" s="288"/>
      <c r="I2219" s="289"/>
      <c r="J2219" s="269"/>
    </row>
    <row r="2220" spans="2:10">
      <c r="B2220" s="268"/>
      <c r="C2220" s="268"/>
      <c r="D2220" s="274"/>
      <c r="E2220" s="274"/>
      <c r="F2220" s="287"/>
      <c r="G2220" s="267"/>
      <c r="H2220" s="288"/>
      <c r="I2220" s="289"/>
      <c r="J2220" s="269"/>
    </row>
    <row r="2221" spans="2:10">
      <c r="B2221" s="268"/>
      <c r="C2221" s="268"/>
      <c r="D2221" s="274"/>
      <c r="E2221" s="274"/>
      <c r="F2221" s="287"/>
      <c r="G2221" s="267"/>
      <c r="H2221" s="288"/>
      <c r="I2221" s="289"/>
      <c r="J2221" s="269"/>
    </row>
    <row r="2222" spans="2:10">
      <c r="B2222" s="268"/>
      <c r="C2222" s="268"/>
      <c r="D2222" s="274"/>
      <c r="E2222" s="274"/>
      <c r="F2222" s="287"/>
      <c r="G2222" s="267"/>
      <c r="H2222" s="288"/>
      <c r="I2222" s="289"/>
      <c r="J2222" s="269"/>
    </row>
    <row r="2223" spans="2:10">
      <c r="B2223" s="268"/>
      <c r="C2223" s="268"/>
      <c r="D2223" s="274"/>
      <c r="E2223" s="274"/>
      <c r="F2223" s="287"/>
      <c r="G2223" s="267"/>
      <c r="H2223" s="288"/>
      <c r="I2223" s="289"/>
      <c r="J2223" s="269"/>
    </row>
    <row r="2224" spans="2:10">
      <c r="B2224" s="268"/>
      <c r="C2224" s="268"/>
      <c r="D2224" s="274"/>
      <c r="E2224" s="274"/>
      <c r="F2224" s="287"/>
      <c r="G2224" s="267"/>
      <c r="H2224" s="288"/>
      <c r="I2224" s="289"/>
      <c r="J2224" s="269"/>
    </row>
    <row r="2225" spans="2:10">
      <c r="B2225" s="268"/>
      <c r="C2225" s="268"/>
      <c r="D2225" s="274"/>
      <c r="E2225" s="274"/>
      <c r="F2225" s="287"/>
      <c r="G2225" s="267"/>
      <c r="H2225" s="288"/>
      <c r="I2225" s="289"/>
      <c r="J2225" s="269"/>
    </row>
    <row r="2226" spans="2:10">
      <c r="B2226" s="268"/>
      <c r="C2226" s="268"/>
      <c r="D2226" s="274"/>
      <c r="E2226" s="274"/>
      <c r="F2226" s="287"/>
      <c r="G2226" s="267"/>
      <c r="H2226" s="288"/>
      <c r="I2226" s="289"/>
      <c r="J2226" s="269"/>
    </row>
    <row r="2227" spans="2:10">
      <c r="B2227" s="268"/>
      <c r="C2227" s="268"/>
      <c r="D2227" s="274"/>
      <c r="E2227" s="274"/>
      <c r="F2227" s="287"/>
      <c r="G2227" s="267"/>
      <c r="H2227" s="288"/>
      <c r="I2227" s="289"/>
      <c r="J2227" s="269"/>
    </row>
    <row r="2228" spans="2:10">
      <c r="B2228" s="268"/>
      <c r="C2228" s="268"/>
      <c r="D2228" s="274"/>
      <c r="E2228" s="274"/>
      <c r="F2228" s="287"/>
      <c r="G2228" s="267"/>
      <c r="H2228" s="288"/>
      <c r="I2228" s="289"/>
      <c r="J2228" s="269"/>
    </row>
    <row r="2229" spans="2:10">
      <c r="B2229" s="268"/>
      <c r="C2229" s="268"/>
      <c r="D2229" s="274"/>
      <c r="E2229" s="274"/>
      <c r="F2229" s="287"/>
      <c r="G2229" s="267"/>
      <c r="H2229" s="288"/>
      <c r="I2229" s="289"/>
      <c r="J2229" s="269"/>
    </row>
    <row r="2230" spans="2:10">
      <c r="B2230" s="268"/>
      <c r="C2230" s="268"/>
      <c r="D2230" s="274"/>
      <c r="E2230" s="274"/>
      <c r="F2230" s="287"/>
      <c r="G2230" s="267"/>
      <c r="H2230" s="288"/>
      <c r="I2230" s="289"/>
      <c r="J2230" s="269"/>
    </row>
    <row r="2231" spans="2:10">
      <c r="B2231" s="268"/>
      <c r="C2231" s="268"/>
      <c r="D2231" s="274"/>
      <c r="E2231" s="274"/>
      <c r="F2231" s="287"/>
      <c r="G2231" s="267"/>
      <c r="H2231" s="288"/>
      <c r="I2231" s="289"/>
      <c r="J2231" s="269"/>
    </row>
    <row r="2232" spans="2:10">
      <c r="B2232" s="268"/>
      <c r="C2232" s="268"/>
      <c r="D2232" s="274"/>
      <c r="E2232" s="274"/>
      <c r="F2232" s="287"/>
      <c r="G2232" s="267"/>
      <c r="H2232" s="288"/>
      <c r="I2232" s="289"/>
      <c r="J2232" s="269"/>
    </row>
    <row r="2233" spans="2:10">
      <c r="B2233" s="268"/>
      <c r="C2233" s="268"/>
      <c r="D2233" s="274"/>
      <c r="E2233" s="274"/>
      <c r="F2233" s="287"/>
      <c r="G2233" s="267"/>
      <c r="H2233" s="288"/>
      <c r="I2233" s="289"/>
      <c r="J2233" s="269"/>
    </row>
    <row r="2234" spans="2:10">
      <c r="B2234" s="268"/>
      <c r="C2234" s="268"/>
      <c r="D2234" s="274"/>
      <c r="E2234" s="274"/>
      <c r="F2234" s="287"/>
      <c r="G2234" s="267"/>
      <c r="H2234" s="288"/>
      <c r="I2234" s="289"/>
      <c r="J2234" s="269"/>
    </row>
    <row r="2235" spans="2:10">
      <c r="B2235" s="268"/>
      <c r="C2235" s="268"/>
      <c r="D2235" s="274"/>
      <c r="E2235" s="274"/>
      <c r="F2235" s="287"/>
      <c r="G2235" s="267"/>
      <c r="H2235" s="288"/>
      <c r="I2235" s="289"/>
      <c r="J2235" s="269"/>
    </row>
    <row r="2236" spans="2:10">
      <c r="B2236" s="268"/>
      <c r="C2236" s="268"/>
      <c r="D2236" s="274"/>
      <c r="E2236" s="274"/>
      <c r="F2236" s="287"/>
      <c r="G2236" s="267"/>
      <c r="H2236" s="288"/>
      <c r="I2236" s="289"/>
      <c r="J2236" s="269"/>
    </row>
    <row r="2237" spans="2:10">
      <c r="B2237" s="268"/>
      <c r="C2237" s="268"/>
      <c r="D2237" s="274"/>
      <c r="E2237" s="274"/>
      <c r="F2237" s="287"/>
      <c r="G2237" s="267"/>
      <c r="H2237" s="288"/>
      <c r="I2237" s="289"/>
      <c r="J2237" s="269"/>
    </row>
    <row r="2238" spans="2:10">
      <c r="B2238" s="268"/>
      <c r="C2238" s="268"/>
      <c r="D2238" s="274"/>
      <c r="E2238" s="274"/>
      <c r="F2238" s="287"/>
      <c r="G2238" s="267"/>
      <c r="H2238" s="288"/>
      <c r="I2238" s="289"/>
      <c r="J2238" s="269"/>
    </row>
    <row r="2239" spans="2:10">
      <c r="B2239" s="268"/>
      <c r="C2239" s="268"/>
      <c r="D2239" s="274"/>
      <c r="E2239" s="274"/>
      <c r="F2239" s="287"/>
      <c r="G2239" s="267"/>
      <c r="H2239" s="288"/>
      <c r="I2239" s="289"/>
      <c r="J2239" s="269"/>
    </row>
    <row r="2240" spans="2:10">
      <c r="B2240" s="268"/>
      <c r="C2240" s="268"/>
      <c r="D2240" s="274"/>
      <c r="E2240" s="274"/>
      <c r="F2240" s="287"/>
      <c r="G2240" s="267"/>
      <c r="H2240" s="288"/>
      <c r="I2240" s="289"/>
      <c r="J2240" s="269"/>
    </row>
    <row r="2241" spans="2:10">
      <c r="B2241" s="268"/>
      <c r="C2241" s="268"/>
      <c r="D2241" s="274"/>
      <c r="E2241" s="274"/>
      <c r="F2241" s="287"/>
      <c r="G2241" s="267"/>
      <c r="H2241" s="288"/>
      <c r="I2241" s="289"/>
      <c r="J2241" s="269"/>
    </row>
    <row r="2242" spans="2:10">
      <c r="B2242" s="268"/>
      <c r="C2242" s="268"/>
      <c r="D2242" s="274"/>
      <c r="E2242" s="274"/>
      <c r="F2242" s="287"/>
      <c r="G2242" s="267"/>
      <c r="H2242" s="288"/>
      <c r="I2242" s="289"/>
      <c r="J2242" s="269"/>
    </row>
    <row r="2243" spans="2:10">
      <c r="B2243" s="268"/>
      <c r="C2243" s="268"/>
      <c r="D2243" s="274"/>
      <c r="E2243" s="274"/>
      <c r="F2243" s="287"/>
      <c r="G2243" s="267"/>
      <c r="H2243" s="288"/>
      <c r="I2243" s="289"/>
      <c r="J2243" s="269"/>
    </row>
    <row r="2244" spans="2:10">
      <c r="B2244" s="268"/>
      <c r="C2244" s="268"/>
      <c r="D2244" s="274"/>
      <c r="E2244" s="274"/>
      <c r="F2244" s="287"/>
      <c r="G2244" s="267"/>
      <c r="H2244" s="288"/>
      <c r="I2244" s="289"/>
      <c r="J2244" s="269"/>
    </row>
    <row r="2245" spans="2:10">
      <c r="B2245" s="268"/>
      <c r="C2245" s="268"/>
      <c r="D2245" s="274"/>
      <c r="E2245" s="274"/>
      <c r="F2245" s="287"/>
      <c r="G2245" s="267"/>
      <c r="H2245" s="288"/>
      <c r="I2245" s="289"/>
      <c r="J2245" s="269"/>
    </row>
    <row r="2246" spans="2:10">
      <c r="B2246" s="268"/>
      <c r="C2246" s="268"/>
      <c r="D2246" s="274"/>
      <c r="E2246" s="274"/>
      <c r="F2246" s="287"/>
      <c r="G2246" s="267"/>
      <c r="H2246" s="288"/>
      <c r="I2246" s="289"/>
      <c r="J2246" s="269"/>
    </row>
    <row r="2247" spans="2:10">
      <c r="B2247" s="268"/>
      <c r="C2247" s="268"/>
      <c r="D2247" s="274"/>
      <c r="E2247" s="274"/>
      <c r="F2247" s="287"/>
      <c r="G2247" s="267"/>
      <c r="H2247" s="288"/>
      <c r="I2247" s="289"/>
      <c r="J2247" s="269"/>
    </row>
    <row r="2248" spans="2:10">
      <c r="B2248" s="268"/>
      <c r="C2248" s="268"/>
      <c r="D2248" s="274"/>
      <c r="E2248" s="274"/>
      <c r="F2248" s="287"/>
      <c r="G2248" s="267"/>
      <c r="H2248" s="288"/>
      <c r="I2248" s="289"/>
      <c r="J2248" s="269"/>
    </row>
    <row r="2249" spans="2:10">
      <c r="B2249" s="268"/>
      <c r="C2249" s="268"/>
      <c r="D2249" s="274"/>
      <c r="E2249" s="274"/>
      <c r="F2249" s="287"/>
      <c r="G2249" s="267"/>
      <c r="H2249" s="288"/>
      <c r="I2249" s="289"/>
      <c r="J2249" s="269"/>
    </row>
    <row r="2250" spans="2:10">
      <c r="B2250" s="268"/>
      <c r="C2250" s="268"/>
      <c r="D2250" s="274"/>
      <c r="E2250" s="274"/>
      <c r="F2250" s="287"/>
      <c r="G2250" s="267"/>
      <c r="H2250" s="288"/>
      <c r="I2250" s="289"/>
      <c r="J2250" s="269"/>
    </row>
    <row r="2251" spans="2:10">
      <c r="B2251" s="268"/>
      <c r="C2251" s="268"/>
      <c r="D2251" s="274"/>
      <c r="E2251" s="274"/>
      <c r="F2251" s="287"/>
      <c r="G2251" s="267"/>
      <c r="H2251" s="288"/>
      <c r="I2251" s="289"/>
      <c r="J2251" s="269"/>
    </row>
    <row r="2252" spans="2:10">
      <c r="B2252" s="268"/>
      <c r="C2252" s="268"/>
      <c r="D2252" s="274"/>
      <c r="E2252" s="274"/>
      <c r="F2252" s="287"/>
      <c r="G2252" s="267"/>
      <c r="H2252" s="288"/>
      <c r="I2252" s="289"/>
      <c r="J2252" s="269"/>
    </row>
    <row r="2253" spans="2:10">
      <c r="B2253" s="268"/>
      <c r="C2253" s="268"/>
      <c r="D2253" s="274"/>
      <c r="E2253" s="274"/>
      <c r="F2253" s="287"/>
      <c r="G2253" s="267"/>
      <c r="H2253" s="288"/>
      <c r="I2253" s="289"/>
      <c r="J2253" s="269"/>
    </row>
    <row r="2254" spans="2:10">
      <c r="B2254" s="268"/>
      <c r="C2254" s="268"/>
      <c r="D2254" s="274"/>
      <c r="E2254" s="274"/>
      <c r="F2254" s="287"/>
      <c r="G2254" s="267"/>
      <c r="H2254" s="288"/>
      <c r="I2254" s="289"/>
      <c r="J2254" s="269"/>
    </row>
    <row r="2255" spans="2:10">
      <c r="B2255" s="268"/>
      <c r="C2255" s="268"/>
      <c r="D2255" s="274"/>
      <c r="E2255" s="274"/>
      <c r="F2255" s="287"/>
      <c r="G2255" s="267"/>
      <c r="H2255" s="288"/>
      <c r="I2255" s="289"/>
      <c r="J2255" s="269"/>
    </row>
    <row r="2256" spans="2:10">
      <c r="B2256" s="268"/>
      <c r="C2256" s="268"/>
      <c r="D2256" s="274"/>
      <c r="E2256" s="274"/>
      <c r="F2256" s="287"/>
      <c r="G2256" s="267"/>
      <c r="H2256" s="288"/>
      <c r="I2256" s="289"/>
      <c r="J2256" s="269"/>
    </row>
    <row r="2257" spans="2:10">
      <c r="B2257" s="268"/>
      <c r="C2257" s="268"/>
      <c r="D2257" s="274"/>
      <c r="E2257" s="274"/>
      <c r="F2257" s="287"/>
      <c r="G2257" s="267"/>
      <c r="H2257" s="288"/>
      <c r="I2257" s="289"/>
      <c r="J2257" s="269"/>
    </row>
    <row r="2258" spans="2:10">
      <c r="B2258" s="268"/>
      <c r="C2258" s="268"/>
      <c r="D2258" s="274"/>
      <c r="E2258" s="274"/>
      <c r="F2258" s="287"/>
      <c r="G2258" s="267"/>
      <c r="H2258" s="288"/>
      <c r="I2258" s="289"/>
      <c r="J2258" s="269"/>
    </row>
    <row r="2259" spans="2:10">
      <c r="B2259" s="268"/>
      <c r="C2259" s="268"/>
      <c r="D2259" s="274"/>
      <c r="E2259" s="274"/>
      <c r="F2259" s="287"/>
      <c r="G2259" s="267"/>
      <c r="H2259" s="288"/>
      <c r="I2259" s="289"/>
      <c r="J2259" s="269"/>
    </row>
    <row r="2260" spans="2:10">
      <c r="B2260" s="268"/>
      <c r="C2260" s="268"/>
      <c r="D2260" s="274"/>
      <c r="E2260" s="274"/>
      <c r="F2260" s="287"/>
      <c r="G2260" s="267"/>
      <c r="H2260" s="288"/>
      <c r="I2260" s="289"/>
      <c r="J2260" s="269"/>
    </row>
    <row r="2261" spans="2:10">
      <c r="B2261" s="268"/>
      <c r="C2261" s="268"/>
      <c r="D2261" s="274"/>
      <c r="E2261" s="274"/>
      <c r="F2261" s="287"/>
      <c r="G2261" s="267"/>
      <c r="H2261" s="288"/>
      <c r="I2261" s="289"/>
      <c r="J2261" s="269"/>
    </row>
    <row r="2262" spans="2:10">
      <c r="B2262" s="268"/>
      <c r="C2262" s="268"/>
      <c r="D2262" s="274"/>
      <c r="E2262" s="274"/>
      <c r="F2262" s="287"/>
      <c r="G2262" s="267"/>
      <c r="H2262" s="288"/>
      <c r="I2262" s="289"/>
      <c r="J2262" s="269"/>
    </row>
    <row r="2263" spans="2:10">
      <c r="B2263" s="268"/>
      <c r="C2263" s="268"/>
      <c r="D2263" s="274"/>
      <c r="E2263" s="274"/>
      <c r="F2263" s="287"/>
      <c r="G2263" s="267"/>
      <c r="H2263" s="288"/>
      <c r="I2263" s="289"/>
      <c r="J2263" s="269"/>
    </row>
    <row r="2264" spans="2:10">
      <c r="B2264" s="268"/>
      <c r="C2264" s="268"/>
      <c r="D2264" s="274"/>
      <c r="E2264" s="274"/>
      <c r="F2264" s="287"/>
      <c r="G2264" s="267"/>
      <c r="H2264" s="288"/>
      <c r="I2264" s="289"/>
      <c r="J2264" s="269"/>
    </row>
    <row r="2265" spans="2:10">
      <c r="B2265" s="268"/>
      <c r="C2265" s="268"/>
      <c r="D2265" s="274"/>
      <c r="E2265" s="274"/>
      <c r="F2265" s="287"/>
      <c r="G2265" s="267"/>
      <c r="H2265" s="288"/>
      <c r="I2265" s="289"/>
      <c r="J2265" s="269"/>
    </row>
    <row r="2266" spans="2:10">
      <c r="B2266" s="268"/>
      <c r="C2266" s="268"/>
      <c r="D2266" s="274"/>
      <c r="E2266" s="274"/>
      <c r="F2266" s="287"/>
      <c r="G2266" s="267"/>
      <c r="H2266" s="288"/>
      <c r="I2266" s="289"/>
      <c r="J2266" s="269"/>
    </row>
    <row r="2267" spans="2:10">
      <c r="B2267" s="268"/>
      <c r="C2267" s="268"/>
      <c r="D2267" s="274"/>
      <c r="E2267" s="274"/>
      <c r="F2267" s="287"/>
      <c r="G2267" s="267"/>
      <c r="H2267" s="288"/>
      <c r="I2267" s="289"/>
      <c r="J2267" s="269"/>
    </row>
    <row r="2268" spans="2:10">
      <c r="B2268" s="268"/>
      <c r="C2268" s="268"/>
      <c r="D2268" s="274"/>
      <c r="E2268" s="274"/>
      <c r="F2268" s="287"/>
      <c r="G2268" s="267"/>
      <c r="H2268" s="288"/>
      <c r="I2268" s="289"/>
      <c r="J2268" s="269"/>
    </row>
    <row r="2269" spans="2:10">
      <c r="B2269" s="268"/>
      <c r="C2269" s="268"/>
      <c r="D2269" s="274"/>
      <c r="E2269" s="274"/>
      <c r="F2269" s="287"/>
      <c r="G2269" s="267"/>
      <c r="H2269" s="288"/>
      <c r="I2269" s="289"/>
      <c r="J2269" s="269"/>
    </row>
    <row r="2270" spans="2:10">
      <c r="B2270" s="268"/>
      <c r="C2270" s="268"/>
      <c r="D2270" s="274"/>
      <c r="E2270" s="274"/>
      <c r="F2270" s="287"/>
      <c r="G2270" s="267"/>
      <c r="H2270" s="288"/>
      <c r="I2270" s="289"/>
      <c r="J2270" s="269"/>
    </row>
    <row r="2271" spans="2:10">
      <c r="B2271" s="268"/>
      <c r="C2271" s="268"/>
      <c r="D2271" s="274"/>
      <c r="E2271" s="274"/>
      <c r="F2271" s="287"/>
      <c r="G2271" s="267"/>
      <c r="H2271" s="288"/>
      <c r="I2271" s="289"/>
      <c r="J2271" s="269"/>
    </row>
    <row r="2272" spans="2:10">
      <c r="B2272" s="268"/>
      <c r="C2272" s="268"/>
      <c r="D2272" s="274"/>
      <c r="E2272" s="274"/>
      <c r="F2272" s="287"/>
      <c r="G2272" s="267"/>
      <c r="H2272" s="288"/>
      <c r="I2272" s="289"/>
      <c r="J2272" s="269"/>
    </row>
    <row r="2273" spans="2:10">
      <c r="B2273" s="268"/>
      <c r="C2273" s="268"/>
      <c r="D2273" s="274"/>
      <c r="E2273" s="274"/>
      <c r="F2273" s="287"/>
      <c r="G2273" s="267"/>
      <c r="H2273" s="288"/>
      <c r="I2273" s="289"/>
      <c r="J2273" s="269"/>
    </row>
    <row r="2274" spans="2:10">
      <c r="B2274" s="268"/>
      <c r="C2274" s="268"/>
      <c r="D2274" s="274"/>
      <c r="E2274" s="274"/>
      <c r="F2274" s="287"/>
      <c r="G2274" s="267"/>
      <c r="H2274" s="288"/>
      <c r="I2274" s="289"/>
      <c r="J2274" s="269"/>
    </row>
    <row r="2275" spans="2:10">
      <c r="B2275" s="268"/>
      <c r="C2275" s="268"/>
      <c r="D2275" s="274"/>
      <c r="E2275" s="274"/>
      <c r="F2275" s="287"/>
      <c r="G2275" s="267"/>
      <c r="H2275" s="288"/>
      <c r="I2275" s="289"/>
      <c r="J2275" s="269"/>
    </row>
    <row r="2276" spans="2:10">
      <c r="B2276" s="268"/>
      <c r="C2276" s="268"/>
      <c r="D2276" s="274"/>
      <c r="E2276" s="274"/>
      <c r="F2276" s="287"/>
      <c r="G2276" s="267"/>
      <c r="H2276" s="288"/>
      <c r="I2276" s="289"/>
      <c r="J2276" s="269"/>
    </row>
    <row r="2277" spans="2:10">
      <c r="B2277" s="268"/>
      <c r="C2277" s="268"/>
      <c r="D2277" s="274"/>
      <c r="E2277" s="274"/>
      <c r="F2277" s="287"/>
      <c r="G2277" s="267"/>
      <c r="H2277" s="288"/>
      <c r="I2277" s="289"/>
      <c r="J2277" s="269"/>
    </row>
    <row r="2278" spans="2:10">
      <c r="B2278" s="268"/>
      <c r="C2278" s="268"/>
      <c r="D2278" s="274"/>
      <c r="E2278" s="274"/>
      <c r="F2278" s="287"/>
      <c r="G2278" s="267"/>
      <c r="H2278" s="288"/>
      <c r="I2278" s="289"/>
      <c r="J2278" s="269"/>
    </row>
    <row r="2279" spans="2:10">
      <c r="B2279" s="268"/>
      <c r="C2279" s="268"/>
      <c r="D2279" s="274"/>
      <c r="E2279" s="274"/>
      <c r="F2279" s="287"/>
      <c r="G2279" s="267"/>
      <c r="H2279" s="288"/>
      <c r="I2279" s="289"/>
      <c r="J2279" s="269"/>
    </row>
    <row r="2280" spans="2:10">
      <c r="B2280" s="268"/>
      <c r="C2280" s="268"/>
      <c r="D2280" s="274"/>
      <c r="E2280" s="274"/>
      <c r="F2280" s="287"/>
      <c r="G2280" s="267"/>
      <c r="H2280" s="288"/>
      <c r="I2280" s="289"/>
      <c r="J2280" s="269"/>
    </row>
    <row r="2281" spans="2:10">
      <c r="B2281" s="268"/>
      <c r="C2281" s="268"/>
      <c r="D2281" s="274"/>
      <c r="E2281" s="274"/>
      <c r="F2281" s="287"/>
      <c r="G2281" s="267"/>
      <c r="H2281" s="288"/>
      <c r="I2281" s="289"/>
      <c r="J2281" s="269"/>
    </row>
    <row r="2282" spans="2:10">
      <c r="B2282" s="268"/>
      <c r="C2282" s="268"/>
      <c r="D2282" s="274"/>
      <c r="E2282" s="274"/>
      <c r="F2282" s="287"/>
      <c r="G2282" s="267"/>
      <c r="H2282" s="288"/>
      <c r="I2282" s="289"/>
      <c r="J2282" s="269"/>
    </row>
    <row r="2283" spans="2:10">
      <c r="B2283" s="268"/>
      <c r="C2283" s="268"/>
      <c r="D2283" s="274"/>
      <c r="E2283" s="274"/>
      <c r="F2283" s="287"/>
      <c r="G2283" s="267"/>
      <c r="H2283" s="288"/>
      <c r="I2283" s="289"/>
      <c r="J2283" s="269"/>
    </row>
    <row r="2284" spans="2:10">
      <c r="B2284" s="268"/>
      <c r="C2284" s="268"/>
      <c r="D2284" s="274"/>
      <c r="E2284" s="274"/>
      <c r="F2284" s="287"/>
      <c r="G2284" s="267"/>
      <c r="H2284" s="288"/>
      <c r="I2284" s="289"/>
      <c r="J2284" s="269"/>
    </row>
    <row r="2285" spans="2:10">
      <c r="B2285" s="268"/>
      <c r="C2285" s="268"/>
      <c r="D2285" s="274"/>
      <c r="E2285" s="274"/>
      <c r="F2285" s="287"/>
      <c r="G2285" s="267"/>
      <c r="H2285" s="288"/>
      <c r="I2285" s="289"/>
      <c r="J2285" s="269"/>
    </row>
    <row r="2286" spans="2:10">
      <c r="B2286" s="268"/>
      <c r="C2286" s="268"/>
      <c r="D2286" s="274"/>
      <c r="E2286" s="274"/>
      <c r="F2286" s="287"/>
      <c r="G2286" s="267"/>
      <c r="H2286" s="288"/>
      <c r="I2286" s="289"/>
      <c r="J2286" s="269"/>
    </row>
    <row r="2287" spans="2:10">
      <c r="B2287" s="268"/>
      <c r="C2287" s="268"/>
      <c r="D2287" s="274"/>
      <c r="E2287" s="274"/>
      <c r="F2287" s="287"/>
      <c r="G2287" s="267"/>
      <c r="H2287" s="288"/>
      <c r="I2287" s="289"/>
      <c r="J2287" s="269"/>
    </row>
    <row r="2288" spans="2:10">
      <c r="B2288" s="268"/>
      <c r="C2288" s="268"/>
      <c r="D2288" s="274"/>
      <c r="E2288" s="274"/>
      <c r="F2288" s="287"/>
      <c r="G2288" s="267"/>
      <c r="H2288" s="288"/>
      <c r="I2288" s="289"/>
      <c r="J2288" s="269"/>
    </row>
    <row r="2289" spans="2:10">
      <c r="B2289" s="268"/>
      <c r="C2289" s="268"/>
      <c r="D2289" s="274"/>
      <c r="E2289" s="274"/>
      <c r="F2289" s="287"/>
      <c r="G2289" s="267"/>
      <c r="H2289" s="288"/>
      <c r="I2289" s="289"/>
      <c r="J2289" s="269"/>
    </row>
    <row r="2290" spans="2:10">
      <c r="B2290" s="268"/>
      <c r="C2290" s="268"/>
      <c r="D2290" s="274"/>
      <c r="E2290" s="274"/>
      <c r="F2290" s="287"/>
      <c r="G2290" s="267"/>
      <c r="H2290" s="288"/>
      <c r="I2290" s="289"/>
      <c r="J2290" s="269"/>
    </row>
    <row r="2291" spans="2:10">
      <c r="B2291" s="268"/>
      <c r="C2291" s="268"/>
      <c r="D2291" s="274"/>
      <c r="E2291" s="274"/>
      <c r="F2291" s="287"/>
      <c r="G2291" s="267"/>
      <c r="H2291" s="288"/>
      <c r="I2291" s="289"/>
      <c r="J2291" s="269"/>
    </row>
    <row r="2292" spans="2:10">
      <c r="B2292" s="268"/>
      <c r="C2292" s="268"/>
      <c r="D2292" s="274"/>
      <c r="E2292" s="274"/>
      <c r="F2292" s="287"/>
      <c r="G2292" s="267"/>
      <c r="H2292" s="288"/>
      <c r="I2292" s="289"/>
      <c r="J2292" s="269"/>
    </row>
    <row r="2293" spans="2:10">
      <c r="B2293" s="268"/>
      <c r="C2293" s="268"/>
      <c r="D2293" s="274"/>
      <c r="E2293" s="274"/>
      <c r="F2293" s="287"/>
      <c r="G2293" s="267"/>
      <c r="H2293" s="288"/>
      <c r="I2293" s="289"/>
      <c r="J2293" s="269"/>
    </row>
    <row r="2294" spans="2:10">
      <c r="B2294" s="268"/>
      <c r="C2294" s="268"/>
      <c r="D2294" s="274"/>
      <c r="E2294" s="274"/>
      <c r="F2294" s="287"/>
      <c r="G2294" s="267"/>
      <c r="H2294" s="288"/>
      <c r="I2294" s="289"/>
      <c r="J2294" s="269"/>
    </row>
    <row r="2295" spans="2:10">
      <c r="B2295" s="268"/>
      <c r="C2295" s="268"/>
      <c r="D2295" s="274"/>
      <c r="E2295" s="274"/>
      <c r="F2295" s="287"/>
      <c r="G2295" s="267"/>
      <c r="H2295" s="288"/>
      <c r="I2295" s="289"/>
      <c r="J2295" s="269"/>
    </row>
    <row r="2296" spans="2:10">
      <c r="B2296" s="268"/>
      <c r="C2296" s="268"/>
      <c r="D2296" s="274"/>
      <c r="E2296" s="274"/>
      <c r="F2296" s="287"/>
      <c r="G2296" s="267"/>
      <c r="H2296" s="288"/>
      <c r="I2296" s="289"/>
      <c r="J2296" s="269"/>
    </row>
    <row r="2297" spans="2:10">
      <c r="B2297" s="268"/>
      <c r="C2297" s="268"/>
      <c r="D2297" s="274"/>
      <c r="E2297" s="274"/>
      <c r="F2297" s="287"/>
      <c r="G2297" s="267"/>
      <c r="H2297" s="288"/>
      <c r="I2297" s="289"/>
      <c r="J2297" s="269"/>
    </row>
    <row r="2298" spans="2:10">
      <c r="B2298" s="268"/>
      <c r="C2298" s="268"/>
      <c r="D2298" s="274"/>
      <c r="E2298" s="274"/>
      <c r="F2298" s="287"/>
      <c r="G2298" s="267"/>
      <c r="H2298" s="288"/>
      <c r="I2298" s="289"/>
      <c r="J2298" s="269"/>
    </row>
    <row r="2299" spans="2:10">
      <c r="B2299" s="268"/>
      <c r="C2299" s="268"/>
      <c r="D2299" s="274"/>
      <c r="E2299" s="274"/>
      <c r="F2299" s="287"/>
      <c r="G2299" s="267"/>
      <c r="H2299" s="288"/>
      <c r="I2299" s="289"/>
      <c r="J2299" s="269"/>
    </row>
    <row r="2300" spans="2:10">
      <c r="B2300" s="268"/>
      <c r="C2300" s="268"/>
      <c r="D2300" s="274"/>
      <c r="E2300" s="274"/>
      <c r="F2300" s="287"/>
      <c r="G2300" s="267"/>
      <c r="H2300" s="288"/>
      <c r="I2300" s="289"/>
      <c r="J2300" s="269"/>
    </row>
    <row r="2301" spans="2:10">
      <c r="B2301" s="268"/>
      <c r="C2301" s="268"/>
      <c r="D2301" s="274"/>
      <c r="E2301" s="274"/>
      <c r="F2301" s="287"/>
      <c r="G2301" s="267"/>
      <c r="H2301" s="288"/>
      <c r="I2301" s="289"/>
      <c r="J2301" s="269"/>
    </row>
    <row r="2302" spans="2:10">
      <c r="B2302" s="268"/>
      <c r="C2302" s="268"/>
      <c r="D2302" s="274"/>
      <c r="E2302" s="274"/>
      <c r="F2302" s="287"/>
      <c r="G2302" s="267"/>
      <c r="H2302" s="288"/>
      <c r="I2302" s="289"/>
      <c r="J2302" s="269"/>
    </row>
    <row r="2303" spans="2:10">
      <c r="B2303" s="268"/>
      <c r="C2303" s="268"/>
      <c r="D2303" s="274"/>
      <c r="E2303" s="274"/>
      <c r="F2303" s="287"/>
      <c r="G2303" s="267"/>
      <c r="H2303" s="288"/>
      <c r="I2303" s="289"/>
      <c r="J2303" s="269"/>
    </row>
    <row r="2304" spans="2:10">
      <c r="B2304" s="268"/>
      <c r="C2304" s="268"/>
      <c r="D2304" s="274"/>
      <c r="E2304" s="274"/>
      <c r="F2304" s="287"/>
      <c r="G2304" s="267"/>
      <c r="H2304" s="288"/>
      <c r="I2304" s="289"/>
      <c r="J2304" s="269"/>
    </row>
    <row r="2305" spans="2:10">
      <c r="B2305" s="268"/>
      <c r="C2305" s="268"/>
      <c r="D2305" s="274"/>
      <c r="E2305" s="274"/>
      <c r="F2305" s="287"/>
      <c r="G2305" s="267"/>
      <c r="H2305" s="288"/>
      <c r="I2305" s="289"/>
      <c r="J2305" s="269"/>
    </row>
    <row r="2306" spans="2:10">
      <c r="B2306" s="268"/>
      <c r="C2306" s="268"/>
      <c r="D2306" s="274"/>
      <c r="E2306" s="274"/>
      <c r="F2306" s="287"/>
      <c r="G2306" s="267"/>
      <c r="H2306" s="288"/>
      <c r="I2306" s="289"/>
      <c r="J2306" s="269"/>
    </row>
    <row r="2307" spans="2:10">
      <c r="B2307" s="268"/>
      <c r="C2307" s="268"/>
      <c r="D2307" s="274"/>
      <c r="E2307" s="274"/>
      <c r="F2307" s="287"/>
      <c r="G2307" s="267"/>
      <c r="H2307" s="288"/>
      <c r="I2307" s="289"/>
      <c r="J2307" s="269"/>
    </row>
    <row r="2308" spans="2:10">
      <c r="B2308" s="268"/>
      <c r="C2308" s="268"/>
      <c r="D2308" s="274"/>
      <c r="E2308" s="274"/>
      <c r="F2308" s="287"/>
      <c r="G2308" s="267"/>
      <c r="H2308" s="288"/>
      <c r="I2308" s="289"/>
      <c r="J2308" s="269"/>
    </row>
    <row r="2309" spans="2:10">
      <c r="B2309" s="268"/>
      <c r="C2309" s="268"/>
      <c r="D2309" s="274"/>
      <c r="E2309" s="274"/>
      <c r="F2309" s="287"/>
      <c r="G2309" s="267"/>
      <c r="H2309" s="288"/>
      <c r="I2309" s="289"/>
      <c r="J2309" s="269"/>
    </row>
    <row r="2310" spans="2:10">
      <c r="B2310" s="268"/>
      <c r="C2310" s="268"/>
      <c r="D2310" s="274"/>
      <c r="E2310" s="274"/>
      <c r="F2310" s="287"/>
      <c r="G2310" s="267"/>
      <c r="H2310" s="288"/>
      <c r="I2310" s="289"/>
      <c r="J2310" s="269"/>
    </row>
    <row r="2311" spans="2:10">
      <c r="B2311" s="268"/>
      <c r="C2311" s="268"/>
      <c r="D2311" s="274"/>
      <c r="E2311" s="274"/>
      <c r="F2311" s="287"/>
      <c r="G2311" s="267"/>
      <c r="H2311" s="288"/>
      <c r="I2311" s="289"/>
      <c r="J2311" s="269"/>
    </row>
    <row r="2312" spans="2:10">
      <c r="B2312" s="268"/>
      <c r="C2312" s="268"/>
      <c r="D2312" s="274"/>
      <c r="E2312" s="274"/>
      <c r="F2312" s="287"/>
      <c r="G2312" s="267"/>
      <c r="H2312" s="288"/>
      <c r="I2312" s="289"/>
      <c r="J2312" s="269"/>
    </row>
    <row r="2313" spans="2:10">
      <c r="B2313" s="268"/>
      <c r="C2313" s="268"/>
      <c r="D2313" s="274"/>
      <c r="E2313" s="274"/>
      <c r="F2313" s="287"/>
      <c r="G2313" s="267"/>
      <c r="H2313" s="288"/>
      <c r="I2313" s="289"/>
      <c r="J2313" s="269"/>
    </row>
    <row r="2314" spans="2:10">
      <c r="B2314" s="268"/>
      <c r="C2314" s="268"/>
      <c r="D2314" s="274"/>
      <c r="E2314" s="274"/>
      <c r="F2314" s="287"/>
      <c r="G2314" s="267"/>
      <c r="H2314" s="288"/>
      <c r="I2314" s="289"/>
      <c r="J2314" s="269"/>
    </row>
    <row r="2315" spans="2:10">
      <c r="B2315" s="268"/>
      <c r="C2315" s="268"/>
      <c r="D2315" s="274"/>
      <c r="E2315" s="274"/>
      <c r="F2315" s="287"/>
      <c r="G2315" s="267"/>
      <c r="H2315" s="288"/>
      <c r="I2315" s="289"/>
      <c r="J2315" s="269"/>
    </row>
    <row r="2316" spans="2:10">
      <c r="B2316" s="268"/>
      <c r="C2316" s="268"/>
      <c r="D2316" s="274"/>
      <c r="E2316" s="274"/>
      <c r="F2316" s="287"/>
      <c r="G2316" s="267"/>
      <c r="H2316" s="288"/>
      <c r="I2316" s="289"/>
      <c r="J2316" s="269"/>
    </row>
    <row r="2317" spans="2:10">
      <c r="B2317" s="268"/>
      <c r="C2317" s="268"/>
      <c r="D2317" s="274"/>
      <c r="E2317" s="274"/>
      <c r="F2317" s="287"/>
      <c r="G2317" s="267"/>
      <c r="H2317" s="288"/>
      <c r="I2317" s="289"/>
      <c r="J2317" s="269"/>
    </row>
    <row r="2318" spans="2:10">
      <c r="B2318" s="268"/>
      <c r="C2318" s="268"/>
      <c r="D2318" s="274"/>
      <c r="E2318" s="274"/>
      <c r="F2318" s="287"/>
      <c r="G2318" s="267"/>
      <c r="H2318" s="288"/>
      <c r="I2318" s="289"/>
      <c r="J2318" s="269"/>
    </row>
    <row r="2319" spans="2:10">
      <c r="B2319" s="268"/>
      <c r="C2319" s="268"/>
      <c r="D2319" s="274"/>
      <c r="E2319" s="274"/>
      <c r="F2319" s="287"/>
      <c r="G2319" s="267"/>
      <c r="H2319" s="288"/>
      <c r="I2319" s="289"/>
      <c r="J2319" s="269"/>
    </row>
    <row r="2320" spans="2:10">
      <c r="B2320" s="268"/>
      <c r="C2320" s="268"/>
      <c r="D2320" s="274"/>
      <c r="E2320" s="274"/>
      <c r="F2320" s="287"/>
      <c r="G2320" s="267"/>
      <c r="H2320" s="288"/>
      <c r="I2320" s="289"/>
      <c r="J2320" s="269"/>
    </row>
    <row r="2321" spans="2:10">
      <c r="B2321" s="268"/>
      <c r="C2321" s="268"/>
      <c r="D2321" s="274"/>
      <c r="E2321" s="274"/>
      <c r="F2321" s="287"/>
      <c r="G2321" s="267"/>
      <c r="H2321" s="288"/>
      <c r="I2321" s="289"/>
      <c r="J2321" s="269"/>
    </row>
    <row r="2322" spans="2:10">
      <c r="B2322" s="268"/>
      <c r="C2322" s="268"/>
      <c r="D2322" s="274"/>
      <c r="E2322" s="274"/>
      <c r="F2322" s="287"/>
      <c r="G2322" s="267"/>
      <c r="H2322" s="288"/>
      <c r="I2322" s="289"/>
      <c r="J2322" s="269"/>
    </row>
    <row r="2323" spans="2:10">
      <c r="B2323" s="268"/>
      <c r="C2323" s="268"/>
      <c r="D2323" s="274"/>
      <c r="E2323" s="274"/>
      <c r="F2323" s="287"/>
      <c r="G2323" s="267"/>
      <c r="H2323" s="288"/>
      <c r="I2323" s="289"/>
      <c r="J2323" s="269"/>
    </row>
    <row r="2324" spans="2:10">
      <c r="B2324" s="268"/>
      <c r="C2324" s="268"/>
      <c r="D2324" s="274"/>
      <c r="E2324" s="274"/>
      <c r="F2324" s="287"/>
      <c r="G2324" s="267"/>
      <c r="H2324" s="288"/>
      <c r="I2324" s="289"/>
      <c r="J2324" s="269"/>
    </row>
    <row r="2325" spans="2:10">
      <c r="B2325" s="268"/>
      <c r="C2325" s="268"/>
      <c r="D2325" s="274"/>
      <c r="E2325" s="274"/>
      <c r="F2325" s="287"/>
      <c r="G2325" s="267"/>
      <c r="H2325" s="288"/>
      <c r="I2325" s="289"/>
      <c r="J2325" s="269"/>
    </row>
    <row r="2326" spans="2:10">
      <c r="B2326" s="268"/>
      <c r="C2326" s="268"/>
      <c r="D2326" s="274"/>
      <c r="E2326" s="274"/>
      <c r="F2326" s="287"/>
      <c r="G2326" s="267"/>
      <c r="H2326" s="288"/>
      <c r="I2326" s="289"/>
      <c r="J2326" s="269"/>
    </row>
    <row r="2327" spans="2:10">
      <c r="B2327" s="268"/>
      <c r="C2327" s="268"/>
      <c r="D2327" s="274"/>
      <c r="E2327" s="274"/>
      <c r="F2327" s="287"/>
      <c r="G2327" s="267"/>
      <c r="H2327" s="288"/>
      <c r="I2327" s="289"/>
      <c r="J2327" s="269"/>
    </row>
    <row r="2328" spans="2:10">
      <c r="B2328" s="268"/>
      <c r="C2328" s="268"/>
      <c r="D2328" s="274"/>
      <c r="E2328" s="274"/>
      <c r="F2328" s="287"/>
      <c r="G2328" s="267"/>
      <c r="H2328" s="288"/>
      <c r="I2328" s="289"/>
      <c r="J2328" s="269"/>
    </row>
    <row r="2329" spans="2:10">
      <c r="B2329" s="268"/>
      <c r="C2329" s="268"/>
      <c r="D2329" s="274"/>
      <c r="E2329" s="274"/>
      <c r="F2329" s="287"/>
      <c r="G2329" s="267"/>
      <c r="H2329" s="288"/>
      <c r="I2329" s="289"/>
      <c r="J2329" s="269"/>
    </row>
    <row r="2330" spans="2:10">
      <c r="B2330" s="268"/>
      <c r="C2330" s="268"/>
      <c r="D2330" s="274"/>
      <c r="E2330" s="274"/>
      <c r="F2330" s="287"/>
      <c r="G2330" s="267"/>
      <c r="H2330" s="288"/>
      <c r="I2330" s="289"/>
      <c r="J2330" s="269"/>
    </row>
    <row r="2331" spans="2:10">
      <c r="B2331" s="268"/>
      <c r="C2331" s="268"/>
      <c r="D2331" s="274"/>
      <c r="E2331" s="274"/>
      <c r="F2331" s="287"/>
      <c r="G2331" s="267"/>
      <c r="H2331" s="288"/>
      <c r="I2331" s="289"/>
      <c r="J2331" s="269"/>
    </row>
    <row r="2332" spans="2:10">
      <c r="B2332" s="268"/>
      <c r="C2332" s="268"/>
      <c r="D2332" s="274"/>
      <c r="E2332" s="274"/>
      <c r="F2332" s="287"/>
      <c r="G2332" s="267"/>
      <c r="H2332" s="288"/>
      <c r="I2332" s="289"/>
      <c r="J2332" s="269"/>
    </row>
    <row r="2333" spans="2:10">
      <c r="B2333" s="268"/>
      <c r="C2333" s="268"/>
      <c r="D2333" s="274"/>
      <c r="E2333" s="274"/>
      <c r="F2333" s="287"/>
      <c r="G2333" s="267"/>
      <c r="H2333" s="288"/>
      <c r="I2333" s="289"/>
      <c r="J2333" s="269"/>
    </row>
    <row r="2334" spans="2:10">
      <c r="B2334" s="268"/>
      <c r="C2334" s="268"/>
      <c r="D2334" s="274"/>
      <c r="E2334" s="274"/>
      <c r="F2334" s="287"/>
      <c r="G2334" s="267"/>
      <c r="H2334" s="288"/>
      <c r="I2334" s="289"/>
      <c r="J2334" s="269"/>
    </row>
    <row r="2335" spans="2:10">
      <c r="B2335" s="268"/>
      <c r="C2335" s="268"/>
      <c r="D2335" s="274"/>
      <c r="E2335" s="274"/>
      <c r="F2335" s="287"/>
      <c r="G2335" s="267"/>
      <c r="H2335" s="288"/>
      <c r="I2335" s="289"/>
      <c r="J2335" s="269"/>
    </row>
    <row r="2336" spans="2:10">
      <c r="B2336" s="268"/>
      <c r="C2336" s="268"/>
      <c r="D2336" s="274"/>
      <c r="E2336" s="274"/>
      <c r="F2336" s="287"/>
      <c r="G2336" s="267"/>
      <c r="H2336" s="288"/>
      <c r="I2336" s="289"/>
      <c r="J2336" s="269"/>
    </row>
    <row r="2337" spans="2:10">
      <c r="B2337" s="268"/>
      <c r="C2337" s="268"/>
      <c r="D2337" s="274"/>
      <c r="E2337" s="274"/>
      <c r="F2337" s="287"/>
      <c r="G2337" s="267"/>
      <c r="H2337" s="288"/>
      <c r="I2337" s="289"/>
      <c r="J2337" s="269"/>
    </row>
    <row r="2338" spans="2:10">
      <c r="B2338" s="268"/>
      <c r="C2338" s="268"/>
      <c r="D2338" s="274"/>
      <c r="E2338" s="274"/>
      <c r="F2338" s="287"/>
      <c r="G2338" s="267"/>
      <c r="H2338" s="288"/>
      <c r="I2338" s="289"/>
      <c r="J2338" s="269"/>
    </row>
    <row r="2339" spans="2:10">
      <c r="B2339" s="268"/>
      <c r="C2339" s="268"/>
      <c r="D2339" s="274"/>
      <c r="E2339" s="274"/>
      <c r="F2339" s="287"/>
      <c r="G2339" s="267"/>
      <c r="H2339" s="288"/>
      <c r="I2339" s="289"/>
      <c r="J2339" s="269"/>
    </row>
    <row r="2340" spans="2:10">
      <c r="B2340" s="268"/>
      <c r="C2340" s="268"/>
      <c r="D2340" s="274"/>
      <c r="E2340" s="274"/>
      <c r="F2340" s="287"/>
      <c r="G2340" s="267"/>
      <c r="H2340" s="288"/>
      <c r="I2340" s="289"/>
      <c r="J2340" s="269"/>
    </row>
    <row r="2341" spans="2:10">
      <c r="B2341" s="268"/>
      <c r="C2341" s="268"/>
      <c r="D2341" s="274"/>
      <c r="E2341" s="274"/>
      <c r="F2341" s="287"/>
      <c r="G2341" s="267"/>
      <c r="H2341" s="288"/>
      <c r="I2341" s="289"/>
      <c r="J2341" s="269"/>
    </row>
    <row r="2342" spans="2:10">
      <c r="B2342" s="268"/>
      <c r="C2342" s="268"/>
      <c r="D2342" s="274"/>
      <c r="E2342" s="274"/>
      <c r="F2342" s="287"/>
      <c r="G2342" s="267"/>
      <c r="H2342" s="288"/>
      <c r="I2342" s="289"/>
      <c r="J2342" s="269"/>
    </row>
    <row r="2343" spans="2:10">
      <c r="B2343" s="268"/>
      <c r="C2343" s="268"/>
      <c r="D2343" s="274"/>
      <c r="E2343" s="274"/>
      <c r="F2343" s="287"/>
      <c r="G2343" s="267"/>
      <c r="H2343" s="288"/>
      <c r="I2343" s="289"/>
      <c r="J2343" s="269"/>
    </row>
    <row r="2344" spans="2:10">
      <c r="B2344" s="268"/>
      <c r="C2344" s="268"/>
      <c r="D2344" s="274"/>
      <c r="E2344" s="274"/>
      <c r="F2344" s="287"/>
      <c r="G2344" s="267"/>
      <c r="H2344" s="288"/>
      <c r="I2344" s="289"/>
      <c r="J2344" s="269"/>
    </row>
    <row r="2345" spans="2:10">
      <c r="B2345" s="268"/>
      <c r="C2345" s="268"/>
      <c r="D2345" s="274"/>
      <c r="E2345" s="274"/>
      <c r="F2345" s="287"/>
      <c r="G2345" s="267"/>
      <c r="H2345" s="288"/>
      <c r="I2345" s="289"/>
      <c r="J2345" s="269"/>
    </row>
    <row r="2346" spans="2:10">
      <c r="B2346" s="268"/>
      <c r="C2346" s="268"/>
      <c r="D2346" s="274"/>
      <c r="E2346" s="274"/>
      <c r="F2346" s="287"/>
      <c r="G2346" s="267"/>
      <c r="H2346" s="288"/>
      <c r="I2346" s="289"/>
      <c r="J2346" s="269"/>
    </row>
    <row r="2347" spans="2:10">
      <c r="B2347" s="268"/>
      <c r="C2347" s="268"/>
      <c r="D2347" s="274"/>
      <c r="E2347" s="274"/>
      <c r="F2347" s="287"/>
      <c r="G2347" s="267"/>
      <c r="H2347" s="288"/>
      <c r="I2347" s="289"/>
      <c r="J2347" s="269"/>
    </row>
    <row r="2348" spans="2:10">
      <c r="B2348" s="268"/>
      <c r="C2348" s="268"/>
      <c r="D2348" s="274"/>
      <c r="E2348" s="274"/>
      <c r="F2348" s="287"/>
      <c r="G2348" s="267"/>
      <c r="H2348" s="288"/>
      <c r="I2348" s="289"/>
      <c r="J2348" s="269"/>
    </row>
    <row r="2349" spans="2:10">
      <c r="B2349" s="268"/>
      <c r="C2349" s="268"/>
      <c r="D2349" s="274"/>
      <c r="E2349" s="274"/>
      <c r="F2349" s="287"/>
      <c r="G2349" s="267"/>
      <c r="H2349" s="288"/>
      <c r="I2349" s="289"/>
      <c r="J2349" s="269"/>
    </row>
    <row r="2350" spans="2:10">
      <c r="B2350" s="268"/>
      <c r="C2350" s="268"/>
      <c r="D2350" s="274"/>
      <c r="E2350" s="274"/>
      <c r="F2350" s="287"/>
      <c r="G2350" s="267"/>
      <c r="H2350" s="288"/>
      <c r="I2350" s="289"/>
      <c r="J2350" s="269"/>
    </row>
    <row r="2351" spans="2:10">
      <c r="B2351" s="268"/>
      <c r="C2351" s="268"/>
      <c r="D2351" s="274"/>
      <c r="E2351" s="274"/>
      <c r="F2351" s="287"/>
      <c r="G2351" s="267"/>
      <c r="H2351" s="288"/>
      <c r="I2351" s="289"/>
      <c r="J2351" s="269"/>
    </row>
    <row r="2352" spans="2:10">
      <c r="B2352" s="268"/>
      <c r="C2352" s="268"/>
      <c r="D2352" s="274"/>
      <c r="E2352" s="274"/>
      <c r="F2352" s="287"/>
      <c r="G2352" s="267"/>
      <c r="H2352" s="288"/>
      <c r="I2352" s="289"/>
      <c r="J2352" s="269"/>
    </row>
    <row r="2353" spans="2:10">
      <c r="B2353" s="268"/>
      <c r="C2353" s="268"/>
      <c r="D2353" s="274"/>
      <c r="E2353" s="274"/>
      <c r="F2353" s="287"/>
      <c r="G2353" s="267"/>
      <c r="H2353" s="288"/>
      <c r="I2353" s="289"/>
      <c r="J2353" s="269"/>
    </row>
    <row r="2354" spans="2:10">
      <c r="B2354" s="268"/>
      <c r="C2354" s="268"/>
      <c r="D2354" s="274"/>
      <c r="E2354" s="274"/>
      <c r="F2354" s="287"/>
      <c r="G2354" s="267"/>
      <c r="H2354" s="288"/>
      <c r="I2354" s="289"/>
      <c r="J2354" s="269"/>
    </row>
    <row r="2355" spans="2:10">
      <c r="B2355" s="268"/>
      <c r="C2355" s="268"/>
      <c r="D2355" s="274"/>
      <c r="E2355" s="274"/>
      <c r="F2355" s="287"/>
      <c r="G2355" s="267"/>
      <c r="H2355" s="288"/>
      <c r="I2355" s="289"/>
      <c r="J2355" s="269"/>
    </row>
    <row r="2356" spans="2:10">
      <c r="B2356" s="268"/>
      <c r="C2356" s="268"/>
      <c r="D2356" s="274"/>
      <c r="E2356" s="274"/>
      <c r="F2356" s="287"/>
      <c r="G2356" s="267"/>
      <c r="H2356" s="288"/>
      <c r="I2356" s="289"/>
      <c r="J2356" s="269"/>
    </row>
    <row r="2357" spans="2:10">
      <c r="B2357" s="268"/>
      <c r="C2357" s="268"/>
      <c r="D2357" s="274"/>
      <c r="E2357" s="274"/>
      <c r="F2357" s="287"/>
      <c r="G2357" s="267"/>
      <c r="H2357" s="288"/>
      <c r="I2357" s="289"/>
      <c r="J2357" s="269"/>
    </row>
    <row r="2358" spans="2:10">
      <c r="B2358" s="268"/>
      <c r="C2358" s="268"/>
      <c r="D2358" s="274"/>
      <c r="E2358" s="274"/>
      <c r="F2358" s="287"/>
      <c r="G2358" s="267"/>
      <c r="H2358" s="288"/>
      <c r="I2358" s="289"/>
      <c r="J2358" s="269"/>
    </row>
    <row r="2359" spans="2:10">
      <c r="B2359" s="268"/>
      <c r="C2359" s="268"/>
      <c r="D2359" s="274"/>
      <c r="E2359" s="274"/>
      <c r="F2359" s="287"/>
      <c r="G2359" s="267"/>
      <c r="H2359" s="288"/>
      <c r="I2359" s="289"/>
      <c r="J2359" s="269"/>
    </row>
    <row r="2360" spans="2:10">
      <c r="B2360" s="268"/>
      <c r="C2360" s="268"/>
      <c r="D2360" s="274"/>
      <c r="E2360" s="274"/>
      <c r="F2360" s="287"/>
      <c r="G2360" s="267"/>
      <c r="H2360" s="288"/>
      <c r="I2360" s="289"/>
      <c r="J2360" s="269"/>
    </row>
    <row r="2361" spans="2:10">
      <c r="B2361" s="268"/>
      <c r="C2361" s="268"/>
      <c r="D2361" s="274"/>
      <c r="E2361" s="274"/>
      <c r="F2361" s="287"/>
      <c r="G2361" s="267"/>
      <c r="H2361" s="288"/>
      <c r="I2361" s="289"/>
      <c r="J2361" s="269"/>
    </row>
    <row r="2362" spans="2:10">
      <c r="B2362" s="268"/>
      <c r="C2362" s="268"/>
      <c r="D2362" s="274"/>
      <c r="E2362" s="274"/>
      <c r="F2362" s="287"/>
      <c r="G2362" s="267"/>
      <c r="H2362" s="288"/>
      <c r="I2362" s="289"/>
      <c r="J2362" s="269"/>
    </row>
    <row r="2363" spans="2:10">
      <c r="B2363" s="268"/>
      <c r="C2363" s="268"/>
      <c r="D2363" s="274"/>
      <c r="E2363" s="274"/>
      <c r="F2363" s="287"/>
      <c r="G2363" s="267"/>
      <c r="H2363" s="288"/>
      <c r="I2363" s="289"/>
      <c r="J2363" s="269"/>
    </row>
    <row r="2364" spans="2:10">
      <c r="B2364" s="268"/>
      <c r="C2364" s="268"/>
      <c r="D2364" s="274"/>
      <c r="E2364" s="274"/>
      <c r="F2364" s="287"/>
      <c r="G2364" s="267"/>
      <c r="H2364" s="288"/>
      <c r="I2364" s="289"/>
      <c r="J2364" s="269"/>
    </row>
    <row r="2365" spans="2:10">
      <c r="B2365" s="268"/>
      <c r="C2365" s="268"/>
      <c r="D2365" s="274"/>
      <c r="E2365" s="274"/>
      <c r="F2365" s="287"/>
      <c r="G2365" s="267"/>
      <c r="H2365" s="288"/>
      <c r="I2365" s="289"/>
      <c r="J2365" s="269"/>
    </row>
    <row r="2366" spans="2:10">
      <c r="B2366" s="268"/>
      <c r="C2366" s="268"/>
      <c r="D2366" s="274"/>
      <c r="E2366" s="274"/>
      <c r="F2366" s="287"/>
      <c r="G2366" s="267"/>
      <c r="H2366" s="288"/>
      <c r="I2366" s="289"/>
      <c r="J2366" s="269"/>
    </row>
    <row r="2367" spans="2:10">
      <c r="B2367" s="268"/>
      <c r="C2367" s="268"/>
      <c r="D2367" s="274"/>
      <c r="E2367" s="274"/>
      <c r="F2367" s="287"/>
      <c r="G2367" s="267"/>
      <c r="H2367" s="288"/>
      <c r="I2367" s="289"/>
      <c r="J2367" s="269"/>
    </row>
    <row r="2368" spans="2:10">
      <c r="B2368" s="268"/>
      <c r="C2368" s="268"/>
      <c r="D2368" s="274"/>
      <c r="E2368" s="274"/>
      <c r="F2368" s="287"/>
      <c r="G2368" s="267"/>
      <c r="H2368" s="288"/>
      <c r="I2368" s="289"/>
      <c r="J2368" s="269"/>
    </row>
    <row r="2369" spans="2:10">
      <c r="B2369" s="268"/>
      <c r="C2369" s="268"/>
      <c r="D2369" s="274"/>
      <c r="E2369" s="274"/>
      <c r="F2369" s="287"/>
      <c r="G2369" s="267"/>
      <c r="H2369" s="288"/>
      <c r="I2369" s="289"/>
      <c r="J2369" s="269"/>
    </row>
    <row r="2370" spans="2:10">
      <c r="B2370" s="268"/>
      <c r="C2370" s="268"/>
      <c r="D2370" s="274"/>
      <c r="E2370" s="274"/>
      <c r="F2370" s="287"/>
      <c r="G2370" s="267"/>
      <c r="H2370" s="288"/>
      <c r="I2370" s="289"/>
      <c r="J2370" s="269"/>
    </row>
    <row r="2371" spans="2:10">
      <c r="B2371" s="268"/>
      <c r="C2371" s="268"/>
      <c r="D2371" s="274"/>
      <c r="E2371" s="274"/>
      <c r="F2371" s="287"/>
      <c r="G2371" s="267"/>
      <c r="H2371" s="288"/>
      <c r="I2371" s="289"/>
      <c r="J2371" s="269"/>
    </row>
    <row r="2372" spans="2:10">
      <c r="B2372" s="268"/>
      <c r="C2372" s="268"/>
      <c r="D2372" s="274"/>
      <c r="E2372" s="274"/>
      <c r="F2372" s="287"/>
      <c r="G2372" s="267"/>
      <c r="H2372" s="288"/>
      <c r="I2372" s="289"/>
      <c r="J2372" s="269"/>
    </row>
    <row r="2373" spans="2:10">
      <c r="B2373" s="268"/>
      <c r="C2373" s="268"/>
      <c r="D2373" s="274"/>
      <c r="E2373" s="274"/>
      <c r="F2373" s="287"/>
      <c r="G2373" s="267"/>
      <c r="H2373" s="288"/>
      <c r="I2373" s="289"/>
      <c r="J2373" s="269"/>
    </row>
    <row r="2374" spans="2:10">
      <c r="B2374" s="268"/>
      <c r="C2374" s="268"/>
      <c r="D2374" s="274"/>
      <c r="E2374" s="274"/>
      <c r="F2374" s="287"/>
      <c r="G2374" s="267"/>
      <c r="H2374" s="288"/>
      <c r="I2374" s="289"/>
      <c r="J2374" s="269"/>
    </row>
    <row r="2375" spans="2:10">
      <c r="B2375" s="268"/>
      <c r="C2375" s="268"/>
      <c r="D2375" s="274"/>
      <c r="E2375" s="274"/>
      <c r="F2375" s="287"/>
      <c r="G2375" s="267"/>
      <c r="H2375" s="288"/>
      <c r="I2375" s="289"/>
      <c r="J2375" s="269"/>
    </row>
    <row r="2376" spans="2:10">
      <c r="B2376" s="268"/>
      <c r="C2376" s="268"/>
      <c r="D2376" s="274"/>
      <c r="E2376" s="274"/>
      <c r="F2376" s="287"/>
      <c r="G2376" s="267"/>
      <c r="H2376" s="288"/>
      <c r="I2376" s="289"/>
      <c r="J2376" s="269"/>
    </row>
    <row r="2377" spans="2:10">
      <c r="B2377" s="268"/>
      <c r="C2377" s="268"/>
      <c r="D2377" s="274"/>
      <c r="E2377" s="274"/>
      <c r="F2377" s="287"/>
      <c r="G2377" s="267"/>
      <c r="H2377" s="288"/>
      <c r="I2377" s="289"/>
      <c r="J2377" s="269"/>
    </row>
    <row r="2378" spans="2:10">
      <c r="B2378" s="268"/>
      <c r="C2378" s="268"/>
      <c r="D2378" s="274"/>
      <c r="E2378" s="274"/>
      <c r="F2378" s="287"/>
      <c r="G2378" s="267"/>
      <c r="H2378" s="288"/>
      <c r="I2378" s="289"/>
      <c r="J2378" s="269"/>
    </row>
    <row r="2379" spans="2:10">
      <c r="B2379" s="268"/>
      <c r="C2379" s="268"/>
      <c r="D2379" s="274"/>
      <c r="E2379" s="274"/>
      <c r="F2379" s="287"/>
      <c r="G2379" s="267"/>
      <c r="H2379" s="288"/>
      <c r="I2379" s="289"/>
      <c r="J2379" s="269"/>
    </row>
    <row r="2380" spans="2:10">
      <c r="B2380" s="268"/>
      <c r="C2380" s="268"/>
      <c r="D2380" s="274"/>
      <c r="E2380" s="274"/>
      <c r="F2380" s="287"/>
      <c r="G2380" s="267"/>
      <c r="H2380" s="288"/>
      <c r="I2380" s="289"/>
      <c r="J2380" s="269"/>
    </row>
    <row r="2381" spans="2:10">
      <c r="B2381" s="268"/>
      <c r="C2381" s="268"/>
      <c r="D2381" s="274"/>
      <c r="E2381" s="274"/>
      <c r="F2381" s="287"/>
      <c r="G2381" s="267"/>
      <c r="H2381" s="288"/>
      <c r="I2381" s="289"/>
      <c r="J2381" s="269"/>
    </row>
    <row r="2382" spans="2:10">
      <c r="B2382" s="268"/>
      <c r="C2382" s="268"/>
      <c r="D2382" s="274"/>
      <c r="E2382" s="274"/>
      <c r="F2382" s="287"/>
      <c r="G2382" s="267"/>
      <c r="H2382" s="288"/>
      <c r="I2382" s="289"/>
      <c r="J2382" s="269"/>
    </row>
    <row r="2383" spans="2:10">
      <c r="B2383" s="268"/>
      <c r="C2383" s="268"/>
      <c r="D2383" s="274"/>
      <c r="E2383" s="274"/>
      <c r="F2383" s="287"/>
      <c r="G2383" s="267"/>
      <c r="H2383" s="288"/>
      <c r="I2383" s="289"/>
      <c r="J2383" s="269"/>
    </row>
    <row r="2384" spans="2:10">
      <c r="B2384" s="268"/>
      <c r="C2384" s="268"/>
      <c r="D2384" s="274"/>
      <c r="E2384" s="274"/>
      <c r="F2384" s="287"/>
      <c r="G2384" s="267"/>
      <c r="H2384" s="288"/>
      <c r="I2384" s="289"/>
      <c r="J2384" s="269"/>
    </row>
    <row r="2385" spans="2:10">
      <c r="B2385" s="268"/>
      <c r="C2385" s="268"/>
      <c r="D2385" s="274"/>
      <c r="E2385" s="274"/>
      <c r="F2385" s="287"/>
      <c r="G2385" s="267"/>
      <c r="H2385" s="288"/>
      <c r="I2385" s="289"/>
      <c r="J2385" s="269"/>
    </row>
    <row r="2386" spans="2:10">
      <c r="B2386" s="268"/>
      <c r="C2386" s="268"/>
      <c r="D2386" s="274"/>
      <c r="E2386" s="274"/>
      <c r="F2386" s="287"/>
      <c r="G2386" s="267"/>
      <c r="H2386" s="288"/>
      <c r="I2386" s="289"/>
      <c r="J2386" s="269"/>
    </row>
    <row r="2387" spans="2:10">
      <c r="B2387" s="268"/>
      <c r="C2387" s="268"/>
      <c r="D2387" s="274"/>
      <c r="E2387" s="274"/>
      <c r="F2387" s="287"/>
      <c r="G2387" s="267"/>
      <c r="H2387" s="288"/>
      <c r="I2387" s="289"/>
      <c r="J2387" s="269"/>
    </row>
    <row r="2388" spans="2:10">
      <c r="B2388" s="268"/>
      <c r="C2388" s="268"/>
      <c r="D2388" s="274"/>
      <c r="E2388" s="274"/>
      <c r="F2388" s="287"/>
      <c r="G2388" s="267"/>
      <c r="H2388" s="288"/>
      <c r="I2388" s="289"/>
      <c r="J2388" s="269"/>
    </row>
    <row r="2389" spans="2:10">
      <c r="B2389" s="268"/>
      <c r="C2389" s="268"/>
      <c r="D2389" s="274"/>
      <c r="E2389" s="274"/>
      <c r="F2389" s="287"/>
      <c r="G2389" s="267"/>
      <c r="H2389" s="288"/>
      <c r="I2389" s="289"/>
      <c r="J2389" s="269"/>
    </row>
    <row r="2390" spans="2:10">
      <c r="B2390" s="268"/>
      <c r="C2390" s="268"/>
      <c r="D2390" s="274"/>
      <c r="E2390" s="274"/>
      <c r="F2390" s="287"/>
      <c r="G2390" s="267"/>
      <c r="H2390" s="288"/>
      <c r="I2390" s="289"/>
      <c r="J2390" s="269"/>
    </row>
    <row r="2391" spans="2:10">
      <c r="B2391" s="268"/>
      <c r="C2391" s="268"/>
      <c r="D2391" s="274"/>
      <c r="E2391" s="274"/>
      <c r="F2391" s="287"/>
      <c r="G2391" s="267"/>
      <c r="H2391" s="288"/>
      <c r="I2391" s="289"/>
      <c r="J2391" s="269"/>
    </row>
    <row r="2392" spans="2:10">
      <c r="B2392" s="268"/>
      <c r="C2392" s="268"/>
      <c r="D2392" s="274"/>
      <c r="E2392" s="274"/>
      <c r="F2392" s="287"/>
      <c r="G2392" s="267"/>
      <c r="H2392" s="288"/>
      <c r="I2392" s="289"/>
      <c r="J2392" s="269"/>
    </row>
    <row r="2393" spans="2:10">
      <c r="B2393" s="268"/>
      <c r="C2393" s="268"/>
      <c r="D2393" s="274"/>
      <c r="E2393" s="274"/>
      <c r="F2393" s="287"/>
      <c r="G2393" s="267"/>
      <c r="H2393" s="288"/>
      <c r="I2393" s="289"/>
      <c r="J2393" s="269"/>
    </row>
    <row r="2394" spans="2:10">
      <c r="B2394" s="268"/>
      <c r="C2394" s="268"/>
      <c r="D2394" s="274"/>
      <c r="E2394" s="274"/>
      <c r="F2394" s="287"/>
      <c r="G2394" s="267"/>
      <c r="H2394" s="288"/>
      <c r="I2394" s="289"/>
      <c r="J2394" s="269"/>
    </row>
    <row r="2395" spans="2:10">
      <c r="B2395" s="268"/>
      <c r="C2395" s="268"/>
      <c r="D2395" s="274"/>
      <c r="E2395" s="274"/>
      <c r="F2395" s="287"/>
      <c r="G2395" s="267"/>
      <c r="H2395" s="288"/>
      <c r="I2395" s="289"/>
      <c r="J2395" s="269"/>
    </row>
    <row r="2396" spans="2:10">
      <c r="B2396" s="268"/>
      <c r="C2396" s="268"/>
      <c r="D2396" s="274"/>
      <c r="E2396" s="274"/>
      <c r="F2396" s="287"/>
      <c r="G2396" s="267"/>
      <c r="H2396" s="288"/>
      <c r="I2396" s="289"/>
      <c r="J2396" s="269"/>
    </row>
    <row r="2397" spans="2:10">
      <c r="B2397" s="268"/>
      <c r="C2397" s="268"/>
      <c r="D2397" s="274"/>
      <c r="E2397" s="274"/>
      <c r="F2397" s="287"/>
      <c r="G2397" s="267"/>
      <c r="H2397" s="288"/>
      <c r="I2397" s="289"/>
      <c r="J2397" s="269"/>
    </row>
    <row r="2398" spans="2:10">
      <c r="B2398" s="268"/>
      <c r="C2398" s="268"/>
      <c r="D2398" s="274"/>
      <c r="E2398" s="274"/>
      <c r="F2398" s="287"/>
      <c r="G2398" s="267"/>
      <c r="H2398" s="288"/>
      <c r="I2398" s="289"/>
      <c r="J2398" s="269"/>
    </row>
    <row r="2399" spans="2:10">
      <c r="B2399" s="268"/>
      <c r="C2399" s="268"/>
      <c r="D2399" s="274"/>
      <c r="E2399" s="274"/>
      <c r="F2399" s="287"/>
      <c r="G2399" s="267"/>
      <c r="H2399" s="288"/>
      <c r="I2399" s="289"/>
      <c r="J2399" s="269"/>
    </row>
    <row r="2400" spans="2:10">
      <c r="B2400" s="268"/>
      <c r="C2400" s="268"/>
      <c r="D2400" s="274"/>
      <c r="E2400" s="274"/>
      <c r="F2400" s="287"/>
      <c r="G2400" s="267"/>
      <c r="H2400" s="288"/>
      <c r="I2400" s="289"/>
      <c r="J2400" s="269"/>
    </row>
    <row r="2401" spans="2:10">
      <c r="B2401" s="268"/>
      <c r="C2401" s="268"/>
      <c r="D2401" s="274"/>
      <c r="E2401" s="274"/>
      <c r="F2401" s="287"/>
      <c r="G2401" s="267"/>
      <c r="H2401" s="288"/>
      <c r="I2401" s="289"/>
      <c r="J2401" s="269"/>
    </row>
    <row r="2402" spans="2:10">
      <c r="B2402" s="268"/>
      <c r="C2402" s="268"/>
      <c r="D2402" s="274"/>
      <c r="E2402" s="274"/>
      <c r="F2402" s="287"/>
      <c r="G2402" s="267"/>
      <c r="H2402" s="288"/>
      <c r="I2402" s="289"/>
      <c r="J2402" s="269"/>
    </row>
    <row r="2403" spans="2:10">
      <c r="B2403" s="268"/>
      <c r="C2403" s="268"/>
      <c r="D2403" s="274"/>
      <c r="E2403" s="274"/>
      <c r="F2403" s="287"/>
      <c r="G2403" s="267"/>
      <c r="H2403" s="288"/>
      <c r="I2403" s="289"/>
      <c r="J2403" s="269"/>
    </row>
    <row r="2404" spans="2:10">
      <c r="B2404" s="268"/>
      <c r="C2404" s="268"/>
      <c r="D2404" s="274"/>
      <c r="E2404" s="274"/>
      <c r="F2404" s="287"/>
      <c r="G2404" s="267"/>
      <c r="H2404" s="288"/>
      <c r="I2404" s="289"/>
      <c r="J2404" s="269"/>
    </row>
    <row r="2405" spans="2:10">
      <c r="B2405" s="268"/>
      <c r="C2405" s="268"/>
      <c r="D2405" s="274"/>
      <c r="E2405" s="274"/>
      <c r="F2405" s="287"/>
      <c r="G2405" s="267"/>
      <c r="H2405" s="288"/>
      <c r="I2405" s="289"/>
      <c r="J2405" s="269"/>
    </row>
    <row r="2406" spans="2:10">
      <c r="B2406" s="268"/>
      <c r="C2406" s="268"/>
      <c r="D2406" s="274"/>
      <c r="E2406" s="274"/>
      <c r="F2406" s="287"/>
      <c r="G2406" s="267"/>
      <c r="H2406" s="288"/>
      <c r="I2406" s="289"/>
      <c r="J2406" s="269"/>
    </row>
    <row r="2407" spans="2:10">
      <c r="B2407" s="268"/>
      <c r="C2407" s="268"/>
      <c r="D2407" s="274"/>
      <c r="E2407" s="274"/>
      <c r="F2407" s="287"/>
      <c r="G2407" s="267"/>
      <c r="H2407" s="288"/>
      <c r="I2407" s="289"/>
      <c r="J2407" s="269"/>
    </row>
    <row r="2408" spans="2:10">
      <c r="B2408" s="268"/>
      <c r="C2408" s="268"/>
      <c r="D2408" s="274"/>
      <c r="E2408" s="274"/>
      <c r="F2408" s="287"/>
      <c r="G2408" s="267"/>
      <c r="H2408" s="288"/>
      <c r="I2408" s="289"/>
      <c r="J2408" s="269"/>
    </row>
    <row r="2409" spans="2:10">
      <c r="B2409" s="268"/>
      <c r="C2409" s="268"/>
      <c r="D2409" s="274"/>
      <c r="E2409" s="274"/>
      <c r="F2409" s="287"/>
      <c r="G2409" s="267"/>
      <c r="H2409" s="288"/>
      <c r="I2409" s="289"/>
      <c r="J2409" s="269"/>
    </row>
    <row r="2410" spans="2:10">
      <c r="B2410" s="268"/>
      <c r="C2410" s="268"/>
      <c r="D2410" s="274"/>
      <c r="E2410" s="274"/>
      <c r="F2410" s="287"/>
      <c r="G2410" s="267"/>
      <c r="H2410" s="288"/>
      <c r="I2410" s="289"/>
      <c r="J2410" s="269"/>
    </row>
    <row r="2411" spans="2:10">
      <c r="B2411" s="268"/>
      <c r="C2411" s="268"/>
      <c r="D2411" s="274"/>
      <c r="E2411" s="274"/>
      <c r="F2411" s="287"/>
      <c r="G2411" s="267"/>
      <c r="H2411" s="288"/>
      <c r="I2411" s="289"/>
      <c r="J2411" s="269"/>
    </row>
    <row r="2412" spans="2:10">
      <c r="B2412" s="268"/>
      <c r="C2412" s="268"/>
      <c r="D2412" s="274"/>
      <c r="E2412" s="274"/>
      <c r="F2412" s="287"/>
      <c r="G2412" s="267"/>
      <c r="H2412" s="288"/>
      <c r="I2412" s="289"/>
      <c r="J2412" s="269"/>
    </row>
    <row r="2413" spans="2:10">
      <c r="B2413" s="268"/>
      <c r="C2413" s="268"/>
      <c r="D2413" s="274"/>
      <c r="E2413" s="274"/>
      <c r="F2413" s="287"/>
      <c r="G2413" s="267"/>
      <c r="H2413" s="288"/>
      <c r="I2413" s="289"/>
      <c r="J2413" s="269"/>
    </row>
    <row r="2414" spans="2:10">
      <c r="B2414" s="268"/>
      <c r="C2414" s="268"/>
      <c r="D2414" s="274"/>
      <c r="E2414" s="274"/>
      <c r="F2414" s="287"/>
      <c r="G2414" s="267"/>
      <c r="H2414" s="288"/>
      <c r="I2414" s="289"/>
      <c r="J2414" s="269"/>
    </row>
    <row r="2415" spans="2:10">
      <c r="B2415" s="268"/>
      <c r="C2415" s="268"/>
      <c r="D2415" s="274"/>
      <c r="E2415" s="274"/>
      <c r="F2415" s="287"/>
      <c r="G2415" s="267"/>
      <c r="H2415" s="288"/>
      <c r="I2415" s="289"/>
      <c r="J2415" s="269"/>
    </row>
    <row r="2416" spans="2:10">
      <c r="B2416" s="268"/>
      <c r="C2416" s="268"/>
      <c r="D2416" s="274"/>
      <c r="E2416" s="274"/>
      <c r="F2416" s="287"/>
      <c r="G2416" s="267"/>
      <c r="H2416" s="288"/>
      <c r="I2416" s="289"/>
      <c r="J2416" s="269"/>
    </row>
    <row r="2417" spans="2:10">
      <c r="B2417" s="268"/>
      <c r="C2417" s="268"/>
      <c r="D2417" s="274"/>
      <c r="E2417" s="274"/>
      <c r="F2417" s="287"/>
      <c r="G2417" s="267"/>
      <c r="H2417" s="288"/>
      <c r="I2417" s="289"/>
      <c r="J2417" s="269"/>
    </row>
    <row r="2418" spans="2:10">
      <c r="B2418" s="268"/>
      <c r="C2418" s="268"/>
      <c r="D2418" s="274"/>
      <c r="E2418" s="274"/>
      <c r="F2418" s="287"/>
      <c r="G2418" s="267"/>
      <c r="H2418" s="288"/>
      <c r="I2418" s="289"/>
      <c r="J2418" s="269"/>
    </row>
    <row r="2419" spans="2:10">
      <c r="B2419" s="268"/>
      <c r="C2419" s="268"/>
      <c r="D2419" s="274"/>
      <c r="E2419" s="274"/>
      <c r="F2419" s="287"/>
      <c r="G2419" s="267"/>
      <c r="H2419" s="288"/>
      <c r="I2419" s="289"/>
      <c r="J2419" s="269"/>
    </row>
    <row r="2420" spans="2:10">
      <c r="B2420" s="268"/>
      <c r="C2420" s="268"/>
      <c r="D2420" s="274"/>
      <c r="E2420" s="274"/>
      <c r="F2420" s="287"/>
      <c r="G2420" s="267"/>
      <c r="H2420" s="288"/>
      <c r="I2420" s="289"/>
      <c r="J2420" s="269"/>
    </row>
    <row r="2421" spans="2:10">
      <c r="B2421" s="268"/>
      <c r="C2421" s="268"/>
      <c r="D2421" s="274"/>
      <c r="E2421" s="274"/>
      <c r="F2421" s="287"/>
      <c r="G2421" s="267"/>
      <c r="H2421" s="288"/>
      <c r="I2421" s="289"/>
      <c r="J2421" s="269"/>
    </row>
    <row r="2422" spans="2:10">
      <c r="B2422" s="268"/>
      <c r="C2422" s="268"/>
      <c r="D2422" s="274"/>
      <c r="E2422" s="274"/>
      <c r="F2422" s="287"/>
      <c r="G2422" s="267"/>
      <c r="H2422" s="288"/>
      <c r="I2422" s="289"/>
      <c r="J2422" s="269"/>
    </row>
    <row r="2423" spans="2:10">
      <c r="B2423" s="268"/>
      <c r="C2423" s="268"/>
      <c r="D2423" s="274"/>
      <c r="E2423" s="274"/>
      <c r="F2423" s="287"/>
      <c r="G2423" s="267"/>
      <c r="H2423" s="288"/>
      <c r="I2423" s="289"/>
      <c r="J2423" s="269"/>
    </row>
    <row r="2424" spans="2:10">
      <c r="B2424" s="268"/>
      <c r="C2424" s="268"/>
      <c r="D2424" s="274"/>
      <c r="E2424" s="274"/>
      <c r="F2424" s="287"/>
      <c r="G2424" s="267"/>
      <c r="H2424" s="288"/>
      <c r="I2424" s="289"/>
      <c r="J2424" s="269"/>
    </row>
    <row r="2425" spans="2:10">
      <c r="B2425" s="268"/>
      <c r="C2425" s="268"/>
      <c r="D2425" s="274"/>
      <c r="E2425" s="274"/>
      <c r="F2425" s="287"/>
      <c r="G2425" s="267"/>
      <c r="H2425" s="288"/>
      <c r="I2425" s="289"/>
      <c r="J2425" s="269"/>
    </row>
    <row r="2426" spans="2:10">
      <c r="B2426" s="268"/>
      <c r="C2426" s="268"/>
      <c r="D2426" s="274"/>
      <c r="E2426" s="274"/>
      <c r="F2426" s="287"/>
      <c r="G2426" s="267"/>
      <c r="H2426" s="288"/>
      <c r="I2426" s="289"/>
      <c r="J2426" s="269"/>
    </row>
    <row r="2427" spans="2:10">
      <c r="B2427" s="268"/>
      <c r="C2427" s="268"/>
      <c r="D2427" s="274"/>
      <c r="E2427" s="274"/>
      <c r="F2427" s="287"/>
      <c r="G2427" s="267"/>
      <c r="H2427" s="288"/>
      <c r="I2427" s="289"/>
      <c r="J2427" s="269"/>
    </row>
    <row r="2428" spans="2:10">
      <c r="B2428" s="268"/>
      <c r="C2428" s="268"/>
      <c r="D2428" s="274"/>
      <c r="E2428" s="274"/>
      <c r="F2428" s="287"/>
      <c r="G2428" s="267"/>
      <c r="H2428" s="288"/>
      <c r="I2428" s="289"/>
      <c r="J2428" s="269"/>
    </row>
    <row r="2429" spans="2:10">
      <c r="B2429" s="268"/>
      <c r="C2429" s="268"/>
      <c r="D2429" s="274"/>
      <c r="E2429" s="274"/>
      <c r="F2429" s="287"/>
      <c r="G2429" s="267"/>
      <c r="H2429" s="288"/>
      <c r="I2429" s="289"/>
      <c r="J2429" s="269"/>
    </row>
    <row r="2430" spans="2:10">
      <c r="B2430" s="268"/>
      <c r="C2430" s="268"/>
      <c r="D2430" s="274"/>
      <c r="E2430" s="274"/>
      <c r="F2430" s="287"/>
      <c r="G2430" s="267"/>
      <c r="H2430" s="288"/>
      <c r="I2430" s="289"/>
      <c r="J2430" s="269"/>
    </row>
    <row r="2431" spans="2:10">
      <c r="B2431" s="268"/>
      <c r="C2431" s="268"/>
      <c r="D2431" s="274"/>
      <c r="E2431" s="274"/>
      <c r="F2431" s="287"/>
      <c r="G2431" s="267"/>
      <c r="H2431" s="288"/>
      <c r="I2431" s="289"/>
      <c r="J2431" s="269"/>
    </row>
    <row r="2432" spans="2:10">
      <c r="B2432" s="268"/>
      <c r="C2432" s="268"/>
      <c r="D2432" s="274"/>
      <c r="E2432" s="274"/>
      <c r="F2432" s="287"/>
      <c r="G2432" s="267"/>
      <c r="H2432" s="288"/>
      <c r="I2432" s="289"/>
      <c r="J2432" s="269"/>
    </row>
    <row r="2433" spans="2:10">
      <c r="B2433" s="268"/>
      <c r="C2433" s="268"/>
      <c r="D2433" s="274"/>
      <c r="E2433" s="274"/>
      <c r="F2433" s="287"/>
      <c r="G2433" s="267"/>
      <c r="H2433" s="288"/>
      <c r="I2433" s="289"/>
      <c r="J2433" s="269"/>
    </row>
    <row r="2434" spans="2:10">
      <c r="B2434" s="268"/>
      <c r="C2434" s="268"/>
      <c r="D2434" s="274"/>
      <c r="E2434" s="274"/>
      <c r="F2434" s="287"/>
      <c r="G2434" s="267"/>
      <c r="H2434" s="288"/>
      <c r="I2434" s="289"/>
      <c r="J2434" s="269"/>
    </row>
    <row r="2435" spans="2:10">
      <c r="B2435" s="268"/>
      <c r="C2435" s="268"/>
      <c r="D2435" s="274"/>
      <c r="E2435" s="274"/>
      <c r="F2435" s="287"/>
      <c r="G2435" s="267"/>
      <c r="H2435" s="288"/>
      <c r="I2435" s="289"/>
      <c r="J2435" s="269"/>
    </row>
    <row r="2436" spans="2:10">
      <c r="B2436" s="268"/>
      <c r="C2436" s="268"/>
      <c r="D2436" s="274"/>
      <c r="E2436" s="274"/>
      <c r="F2436" s="287"/>
      <c r="G2436" s="267"/>
      <c r="H2436" s="288"/>
      <c r="I2436" s="289"/>
      <c r="J2436" s="269"/>
    </row>
    <row r="2437" spans="2:10">
      <c r="B2437" s="268"/>
      <c r="C2437" s="268"/>
      <c r="D2437" s="274"/>
      <c r="E2437" s="274"/>
      <c r="F2437" s="287"/>
      <c r="G2437" s="267"/>
      <c r="H2437" s="288"/>
      <c r="I2437" s="289"/>
      <c r="J2437" s="269"/>
    </row>
    <row r="2438" spans="2:10">
      <c r="B2438" s="268"/>
      <c r="C2438" s="268"/>
      <c r="D2438" s="274"/>
      <c r="E2438" s="274"/>
      <c r="F2438" s="287"/>
      <c r="G2438" s="267"/>
      <c r="H2438" s="288"/>
      <c r="I2438" s="289"/>
      <c r="J2438" s="269"/>
    </row>
    <row r="2439" spans="2:10">
      <c r="B2439" s="268"/>
      <c r="C2439" s="268"/>
      <c r="D2439" s="274"/>
      <c r="E2439" s="274"/>
      <c r="F2439" s="287"/>
      <c r="G2439" s="267"/>
      <c r="H2439" s="288"/>
      <c r="I2439" s="289"/>
      <c r="J2439" s="269"/>
    </row>
    <row r="2440" spans="2:10">
      <c r="B2440" s="268"/>
      <c r="C2440" s="268"/>
      <c r="D2440" s="274"/>
      <c r="E2440" s="274"/>
      <c r="F2440" s="287"/>
      <c r="G2440" s="267"/>
      <c r="H2440" s="288"/>
      <c r="I2440" s="289"/>
      <c r="J2440" s="269"/>
    </row>
    <row r="2441" spans="2:10">
      <c r="B2441" s="268"/>
      <c r="C2441" s="268"/>
      <c r="D2441" s="274"/>
      <c r="E2441" s="274"/>
      <c r="F2441" s="287"/>
      <c r="G2441" s="267"/>
      <c r="H2441" s="288"/>
      <c r="I2441" s="289"/>
      <c r="J2441" s="269"/>
    </row>
    <row r="2442" spans="2:10">
      <c r="B2442" s="268"/>
      <c r="C2442" s="268"/>
      <c r="D2442" s="274"/>
      <c r="E2442" s="274"/>
      <c r="F2442" s="287"/>
      <c r="G2442" s="267"/>
      <c r="H2442" s="288"/>
      <c r="I2442" s="289"/>
      <c r="J2442" s="269"/>
    </row>
    <row r="2443" spans="2:10">
      <c r="B2443" s="268"/>
      <c r="C2443" s="268"/>
      <c r="D2443" s="274"/>
      <c r="E2443" s="274"/>
      <c r="F2443" s="287"/>
      <c r="G2443" s="267"/>
      <c r="H2443" s="288"/>
      <c r="I2443" s="289"/>
      <c r="J2443" s="269"/>
    </row>
    <row r="2444" spans="2:10">
      <c r="B2444" s="268"/>
      <c r="C2444" s="268"/>
      <c r="D2444" s="274"/>
      <c r="E2444" s="274"/>
      <c r="F2444" s="287"/>
      <c r="G2444" s="267"/>
      <c r="H2444" s="288"/>
      <c r="I2444" s="289"/>
      <c r="J2444" s="269"/>
    </row>
    <row r="2445" spans="2:10">
      <c r="B2445" s="268"/>
      <c r="C2445" s="268"/>
      <c r="D2445" s="274"/>
      <c r="E2445" s="274"/>
      <c r="F2445" s="287"/>
      <c r="G2445" s="267"/>
      <c r="H2445" s="288"/>
      <c r="I2445" s="289"/>
      <c r="J2445" s="269"/>
    </row>
    <row r="2446" spans="2:10">
      <c r="B2446" s="268"/>
      <c r="C2446" s="268"/>
      <c r="D2446" s="274"/>
      <c r="E2446" s="274"/>
      <c r="F2446" s="287"/>
      <c r="G2446" s="267"/>
      <c r="H2446" s="288"/>
      <c r="I2446" s="289"/>
      <c r="J2446" s="269"/>
    </row>
    <row r="2447" spans="2:10">
      <c r="B2447" s="268"/>
      <c r="C2447" s="268"/>
      <c r="D2447" s="274"/>
      <c r="E2447" s="274"/>
      <c r="F2447" s="287"/>
      <c r="G2447" s="267"/>
      <c r="H2447" s="288"/>
      <c r="I2447" s="289"/>
      <c r="J2447" s="269"/>
    </row>
    <row r="2448" spans="2:10">
      <c r="B2448" s="268"/>
      <c r="C2448" s="268"/>
      <c r="D2448" s="274"/>
      <c r="E2448" s="274"/>
      <c r="F2448" s="287"/>
      <c r="G2448" s="267"/>
      <c r="H2448" s="288"/>
      <c r="I2448" s="289"/>
      <c r="J2448" s="269"/>
    </row>
    <row r="2449" spans="2:10">
      <c r="B2449" s="268"/>
      <c r="C2449" s="268"/>
      <c r="D2449" s="274"/>
      <c r="E2449" s="274"/>
      <c r="F2449" s="287"/>
      <c r="G2449" s="267"/>
      <c r="H2449" s="288"/>
      <c r="I2449" s="289"/>
      <c r="J2449" s="269"/>
    </row>
    <row r="2450" spans="2:10">
      <c r="B2450" s="268"/>
      <c r="C2450" s="268"/>
      <c r="D2450" s="274"/>
      <c r="E2450" s="274"/>
      <c r="F2450" s="287"/>
      <c r="G2450" s="267"/>
      <c r="H2450" s="288"/>
      <c r="I2450" s="289"/>
      <c r="J2450" s="269"/>
    </row>
    <row r="2451" spans="2:10">
      <c r="B2451" s="268"/>
      <c r="C2451" s="268"/>
      <c r="D2451" s="274"/>
      <c r="E2451" s="274"/>
      <c r="F2451" s="287"/>
      <c r="G2451" s="267"/>
      <c r="H2451" s="288"/>
      <c r="I2451" s="289"/>
      <c r="J2451" s="269"/>
    </row>
    <row r="2452" spans="2:10">
      <c r="B2452" s="268"/>
      <c r="C2452" s="268"/>
      <c r="D2452" s="274"/>
      <c r="E2452" s="274"/>
      <c r="F2452" s="287"/>
      <c r="G2452" s="267"/>
      <c r="H2452" s="288"/>
      <c r="I2452" s="289"/>
      <c r="J2452" s="269"/>
    </row>
    <row r="2453" spans="2:10">
      <c r="B2453" s="268"/>
      <c r="C2453" s="268"/>
      <c r="D2453" s="274"/>
      <c r="E2453" s="274"/>
      <c r="F2453" s="287"/>
      <c r="G2453" s="267"/>
      <c r="H2453" s="288"/>
      <c r="I2453" s="289"/>
      <c r="J2453" s="269"/>
    </row>
    <row r="2454" spans="2:10">
      <c r="B2454" s="268"/>
      <c r="C2454" s="268"/>
      <c r="D2454" s="274"/>
      <c r="E2454" s="274"/>
      <c r="F2454" s="287"/>
      <c r="G2454" s="267"/>
      <c r="H2454" s="288"/>
      <c r="I2454" s="289"/>
      <c r="J2454" s="269"/>
    </row>
    <row r="2455" spans="2:10">
      <c r="B2455" s="268"/>
      <c r="C2455" s="268"/>
      <c r="D2455" s="274"/>
      <c r="E2455" s="274"/>
      <c r="F2455" s="287"/>
      <c r="G2455" s="267"/>
      <c r="H2455" s="288"/>
      <c r="I2455" s="289"/>
      <c r="J2455" s="269"/>
    </row>
    <row r="2456" spans="2:10">
      <c r="B2456" s="268"/>
      <c r="C2456" s="268"/>
      <c r="D2456" s="274"/>
      <c r="E2456" s="274"/>
      <c r="F2456" s="287"/>
      <c r="G2456" s="267"/>
      <c r="H2456" s="288"/>
      <c r="I2456" s="289"/>
      <c r="J2456" s="269"/>
    </row>
    <row r="2457" spans="2:10">
      <c r="B2457" s="268"/>
      <c r="C2457" s="268"/>
      <c r="D2457" s="274"/>
      <c r="E2457" s="274"/>
      <c r="F2457" s="287"/>
      <c r="G2457" s="267"/>
      <c r="H2457" s="288"/>
      <c r="I2457" s="289"/>
      <c r="J2457" s="269"/>
    </row>
    <row r="2458" spans="2:10">
      <c r="B2458" s="268"/>
      <c r="C2458" s="268"/>
      <c r="D2458" s="274"/>
      <c r="E2458" s="274"/>
      <c r="F2458" s="287"/>
      <c r="G2458" s="267"/>
      <c r="H2458" s="288"/>
      <c r="I2458" s="289"/>
      <c r="J2458" s="269"/>
    </row>
    <row r="2459" spans="2:10">
      <c r="B2459" s="268"/>
      <c r="C2459" s="268"/>
      <c r="D2459" s="274"/>
      <c r="E2459" s="274"/>
      <c r="F2459" s="287"/>
      <c r="G2459" s="267"/>
      <c r="H2459" s="288"/>
      <c r="I2459" s="289"/>
      <c r="J2459" s="269"/>
    </row>
    <row r="2460" spans="2:10">
      <c r="B2460" s="268"/>
      <c r="C2460" s="268"/>
      <c r="D2460" s="274"/>
      <c r="E2460" s="274"/>
      <c r="F2460" s="287"/>
      <c r="G2460" s="267"/>
      <c r="H2460" s="288"/>
      <c r="I2460" s="289"/>
      <c r="J2460" s="269"/>
    </row>
    <row r="2461" spans="2:10">
      <c r="B2461" s="268"/>
      <c r="C2461" s="268"/>
      <c r="D2461" s="274"/>
      <c r="E2461" s="274"/>
      <c r="F2461" s="287"/>
      <c r="G2461" s="267"/>
      <c r="H2461" s="288"/>
      <c r="I2461" s="289"/>
      <c r="J2461" s="269"/>
    </row>
    <row r="2462" spans="2:10">
      <c r="B2462" s="268"/>
      <c r="C2462" s="268"/>
      <c r="D2462" s="274"/>
      <c r="E2462" s="274"/>
      <c r="F2462" s="287"/>
      <c r="G2462" s="267"/>
      <c r="H2462" s="288"/>
      <c r="I2462" s="289"/>
      <c r="J2462" s="269"/>
    </row>
    <row r="2463" spans="2:10">
      <c r="B2463" s="268"/>
      <c r="C2463" s="268"/>
      <c r="D2463" s="274"/>
      <c r="E2463" s="274"/>
      <c r="F2463" s="287"/>
      <c r="G2463" s="267"/>
      <c r="H2463" s="288"/>
      <c r="I2463" s="289"/>
      <c r="J2463" s="269"/>
    </row>
    <row r="2464" spans="2:10">
      <c r="B2464" s="268"/>
      <c r="C2464" s="268"/>
      <c r="D2464" s="274"/>
      <c r="E2464" s="274"/>
      <c r="F2464" s="287"/>
      <c r="G2464" s="267"/>
      <c r="H2464" s="288"/>
      <c r="I2464" s="289"/>
      <c r="J2464" s="269"/>
    </row>
    <row r="2465" spans="2:10">
      <c r="B2465" s="268"/>
      <c r="C2465" s="268"/>
      <c r="D2465" s="274"/>
      <c r="E2465" s="274"/>
      <c r="F2465" s="287"/>
      <c r="G2465" s="267"/>
      <c r="H2465" s="288"/>
      <c r="I2465" s="289"/>
      <c r="J2465" s="269"/>
    </row>
    <row r="2466" spans="2:10">
      <c r="B2466" s="268"/>
      <c r="C2466" s="268"/>
      <c r="D2466" s="274"/>
      <c r="E2466" s="274"/>
      <c r="F2466" s="287"/>
      <c r="G2466" s="267"/>
      <c r="H2466" s="288"/>
      <c r="I2466" s="289"/>
      <c r="J2466" s="269"/>
    </row>
    <row r="2467" spans="2:10">
      <c r="B2467" s="268"/>
      <c r="C2467" s="268"/>
      <c r="D2467" s="274"/>
      <c r="E2467" s="274"/>
      <c r="F2467" s="287"/>
      <c r="G2467" s="267"/>
      <c r="H2467" s="288"/>
      <c r="I2467" s="289"/>
      <c r="J2467" s="269"/>
    </row>
    <row r="2468" spans="2:10">
      <c r="B2468" s="268"/>
      <c r="C2468" s="268"/>
      <c r="D2468" s="274"/>
      <c r="E2468" s="274"/>
      <c r="F2468" s="287"/>
      <c r="G2468" s="267"/>
      <c r="H2468" s="288"/>
      <c r="I2468" s="289"/>
      <c r="J2468" s="269"/>
    </row>
    <row r="2469" spans="2:10">
      <c r="B2469" s="268"/>
      <c r="C2469" s="268"/>
      <c r="D2469" s="274"/>
      <c r="E2469" s="274"/>
      <c r="F2469" s="287"/>
      <c r="G2469" s="267"/>
      <c r="H2469" s="288"/>
      <c r="I2469" s="289"/>
      <c r="J2469" s="269"/>
    </row>
    <row r="2470" spans="2:10">
      <c r="B2470" s="268"/>
      <c r="C2470" s="268"/>
      <c r="D2470" s="274"/>
      <c r="E2470" s="274"/>
      <c r="F2470" s="287"/>
      <c r="G2470" s="267"/>
      <c r="H2470" s="288"/>
      <c r="I2470" s="289"/>
      <c r="J2470" s="269"/>
    </row>
    <row r="2471" spans="2:10">
      <c r="B2471" s="268"/>
      <c r="C2471" s="268"/>
      <c r="D2471" s="274"/>
      <c r="E2471" s="274"/>
      <c r="F2471" s="287"/>
      <c r="G2471" s="267"/>
      <c r="H2471" s="288"/>
      <c r="I2471" s="289"/>
      <c r="J2471" s="269"/>
    </row>
    <row r="2472" spans="2:10">
      <c r="B2472" s="268"/>
      <c r="C2472" s="268"/>
      <c r="D2472" s="274"/>
      <c r="E2472" s="274"/>
      <c r="F2472" s="287"/>
      <c r="G2472" s="267"/>
      <c r="H2472" s="288"/>
      <c r="I2472" s="289"/>
      <c r="J2472" s="269"/>
    </row>
    <row r="2473" spans="2:10">
      <c r="B2473" s="268"/>
      <c r="C2473" s="268"/>
      <c r="D2473" s="274"/>
      <c r="E2473" s="274"/>
      <c r="F2473" s="287"/>
      <c r="G2473" s="267"/>
      <c r="H2473" s="288"/>
      <c r="I2473" s="289"/>
      <c r="J2473" s="269"/>
    </row>
    <row r="2474" spans="2:10">
      <c r="B2474" s="268"/>
      <c r="C2474" s="268"/>
      <c r="D2474" s="274"/>
      <c r="E2474" s="274"/>
      <c r="F2474" s="287"/>
      <c r="G2474" s="267"/>
      <c r="H2474" s="288"/>
      <c r="I2474" s="289"/>
      <c r="J2474" s="269"/>
    </row>
    <row r="2475" spans="2:10">
      <c r="B2475" s="268"/>
      <c r="C2475" s="268"/>
      <c r="D2475" s="274"/>
      <c r="E2475" s="274"/>
      <c r="F2475" s="287"/>
      <c r="G2475" s="267"/>
      <c r="H2475" s="288"/>
      <c r="I2475" s="289"/>
      <c r="J2475" s="269"/>
    </row>
    <row r="2476" spans="2:10">
      <c r="B2476" s="268"/>
      <c r="C2476" s="268"/>
      <c r="D2476" s="274"/>
      <c r="E2476" s="274"/>
      <c r="F2476" s="287"/>
      <c r="G2476" s="267"/>
      <c r="H2476" s="288"/>
      <c r="I2476" s="289"/>
      <c r="J2476" s="269"/>
    </row>
    <row r="2477" spans="2:10">
      <c r="B2477" s="268"/>
      <c r="C2477" s="268"/>
      <c r="D2477" s="274"/>
      <c r="E2477" s="274"/>
      <c r="F2477" s="287"/>
      <c r="G2477" s="267"/>
      <c r="H2477" s="288"/>
      <c r="I2477" s="289"/>
      <c r="J2477" s="269"/>
    </row>
    <row r="2478" spans="2:10">
      <c r="B2478" s="268"/>
      <c r="C2478" s="268"/>
      <c r="D2478" s="274"/>
      <c r="E2478" s="274"/>
      <c r="F2478" s="287"/>
      <c r="G2478" s="267"/>
      <c r="H2478" s="288"/>
      <c r="I2478" s="289"/>
      <c r="J2478" s="269"/>
    </row>
    <row r="2479" spans="2:10">
      <c r="B2479" s="268"/>
      <c r="C2479" s="268"/>
      <c r="D2479" s="274"/>
      <c r="E2479" s="274"/>
      <c r="F2479" s="287"/>
      <c r="G2479" s="267"/>
      <c r="H2479" s="288"/>
      <c r="I2479" s="289"/>
      <c r="J2479" s="269"/>
    </row>
    <row r="2480" spans="2:10">
      <c r="B2480" s="268"/>
      <c r="C2480" s="268"/>
      <c r="D2480" s="274"/>
      <c r="E2480" s="274"/>
      <c r="F2480" s="287"/>
      <c r="G2480" s="267"/>
      <c r="H2480" s="288"/>
      <c r="I2480" s="289"/>
      <c r="J2480" s="269"/>
    </row>
    <row r="2481" spans="2:10">
      <c r="B2481" s="268"/>
      <c r="C2481" s="268"/>
      <c r="D2481" s="274"/>
      <c r="E2481" s="274"/>
      <c r="F2481" s="287"/>
      <c r="G2481" s="267"/>
      <c r="H2481" s="288"/>
      <c r="I2481" s="289"/>
      <c r="J2481" s="269"/>
    </row>
    <row r="2482" spans="2:10">
      <c r="B2482" s="268"/>
      <c r="C2482" s="268"/>
      <c r="D2482" s="274"/>
      <c r="E2482" s="274"/>
      <c r="F2482" s="287"/>
      <c r="G2482" s="267"/>
      <c r="H2482" s="288"/>
      <c r="I2482" s="289"/>
      <c r="J2482" s="269"/>
    </row>
    <row r="2483" spans="2:10">
      <c r="B2483" s="268"/>
      <c r="C2483" s="268"/>
      <c r="D2483" s="274"/>
      <c r="E2483" s="274"/>
      <c r="F2483" s="287"/>
      <c r="G2483" s="267"/>
      <c r="H2483" s="288"/>
      <c r="I2483" s="289"/>
      <c r="J2483" s="269"/>
    </row>
    <row r="2484" spans="2:10">
      <c r="B2484" s="268"/>
      <c r="C2484" s="268"/>
      <c r="D2484" s="274"/>
      <c r="E2484" s="274"/>
      <c r="F2484" s="287"/>
      <c r="G2484" s="267"/>
      <c r="H2484" s="288"/>
      <c r="I2484" s="289"/>
      <c r="J2484" s="269"/>
    </row>
    <row r="2485" spans="2:10">
      <c r="B2485" s="268"/>
      <c r="C2485" s="268"/>
      <c r="D2485" s="274"/>
      <c r="E2485" s="274"/>
      <c r="F2485" s="287"/>
      <c r="G2485" s="267"/>
      <c r="H2485" s="288"/>
      <c r="I2485" s="289"/>
      <c r="J2485" s="269"/>
    </row>
    <row r="2486" spans="2:10">
      <c r="B2486" s="268"/>
      <c r="C2486" s="268"/>
      <c r="D2486" s="274"/>
      <c r="E2486" s="274"/>
      <c r="F2486" s="287"/>
      <c r="G2486" s="267"/>
      <c r="H2486" s="288"/>
      <c r="I2486" s="289"/>
      <c r="J2486" s="269"/>
    </row>
    <row r="2487" spans="2:10">
      <c r="B2487" s="268"/>
      <c r="C2487" s="268"/>
      <c r="D2487" s="274"/>
      <c r="E2487" s="274"/>
      <c r="F2487" s="287"/>
      <c r="G2487" s="267"/>
      <c r="H2487" s="288"/>
      <c r="I2487" s="289"/>
      <c r="J2487" s="269"/>
    </row>
    <row r="2488" spans="2:10">
      <c r="B2488" s="268"/>
      <c r="C2488" s="268"/>
      <c r="D2488" s="274"/>
      <c r="E2488" s="274"/>
      <c r="F2488" s="287"/>
      <c r="G2488" s="267"/>
      <c r="H2488" s="288"/>
      <c r="I2488" s="289"/>
      <c r="J2488" s="269"/>
    </row>
    <row r="2489" spans="2:10">
      <c r="B2489" s="268"/>
      <c r="C2489" s="268"/>
      <c r="D2489" s="274"/>
      <c r="E2489" s="274"/>
      <c r="F2489" s="287"/>
      <c r="G2489" s="267"/>
      <c r="H2489" s="288"/>
      <c r="I2489" s="289"/>
      <c r="J2489" s="269"/>
    </row>
    <row r="2490" spans="2:10">
      <c r="B2490" s="268"/>
      <c r="C2490" s="268"/>
      <c r="D2490" s="274"/>
      <c r="E2490" s="274"/>
      <c r="F2490" s="287"/>
      <c r="G2490" s="267"/>
      <c r="H2490" s="288"/>
      <c r="I2490" s="289"/>
      <c r="J2490" s="269"/>
    </row>
    <row r="2491" spans="2:10">
      <c r="B2491" s="268"/>
      <c r="C2491" s="268"/>
      <c r="D2491" s="274"/>
      <c r="E2491" s="274"/>
      <c r="F2491" s="287"/>
      <c r="G2491" s="267"/>
      <c r="H2491" s="288"/>
      <c r="I2491" s="289"/>
      <c r="J2491" s="269"/>
    </row>
    <row r="2492" spans="2:10">
      <c r="B2492" s="268"/>
      <c r="C2492" s="268"/>
      <c r="D2492" s="274"/>
      <c r="E2492" s="274"/>
      <c r="F2492" s="287"/>
      <c r="G2492" s="267"/>
      <c r="H2492" s="288"/>
      <c r="I2492" s="289"/>
      <c r="J2492" s="269"/>
    </row>
    <row r="2493" spans="2:10">
      <c r="B2493" s="268"/>
      <c r="C2493" s="268"/>
      <c r="D2493" s="274"/>
      <c r="E2493" s="274"/>
      <c r="F2493" s="287"/>
      <c r="G2493" s="267"/>
      <c r="H2493" s="288"/>
      <c r="I2493" s="289"/>
      <c r="J2493" s="269"/>
    </row>
    <row r="2494" spans="2:10">
      <c r="B2494" s="268"/>
      <c r="C2494" s="268"/>
      <c r="D2494" s="274"/>
      <c r="E2494" s="274"/>
      <c r="F2494" s="287"/>
      <c r="G2494" s="267"/>
      <c r="H2494" s="288"/>
      <c r="I2494" s="289"/>
      <c r="J2494" s="269"/>
    </row>
    <row r="2495" spans="2:10">
      <c r="B2495" s="268"/>
      <c r="C2495" s="268"/>
      <c r="D2495" s="274"/>
      <c r="E2495" s="274"/>
      <c r="F2495" s="287"/>
      <c r="G2495" s="267"/>
      <c r="H2495" s="288"/>
      <c r="I2495" s="289"/>
      <c r="J2495" s="269"/>
    </row>
    <row r="2496" spans="2:10">
      <c r="B2496" s="268"/>
      <c r="C2496" s="268"/>
      <c r="D2496" s="274"/>
      <c r="E2496" s="274"/>
      <c r="F2496" s="287"/>
      <c r="G2496" s="267"/>
      <c r="H2496" s="288"/>
      <c r="I2496" s="289"/>
      <c r="J2496" s="269"/>
    </row>
    <row r="2497" spans="2:10">
      <c r="B2497" s="268"/>
      <c r="C2497" s="268"/>
      <c r="D2497" s="274"/>
      <c r="E2497" s="274"/>
      <c r="F2497" s="287"/>
      <c r="G2497" s="267"/>
      <c r="H2497" s="288"/>
      <c r="I2497" s="289"/>
      <c r="J2497" s="269"/>
    </row>
    <row r="2498" spans="2:10">
      <c r="B2498" s="268"/>
      <c r="C2498" s="268"/>
      <c r="D2498" s="274"/>
      <c r="E2498" s="274"/>
      <c r="F2498" s="287"/>
      <c r="G2498" s="267"/>
      <c r="H2498" s="288"/>
      <c r="I2498" s="289"/>
      <c r="J2498" s="269"/>
    </row>
    <row r="2499" spans="2:10">
      <c r="B2499" s="268"/>
      <c r="C2499" s="268"/>
      <c r="D2499" s="274"/>
      <c r="E2499" s="274"/>
      <c r="F2499" s="287"/>
      <c r="G2499" s="267"/>
      <c r="H2499" s="288"/>
      <c r="I2499" s="289"/>
      <c r="J2499" s="269"/>
    </row>
    <row r="2500" spans="2:10">
      <c r="B2500" s="268"/>
      <c r="C2500" s="268"/>
      <c r="D2500" s="274"/>
      <c r="E2500" s="274"/>
      <c r="F2500" s="287"/>
      <c r="G2500" s="267"/>
      <c r="H2500" s="288"/>
      <c r="I2500" s="289"/>
      <c r="J2500" s="269"/>
    </row>
    <row r="2501" spans="2:10">
      <c r="B2501" s="268"/>
      <c r="C2501" s="268"/>
      <c r="D2501" s="274"/>
      <c r="E2501" s="274"/>
      <c r="F2501" s="287"/>
      <c r="G2501" s="267"/>
      <c r="H2501" s="288"/>
      <c r="I2501" s="289"/>
      <c r="J2501" s="269"/>
    </row>
    <row r="2502" spans="2:10">
      <c r="B2502" s="268"/>
      <c r="C2502" s="268"/>
      <c r="D2502" s="274"/>
      <c r="E2502" s="274"/>
      <c r="F2502" s="287"/>
      <c r="G2502" s="267"/>
      <c r="H2502" s="288"/>
      <c r="I2502" s="289"/>
      <c r="J2502" s="269"/>
    </row>
    <row r="2503" spans="2:10">
      <c r="B2503" s="268"/>
      <c r="C2503" s="268"/>
      <c r="D2503" s="274"/>
      <c r="E2503" s="274"/>
      <c r="F2503" s="287"/>
      <c r="G2503" s="267"/>
      <c r="H2503" s="288"/>
      <c r="I2503" s="289"/>
      <c r="J2503" s="269"/>
    </row>
    <row r="2504" spans="2:10">
      <c r="B2504" s="268"/>
      <c r="C2504" s="268"/>
      <c r="D2504" s="274"/>
      <c r="E2504" s="274"/>
      <c r="F2504" s="287"/>
      <c r="G2504" s="267"/>
      <c r="H2504" s="288"/>
      <c r="I2504" s="289"/>
      <c r="J2504" s="269"/>
    </row>
    <row r="2505" spans="2:10">
      <c r="B2505" s="268"/>
      <c r="C2505" s="268"/>
      <c r="D2505" s="274"/>
      <c r="E2505" s="274"/>
      <c r="F2505" s="287"/>
      <c r="G2505" s="267"/>
      <c r="H2505" s="288"/>
      <c r="I2505" s="289"/>
      <c r="J2505" s="269"/>
    </row>
    <row r="2506" spans="2:10">
      <c r="B2506" s="268"/>
      <c r="C2506" s="268"/>
      <c r="D2506" s="274"/>
      <c r="E2506" s="274"/>
      <c r="F2506" s="287"/>
      <c r="G2506" s="267"/>
      <c r="H2506" s="288"/>
      <c r="I2506" s="289"/>
      <c r="J2506" s="269"/>
    </row>
    <row r="2507" spans="2:10">
      <c r="B2507" s="268"/>
      <c r="C2507" s="268"/>
      <c r="D2507" s="274"/>
      <c r="E2507" s="274"/>
      <c r="F2507" s="287"/>
      <c r="G2507" s="267"/>
      <c r="H2507" s="288"/>
      <c r="I2507" s="289"/>
      <c r="J2507" s="269"/>
    </row>
    <row r="2508" spans="2:10">
      <c r="B2508" s="268"/>
      <c r="C2508" s="268"/>
      <c r="D2508" s="274"/>
      <c r="E2508" s="274"/>
      <c r="F2508" s="287"/>
      <c r="G2508" s="267"/>
      <c r="H2508" s="288"/>
      <c r="I2508" s="289"/>
      <c r="J2508" s="269"/>
    </row>
    <row r="2509" spans="2:10">
      <c r="B2509" s="268"/>
      <c r="C2509" s="268"/>
      <c r="D2509" s="274"/>
      <c r="E2509" s="274"/>
      <c r="F2509" s="287"/>
      <c r="G2509" s="267"/>
      <c r="H2509" s="288"/>
      <c r="I2509" s="289"/>
      <c r="J2509" s="269"/>
    </row>
    <row r="2510" spans="2:10">
      <c r="B2510" s="268"/>
      <c r="C2510" s="268"/>
      <c r="D2510" s="274"/>
      <c r="E2510" s="274"/>
      <c r="F2510" s="287"/>
      <c r="G2510" s="267"/>
      <c r="H2510" s="288"/>
      <c r="I2510" s="289"/>
      <c r="J2510" s="269"/>
    </row>
    <row r="2511" spans="2:10">
      <c r="B2511" s="268"/>
      <c r="C2511" s="268"/>
      <c r="D2511" s="274"/>
      <c r="E2511" s="274"/>
      <c r="F2511" s="287"/>
      <c r="G2511" s="267"/>
      <c r="H2511" s="288"/>
      <c r="I2511" s="289"/>
      <c r="J2511" s="269"/>
    </row>
    <row r="2512" spans="2:10">
      <c r="B2512" s="268"/>
      <c r="C2512" s="268"/>
      <c r="D2512" s="274"/>
      <c r="E2512" s="274"/>
      <c r="F2512" s="287"/>
      <c r="G2512" s="267"/>
      <c r="H2512" s="288"/>
      <c r="I2512" s="289"/>
      <c r="J2512" s="269"/>
    </row>
    <row r="2513" spans="2:10">
      <c r="B2513" s="268"/>
      <c r="C2513" s="268"/>
      <c r="D2513" s="274"/>
      <c r="E2513" s="274"/>
      <c r="F2513" s="287"/>
      <c r="G2513" s="267"/>
      <c r="H2513" s="288"/>
      <c r="I2513" s="289"/>
      <c r="J2513" s="269"/>
    </row>
    <row r="2514" spans="2:10">
      <c r="B2514" s="268"/>
      <c r="C2514" s="268"/>
      <c r="D2514" s="274"/>
      <c r="E2514" s="274"/>
      <c r="F2514" s="287"/>
      <c r="G2514" s="267"/>
      <c r="H2514" s="288"/>
      <c r="I2514" s="289"/>
      <c r="J2514" s="269"/>
    </row>
    <row r="2515" spans="2:10">
      <c r="B2515" s="268"/>
      <c r="C2515" s="268"/>
      <c r="D2515" s="274"/>
      <c r="E2515" s="274"/>
      <c r="F2515" s="287"/>
      <c r="G2515" s="267"/>
      <c r="H2515" s="288"/>
      <c r="I2515" s="289"/>
      <c r="J2515" s="269"/>
    </row>
    <row r="2516" spans="2:10">
      <c r="B2516" s="268"/>
      <c r="C2516" s="268"/>
      <c r="D2516" s="274"/>
      <c r="E2516" s="274"/>
      <c r="F2516" s="287"/>
      <c r="G2516" s="267"/>
      <c r="H2516" s="288"/>
      <c r="I2516" s="289"/>
      <c r="J2516" s="269"/>
    </row>
    <row r="2517" spans="2:10">
      <c r="B2517" s="268"/>
      <c r="C2517" s="268"/>
      <c r="D2517" s="274"/>
      <c r="E2517" s="274"/>
      <c r="F2517" s="287"/>
      <c r="G2517" s="267"/>
      <c r="H2517" s="288"/>
      <c r="I2517" s="289"/>
      <c r="J2517" s="269"/>
    </row>
    <row r="2518" spans="2:10">
      <c r="B2518" s="268"/>
      <c r="C2518" s="268"/>
      <c r="D2518" s="274"/>
      <c r="E2518" s="274"/>
      <c r="F2518" s="287"/>
      <c r="G2518" s="267"/>
      <c r="H2518" s="288"/>
      <c r="I2518" s="289"/>
      <c r="J2518" s="269"/>
    </row>
    <row r="2519" spans="2:10">
      <c r="B2519" s="268"/>
      <c r="C2519" s="268"/>
      <c r="D2519" s="274"/>
      <c r="E2519" s="274"/>
      <c r="F2519" s="287"/>
      <c r="G2519" s="267"/>
      <c r="H2519" s="288"/>
      <c r="I2519" s="289"/>
      <c r="J2519" s="269"/>
    </row>
    <row r="2520" spans="2:10">
      <c r="B2520" s="268"/>
      <c r="C2520" s="268"/>
      <c r="D2520" s="274"/>
      <c r="E2520" s="274"/>
      <c r="F2520" s="287"/>
      <c r="G2520" s="267"/>
      <c r="H2520" s="288"/>
      <c r="I2520" s="289"/>
      <c r="J2520" s="269"/>
    </row>
    <row r="2521" spans="2:10">
      <c r="B2521" s="268"/>
      <c r="C2521" s="268"/>
      <c r="D2521" s="274"/>
      <c r="E2521" s="274"/>
      <c r="F2521" s="287"/>
      <c r="G2521" s="267"/>
      <c r="H2521" s="288"/>
      <c r="I2521" s="289"/>
      <c r="J2521" s="269"/>
    </row>
    <row r="2522" spans="2:10">
      <c r="B2522" s="268"/>
      <c r="C2522" s="268"/>
      <c r="D2522" s="274"/>
      <c r="E2522" s="274"/>
      <c r="F2522" s="287"/>
      <c r="G2522" s="267"/>
      <c r="H2522" s="288"/>
      <c r="I2522" s="289"/>
      <c r="J2522" s="269"/>
    </row>
    <row r="2523" spans="2:10">
      <c r="B2523" s="268"/>
      <c r="C2523" s="268"/>
      <c r="D2523" s="274"/>
      <c r="E2523" s="274"/>
      <c r="F2523" s="287"/>
      <c r="G2523" s="267"/>
      <c r="H2523" s="288"/>
      <c r="I2523" s="289"/>
      <c r="J2523" s="269"/>
    </row>
    <row r="2524" spans="2:10">
      <c r="B2524" s="268"/>
      <c r="C2524" s="268"/>
      <c r="D2524" s="274"/>
      <c r="E2524" s="274"/>
      <c r="F2524" s="287"/>
      <c r="G2524" s="267"/>
      <c r="H2524" s="288"/>
      <c r="I2524" s="289"/>
      <c r="J2524" s="269"/>
    </row>
    <row r="2525" spans="2:10">
      <c r="B2525" s="268"/>
      <c r="C2525" s="268"/>
      <c r="D2525" s="274"/>
      <c r="E2525" s="274"/>
      <c r="F2525" s="287"/>
      <c r="G2525" s="267"/>
      <c r="H2525" s="288"/>
      <c r="I2525" s="289"/>
      <c r="J2525" s="269"/>
    </row>
    <row r="2526" spans="2:10">
      <c r="B2526" s="268"/>
      <c r="C2526" s="268"/>
      <c r="D2526" s="274"/>
      <c r="E2526" s="274"/>
      <c r="F2526" s="287"/>
      <c r="G2526" s="267"/>
      <c r="H2526" s="288"/>
      <c r="I2526" s="289"/>
      <c r="J2526" s="269"/>
    </row>
    <row r="2527" spans="2:10">
      <c r="B2527" s="268"/>
      <c r="C2527" s="268"/>
      <c r="D2527" s="274"/>
      <c r="E2527" s="274"/>
      <c r="F2527" s="287"/>
      <c r="G2527" s="267"/>
      <c r="H2527" s="288"/>
      <c r="I2527" s="289"/>
      <c r="J2527" s="269"/>
    </row>
    <row r="2528" spans="2:10">
      <c r="B2528" s="268"/>
      <c r="C2528" s="268"/>
      <c r="D2528" s="274"/>
      <c r="E2528" s="274"/>
      <c r="F2528" s="287"/>
      <c r="G2528" s="267"/>
      <c r="H2528" s="288"/>
      <c r="I2528" s="289"/>
      <c r="J2528" s="269"/>
    </row>
    <row r="2529" spans="2:10">
      <c r="B2529" s="268"/>
      <c r="C2529" s="268"/>
      <c r="D2529" s="274"/>
      <c r="E2529" s="274"/>
      <c r="F2529" s="287"/>
      <c r="G2529" s="267"/>
      <c r="H2529" s="288"/>
      <c r="I2529" s="289"/>
      <c r="J2529" s="269"/>
    </row>
    <row r="2530" spans="2:10">
      <c r="B2530" s="268"/>
      <c r="C2530" s="268"/>
      <c r="D2530" s="274"/>
      <c r="E2530" s="274"/>
      <c r="F2530" s="287"/>
      <c r="G2530" s="267"/>
      <c r="H2530" s="288"/>
      <c r="I2530" s="289"/>
      <c r="J2530" s="269"/>
    </row>
    <row r="2531" spans="2:10">
      <c r="B2531" s="268"/>
      <c r="C2531" s="268"/>
      <c r="D2531" s="274"/>
      <c r="E2531" s="274"/>
      <c r="F2531" s="287"/>
      <c r="G2531" s="267"/>
      <c r="H2531" s="288"/>
      <c r="I2531" s="289"/>
      <c r="J2531" s="269"/>
    </row>
    <row r="2532" spans="2:10">
      <c r="B2532" s="268"/>
      <c r="C2532" s="268"/>
      <c r="D2532" s="274"/>
      <c r="E2532" s="274"/>
      <c r="F2532" s="287"/>
      <c r="G2532" s="267"/>
      <c r="H2532" s="288"/>
      <c r="I2532" s="289"/>
      <c r="J2532" s="269"/>
    </row>
    <row r="2533" spans="2:10">
      <c r="B2533" s="268"/>
      <c r="C2533" s="268"/>
      <c r="D2533" s="274"/>
      <c r="E2533" s="274"/>
      <c r="F2533" s="287"/>
      <c r="G2533" s="267"/>
      <c r="H2533" s="288"/>
      <c r="I2533" s="289"/>
      <c r="J2533" s="269"/>
    </row>
    <row r="2534" spans="2:10">
      <c r="B2534" s="268"/>
      <c r="C2534" s="268"/>
      <c r="D2534" s="274"/>
      <c r="E2534" s="274"/>
      <c r="F2534" s="287"/>
      <c r="G2534" s="267"/>
      <c r="H2534" s="288"/>
      <c r="I2534" s="289"/>
      <c r="J2534" s="269"/>
    </row>
    <row r="2535" spans="2:10">
      <c r="B2535" s="268"/>
      <c r="C2535" s="268"/>
      <c r="D2535" s="274"/>
      <c r="E2535" s="274"/>
      <c r="F2535" s="287"/>
      <c r="G2535" s="267"/>
      <c r="H2535" s="288"/>
      <c r="I2535" s="289"/>
      <c r="J2535" s="269"/>
    </row>
    <row r="2536" spans="2:10">
      <c r="B2536" s="268"/>
      <c r="C2536" s="268"/>
      <c r="D2536" s="274"/>
      <c r="E2536" s="274"/>
      <c r="F2536" s="287"/>
      <c r="G2536" s="267"/>
      <c r="H2536" s="288"/>
      <c r="I2536" s="289"/>
      <c r="J2536" s="269"/>
    </row>
    <row r="2537" spans="2:10">
      <c r="B2537" s="268"/>
      <c r="C2537" s="268"/>
      <c r="D2537" s="274"/>
      <c r="E2537" s="274"/>
      <c r="F2537" s="287"/>
      <c r="G2537" s="267"/>
      <c r="H2537" s="288"/>
      <c r="I2537" s="289"/>
      <c r="J2537" s="269"/>
    </row>
    <row r="2538" spans="2:10">
      <c r="B2538" s="268"/>
      <c r="C2538" s="268"/>
      <c r="D2538" s="274"/>
      <c r="E2538" s="274"/>
      <c r="F2538" s="287"/>
      <c r="G2538" s="267"/>
      <c r="H2538" s="288"/>
      <c r="I2538" s="289"/>
      <c r="J2538" s="269"/>
    </row>
    <row r="2539" spans="2:10">
      <c r="B2539" s="268"/>
      <c r="C2539" s="268"/>
      <c r="D2539" s="274"/>
      <c r="E2539" s="274"/>
      <c r="F2539" s="287"/>
      <c r="G2539" s="267"/>
      <c r="H2539" s="288"/>
      <c r="I2539" s="289"/>
      <c r="J2539" s="269"/>
    </row>
    <row r="2540" spans="2:10">
      <c r="B2540" s="268"/>
      <c r="C2540" s="268"/>
      <c r="D2540" s="274"/>
      <c r="E2540" s="274"/>
      <c r="F2540" s="287"/>
      <c r="G2540" s="267"/>
      <c r="H2540" s="288"/>
      <c r="I2540" s="289"/>
      <c r="J2540" s="269"/>
    </row>
    <row r="2541" spans="2:10">
      <c r="B2541" s="268"/>
      <c r="C2541" s="268"/>
      <c r="D2541" s="274"/>
      <c r="E2541" s="274"/>
      <c r="F2541" s="287"/>
      <c r="G2541" s="267"/>
      <c r="H2541" s="288"/>
      <c r="I2541" s="289"/>
      <c r="J2541" s="269"/>
    </row>
    <row r="2542" spans="2:10">
      <c r="B2542" s="268"/>
      <c r="C2542" s="268"/>
      <c r="D2542" s="274"/>
      <c r="E2542" s="274"/>
      <c r="F2542" s="287"/>
      <c r="G2542" s="267"/>
      <c r="H2542" s="288"/>
      <c r="I2542" s="289"/>
      <c r="J2542" s="269"/>
    </row>
    <row r="2543" spans="2:10">
      <c r="B2543" s="268"/>
      <c r="C2543" s="268"/>
      <c r="D2543" s="274"/>
      <c r="E2543" s="274"/>
      <c r="F2543" s="287"/>
      <c r="G2543" s="267"/>
      <c r="H2543" s="288"/>
      <c r="I2543" s="289"/>
      <c r="J2543" s="269"/>
    </row>
    <row r="2544" spans="2:10">
      <c r="B2544" s="268"/>
      <c r="C2544" s="268"/>
      <c r="D2544" s="274"/>
      <c r="E2544" s="274"/>
      <c r="F2544" s="287"/>
      <c r="G2544" s="267"/>
      <c r="H2544" s="288"/>
      <c r="I2544" s="289"/>
      <c r="J2544" s="269"/>
    </row>
    <row r="2545" spans="2:10">
      <c r="B2545" s="268"/>
      <c r="C2545" s="268"/>
      <c r="D2545" s="274"/>
      <c r="E2545" s="274"/>
      <c r="F2545" s="287"/>
      <c r="G2545" s="267"/>
      <c r="H2545" s="288"/>
      <c r="I2545" s="289"/>
      <c r="J2545" s="269"/>
    </row>
    <row r="2546" spans="2:10">
      <c r="B2546" s="268"/>
      <c r="C2546" s="268"/>
      <c r="D2546" s="274"/>
      <c r="E2546" s="274"/>
      <c r="F2546" s="287"/>
      <c r="G2546" s="267"/>
      <c r="H2546" s="288"/>
      <c r="I2546" s="289"/>
      <c r="J2546" s="269"/>
    </row>
    <row r="2547" spans="2:10">
      <c r="B2547" s="268"/>
      <c r="C2547" s="268"/>
      <c r="D2547" s="274"/>
      <c r="E2547" s="274"/>
      <c r="F2547" s="287"/>
      <c r="G2547" s="267"/>
      <c r="H2547" s="288"/>
      <c r="I2547" s="289"/>
      <c r="J2547" s="269"/>
    </row>
    <row r="2548" spans="2:10">
      <c r="B2548" s="268"/>
      <c r="C2548" s="268"/>
      <c r="D2548" s="274"/>
      <c r="E2548" s="274"/>
      <c r="F2548" s="287"/>
      <c r="G2548" s="267"/>
      <c r="H2548" s="288"/>
      <c r="I2548" s="289"/>
      <c r="J2548" s="269"/>
    </row>
    <row r="2549" spans="2:10">
      <c r="B2549" s="268"/>
      <c r="C2549" s="268"/>
      <c r="D2549" s="274"/>
      <c r="E2549" s="274"/>
      <c r="F2549" s="287"/>
      <c r="G2549" s="267"/>
      <c r="H2549" s="288"/>
      <c r="I2549" s="289"/>
      <c r="J2549" s="269"/>
    </row>
    <row r="2550" spans="2:10">
      <c r="B2550" s="268"/>
      <c r="C2550" s="268"/>
      <c r="D2550" s="274"/>
      <c r="E2550" s="274"/>
      <c r="F2550" s="287"/>
      <c r="G2550" s="267"/>
      <c r="H2550" s="288"/>
      <c r="I2550" s="289"/>
      <c r="J2550" s="269"/>
    </row>
    <row r="2551" spans="2:10">
      <c r="B2551" s="268"/>
      <c r="C2551" s="268"/>
      <c r="D2551" s="274"/>
      <c r="E2551" s="274"/>
      <c r="F2551" s="287"/>
      <c r="G2551" s="267"/>
      <c r="H2551" s="288"/>
      <c r="I2551" s="289"/>
      <c r="J2551" s="269"/>
    </row>
    <row r="2552" spans="2:10">
      <c r="B2552" s="268"/>
      <c r="C2552" s="268"/>
      <c r="D2552" s="274"/>
      <c r="E2552" s="274"/>
      <c r="F2552" s="287"/>
      <c r="G2552" s="267"/>
      <c r="H2552" s="288"/>
      <c r="I2552" s="289"/>
      <c r="J2552" s="269"/>
    </row>
    <row r="2553" spans="2:10">
      <c r="B2553" s="268"/>
      <c r="C2553" s="268"/>
      <c r="D2553" s="274"/>
      <c r="E2553" s="274"/>
      <c r="F2553" s="287"/>
      <c r="G2553" s="267"/>
      <c r="H2553" s="288"/>
      <c r="I2553" s="289"/>
      <c r="J2553" s="269"/>
    </row>
    <row r="2554" spans="2:10">
      <c r="B2554" s="268"/>
      <c r="C2554" s="268"/>
      <c r="D2554" s="274"/>
      <c r="E2554" s="274"/>
      <c r="F2554" s="287"/>
      <c r="G2554" s="267"/>
      <c r="H2554" s="288"/>
      <c r="I2554" s="289"/>
      <c r="J2554" s="269"/>
    </row>
    <row r="2555" spans="2:10">
      <c r="B2555" s="268"/>
      <c r="C2555" s="268"/>
      <c r="D2555" s="274"/>
      <c r="E2555" s="274"/>
      <c r="F2555" s="287"/>
      <c r="G2555" s="267"/>
      <c r="H2555" s="288"/>
      <c r="I2555" s="289"/>
      <c r="J2555" s="269"/>
    </row>
    <row r="2556" spans="2:10">
      <c r="B2556" s="268"/>
      <c r="C2556" s="268"/>
      <c r="D2556" s="274"/>
      <c r="E2556" s="274"/>
      <c r="F2556" s="287"/>
      <c r="G2556" s="267"/>
      <c r="H2556" s="288"/>
      <c r="I2556" s="289"/>
      <c r="J2556" s="269"/>
    </row>
    <row r="2557" spans="2:10">
      <c r="B2557" s="268"/>
      <c r="C2557" s="268"/>
      <c r="D2557" s="274"/>
      <c r="E2557" s="274"/>
      <c r="F2557" s="287"/>
      <c r="G2557" s="267"/>
      <c r="H2557" s="288"/>
      <c r="I2557" s="289"/>
      <c r="J2557" s="269"/>
    </row>
    <row r="2558" spans="2:10">
      <c r="B2558" s="268"/>
      <c r="C2558" s="268"/>
      <c r="D2558" s="274"/>
      <c r="E2558" s="274"/>
      <c r="F2558" s="287"/>
      <c r="G2558" s="267"/>
      <c r="H2558" s="288"/>
      <c r="I2558" s="289"/>
      <c r="J2558" s="269"/>
    </row>
    <row r="2559" spans="2:10">
      <c r="B2559" s="268"/>
      <c r="C2559" s="268"/>
      <c r="D2559" s="274"/>
      <c r="E2559" s="274"/>
      <c r="F2559" s="287"/>
      <c r="G2559" s="267"/>
      <c r="H2559" s="288"/>
      <c r="I2559" s="289"/>
      <c r="J2559" s="269"/>
    </row>
    <row r="2560" spans="2:10">
      <c r="B2560" s="268"/>
      <c r="C2560" s="268"/>
      <c r="D2560" s="274"/>
      <c r="E2560" s="274"/>
      <c r="F2560" s="287"/>
      <c r="G2560" s="267"/>
      <c r="H2560" s="288"/>
      <c r="I2560" s="289"/>
      <c r="J2560" s="26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CKPN</vt:lpstr>
      <vt:lpstr>PD Migration</vt:lpstr>
      <vt:lpstr>LGD Expected Recoveries</vt:lpstr>
      <vt:lpstr>EXP_RECOVERY</vt:lpstr>
      <vt:lpstr>LGD Collateral Shortfall</vt:lpstr>
      <vt:lpstr>DETAILED</vt:lpstr>
      <vt:lpstr>restruk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AKUNTING1</cp:lastModifiedBy>
  <dcterms:created xsi:type="dcterms:W3CDTF">2024-06-06T08:44:41Z</dcterms:created>
  <dcterms:modified xsi:type="dcterms:W3CDTF">2026-08-03T03:00:56Z</dcterms:modified>
</cp:coreProperties>
</file>